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ipakorn-s\Desktop\QA-CQA\IT\"/>
    </mc:Choice>
  </mc:AlternateContent>
  <xr:revisionPtr revIDLastSave="0" documentId="13_ncr:1_{2D365DE6-EA19-42A4-86E0-736A0364FC4E}" xr6:coauthVersionLast="47" xr6:coauthVersionMax="47" xr10:uidLastSave="{00000000-0000-0000-0000-000000000000}"/>
  <bookViews>
    <workbookView xWindow="-108" yWindow="-108" windowWidth="23256" windowHeight="12720" tabRatio="865" xr2:uid="{D31386E3-4517-438D-ADA8-A98826F8BFD6}"/>
  </bookViews>
  <sheets>
    <sheet name="Flowchart" sheetId="20" r:id="rId1"/>
    <sheet name="RGAS-1" sheetId="2" r:id="rId2"/>
    <sheet name="RGAS-2" sheetId="1" r:id="rId3"/>
    <sheet name="QR code" sheetId="16" r:id="rId4"/>
    <sheet name="Dashboard" sheetId="6" r:id="rId5"/>
    <sheet name="Export for KC-DS" sheetId="12" r:id="rId6"/>
    <sheet name="Export for LL" sheetId="5" r:id="rId7"/>
    <sheet name="Export to verify claim" sheetId="17" r:id="rId8"/>
    <sheet name="D_CD_New" sheetId="11" r:id="rId9"/>
    <sheet name="L_CD" sheetId="7" r:id="rId10"/>
    <sheet name="S_CD" sheetId="10" r:id="rId11"/>
    <sheet name="R-Principle" sheetId="8" r:id="rId12"/>
    <sheet name="5M1E analysis" sheetId="9" r:id="rId13"/>
    <sheet name="Name" sheetId="18" r:id="rId14"/>
    <sheet name="Sample of import file" sheetId="15" r:id="rId15"/>
    <sheet name="Model" sheetId="19" r:id="rId16"/>
  </sheets>
  <externalReferences>
    <externalReference r:id="rId17"/>
    <externalReference r:id="rId18"/>
    <externalReference r:id="rId19"/>
    <externalReference r:id="rId20"/>
    <externalReference r:id="rId21"/>
    <externalReference r:id="rId22"/>
    <externalReference r:id="rId23"/>
  </externalReferences>
  <definedNames>
    <definedName name="___DAT1" localSheetId="8">#REF!</definedName>
    <definedName name="___DAT1" localSheetId="9">#REF!</definedName>
    <definedName name="___DAT1" localSheetId="11">#REF!</definedName>
    <definedName name="___DAT1">#REF!</definedName>
    <definedName name="___DAT10" localSheetId="8">#REF!</definedName>
    <definedName name="___DAT10" localSheetId="9">#REF!</definedName>
    <definedName name="___DAT10" localSheetId="11">#REF!</definedName>
    <definedName name="___DAT10">#REF!</definedName>
    <definedName name="___DAT11" localSheetId="8">#REF!</definedName>
    <definedName name="___DAT11" localSheetId="9">#REF!</definedName>
    <definedName name="___DAT11" localSheetId="11">#REF!</definedName>
    <definedName name="___DAT11">#REF!</definedName>
    <definedName name="___DAT12" localSheetId="8">#REF!</definedName>
    <definedName name="___DAT12" localSheetId="9">#REF!</definedName>
    <definedName name="___DAT12" localSheetId="11">#REF!</definedName>
    <definedName name="___DAT12">#REF!</definedName>
    <definedName name="___DAT13" localSheetId="8">#REF!</definedName>
    <definedName name="___DAT13" localSheetId="9">#REF!</definedName>
    <definedName name="___DAT13" localSheetId="11">#REF!</definedName>
    <definedName name="___DAT13">#REF!</definedName>
    <definedName name="___DAT14" localSheetId="8">#REF!</definedName>
    <definedName name="___DAT14" localSheetId="9">#REF!</definedName>
    <definedName name="___DAT14" localSheetId="11">#REF!</definedName>
    <definedName name="___DAT14">#REF!</definedName>
    <definedName name="___DAT15" localSheetId="8">#REF!</definedName>
    <definedName name="___DAT15" localSheetId="9">#REF!</definedName>
    <definedName name="___DAT15" localSheetId="11">#REF!</definedName>
    <definedName name="___DAT15">#REF!</definedName>
    <definedName name="___DAT16" localSheetId="8">#REF!</definedName>
    <definedName name="___DAT16" localSheetId="9">#REF!</definedName>
    <definedName name="___DAT16" localSheetId="11">#REF!</definedName>
    <definedName name="___DAT16">#REF!</definedName>
    <definedName name="___DAT17" localSheetId="8">#REF!</definedName>
    <definedName name="___DAT17" localSheetId="9">#REF!</definedName>
    <definedName name="___DAT17" localSheetId="11">#REF!</definedName>
    <definedName name="___DAT17">#REF!</definedName>
    <definedName name="___DAT18" localSheetId="8">#REF!</definedName>
    <definedName name="___DAT18" localSheetId="9">#REF!</definedName>
    <definedName name="___DAT18" localSheetId="11">#REF!</definedName>
    <definedName name="___DAT18">#REF!</definedName>
    <definedName name="___DAT19" localSheetId="8">#REF!</definedName>
    <definedName name="___DAT19" localSheetId="9">#REF!</definedName>
    <definedName name="___DAT19" localSheetId="11">#REF!</definedName>
    <definedName name="___DAT19">#REF!</definedName>
    <definedName name="___DAT2" localSheetId="8">#REF!</definedName>
    <definedName name="___DAT2" localSheetId="9">#REF!</definedName>
    <definedName name="___DAT2" localSheetId="11">#REF!</definedName>
    <definedName name="___DAT2">#REF!</definedName>
    <definedName name="___DAT20" localSheetId="8">#REF!</definedName>
    <definedName name="___DAT20" localSheetId="9">#REF!</definedName>
    <definedName name="___DAT20" localSheetId="11">#REF!</definedName>
    <definedName name="___DAT20">#REF!</definedName>
    <definedName name="___DAT21" localSheetId="8">#REF!</definedName>
    <definedName name="___DAT21" localSheetId="9">#REF!</definedName>
    <definedName name="___DAT21" localSheetId="11">#REF!</definedName>
    <definedName name="___DAT21">#REF!</definedName>
    <definedName name="___DAT22" localSheetId="8">#REF!</definedName>
    <definedName name="___DAT22" localSheetId="9">#REF!</definedName>
    <definedName name="___DAT22" localSheetId="11">#REF!</definedName>
    <definedName name="___DAT22">#REF!</definedName>
    <definedName name="___DAT23" localSheetId="8">#REF!</definedName>
    <definedName name="___DAT23" localSheetId="9">#REF!</definedName>
    <definedName name="___DAT23" localSheetId="11">#REF!</definedName>
    <definedName name="___DAT23">#REF!</definedName>
    <definedName name="___DAT24" localSheetId="8">#REF!</definedName>
    <definedName name="___DAT24" localSheetId="9">#REF!</definedName>
    <definedName name="___DAT24" localSheetId="11">#REF!</definedName>
    <definedName name="___DAT24">#REF!</definedName>
    <definedName name="___DAT25" localSheetId="8">#REF!</definedName>
    <definedName name="___DAT25" localSheetId="9">#REF!</definedName>
    <definedName name="___DAT25" localSheetId="11">#REF!</definedName>
    <definedName name="___DAT25">#REF!</definedName>
    <definedName name="___DAT26" localSheetId="8">#REF!</definedName>
    <definedName name="___DAT26" localSheetId="9">#REF!</definedName>
    <definedName name="___DAT26" localSheetId="11">#REF!</definedName>
    <definedName name="___DAT26">#REF!</definedName>
    <definedName name="___DAT27" localSheetId="8">#REF!</definedName>
    <definedName name="___DAT27" localSheetId="9">#REF!</definedName>
    <definedName name="___DAT27" localSheetId="11">#REF!</definedName>
    <definedName name="___DAT27">#REF!</definedName>
    <definedName name="___DAT28" localSheetId="8">#REF!</definedName>
    <definedName name="___DAT28" localSheetId="9">#REF!</definedName>
    <definedName name="___DAT28" localSheetId="11">#REF!</definedName>
    <definedName name="___DAT28">#REF!</definedName>
    <definedName name="___DAT3" localSheetId="8">#REF!</definedName>
    <definedName name="___DAT3" localSheetId="9">#REF!</definedName>
    <definedName name="___DAT3" localSheetId="11">#REF!</definedName>
    <definedName name="___DAT3">#REF!</definedName>
    <definedName name="___DAT4" localSheetId="8">#REF!</definedName>
    <definedName name="___DAT4" localSheetId="9">#REF!</definedName>
    <definedName name="___DAT4" localSheetId="11">#REF!</definedName>
    <definedName name="___DAT4">#REF!</definedName>
    <definedName name="___DAT5" localSheetId="8">#REF!</definedName>
    <definedName name="___DAT5" localSheetId="9">#REF!</definedName>
    <definedName name="___DAT5" localSheetId="11">#REF!</definedName>
    <definedName name="___DAT5">#REF!</definedName>
    <definedName name="___DAT6" localSheetId="8">#REF!</definedName>
    <definedName name="___DAT6" localSheetId="9">#REF!</definedName>
    <definedName name="___DAT6" localSheetId="11">#REF!</definedName>
    <definedName name="___DAT6">#REF!</definedName>
    <definedName name="___DAT7" localSheetId="8">#REF!</definedName>
    <definedName name="___DAT7" localSheetId="9">#REF!</definedName>
    <definedName name="___DAT7" localSheetId="11">#REF!</definedName>
    <definedName name="___DAT7">#REF!</definedName>
    <definedName name="___DAT8" localSheetId="8">#REF!</definedName>
    <definedName name="___DAT8" localSheetId="9">#REF!</definedName>
    <definedName name="___DAT8" localSheetId="11">#REF!</definedName>
    <definedName name="___DAT8">#REF!</definedName>
    <definedName name="___DAT9" localSheetId="8">#REF!</definedName>
    <definedName name="___DAT9" localSheetId="9">#REF!</definedName>
    <definedName name="___DAT9" localSheetId="11">#REF!</definedName>
    <definedName name="___DAT9">#REF!</definedName>
    <definedName name="__ACT10" localSheetId="8">#REF!</definedName>
    <definedName name="__ACT10" localSheetId="9">#REF!</definedName>
    <definedName name="__ACT10" localSheetId="11">#REF!</definedName>
    <definedName name="__ACT10">#REF!</definedName>
    <definedName name="__ACT6" localSheetId="8">#REF!</definedName>
    <definedName name="__ACT6" localSheetId="9">#REF!</definedName>
    <definedName name="__ACT6" localSheetId="11">#REF!</definedName>
    <definedName name="__ACT6">#REF!</definedName>
    <definedName name="__com0804" localSheetId="8">#REF!</definedName>
    <definedName name="__com0804" localSheetId="9">#REF!</definedName>
    <definedName name="__com0804" localSheetId="11">#REF!</definedName>
    <definedName name="__com0804">#REF!</definedName>
    <definedName name="__DAT1" localSheetId="8">#REF!</definedName>
    <definedName name="__DAT1" localSheetId="9">#REF!</definedName>
    <definedName name="__DAT1" localSheetId="11">#REF!</definedName>
    <definedName name="__DAT1">#REF!</definedName>
    <definedName name="__DAT10" localSheetId="8">#REF!</definedName>
    <definedName name="__DAT10" localSheetId="9">#REF!</definedName>
    <definedName name="__DAT10" localSheetId="11">#REF!</definedName>
    <definedName name="__DAT10">#REF!</definedName>
    <definedName name="__DAT100" localSheetId="8">#REF!</definedName>
    <definedName name="__DAT100" localSheetId="9">#REF!</definedName>
    <definedName name="__DAT100" localSheetId="11">#REF!</definedName>
    <definedName name="__DAT100">#REF!</definedName>
    <definedName name="__DAT101" localSheetId="8">#REF!</definedName>
    <definedName name="__DAT101" localSheetId="9">#REF!</definedName>
    <definedName name="__DAT101" localSheetId="11">#REF!</definedName>
    <definedName name="__DAT101">#REF!</definedName>
    <definedName name="__DAT102" localSheetId="8">#REF!</definedName>
    <definedName name="__DAT102" localSheetId="9">#REF!</definedName>
    <definedName name="__DAT102" localSheetId="11">#REF!</definedName>
    <definedName name="__DAT102">#REF!</definedName>
    <definedName name="__DAT103" localSheetId="8">#REF!</definedName>
    <definedName name="__DAT103" localSheetId="9">#REF!</definedName>
    <definedName name="__DAT103" localSheetId="11">#REF!</definedName>
    <definedName name="__DAT103">#REF!</definedName>
    <definedName name="__DAT104" localSheetId="8">#REF!</definedName>
    <definedName name="__DAT104" localSheetId="9">#REF!</definedName>
    <definedName name="__DAT104" localSheetId="11">#REF!</definedName>
    <definedName name="__DAT104">#REF!</definedName>
    <definedName name="__DAT105" localSheetId="8">#REF!</definedName>
    <definedName name="__DAT105" localSheetId="9">#REF!</definedName>
    <definedName name="__DAT105" localSheetId="11">#REF!</definedName>
    <definedName name="__DAT105">#REF!</definedName>
    <definedName name="__DAT106" localSheetId="8">#REF!</definedName>
    <definedName name="__DAT106" localSheetId="9">#REF!</definedName>
    <definedName name="__DAT106" localSheetId="11">#REF!</definedName>
    <definedName name="__DAT106">#REF!</definedName>
    <definedName name="__DAT107" localSheetId="8">#REF!</definedName>
    <definedName name="__DAT107" localSheetId="9">#REF!</definedName>
    <definedName name="__DAT107" localSheetId="11">#REF!</definedName>
    <definedName name="__DAT107">#REF!</definedName>
    <definedName name="__DAT108" localSheetId="8">#REF!</definedName>
    <definedName name="__DAT108" localSheetId="9">#REF!</definedName>
    <definedName name="__DAT108" localSheetId="11">#REF!</definedName>
    <definedName name="__DAT108">#REF!</definedName>
    <definedName name="__DAT109" localSheetId="8">#REF!</definedName>
    <definedName name="__DAT109" localSheetId="9">#REF!</definedName>
    <definedName name="__DAT109" localSheetId="11">#REF!</definedName>
    <definedName name="__DAT109">#REF!</definedName>
    <definedName name="__DAT11" localSheetId="8">#REF!</definedName>
    <definedName name="__DAT11" localSheetId="9">#REF!</definedName>
    <definedName name="__DAT11" localSheetId="11">#REF!</definedName>
    <definedName name="__DAT11">#REF!</definedName>
    <definedName name="__DAT110" localSheetId="8">#REF!</definedName>
    <definedName name="__DAT110" localSheetId="9">#REF!</definedName>
    <definedName name="__DAT110" localSheetId="11">#REF!</definedName>
    <definedName name="__DAT110">#REF!</definedName>
    <definedName name="__DAT111" localSheetId="8">#REF!</definedName>
    <definedName name="__DAT111" localSheetId="9">#REF!</definedName>
    <definedName name="__DAT111" localSheetId="11">#REF!</definedName>
    <definedName name="__DAT111">#REF!</definedName>
    <definedName name="__DAT112" localSheetId="8">#REF!</definedName>
    <definedName name="__DAT112" localSheetId="9">#REF!</definedName>
    <definedName name="__DAT112" localSheetId="11">#REF!</definedName>
    <definedName name="__DAT112">#REF!</definedName>
    <definedName name="__DAT113" localSheetId="8">#REF!</definedName>
    <definedName name="__DAT113" localSheetId="9">#REF!</definedName>
    <definedName name="__DAT113" localSheetId="11">#REF!</definedName>
    <definedName name="__DAT113">#REF!</definedName>
    <definedName name="__DAT114" localSheetId="8">#REF!</definedName>
    <definedName name="__DAT114" localSheetId="9">#REF!</definedName>
    <definedName name="__DAT114" localSheetId="11">#REF!</definedName>
    <definedName name="__DAT114">#REF!</definedName>
    <definedName name="__DAT115" localSheetId="8">#REF!</definedName>
    <definedName name="__DAT115" localSheetId="9">#REF!</definedName>
    <definedName name="__DAT115" localSheetId="11">#REF!</definedName>
    <definedName name="__DAT115">#REF!</definedName>
    <definedName name="__DAT116" localSheetId="8">#REF!</definedName>
    <definedName name="__DAT116" localSheetId="9">#REF!</definedName>
    <definedName name="__DAT116" localSheetId="11">#REF!</definedName>
    <definedName name="__DAT116">#REF!</definedName>
    <definedName name="__DAT117" localSheetId="8">#REF!</definedName>
    <definedName name="__DAT117" localSheetId="9">#REF!</definedName>
    <definedName name="__DAT117" localSheetId="11">#REF!</definedName>
    <definedName name="__DAT117">#REF!</definedName>
    <definedName name="__DAT118" localSheetId="8">#REF!</definedName>
    <definedName name="__DAT118" localSheetId="9">#REF!</definedName>
    <definedName name="__DAT118" localSheetId="11">#REF!</definedName>
    <definedName name="__DAT118">#REF!</definedName>
    <definedName name="__DAT119" localSheetId="8">#REF!</definedName>
    <definedName name="__DAT119" localSheetId="9">#REF!</definedName>
    <definedName name="__DAT119" localSheetId="11">#REF!</definedName>
    <definedName name="__DAT119">#REF!</definedName>
    <definedName name="__DAT12" localSheetId="8">#REF!</definedName>
    <definedName name="__DAT12" localSheetId="9">#REF!</definedName>
    <definedName name="__DAT12" localSheetId="11">#REF!</definedName>
    <definedName name="__DAT12">#REF!</definedName>
    <definedName name="__DAT120" localSheetId="8">#REF!</definedName>
    <definedName name="__DAT120" localSheetId="9">#REF!</definedName>
    <definedName name="__DAT120" localSheetId="11">#REF!</definedName>
    <definedName name="__DAT120">#REF!</definedName>
    <definedName name="__DAT121" localSheetId="8">#REF!</definedName>
    <definedName name="__DAT121" localSheetId="9">#REF!</definedName>
    <definedName name="__DAT121" localSheetId="11">#REF!</definedName>
    <definedName name="__DAT121">#REF!</definedName>
    <definedName name="__DAT122" localSheetId="8">#REF!</definedName>
    <definedName name="__DAT122" localSheetId="9">#REF!</definedName>
    <definedName name="__DAT122" localSheetId="11">#REF!</definedName>
    <definedName name="__DAT122">#REF!</definedName>
    <definedName name="__DAT123" localSheetId="8">#REF!</definedName>
    <definedName name="__DAT123" localSheetId="9">#REF!</definedName>
    <definedName name="__DAT123" localSheetId="11">#REF!</definedName>
    <definedName name="__DAT123">#REF!</definedName>
    <definedName name="__DAT124" localSheetId="8">#REF!</definedName>
    <definedName name="__DAT124" localSheetId="9">#REF!</definedName>
    <definedName name="__DAT124" localSheetId="11">#REF!</definedName>
    <definedName name="__DAT124">#REF!</definedName>
    <definedName name="__DAT125" localSheetId="8">#REF!</definedName>
    <definedName name="__DAT125" localSheetId="9">#REF!</definedName>
    <definedName name="__DAT125" localSheetId="11">#REF!</definedName>
    <definedName name="__DAT125">#REF!</definedName>
    <definedName name="__DAT126" localSheetId="8">#REF!</definedName>
    <definedName name="__DAT126" localSheetId="9">#REF!</definedName>
    <definedName name="__DAT126" localSheetId="11">#REF!</definedName>
    <definedName name="__DAT126">#REF!</definedName>
    <definedName name="__DAT127" localSheetId="8">#REF!</definedName>
    <definedName name="__DAT127" localSheetId="9">#REF!</definedName>
    <definedName name="__DAT127" localSheetId="11">#REF!</definedName>
    <definedName name="__DAT127">#REF!</definedName>
    <definedName name="__DAT128" localSheetId="8">#REF!</definedName>
    <definedName name="__DAT128" localSheetId="9">#REF!</definedName>
    <definedName name="__DAT128" localSheetId="11">#REF!</definedName>
    <definedName name="__DAT128">#REF!</definedName>
    <definedName name="__DAT129" localSheetId="8">#REF!</definedName>
    <definedName name="__DAT129" localSheetId="9">#REF!</definedName>
    <definedName name="__DAT129" localSheetId="11">#REF!</definedName>
    <definedName name="__DAT129">#REF!</definedName>
    <definedName name="__DAT13" localSheetId="8">#REF!</definedName>
    <definedName name="__DAT13" localSheetId="9">#REF!</definedName>
    <definedName name="__DAT13" localSheetId="11">#REF!</definedName>
    <definedName name="__DAT13">#REF!</definedName>
    <definedName name="__DAT130" localSheetId="8">#REF!</definedName>
    <definedName name="__DAT130" localSheetId="9">#REF!</definedName>
    <definedName name="__DAT130" localSheetId="11">#REF!</definedName>
    <definedName name="__DAT130">#REF!</definedName>
    <definedName name="__DAT131" localSheetId="8">#REF!</definedName>
    <definedName name="__DAT131" localSheetId="9">#REF!</definedName>
    <definedName name="__DAT131" localSheetId="11">#REF!</definedName>
    <definedName name="__DAT131">#REF!</definedName>
    <definedName name="__DAT132" localSheetId="8">#REF!</definedName>
    <definedName name="__DAT132" localSheetId="9">#REF!</definedName>
    <definedName name="__DAT132" localSheetId="11">#REF!</definedName>
    <definedName name="__DAT132">#REF!</definedName>
    <definedName name="__DAT133" localSheetId="8">#REF!</definedName>
    <definedName name="__DAT133" localSheetId="9">#REF!</definedName>
    <definedName name="__DAT133" localSheetId="11">#REF!</definedName>
    <definedName name="__DAT133">#REF!</definedName>
    <definedName name="__DAT134" localSheetId="8">#REF!</definedName>
    <definedName name="__DAT134" localSheetId="9">#REF!</definedName>
    <definedName name="__DAT134" localSheetId="11">#REF!</definedName>
    <definedName name="__DAT134">#REF!</definedName>
    <definedName name="__DAT135" localSheetId="8">#REF!</definedName>
    <definedName name="__DAT135" localSheetId="9">#REF!</definedName>
    <definedName name="__DAT135" localSheetId="11">#REF!</definedName>
    <definedName name="__DAT135">#REF!</definedName>
    <definedName name="__DAT136" localSheetId="8">#REF!</definedName>
    <definedName name="__DAT136" localSheetId="9">#REF!</definedName>
    <definedName name="__DAT136" localSheetId="11">#REF!</definedName>
    <definedName name="__DAT136">#REF!</definedName>
    <definedName name="__DAT137" localSheetId="8">#REF!</definedName>
    <definedName name="__DAT137" localSheetId="9">#REF!</definedName>
    <definedName name="__DAT137" localSheetId="11">#REF!</definedName>
    <definedName name="__DAT137">#REF!</definedName>
    <definedName name="__DAT138" localSheetId="8">#REF!</definedName>
    <definedName name="__DAT138" localSheetId="9">#REF!</definedName>
    <definedName name="__DAT138" localSheetId="11">#REF!</definedName>
    <definedName name="__DAT138">#REF!</definedName>
    <definedName name="__DAT139" localSheetId="8">#REF!</definedName>
    <definedName name="__DAT139" localSheetId="9">#REF!</definedName>
    <definedName name="__DAT139" localSheetId="11">#REF!</definedName>
    <definedName name="__DAT139">#REF!</definedName>
    <definedName name="__DAT14" localSheetId="8">#REF!</definedName>
    <definedName name="__DAT14" localSheetId="9">#REF!</definedName>
    <definedName name="__DAT14" localSheetId="11">#REF!</definedName>
    <definedName name="__DAT14">#REF!</definedName>
    <definedName name="__DAT140" localSheetId="8">#REF!</definedName>
    <definedName name="__DAT140" localSheetId="9">#REF!</definedName>
    <definedName name="__DAT140" localSheetId="11">#REF!</definedName>
    <definedName name="__DAT140">#REF!</definedName>
    <definedName name="__DAT141" localSheetId="8">#REF!</definedName>
    <definedName name="__DAT141" localSheetId="9">#REF!</definedName>
    <definedName name="__DAT141" localSheetId="11">#REF!</definedName>
    <definedName name="__DAT141">#REF!</definedName>
    <definedName name="__DAT142" localSheetId="8">#REF!</definedName>
    <definedName name="__DAT142" localSheetId="9">#REF!</definedName>
    <definedName name="__DAT142" localSheetId="11">#REF!</definedName>
    <definedName name="__DAT142">#REF!</definedName>
    <definedName name="__DAT143" localSheetId="8">#REF!</definedName>
    <definedName name="__DAT143" localSheetId="9">#REF!</definedName>
    <definedName name="__DAT143" localSheetId="11">#REF!</definedName>
    <definedName name="__DAT143">#REF!</definedName>
    <definedName name="__DAT144" localSheetId="8">#REF!</definedName>
    <definedName name="__DAT144" localSheetId="9">#REF!</definedName>
    <definedName name="__DAT144" localSheetId="11">#REF!</definedName>
    <definedName name="__DAT144">#REF!</definedName>
    <definedName name="__DAT145" localSheetId="8">#REF!</definedName>
    <definedName name="__DAT145" localSheetId="9">#REF!</definedName>
    <definedName name="__DAT145" localSheetId="11">#REF!</definedName>
    <definedName name="__DAT145">#REF!</definedName>
    <definedName name="__DAT146" localSheetId="8">#REF!</definedName>
    <definedName name="__DAT146" localSheetId="9">#REF!</definedName>
    <definedName name="__DAT146" localSheetId="11">#REF!</definedName>
    <definedName name="__DAT146">#REF!</definedName>
    <definedName name="__DAT147" localSheetId="8">#REF!</definedName>
    <definedName name="__DAT147" localSheetId="9">#REF!</definedName>
    <definedName name="__DAT147" localSheetId="11">#REF!</definedName>
    <definedName name="__DAT147">#REF!</definedName>
    <definedName name="__DAT148" localSheetId="8">#REF!</definedName>
    <definedName name="__DAT148" localSheetId="9">#REF!</definedName>
    <definedName name="__DAT148" localSheetId="11">#REF!</definedName>
    <definedName name="__DAT148">#REF!</definedName>
    <definedName name="__DAT149" localSheetId="8">#REF!</definedName>
    <definedName name="__DAT149" localSheetId="9">#REF!</definedName>
    <definedName name="__DAT149" localSheetId="11">#REF!</definedName>
    <definedName name="__DAT149">#REF!</definedName>
    <definedName name="__DAT15" localSheetId="8">#REF!</definedName>
    <definedName name="__DAT15" localSheetId="9">#REF!</definedName>
    <definedName name="__DAT15" localSheetId="11">#REF!</definedName>
    <definedName name="__DAT15">#REF!</definedName>
    <definedName name="__DAT150" localSheetId="8">#REF!</definedName>
    <definedName name="__DAT150" localSheetId="9">#REF!</definedName>
    <definedName name="__DAT150" localSheetId="11">#REF!</definedName>
    <definedName name="__DAT150">#REF!</definedName>
    <definedName name="__DAT151" localSheetId="8">#REF!</definedName>
    <definedName name="__DAT151" localSheetId="9">#REF!</definedName>
    <definedName name="__DAT151" localSheetId="11">#REF!</definedName>
    <definedName name="__DAT151">#REF!</definedName>
    <definedName name="__DAT152" localSheetId="8">#REF!</definedName>
    <definedName name="__DAT152" localSheetId="9">#REF!</definedName>
    <definedName name="__DAT152" localSheetId="11">#REF!</definedName>
    <definedName name="__DAT152">#REF!</definedName>
    <definedName name="__DAT153" localSheetId="8">#REF!</definedName>
    <definedName name="__DAT153" localSheetId="9">#REF!</definedName>
    <definedName name="__DAT153" localSheetId="11">#REF!</definedName>
    <definedName name="__DAT153">#REF!</definedName>
    <definedName name="__DAT154" localSheetId="8">#REF!</definedName>
    <definedName name="__DAT154" localSheetId="9">#REF!</definedName>
    <definedName name="__DAT154" localSheetId="11">#REF!</definedName>
    <definedName name="__DAT154">#REF!</definedName>
    <definedName name="__DAT155" localSheetId="8">#REF!</definedName>
    <definedName name="__DAT155" localSheetId="9">#REF!</definedName>
    <definedName name="__DAT155" localSheetId="11">#REF!</definedName>
    <definedName name="__DAT155">#REF!</definedName>
    <definedName name="__DAT156" localSheetId="8">#REF!</definedName>
    <definedName name="__DAT156" localSheetId="9">#REF!</definedName>
    <definedName name="__DAT156" localSheetId="11">#REF!</definedName>
    <definedName name="__DAT156">#REF!</definedName>
    <definedName name="__DAT157" localSheetId="8">#REF!</definedName>
    <definedName name="__DAT157" localSheetId="9">#REF!</definedName>
    <definedName name="__DAT157" localSheetId="11">#REF!</definedName>
    <definedName name="__DAT157">#REF!</definedName>
    <definedName name="__DAT158" localSheetId="8">#REF!</definedName>
    <definedName name="__DAT158" localSheetId="9">#REF!</definedName>
    <definedName name="__DAT158" localSheetId="11">#REF!</definedName>
    <definedName name="__DAT158">#REF!</definedName>
    <definedName name="__DAT159" localSheetId="8">#REF!</definedName>
    <definedName name="__DAT159" localSheetId="9">#REF!</definedName>
    <definedName name="__DAT159" localSheetId="11">#REF!</definedName>
    <definedName name="__DAT159">#REF!</definedName>
    <definedName name="__DAT16" localSheetId="8">#REF!</definedName>
    <definedName name="__DAT16" localSheetId="9">#REF!</definedName>
    <definedName name="__DAT16" localSheetId="11">#REF!</definedName>
    <definedName name="__DAT16">#REF!</definedName>
    <definedName name="__DAT160" localSheetId="8">#REF!</definedName>
    <definedName name="__DAT160" localSheetId="9">#REF!</definedName>
    <definedName name="__DAT160" localSheetId="11">#REF!</definedName>
    <definedName name="__DAT160">#REF!</definedName>
    <definedName name="__DAT161" localSheetId="8">#REF!</definedName>
    <definedName name="__DAT161" localSheetId="9">#REF!</definedName>
    <definedName name="__DAT161" localSheetId="11">#REF!</definedName>
    <definedName name="__DAT161">#REF!</definedName>
    <definedName name="__DAT162" localSheetId="8">#REF!</definedName>
    <definedName name="__DAT162" localSheetId="9">#REF!</definedName>
    <definedName name="__DAT162" localSheetId="11">#REF!</definedName>
    <definedName name="__DAT162">#REF!</definedName>
    <definedName name="__DAT163" localSheetId="8">#REF!</definedName>
    <definedName name="__DAT163" localSheetId="9">#REF!</definedName>
    <definedName name="__DAT163" localSheetId="11">#REF!</definedName>
    <definedName name="__DAT163">#REF!</definedName>
    <definedName name="__DAT164" localSheetId="8">#REF!</definedName>
    <definedName name="__DAT164" localSheetId="9">#REF!</definedName>
    <definedName name="__DAT164" localSheetId="11">#REF!</definedName>
    <definedName name="__DAT164">#REF!</definedName>
    <definedName name="__DAT165" localSheetId="8">#REF!</definedName>
    <definedName name="__DAT165" localSheetId="9">#REF!</definedName>
    <definedName name="__DAT165" localSheetId="11">#REF!</definedName>
    <definedName name="__DAT165">#REF!</definedName>
    <definedName name="__DAT166" localSheetId="8">#REF!</definedName>
    <definedName name="__DAT166" localSheetId="9">#REF!</definedName>
    <definedName name="__DAT166" localSheetId="11">#REF!</definedName>
    <definedName name="__DAT166">#REF!</definedName>
    <definedName name="__DAT167" localSheetId="8">#REF!</definedName>
    <definedName name="__DAT167" localSheetId="9">#REF!</definedName>
    <definedName name="__DAT167" localSheetId="11">#REF!</definedName>
    <definedName name="__DAT167">#REF!</definedName>
    <definedName name="__DAT168" localSheetId="8">#REF!</definedName>
    <definedName name="__DAT168" localSheetId="9">#REF!</definedName>
    <definedName name="__DAT168" localSheetId="11">#REF!</definedName>
    <definedName name="__DAT168">#REF!</definedName>
    <definedName name="__DAT169" localSheetId="8">#REF!</definedName>
    <definedName name="__DAT169" localSheetId="9">#REF!</definedName>
    <definedName name="__DAT169" localSheetId="11">#REF!</definedName>
    <definedName name="__DAT169">#REF!</definedName>
    <definedName name="__DAT17" localSheetId="8">#REF!</definedName>
    <definedName name="__DAT17" localSheetId="9">#REF!</definedName>
    <definedName name="__DAT17" localSheetId="11">#REF!</definedName>
    <definedName name="__DAT17">#REF!</definedName>
    <definedName name="__DAT170" localSheetId="8">#REF!</definedName>
    <definedName name="__DAT170" localSheetId="9">#REF!</definedName>
    <definedName name="__DAT170" localSheetId="11">#REF!</definedName>
    <definedName name="__DAT170">#REF!</definedName>
    <definedName name="__DAT171" localSheetId="8">#REF!</definedName>
    <definedName name="__DAT171" localSheetId="9">#REF!</definedName>
    <definedName name="__DAT171" localSheetId="11">#REF!</definedName>
    <definedName name="__DAT171">#REF!</definedName>
    <definedName name="__DAT172" localSheetId="8">#REF!</definedName>
    <definedName name="__DAT172" localSheetId="9">#REF!</definedName>
    <definedName name="__DAT172" localSheetId="11">#REF!</definedName>
    <definedName name="__DAT172">#REF!</definedName>
    <definedName name="__DAT173" localSheetId="8">#REF!</definedName>
    <definedName name="__DAT173" localSheetId="9">#REF!</definedName>
    <definedName name="__DAT173" localSheetId="11">#REF!</definedName>
    <definedName name="__DAT173">#REF!</definedName>
    <definedName name="__DAT174" localSheetId="8">#REF!</definedName>
    <definedName name="__DAT174" localSheetId="9">#REF!</definedName>
    <definedName name="__DAT174" localSheetId="11">#REF!</definedName>
    <definedName name="__DAT174">#REF!</definedName>
    <definedName name="__DAT175" localSheetId="8">#REF!</definedName>
    <definedName name="__DAT175" localSheetId="9">#REF!</definedName>
    <definedName name="__DAT175" localSheetId="11">#REF!</definedName>
    <definedName name="__DAT175">#REF!</definedName>
    <definedName name="__DAT176" localSheetId="8">#REF!</definedName>
    <definedName name="__DAT176" localSheetId="9">#REF!</definedName>
    <definedName name="__DAT176" localSheetId="11">#REF!</definedName>
    <definedName name="__DAT176">#REF!</definedName>
    <definedName name="__DAT177" localSheetId="8">#REF!</definedName>
    <definedName name="__DAT177" localSheetId="9">#REF!</definedName>
    <definedName name="__DAT177" localSheetId="11">#REF!</definedName>
    <definedName name="__DAT177">#REF!</definedName>
    <definedName name="__DAT178" localSheetId="8">#REF!</definedName>
    <definedName name="__DAT178" localSheetId="9">#REF!</definedName>
    <definedName name="__DAT178" localSheetId="11">#REF!</definedName>
    <definedName name="__DAT178">#REF!</definedName>
    <definedName name="__DAT179" localSheetId="8">#REF!</definedName>
    <definedName name="__DAT179" localSheetId="9">#REF!</definedName>
    <definedName name="__DAT179" localSheetId="11">#REF!</definedName>
    <definedName name="__DAT179">#REF!</definedName>
    <definedName name="__DAT18" localSheetId="8">#REF!</definedName>
    <definedName name="__DAT18" localSheetId="9">#REF!</definedName>
    <definedName name="__DAT18" localSheetId="11">#REF!</definedName>
    <definedName name="__DAT18">#REF!</definedName>
    <definedName name="__DAT180" localSheetId="8">#REF!</definedName>
    <definedName name="__DAT180" localSheetId="9">#REF!</definedName>
    <definedName name="__DAT180" localSheetId="11">#REF!</definedName>
    <definedName name="__DAT180">#REF!</definedName>
    <definedName name="__DAT181" localSheetId="8">#REF!</definedName>
    <definedName name="__DAT181" localSheetId="9">#REF!</definedName>
    <definedName name="__DAT181" localSheetId="11">#REF!</definedName>
    <definedName name="__DAT181">#REF!</definedName>
    <definedName name="__DAT182" localSheetId="8">#REF!</definedName>
    <definedName name="__DAT182" localSheetId="9">#REF!</definedName>
    <definedName name="__DAT182" localSheetId="11">#REF!</definedName>
    <definedName name="__DAT182">#REF!</definedName>
    <definedName name="__DAT183" localSheetId="8">#REF!</definedName>
    <definedName name="__DAT183" localSheetId="9">#REF!</definedName>
    <definedName name="__DAT183" localSheetId="11">#REF!</definedName>
    <definedName name="__DAT183">#REF!</definedName>
    <definedName name="__DAT184" localSheetId="8">#REF!</definedName>
    <definedName name="__DAT184" localSheetId="9">#REF!</definedName>
    <definedName name="__DAT184" localSheetId="11">#REF!</definedName>
    <definedName name="__DAT184">#REF!</definedName>
    <definedName name="__DAT185" localSheetId="8">#REF!</definedName>
    <definedName name="__DAT185" localSheetId="9">#REF!</definedName>
    <definedName name="__DAT185" localSheetId="11">#REF!</definedName>
    <definedName name="__DAT185">#REF!</definedName>
    <definedName name="__DAT186" localSheetId="8">#REF!</definedName>
    <definedName name="__DAT186" localSheetId="9">#REF!</definedName>
    <definedName name="__DAT186" localSheetId="11">#REF!</definedName>
    <definedName name="__DAT186">#REF!</definedName>
    <definedName name="__DAT187" localSheetId="8">#REF!</definedName>
    <definedName name="__DAT187" localSheetId="9">#REF!</definedName>
    <definedName name="__DAT187" localSheetId="11">#REF!</definedName>
    <definedName name="__DAT187">#REF!</definedName>
    <definedName name="__DAT188" localSheetId="8">#REF!</definedName>
    <definedName name="__DAT188" localSheetId="9">#REF!</definedName>
    <definedName name="__DAT188" localSheetId="11">#REF!</definedName>
    <definedName name="__DAT188">#REF!</definedName>
    <definedName name="__DAT189" localSheetId="8">#REF!</definedName>
    <definedName name="__DAT189" localSheetId="9">#REF!</definedName>
    <definedName name="__DAT189" localSheetId="11">#REF!</definedName>
    <definedName name="__DAT189">#REF!</definedName>
    <definedName name="__DAT19" localSheetId="8">#REF!</definedName>
    <definedName name="__DAT19" localSheetId="9">#REF!</definedName>
    <definedName name="__DAT19" localSheetId="11">#REF!</definedName>
    <definedName name="__DAT19">#REF!</definedName>
    <definedName name="__DAT190" localSheetId="8">#REF!</definedName>
    <definedName name="__DAT190" localSheetId="9">#REF!</definedName>
    <definedName name="__DAT190" localSheetId="11">#REF!</definedName>
    <definedName name="__DAT190">#REF!</definedName>
    <definedName name="__DAT191" localSheetId="8">#REF!</definedName>
    <definedName name="__DAT191" localSheetId="9">#REF!</definedName>
    <definedName name="__DAT191" localSheetId="11">#REF!</definedName>
    <definedName name="__DAT191">#REF!</definedName>
    <definedName name="__DAT192" localSheetId="8">#REF!</definedName>
    <definedName name="__DAT192" localSheetId="9">#REF!</definedName>
    <definedName name="__DAT192" localSheetId="11">#REF!</definedName>
    <definedName name="__DAT192">#REF!</definedName>
    <definedName name="__DAT193" localSheetId="8">#REF!</definedName>
    <definedName name="__DAT193" localSheetId="9">#REF!</definedName>
    <definedName name="__DAT193" localSheetId="11">#REF!</definedName>
    <definedName name="__DAT193">#REF!</definedName>
    <definedName name="__DAT194" localSheetId="8">#REF!</definedName>
    <definedName name="__DAT194" localSheetId="9">#REF!</definedName>
    <definedName name="__DAT194" localSheetId="11">#REF!</definedName>
    <definedName name="__DAT194">#REF!</definedName>
    <definedName name="__DAT195" localSheetId="8">#REF!</definedName>
    <definedName name="__DAT195" localSheetId="9">#REF!</definedName>
    <definedName name="__DAT195" localSheetId="11">#REF!</definedName>
    <definedName name="__DAT195">#REF!</definedName>
    <definedName name="__DAT196" localSheetId="8">#REF!</definedName>
    <definedName name="__DAT196" localSheetId="9">#REF!</definedName>
    <definedName name="__DAT196" localSheetId="11">#REF!</definedName>
    <definedName name="__DAT196">#REF!</definedName>
    <definedName name="__DAT197" localSheetId="8">#REF!</definedName>
    <definedName name="__DAT197" localSheetId="9">#REF!</definedName>
    <definedName name="__DAT197" localSheetId="11">#REF!</definedName>
    <definedName name="__DAT197">#REF!</definedName>
    <definedName name="__DAT198" localSheetId="8">#REF!</definedName>
    <definedName name="__DAT198" localSheetId="9">#REF!</definedName>
    <definedName name="__DAT198" localSheetId="11">#REF!</definedName>
    <definedName name="__DAT198">#REF!</definedName>
    <definedName name="__DAT199" localSheetId="8">#REF!</definedName>
    <definedName name="__DAT199" localSheetId="9">#REF!</definedName>
    <definedName name="__DAT199" localSheetId="11">#REF!</definedName>
    <definedName name="__DAT199">#REF!</definedName>
    <definedName name="__DAT2" localSheetId="8">#REF!</definedName>
    <definedName name="__DAT2" localSheetId="9">#REF!</definedName>
    <definedName name="__DAT2" localSheetId="11">#REF!</definedName>
    <definedName name="__DAT2">#REF!</definedName>
    <definedName name="__DAT20" localSheetId="8">#REF!</definedName>
    <definedName name="__DAT20" localSheetId="9">#REF!</definedName>
    <definedName name="__DAT20" localSheetId="11">#REF!</definedName>
    <definedName name="__DAT20">#REF!</definedName>
    <definedName name="__DAT200" localSheetId="8">#REF!</definedName>
    <definedName name="__DAT200" localSheetId="9">#REF!</definedName>
    <definedName name="__DAT200" localSheetId="11">#REF!</definedName>
    <definedName name="__DAT200">#REF!</definedName>
    <definedName name="__DAT201" localSheetId="8">#REF!</definedName>
    <definedName name="__DAT201" localSheetId="9">#REF!</definedName>
    <definedName name="__DAT201" localSheetId="11">#REF!</definedName>
    <definedName name="__DAT201">#REF!</definedName>
    <definedName name="__DAT202" localSheetId="8">#REF!</definedName>
    <definedName name="__DAT202" localSheetId="9">#REF!</definedName>
    <definedName name="__DAT202" localSheetId="11">#REF!</definedName>
    <definedName name="__DAT202">#REF!</definedName>
    <definedName name="__DAT203" localSheetId="8">#REF!</definedName>
    <definedName name="__DAT203" localSheetId="9">#REF!</definedName>
    <definedName name="__DAT203" localSheetId="11">#REF!</definedName>
    <definedName name="__DAT203">#REF!</definedName>
    <definedName name="__DAT204" localSheetId="8">#REF!</definedName>
    <definedName name="__DAT204" localSheetId="9">#REF!</definedName>
    <definedName name="__DAT204" localSheetId="11">#REF!</definedName>
    <definedName name="__DAT204">#REF!</definedName>
    <definedName name="__DAT205" localSheetId="8">#REF!</definedName>
    <definedName name="__DAT205" localSheetId="9">#REF!</definedName>
    <definedName name="__DAT205" localSheetId="11">#REF!</definedName>
    <definedName name="__DAT205">#REF!</definedName>
    <definedName name="__DAT206" localSheetId="8">#REF!</definedName>
    <definedName name="__DAT206" localSheetId="9">#REF!</definedName>
    <definedName name="__DAT206" localSheetId="11">#REF!</definedName>
    <definedName name="__DAT206">#REF!</definedName>
    <definedName name="__DAT207" localSheetId="8">#REF!</definedName>
    <definedName name="__DAT207" localSheetId="9">#REF!</definedName>
    <definedName name="__DAT207" localSheetId="11">#REF!</definedName>
    <definedName name="__DAT207">#REF!</definedName>
    <definedName name="__DAT208" localSheetId="8">#REF!</definedName>
    <definedName name="__DAT208" localSheetId="9">#REF!</definedName>
    <definedName name="__DAT208" localSheetId="11">#REF!</definedName>
    <definedName name="__DAT208">#REF!</definedName>
    <definedName name="__DAT209" localSheetId="8">#REF!</definedName>
    <definedName name="__DAT209" localSheetId="9">#REF!</definedName>
    <definedName name="__DAT209" localSheetId="11">#REF!</definedName>
    <definedName name="__DAT209">#REF!</definedName>
    <definedName name="__DAT21" localSheetId="8">#REF!</definedName>
    <definedName name="__DAT21" localSheetId="9">#REF!</definedName>
    <definedName name="__DAT21" localSheetId="11">#REF!</definedName>
    <definedName name="__DAT21">#REF!</definedName>
    <definedName name="__DAT210" localSheetId="8">#REF!</definedName>
    <definedName name="__DAT210" localSheetId="9">#REF!</definedName>
    <definedName name="__DAT210" localSheetId="11">#REF!</definedName>
    <definedName name="__DAT210">#REF!</definedName>
    <definedName name="__DAT211" localSheetId="8">#REF!</definedName>
    <definedName name="__DAT211" localSheetId="9">#REF!</definedName>
    <definedName name="__DAT211" localSheetId="11">#REF!</definedName>
    <definedName name="__DAT211">#REF!</definedName>
    <definedName name="__DAT212" localSheetId="8">#REF!</definedName>
    <definedName name="__DAT212" localSheetId="9">#REF!</definedName>
    <definedName name="__DAT212" localSheetId="11">#REF!</definedName>
    <definedName name="__DAT212">#REF!</definedName>
    <definedName name="__DAT213" localSheetId="8">#REF!</definedName>
    <definedName name="__DAT213" localSheetId="9">#REF!</definedName>
    <definedName name="__DAT213" localSheetId="11">#REF!</definedName>
    <definedName name="__DAT213">#REF!</definedName>
    <definedName name="__DAT214" localSheetId="8">#REF!</definedName>
    <definedName name="__DAT214" localSheetId="9">#REF!</definedName>
    <definedName name="__DAT214" localSheetId="11">#REF!</definedName>
    <definedName name="__DAT214">#REF!</definedName>
    <definedName name="__DAT215" localSheetId="8">#REF!</definedName>
    <definedName name="__DAT215" localSheetId="9">#REF!</definedName>
    <definedName name="__DAT215" localSheetId="11">#REF!</definedName>
    <definedName name="__DAT215">#REF!</definedName>
    <definedName name="__DAT216" localSheetId="8">#REF!</definedName>
    <definedName name="__DAT216" localSheetId="9">#REF!</definedName>
    <definedName name="__DAT216" localSheetId="11">#REF!</definedName>
    <definedName name="__DAT216">#REF!</definedName>
    <definedName name="__DAT217" localSheetId="8">#REF!</definedName>
    <definedName name="__DAT217" localSheetId="9">#REF!</definedName>
    <definedName name="__DAT217" localSheetId="11">#REF!</definedName>
    <definedName name="__DAT217">#REF!</definedName>
    <definedName name="__DAT218" localSheetId="8">#REF!</definedName>
    <definedName name="__DAT218" localSheetId="9">#REF!</definedName>
    <definedName name="__DAT218" localSheetId="11">#REF!</definedName>
    <definedName name="__DAT218">#REF!</definedName>
    <definedName name="__DAT219" localSheetId="8">#REF!</definedName>
    <definedName name="__DAT219" localSheetId="9">#REF!</definedName>
    <definedName name="__DAT219" localSheetId="11">#REF!</definedName>
    <definedName name="__DAT219">#REF!</definedName>
    <definedName name="__DAT22" localSheetId="8">#REF!</definedName>
    <definedName name="__DAT22" localSheetId="9">#REF!</definedName>
    <definedName name="__DAT22" localSheetId="11">#REF!</definedName>
    <definedName name="__DAT22">#REF!</definedName>
    <definedName name="__DAT220" localSheetId="8">#REF!</definedName>
    <definedName name="__DAT220" localSheetId="9">#REF!</definedName>
    <definedName name="__DAT220" localSheetId="11">#REF!</definedName>
    <definedName name="__DAT220">#REF!</definedName>
    <definedName name="__DAT221" localSheetId="8">#REF!</definedName>
    <definedName name="__DAT221" localSheetId="9">#REF!</definedName>
    <definedName name="__DAT221" localSheetId="11">#REF!</definedName>
    <definedName name="__DAT221">#REF!</definedName>
    <definedName name="__DAT222" localSheetId="8">#REF!</definedName>
    <definedName name="__DAT222" localSheetId="9">#REF!</definedName>
    <definedName name="__DAT222" localSheetId="11">#REF!</definedName>
    <definedName name="__DAT222">#REF!</definedName>
    <definedName name="__DAT223" localSheetId="8">#REF!</definedName>
    <definedName name="__DAT223" localSheetId="9">#REF!</definedName>
    <definedName name="__DAT223" localSheetId="11">#REF!</definedName>
    <definedName name="__DAT223">#REF!</definedName>
    <definedName name="__DAT224" localSheetId="8">#REF!</definedName>
    <definedName name="__DAT224" localSheetId="9">#REF!</definedName>
    <definedName name="__DAT224" localSheetId="11">#REF!</definedName>
    <definedName name="__DAT224">#REF!</definedName>
    <definedName name="__DAT225" localSheetId="8">#REF!</definedName>
    <definedName name="__DAT225" localSheetId="9">#REF!</definedName>
    <definedName name="__DAT225" localSheetId="11">#REF!</definedName>
    <definedName name="__DAT225">#REF!</definedName>
    <definedName name="__DAT23" localSheetId="8">#REF!</definedName>
    <definedName name="__DAT23" localSheetId="9">#REF!</definedName>
    <definedName name="__DAT23" localSheetId="11">#REF!</definedName>
    <definedName name="__DAT23">#REF!</definedName>
    <definedName name="__DAT24" localSheetId="8">#REF!</definedName>
    <definedName name="__DAT24" localSheetId="9">#REF!</definedName>
    <definedName name="__DAT24" localSheetId="11">#REF!</definedName>
    <definedName name="__DAT24">#REF!</definedName>
    <definedName name="__DAT25" localSheetId="8">#REF!</definedName>
    <definedName name="__DAT25" localSheetId="9">#REF!</definedName>
    <definedName name="__DAT25" localSheetId="11">#REF!</definedName>
    <definedName name="__DAT25">#REF!</definedName>
    <definedName name="__DAT26" localSheetId="8">#REF!</definedName>
    <definedName name="__DAT26" localSheetId="9">#REF!</definedName>
    <definedName name="__DAT26" localSheetId="11">#REF!</definedName>
    <definedName name="__DAT26">#REF!</definedName>
    <definedName name="__DAT27" localSheetId="8">#REF!</definedName>
    <definedName name="__DAT27" localSheetId="9">#REF!</definedName>
    <definedName name="__DAT27" localSheetId="11">#REF!</definedName>
    <definedName name="__DAT27">#REF!</definedName>
    <definedName name="__DAT28" localSheetId="8">#REF!</definedName>
    <definedName name="__DAT28" localSheetId="9">#REF!</definedName>
    <definedName name="__DAT28" localSheetId="11">#REF!</definedName>
    <definedName name="__DAT28">#REF!</definedName>
    <definedName name="__DAT29" localSheetId="8">#REF!</definedName>
    <definedName name="__DAT29" localSheetId="9">#REF!</definedName>
    <definedName name="__DAT29" localSheetId="11">#REF!</definedName>
    <definedName name="__DAT29">#REF!</definedName>
    <definedName name="__DAT3" localSheetId="8">#REF!</definedName>
    <definedName name="__DAT3" localSheetId="9">#REF!</definedName>
    <definedName name="__DAT3" localSheetId="11">#REF!</definedName>
    <definedName name="__DAT3">#REF!</definedName>
    <definedName name="__DAT30" localSheetId="8">#REF!</definedName>
    <definedName name="__DAT30" localSheetId="9">#REF!</definedName>
    <definedName name="__DAT30" localSheetId="11">#REF!</definedName>
    <definedName name="__DAT30">#REF!</definedName>
    <definedName name="__DAT31" localSheetId="8">#REF!</definedName>
    <definedName name="__DAT31" localSheetId="9">#REF!</definedName>
    <definedName name="__DAT31" localSheetId="11">#REF!</definedName>
    <definedName name="__DAT31">#REF!</definedName>
    <definedName name="__DAT32" localSheetId="8">#REF!</definedName>
    <definedName name="__DAT32" localSheetId="9">#REF!</definedName>
    <definedName name="__DAT32" localSheetId="11">#REF!</definedName>
    <definedName name="__DAT32">#REF!</definedName>
    <definedName name="__DAT33" localSheetId="8">#REF!</definedName>
    <definedName name="__DAT33" localSheetId="9">#REF!</definedName>
    <definedName name="__DAT33" localSheetId="11">#REF!</definedName>
    <definedName name="__DAT33">#REF!</definedName>
    <definedName name="__DAT34" localSheetId="8">#REF!</definedName>
    <definedName name="__DAT34" localSheetId="9">#REF!</definedName>
    <definedName name="__DAT34" localSheetId="11">#REF!</definedName>
    <definedName name="__DAT34">#REF!</definedName>
    <definedName name="__DAT35" localSheetId="8">#REF!</definedName>
    <definedName name="__DAT35" localSheetId="9">#REF!</definedName>
    <definedName name="__DAT35" localSheetId="11">#REF!</definedName>
    <definedName name="__DAT35">#REF!</definedName>
    <definedName name="__DAT36" localSheetId="8">#REF!</definedName>
    <definedName name="__DAT36" localSheetId="9">#REF!</definedName>
    <definedName name="__DAT36" localSheetId="11">#REF!</definedName>
    <definedName name="__DAT36">#REF!</definedName>
    <definedName name="__DAT37" localSheetId="8">#REF!</definedName>
    <definedName name="__DAT37" localSheetId="9">#REF!</definedName>
    <definedName name="__DAT37" localSheetId="11">#REF!</definedName>
    <definedName name="__DAT37">#REF!</definedName>
    <definedName name="__DAT38" localSheetId="8">#REF!</definedName>
    <definedName name="__DAT38" localSheetId="9">#REF!</definedName>
    <definedName name="__DAT38" localSheetId="11">#REF!</definedName>
    <definedName name="__DAT38">#REF!</definedName>
    <definedName name="__DAT39" localSheetId="8">#REF!</definedName>
    <definedName name="__DAT39" localSheetId="9">#REF!</definedName>
    <definedName name="__DAT39" localSheetId="11">#REF!</definedName>
    <definedName name="__DAT39">#REF!</definedName>
    <definedName name="__DAT4" localSheetId="8">#REF!</definedName>
    <definedName name="__DAT4" localSheetId="9">#REF!</definedName>
    <definedName name="__DAT4" localSheetId="11">#REF!</definedName>
    <definedName name="__DAT4">#REF!</definedName>
    <definedName name="__DAT40" localSheetId="8">#REF!</definedName>
    <definedName name="__DAT40" localSheetId="9">#REF!</definedName>
    <definedName name="__DAT40" localSheetId="11">#REF!</definedName>
    <definedName name="__DAT40">#REF!</definedName>
    <definedName name="__DAT41" localSheetId="8">#REF!</definedName>
    <definedName name="__DAT41" localSheetId="9">#REF!</definedName>
    <definedName name="__DAT41" localSheetId="11">#REF!</definedName>
    <definedName name="__DAT41">#REF!</definedName>
    <definedName name="__DAT42" localSheetId="8">#REF!</definedName>
    <definedName name="__DAT42" localSheetId="9">#REF!</definedName>
    <definedName name="__DAT42" localSheetId="11">#REF!</definedName>
    <definedName name="__DAT42">#REF!</definedName>
    <definedName name="__DAT43" localSheetId="8">#REF!</definedName>
    <definedName name="__DAT43" localSheetId="9">#REF!</definedName>
    <definedName name="__DAT43" localSheetId="11">#REF!</definedName>
    <definedName name="__DAT43">#REF!</definedName>
    <definedName name="__DAT44" localSheetId="8">#REF!</definedName>
    <definedName name="__DAT44" localSheetId="9">#REF!</definedName>
    <definedName name="__DAT44" localSheetId="11">#REF!</definedName>
    <definedName name="__DAT44">#REF!</definedName>
    <definedName name="__DAT45" localSheetId="8">#REF!</definedName>
    <definedName name="__DAT45" localSheetId="9">#REF!</definedName>
    <definedName name="__DAT45" localSheetId="11">#REF!</definedName>
    <definedName name="__DAT45">#REF!</definedName>
    <definedName name="__DAT46" localSheetId="8">#REF!</definedName>
    <definedName name="__DAT46" localSheetId="9">#REF!</definedName>
    <definedName name="__DAT46" localSheetId="11">#REF!</definedName>
    <definedName name="__DAT46">#REF!</definedName>
    <definedName name="__DAT47" localSheetId="8">#REF!</definedName>
    <definedName name="__DAT47" localSheetId="9">#REF!</definedName>
    <definedName name="__DAT47" localSheetId="11">#REF!</definedName>
    <definedName name="__DAT47">#REF!</definedName>
    <definedName name="__DAT48" localSheetId="8">#REF!</definedName>
    <definedName name="__DAT48" localSheetId="9">#REF!</definedName>
    <definedName name="__DAT48" localSheetId="11">#REF!</definedName>
    <definedName name="__DAT48">#REF!</definedName>
    <definedName name="__DAT49" localSheetId="8">#REF!</definedName>
    <definedName name="__DAT49" localSheetId="9">#REF!</definedName>
    <definedName name="__DAT49" localSheetId="11">#REF!</definedName>
    <definedName name="__DAT49">#REF!</definedName>
    <definedName name="__DAT5" localSheetId="8">#REF!</definedName>
    <definedName name="__DAT5" localSheetId="9">#REF!</definedName>
    <definedName name="__DAT5" localSheetId="11">#REF!</definedName>
    <definedName name="__DAT5">#REF!</definedName>
    <definedName name="__DAT50" localSheetId="8">#REF!</definedName>
    <definedName name="__DAT50" localSheetId="9">#REF!</definedName>
    <definedName name="__DAT50" localSheetId="11">#REF!</definedName>
    <definedName name="__DAT50">#REF!</definedName>
    <definedName name="__DAT51" localSheetId="8">#REF!</definedName>
    <definedName name="__DAT51" localSheetId="9">#REF!</definedName>
    <definedName name="__DAT51" localSheetId="11">#REF!</definedName>
    <definedName name="__DAT51">#REF!</definedName>
    <definedName name="__DAT52" localSheetId="8">#REF!</definedName>
    <definedName name="__DAT52" localSheetId="9">#REF!</definedName>
    <definedName name="__DAT52" localSheetId="11">#REF!</definedName>
    <definedName name="__DAT52">#REF!</definedName>
    <definedName name="__DAT53" localSheetId="8">#REF!</definedName>
    <definedName name="__DAT53" localSheetId="9">#REF!</definedName>
    <definedName name="__DAT53" localSheetId="11">#REF!</definedName>
    <definedName name="__DAT53">#REF!</definedName>
    <definedName name="__DAT54" localSheetId="8">#REF!</definedName>
    <definedName name="__DAT54" localSheetId="9">#REF!</definedName>
    <definedName name="__DAT54" localSheetId="11">#REF!</definedName>
    <definedName name="__DAT54">#REF!</definedName>
    <definedName name="__DAT55" localSheetId="8">#REF!</definedName>
    <definedName name="__DAT55" localSheetId="9">#REF!</definedName>
    <definedName name="__DAT55" localSheetId="11">#REF!</definedName>
    <definedName name="__DAT55">#REF!</definedName>
    <definedName name="__DAT56" localSheetId="8">#REF!</definedName>
    <definedName name="__DAT56" localSheetId="9">#REF!</definedName>
    <definedName name="__DAT56" localSheetId="11">#REF!</definedName>
    <definedName name="__DAT56">#REF!</definedName>
    <definedName name="__DAT57" localSheetId="8">#REF!</definedName>
    <definedName name="__DAT57" localSheetId="9">#REF!</definedName>
    <definedName name="__DAT57" localSheetId="11">#REF!</definedName>
    <definedName name="__DAT57">#REF!</definedName>
    <definedName name="__DAT58" localSheetId="8">#REF!</definedName>
    <definedName name="__DAT58" localSheetId="9">#REF!</definedName>
    <definedName name="__DAT58" localSheetId="11">#REF!</definedName>
    <definedName name="__DAT58">#REF!</definedName>
    <definedName name="__DAT59" localSheetId="8">#REF!</definedName>
    <definedName name="__DAT59" localSheetId="9">#REF!</definedName>
    <definedName name="__DAT59" localSheetId="11">#REF!</definedName>
    <definedName name="__DAT59">#REF!</definedName>
    <definedName name="__DAT6" localSheetId="8">#REF!</definedName>
    <definedName name="__DAT6" localSheetId="9">#REF!</definedName>
    <definedName name="__DAT6" localSheetId="11">#REF!</definedName>
    <definedName name="__DAT6">#REF!</definedName>
    <definedName name="__DAT60" localSheetId="8">#REF!</definedName>
    <definedName name="__DAT60" localSheetId="9">#REF!</definedName>
    <definedName name="__DAT60" localSheetId="11">#REF!</definedName>
    <definedName name="__DAT60">#REF!</definedName>
    <definedName name="__DAT61" localSheetId="8">#REF!</definedName>
    <definedName name="__DAT61" localSheetId="9">#REF!</definedName>
    <definedName name="__DAT61" localSheetId="11">#REF!</definedName>
    <definedName name="__DAT61">#REF!</definedName>
    <definedName name="__DAT62" localSheetId="8">#REF!</definedName>
    <definedName name="__DAT62" localSheetId="9">#REF!</definedName>
    <definedName name="__DAT62" localSheetId="11">#REF!</definedName>
    <definedName name="__DAT62">#REF!</definedName>
    <definedName name="__DAT63" localSheetId="8">#REF!</definedName>
    <definedName name="__DAT63" localSheetId="9">#REF!</definedName>
    <definedName name="__DAT63" localSheetId="11">#REF!</definedName>
    <definedName name="__DAT63">#REF!</definedName>
    <definedName name="__DAT64" localSheetId="8">#REF!</definedName>
    <definedName name="__DAT64" localSheetId="9">#REF!</definedName>
    <definedName name="__DAT64" localSheetId="11">#REF!</definedName>
    <definedName name="__DAT64">#REF!</definedName>
    <definedName name="__DAT65" localSheetId="8">#REF!</definedName>
    <definedName name="__DAT65" localSheetId="9">#REF!</definedName>
    <definedName name="__DAT65" localSheetId="11">#REF!</definedName>
    <definedName name="__DAT65">#REF!</definedName>
    <definedName name="__DAT66" localSheetId="8">#REF!</definedName>
    <definedName name="__DAT66" localSheetId="9">#REF!</definedName>
    <definedName name="__DAT66" localSheetId="11">#REF!</definedName>
    <definedName name="__DAT66">#REF!</definedName>
    <definedName name="__DAT67" localSheetId="8">#REF!</definedName>
    <definedName name="__DAT67" localSheetId="9">#REF!</definedName>
    <definedName name="__DAT67" localSheetId="11">#REF!</definedName>
    <definedName name="__DAT67">#REF!</definedName>
    <definedName name="__DAT68" localSheetId="8">#REF!</definedName>
    <definedName name="__DAT68" localSheetId="9">#REF!</definedName>
    <definedName name="__DAT68" localSheetId="11">#REF!</definedName>
    <definedName name="__DAT68">#REF!</definedName>
    <definedName name="__DAT69" localSheetId="8">#REF!</definedName>
    <definedName name="__DAT69" localSheetId="9">#REF!</definedName>
    <definedName name="__DAT69" localSheetId="11">#REF!</definedName>
    <definedName name="__DAT69">#REF!</definedName>
    <definedName name="__DAT7" localSheetId="8">#REF!</definedName>
    <definedName name="__DAT7" localSheetId="9">#REF!</definedName>
    <definedName name="__DAT7" localSheetId="11">#REF!</definedName>
    <definedName name="__DAT7">#REF!</definedName>
    <definedName name="__DAT70" localSheetId="8">#REF!</definedName>
    <definedName name="__DAT70" localSheetId="9">#REF!</definedName>
    <definedName name="__DAT70" localSheetId="11">#REF!</definedName>
    <definedName name="__DAT70">#REF!</definedName>
    <definedName name="__DAT71" localSheetId="8">#REF!</definedName>
    <definedName name="__DAT71" localSheetId="9">#REF!</definedName>
    <definedName name="__DAT71" localSheetId="11">#REF!</definedName>
    <definedName name="__DAT71">#REF!</definedName>
    <definedName name="__DAT72" localSheetId="8">#REF!</definedName>
    <definedName name="__DAT72" localSheetId="9">#REF!</definedName>
    <definedName name="__DAT72" localSheetId="11">#REF!</definedName>
    <definedName name="__DAT72">#REF!</definedName>
    <definedName name="__DAT73" localSheetId="8">#REF!</definedName>
    <definedName name="__DAT73" localSheetId="9">#REF!</definedName>
    <definedName name="__DAT73" localSheetId="11">#REF!</definedName>
    <definedName name="__DAT73">#REF!</definedName>
    <definedName name="__DAT74" localSheetId="8">#REF!</definedName>
    <definedName name="__DAT74" localSheetId="9">#REF!</definedName>
    <definedName name="__DAT74" localSheetId="11">#REF!</definedName>
    <definedName name="__DAT74">#REF!</definedName>
    <definedName name="__DAT75" localSheetId="8">#REF!</definedName>
    <definedName name="__DAT75" localSheetId="9">#REF!</definedName>
    <definedName name="__DAT75" localSheetId="11">#REF!</definedName>
    <definedName name="__DAT75">#REF!</definedName>
    <definedName name="__DAT76" localSheetId="8">#REF!</definedName>
    <definedName name="__DAT76" localSheetId="9">#REF!</definedName>
    <definedName name="__DAT76" localSheetId="11">#REF!</definedName>
    <definedName name="__DAT76">#REF!</definedName>
    <definedName name="__DAT77" localSheetId="8">#REF!</definedName>
    <definedName name="__DAT77" localSheetId="9">#REF!</definedName>
    <definedName name="__DAT77" localSheetId="11">#REF!</definedName>
    <definedName name="__DAT77">#REF!</definedName>
    <definedName name="__DAT78" localSheetId="8">#REF!</definedName>
    <definedName name="__DAT78" localSheetId="9">#REF!</definedName>
    <definedName name="__DAT78" localSheetId="11">#REF!</definedName>
    <definedName name="__DAT78">#REF!</definedName>
    <definedName name="__DAT79" localSheetId="8">#REF!</definedName>
    <definedName name="__DAT79" localSheetId="9">#REF!</definedName>
    <definedName name="__DAT79" localSheetId="11">#REF!</definedName>
    <definedName name="__DAT79">#REF!</definedName>
    <definedName name="__DAT8" localSheetId="8">#REF!</definedName>
    <definedName name="__DAT8" localSheetId="9">#REF!</definedName>
    <definedName name="__DAT8" localSheetId="11">#REF!</definedName>
    <definedName name="__DAT8">#REF!</definedName>
    <definedName name="__DAT80" localSheetId="8">#REF!</definedName>
    <definedName name="__DAT80" localSheetId="9">#REF!</definedName>
    <definedName name="__DAT80" localSheetId="11">#REF!</definedName>
    <definedName name="__DAT80">#REF!</definedName>
    <definedName name="__DAT81" localSheetId="8">#REF!</definedName>
    <definedName name="__DAT81" localSheetId="9">#REF!</definedName>
    <definedName name="__DAT81" localSheetId="11">#REF!</definedName>
    <definedName name="__DAT81">#REF!</definedName>
    <definedName name="__DAT82" localSheetId="8">#REF!</definedName>
    <definedName name="__DAT82" localSheetId="9">#REF!</definedName>
    <definedName name="__DAT82" localSheetId="11">#REF!</definedName>
    <definedName name="__DAT82">#REF!</definedName>
    <definedName name="__DAT83" localSheetId="8">#REF!</definedName>
    <definedName name="__DAT83" localSheetId="9">#REF!</definedName>
    <definedName name="__DAT83" localSheetId="11">#REF!</definedName>
    <definedName name="__DAT83">#REF!</definedName>
    <definedName name="__DAT84" localSheetId="8">#REF!</definedName>
    <definedName name="__DAT84" localSheetId="9">#REF!</definedName>
    <definedName name="__DAT84" localSheetId="11">#REF!</definedName>
    <definedName name="__DAT84">#REF!</definedName>
    <definedName name="__DAT85" localSheetId="8">#REF!</definedName>
    <definedName name="__DAT85" localSheetId="9">#REF!</definedName>
    <definedName name="__DAT85" localSheetId="11">#REF!</definedName>
    <definedName name="__DAT85">#REF!</definedName>
    <definedName name="__DAT86" localSheetId="8">#REF!</definedName>
    <definedName name="__DAT86" localSheetId="9">#REF!</definedName>
    <definedName name="__DAT86" localSheetId="11">#REF!</definedName>
    <definedName name="__DAT86">#REF!</definedName>
    <definedName name="__DAT87" localSheetId="8">#REF!</definedName>
    <definedName name="__DAT87" localSheetId="9">#REF!</definedName>
    <definedName name="__DAT87" localSheetId="11">#REF!</definedName>
    <definedName name="__DAT87">#REF!</definedName>
    <definedName name="__DAT88" localSheetId="8">#REF!</definedName>
    <definedName name="__DAT88" localSheetId="9">#REF!</definedName>
    <definedName name="__DAT88" localSheetId="11">#REF!</definedName>
    <definedName name="__DAT88">#REF!</definedName>
    <definedName name="__DAT89" localSheetId="8">#REF!</definedName>
    <definedName name="__DAT89" localSheetId="9">#REF!</definedName>
    <definedName name="__DAT89" localSheetId="11">#REF!</definedName>
    <definedName name="__DAT89">#REF!</definedName>
    <definedName name="__DAT9" localSheetId="8">#REF!</definedName>
    <definedName name="__DAT9" localSheetId="9">#REF!</definedName>
    <definedName name="__DAT9" localSheetId="11">#REF!</definedName>
    <definedName name="__DAT9">#REF!</definedName>
    <definedName name="__DAT90" localSheetId="8">#REF!</definedName>
    <definedName name="__DAT90" localSheetId="9">#REF!</definedName>
    <definedName name="__DAT90" localSheetId="11">#REF!</definedName>
    <definedName name="__DAT90">#REF!</definedName>
    <definedName name="__DAT91" localSheetId="8">#REF!</definedName>
    <definedName name="__DAT91" localSheetId="9">#REF!</definedName>
    <definedName name="__DAT91" localSheetId="11">#REF!</definedName>
    <definedName name="__DAT91">#REF!</definedName>
    <definedName name="__DAT92" localSheetId="8">#REF!</definedName>
    <definedName name="__DAT92" localSheetId="9">#REF!</definedName>
    <definedName name="__DAT92" localSheetId="11">#REF!</definedName>
    <definedName name="__DAT92">#REF!</definedName>
    <definedName name="__DAT93" localSheetId="8">#REF!</definedName>
    <definedName name="__DAT93" localSheetId="9">#REF!</definedName>
    <definedName name="__DAT93" localSheetId="11">#REF!</definedName>
    <definedName name="__DAT93">#REF!</definedName>
    <definedName name="__DAT94" localSheetId="8">#REF!</definedName>
    <definedName name="__DAT94" localSheetId="9">#REF!</definedName>
    <definedName name="__DAT94" localSheetId="11">#REF!</definedName>
    <definedName name="__DAT94">#REF!</definedName>
    <definedName name="__DAT95" localSheetId="8">#REF!</definedName>
    <definedName name="__DAT95" localSheetId="9">#REF!</definedName>
    <definedName name="__DAT95" localSheetId="11">#REF!</definedName>
    <definedName name="__DAT95">#REF!</definedName>
    <definedName name="__DAT96" localSheetId="8">#REF!</definedName>
    <definedName name="__DAT96" localSheetId="9">#REF!</definedName>
    <definedName name="__DAT96" localSheetId="11">#REF!</definedName>
    <definedName name="__DAT96">#REF!</definedName>
    <definedName name="__DAT97" localSheetId="8">#REF!</definedName>
    <definedName name="__DAT97" localSheetId="9">#REF!</definedName>
    <definedName name="__DAT97" localSheetId="11">#REF!</definedName>
    <definedName name="__DAT97">#REF!</definedName>
    <definedName name="__DAT98" localSheetId="8">#REF!</definedName>
    <definedName name="__DAT98" localSheetId="9">#REF!</definedName>
    <definedName name="__DAT98" localSheetId="11">#REF!</definedName>
    <definedName name="__DAT98">#REF!</definedName>
    <definedName name="__DAT99" localSheetId="8">#REF!</definedName>
    <definedName name="__DAT99" localSheetId="9">#REF!</definedName>
    <definedName name="__DAT99" localSheetId="11">#REF!</definedName>
    <definedName name="__DAT99">#REF!</definedName>
    <definedName name="__MAS2" localSheetId="8">#REF!</definedName>
    <definedName name="__MAS2" localSheetId="9">#REF!</definedName>
    <definedName name="__MAS2" localSheetId="11">#REF!</definedName>
    <definedName name="__MAS2">#REF!</definedName>
    <definedName name="__STD1" localSheetId="8">#REF!</definedName>
    <definedName name="__STD1" localSheetId="9">#REF!</definedName>
    <definedName name="__STD1" localSheetId="11">#REF!</definedName>
    <definedName name="__STD1">#REF!</definedName>
    <definedName name="_10AM14_" localSheetId="8">#REF!</definedName>
    <definedName name="_10AM14_" localSheetId="9">#REF!</definedName>
    <definedName name="_10AM14_" localSheetId="11">#REF!</definedName>
    <definedName name="_10AM14_">#REF!</definedName>
    <definedName name="_10AM31_" localSheetId="8">#REF!</definedName>
    <definedName name="_10AM31_" localSheetId="9">#REF!</definedName>
    <definedName name="_10AM31_" localSheetId="11">#REF!</definedName>
    <definedName name="_10AM31_">#REF!</definedName>
    <definedName name="_11AM32_" localSheetId="8">#REF!</definedName>
    <definedName name="_11AM32_" localSheetId="9">#REF!</definedName>
    <definedName name="_11AM32_" localSheetId="11">#REF!</definedName>
    <definedName name="_11AM32_">#REF!</definedName>
    <definedName name="_12AM20_" localSheetId="8">#REF!</definedName>
    <definedName name="_12AM20_" localSheetId="9">#REF!</definedName>
    <definedName name="_12AM20_" localSheetId="11">#REF!</definedName>
    <definedName name="_12AM20_">#REF!</definedName>
    <definedName name="_12AM33_" localSheetId="8">#REF!</definedName>
    <definedName name="_12AM33_" localSheetId="9">#REF!</definedName>
    <definedName name="_12AM33_" localSheetId="11">#REF!</definedName>
    <definedName name="_12AM33_">#REF!</definedName>
    <definedName name="_13AM34_" localSheetId="8">#REF!</definedName>
    <definedName name="_13AM34_" localSheetId="9">#REF!</definedName>
    <definedName name="_13AM34_" localSheetId="11">#REF!</definedName>
    <definedName name="_13AM34_">#REF!</definedName>
    <definedName name="_14AM21_" localSheetId="8">#REF!</definedName>
    <definedName name="_14AM21_" localSheetId="9">#REF!</definedName>
    <definedName name="_14AM21_" localSheetId="11">#REF!</definedName>
    <definedName name="_14AM21_">#REF!</definedName>
    <definedName name="_14AM35_" localSheetId="8">#REF!</definedName>
    <definedName name="_14AM35_" localSheetId="9">#REF!</definedName>
    <definedName name="_14AM35_" localSheetId="11">#REF!</definedName>
    <definedName name="_14AM35_">#REF!</definedName>
    <definedName name="_15AM36_" localSheetId="8">#REF!</definedName>
    <definedName name="_15AM36_" localSheetId="9">#REF!</definedName>
    <definedName name="_15AM36_" localSheetId="11">#REF!</definedName>
    <definedName name="_15AM36_">#REF!</definedName>
    <definedName name="_16AM22_" localSheetId="8">#REF!</definedName>
    <definedName name="_16AM22_" localSheetId="9">#REF!</definedName>
    <definedName name="_16AM22_" localSheetId="11">#REF!</definedName>
    <definedName name="_16AM22_">#REF!</definedName>
    <definedName name="_16AM37_" localSheetId="8">#REF!</definedName>
    <definedName name="_16AM37_" localSheetId="9">#REF!</definedName>
    <definedName name="_16AM37_" localSheetId="11">#REF!</definedName>
    <definedName name="_16AM37_">#REF!</definedName>
    <definedName name="_18AM30_" localSheetId="8">#REF!</definedName>
    <definedName name="_18AM30_" localSheetId="9">#REF!</definedName>
    <definedName name="_18AM30_" localSheetId="11">#REF!</definedName>
    <definedName name="_18AM30_">#REF!</definedName>
    <definedName name="_1AM10_" localSheetId="8">#REF!</definedName>
    <definedName name="_1AM10_" localSheetId="9">#REF!</definedName>
    <definedName name="_1AM10_" localSheetId="11">#REF!</definedName>
    <definedName name="_1AM10_">#REF!</definedName>
    <definedName name="_20AM31_" localSheetId="8">#REF!</definedName>
    <definedName name="_20AM31_" localSheetId="9">#REF!</definedName>
    <definedName name="_20AM31_" localSheetId="11">#REF!</definedName>
    <definedName name="_20AM31_">#REF!</definedName>
    <definedName name="_21Y11_" localSheetId="8">#REF!</definedName>
    <definedName name="_21Y11_" localSheetId="9">#REF!</definedName>
    <definedName name="_21Y11_" localSheetId="11">#REF!</definedName>
    <definedName name="_21Y11_">#REF!</definedName>
    <definedName name="_22AM32_" localSheetId="8">#REF!</definedName>
    <definedName name="_22AM32_" localSheetId="9">#REF!</definedName>
    <definedName name="_22AM32_" localSheetId="11">#REF!</definedName>
    <definedName name="_22AM32_">#REF!</definedName>
    <definedName name="_22Z1_" localSheetId="8">#REF!</definedName>
    <definedName name="_22Z1_" localSheetId="9">#REF!</definedName>
    <definedName name="_22Z1_" localSheetId="11">#REF!</definedName>
    <definedName name="_22Z1_">#REF!</definedName>
    <definedName name="_23Z3_" localSheetId="8">#REF!</definedName>
    <definedName name="_23Z3_" localSheetId="9">#REF!</definedName>
    <definedName name="_23Z3_" localSheetId="11">#REF!</definedName>
    <definedName name="_23Z3_">#REF!</definedName>
    <definedName name="_24AM33_" localSheetId="8">#REF!</definedName>
    <definedName name="_24AM33_" localSheetId="9">#REF!</definedName>
    <definedName name="_24AM33_" localSheetId="11">#REF!</definedName>
    <definedName name="_24AM33_">#REF!</definedName>
    <definedName name="_26AM34_" localSheetId="8">#REF!</definedName>
    <definedName name="_26AM34_" localSheetId="9">#REF!</definedName>
    <definedName name="_26AM34_" localSheetId="11">#REF!</definedName>
    <definedName name="_26AM34_">#REF!</definedName>
    <definedName name="_28AM35_" localSheetId="8">#REF!</definedName>
    <definedName name="_28AM35_" localSheetId="9">#REF!</definedName>
    <definedName name="_28AM35_" localSheetId="11">#REF!</definedName>
    <definedName name="_28AM35_">#REF!</definedName>
    <definedName name="_2AM10_" localSheetId="8">#REF!</definedName>
    <definedName name="_2AM10_" localSheetId="9">#REF!</definedName>
    <definedName name="_2AM10_" localSheetId="11">#REF!</definedName>
    <definedName name="_2AM10_">#REF!</definedName>
    <definedName name="_2AM11_" localSheetId="8">#REF!</definedName>
    <definedName name="_2AM11_" localSheetId="9">#REF!</definedName>
    <definedName name="_2AM11_" localSheetId="11">#REF!</definedName>
    <definedName name="_2AM11_">#REF!</definedName>
    <definedName name="_30AM36_" localSheetId="8">#REF!</definedName>
    <definedName name="_30AM36_" localSheetId="9">#REF!</definedName>
    <definedName name="_30AM36_" localSheetId="11">#REF!</definedName>
    <definedName name="_30AM36_">#REF!</definedName>
    <definedName name="_32AM37_" localSheetId="8">#REF!</definedName>
    <definedName name="_32AM37_" localSheetId="9">#REF!</definedName>
    <definedName name="_32AM37_" localSheetId="11">#REF!</definedName>
    <definedName name="_32AM37_">#REF!</definedName>
    <definedName name="_33Y11_" localSheetId="8">#REF!</definedName>
    <definedName name="_33Y11_" localSheetId="9">#REF!</definedName>
    <definedName name="_33Y11_" localSheetId="11">#REF!</definedName>
    <definedName name="_33Y11_">#REF!</definedName>
    <definedName name="_35Z1_" localSheetId="8">#REF!</definedName>
    <definedName name="_35Z1_" localSheetId="9">#REF!</definedName>
    <definedName name="_35Z1_" localSheetId="11">#REF!</definedName>
    <definedName name="_35Z1_">#REF!</definedName>
    <definedName name="_37Z3_" localSheetId="8">#REF!</definedName>
    <definedName name="_37Z3_" localSheetId="9">#REF!</definedName>
    <definedName name="_37Z3_" localSheetId="11">#REF!</definedName>
    <definedName name="_37Z3_">#REF!</definedName>
    <definedName name="_3AM12_" localSheetId="8">#REF!</definedName>
    <definedName name="_3AM12_" localSheetId="9">#REF!</definedName>
    <definedName name="_3AM12_" localSheetId="11">#REF!</definedName>
    <definedName name="_3AM12_">#REF!</definedName>
    <definedName name="_4AM11_" localSheetId="8">#REF!</definedName>
    <definedName name="_4AM11_" localSheetId="9">#REF!</definedName>
    <definedName name="_4AM11_" localSheetId="11">#REF!</definedName>
    <definedName name="_4AM11_">#REF!</definedName>
    <definedName name="_4AM13_" localSheetId="8">#REF!</definedName>
    <definedName name="_4AM13_" localSheetId="9">#REF!</definedName>
    <definedName name="_4AM13_" localSheetId="11">#REF!</definedName>
    <definedName name="_4AM13_">#REF!</definedName>
    <definedName name="_5AM14_" localSheetId="8">#REF!</definedName>
    <definedName name="_5AM14_" localSheetId="9">#REF!</definedName>
    <definedName name="_5AM14_" localSheetId="11">#REF!</definedName>
    <definedName name="_5AM14_">#REF!</definedName>
    <definedName name="_6AM12_" localSheetId="8">#REF!</definedName>
    <definedName name="_6AM12_" localSheetId="9">#REF!</definedName>
    <definedName name="_6AM12_" localSheetId="11">#REF!</definedName>
    <definedName name="_6AM12_">#REF!</definedName>
    <definedName name="_6AM20_" localSheetId="8">#REF!</definedName>
    <definedName name="_6AM20_" localSheetId="9">#REF!</definedName>
    <definedName name="_6AM20_" localSheetId="11">#REF!</definedName>
    <definedName name="_6AM20_">#REF!</definedName>
    <definedName name="_7AM21_" localSheetId="8">#REF!</definedName>
    <definedName name="_7AM21_" localSheetId="9">#REF!</definedName>
    <definedName name="_7AM21_" localSheetId="11">#REF!</definedName>
    <definedName name="_7AM21_">#REF!</definedName>
    <definedName name="_8AM13_" localSheetId="8">#REF!</definedName>
    <definedName name="_8AM13_" localSheetId="9">#REF!</definedName>
    <definedName name="_8AM13_" localSheetId="11">#REF!</definedName>
    <definedName name="_8AM13_">#REF!</definedName>
    <definedName name="_8AM22_" localSheetId="8">#REF!</definedName>
    <definedName name="_8AM22_" localSheetId="9">#REF!</definedName>
    <definedName name="_8AM22_" localSheetId="11">#REF!</definedName>
    <definedName name="_8AM22_">#REF!</definedName>
    <definedName name="_9AM30_" localSheetId="8">#REF!</definedName>
    <definedName name="_9AM30_" localSheetId="9">#REF!</definedName>
    <definedName name="_9AM30_" localSheetId="11">#REF!</definedName>
    <definedName name="_9AM30_">#REF!</definedName>
    <definedName name="_ACT10" localSheetId="8">#REF!</definedName>
    <definedName name="_ACT10" localSheetId="9">#REF!</definedName>
    <definedName name="_ACT10" localSheetId="11">#REF!</definedName>
    <definedName name="_ACT10">#REF!</definedName>
    <definedName name="_ACT6" localSheetId="8">#REF!</definedName>
    <definedName name="_ACT6" localSheetId="9">#REF!</definedName>
    <definedName name="_ACT6" localSheetId="11">#REF!</definedName>
    <definedName name="_ACT6">#REF!</definedName>
    <definedName name="_AM10" localSheetId="8">#REF!</definedName>
    <definedName name="_AM10" localSheetId="9">#REF!</definedName>
    <definedName name="_AM10" localSheetId="11">#REF!</definedName>
    <definedName name="_AM10">#REF!</definedName>
    <definedName name="_AM11" localSheetId="8">#REF!</definedName>
    <definedName name="_AM11" localSheetId="9">#REF!</definedName>
    <definedName name="_AM11" localSheetId="11">#REF!</definedName>
    <definedName name="_AM11">#REF!</definedName>
    <definedName name="_AM12" localSheetId="8">#REF!</definedName>
    <definedName name="_AM12" localSheetId="9">#REF!</definedName>
    <definedName name="_AM12" localSheetId="11">#REF!</definedName>
    <definedName name="_AM12">#REF!</definedName>
    <definedName name="_AM13" localSheetId="8">#REF!</definedName>
    <definedName name="_AM13" localSheetId="9">#REF!</definedName>
    <definedName name="_AM13" localSheetId="11">#REF!</definedName>
    <definedName name="_AM13">#REF!</definedName>
    <definedName name="_AM14" localSheetId="8">#REF!</definedName>
    <definedName name="_AM14" localSheetId="9">#REF!</definedName>
    <definedName name="_AM14" localSheetId="11">#REF!</definedName>
    <definedName name="_AM14">#REF!</definedName>
    <definedName name="_AM20" localSheetId="8">#REF!</definedName>
    <definedName name="_AM20" localSheetId="9">#REF!</definedName>
    <definedName name="_AM20" localSheetId="11">#REF!</definedName>
    <definedName name="_AM20">#REF!</definedName>
    <definedName name="_AM21" localSheetId="8">#REF!</definedName>
    <definedName name="_AM21" localSheetId="9">#REF!</definedName>
    <definedName name="_AM21" localSheetId="11">#REF!</definedName>
    <definedName name="_AM21">#REF!</definedName>
    <definedName name="_AM22" localSheetId="8">#REF!</definedName>
    <definedName name="_AM22" localSheetId="9">#REF!</definedName>
    <definedName name="_AM22" localSheetId="11">#REF!</definedName>
    <definedName name="_AM22">#REF!</definedName>
    <definedName name="_AM30" localSheetId="8">#REF!</definedName>
    <definedName name="_AM30" localSheetId="9">#REF!</definedName>
    <definedName name="_AM30" localSheetId="11">#REF!</definedName>
    <definedName name="_AM30">#REF!</definedName>
    <definedName name="_AM31" localSheetId="8">#REF!</definedName>
    <definedName name="_AM31" localSheetId="9">#REF!</definedName>
    <definedName name="_AM31" localSheetId="11">#REF!</definedName>
    <definedName name="_AM31">#REF!</definedName>
    <definedName name="_AM32" localSheetId="8">#REF!</definedName>
    <definedName name="_AM32" localSheetId="9">#REF!</definedName>
    <definedName name="_AM32" localSheetId="11">#REF!</definedName>
    <definedName name="_AM32">#REF!</definedName>
    <definedName name="_AM33" localSheetId="8">#REF!</definedName>
    <definedName name="_AM33" localSheetId="9">#REF!</definedName>
    <definedName name="_AM33" localSheetId="11">#REF!</definedName>
    <definedName name="_AM33">#REF!</definedName>
    <definedName name="_AM34" localSheetId="8">#REF!</definedName>
    <definedName name="_AM34" localSheetId="9">#REF!</definedName>
    <definedName name="_AM34" localSheetId="11">#REF!</definedName>
    <definedName name="_AM34">#REF!</definedName>
    <definedName name="_AM35" localSheetId="8">#REF!</definedName>
    <definedName name="_AM35" localSheetId="9">#REF!</definedName>
    <definedName name="_AM35" localSheetId="11">#REF!</definedName>
    <definedName name="_AM35">#REF!</definedName>
    <definedName name="_AM36" localSheetId="8">#REF!</definedName>
    <definedName name="_AM36" localSheetId="9">#REF!</definedName>
    <definedName name="_AM36" localSheetId="11">#REF!</definedName>
    <definedName name="_AM36">#REF!</definedName>
    <definedName name="_AM37" localSheetId="8">#REF!</definedName>
    <definedName name="_AM37" localSheetId="9">#REF!</definedName>
    <definedName name="_AM37" localSheetId="11">#REF!</definedName>
    <definedName name="_AM37">#REF!</definedName>
    <definedName name="_com0804" localSheetId="8">#REF!</definedName>
    <definedName name="_com0804" localSheetId="9">#REF!</definedName>
    <definedName name="_com0804" localSheetId="11">#REF!</definedName>
    <definedName name="_com0804">#REF!</definedName>
    <definedName name="_DAT1" localSheetId="8">#REF!</definedName>
    <definedName name="_DAT1" localSheetId="9">#REF!</definedName>
    <definedName name="_DAT1" localSheetId="11">#REF!</definedName>
    <definedName name="_DAT1">#REF!</definedName>
    <definedName name="_DAT10" localSheetId="8">#REF!</definedName>
    <definedName name="_DAT10" localSheetId="9">#REF!</definedName>
    <definedName name="_DAT10" localSheetId="11">#REF!</definedName>
    <definedName name="_DAT10">#REF!</definedName>
    <definedName name="_DAT100" localSheetId="8">#REF!</definedName>
    <definedName name="_DAT100" localSheetId="9">#REF!</definedName>
    <definedName name="_DAT100" localSheetId="11">#REF!</definedName>
    <definedName name="_DAT100">#REF!</definedName>
    <definedName name="_DAT101" localSheetId="8">#REF!</definedName>
    <definedName name="_DAT101" localSheetId="9">#REF!</definedName>
    <definedName name="_DAT101" localSheetId="11">#REF!</definedName>
    <definedName name="_DAT101">#REF!</definedName>
    <definedName name="_DAT102" localSheetId="8">#REF!</definedName>
    <definedName name="_DAT102" localSheetId="9">#REF!</definedName>
    <definedName name="_DAT102" localSheetId="11">#REF!</definedName>
    <definedName name="_DAT102">#REF!</definedName>
    <definedName name="_DAT103" localSheetId="8">#REF!</definedName>
    <definedName name="_DAT103" localSheetId="9">#REF!</definedName>
    <definedName name="_DAT103" localSheetId="11">#REF!</definedName>
    <definedName name="_DAT103">#REF!</definedName>
    <definedName name="_DAT104" localSheetId="8">#REF!</definedName>
    <definedName name="_DAT104" localSheetId="9">#REF!</definedName>
    <definedName name="_DAT104" localSheetId="11">#REF!</definedName>
    <definedName name="_DAT104">#REF!</definedName>
    <definedName name="_DAT105" localSheetId="8">#REF!</definedName>
    <definedName name="_DAT105" localSheetId="9">#REF!</definedName>
    <definedName name="_DAT105" localSheetId="11">#REF!</definedName>
    <definedName name="_DAT105">#REF!</definedName>
    <definedName name="_DAT106" localSheetId="8">#REF!</definedName>
    <definedName name="_DAT106" localSheetId="9">#REF!</definedName>
    <definedName name="_DAT106" localSheetId="11">#REF!</definedName>
    <definedName name="_DAT106">#REF!</definedName>
    <definedName name="_DAT107" localSheetId="8">#REF!</definedName>
    <definedName name="_DAT107" localSheetId="9">#REF!</definedName>
    <definedName name="_DAT107" localSheetId="11">#REF!</definedName>
    <definedName name="_DAT107">#REF!</definedName>
    <definedName name="_DAT108" localSheetId="8">#REF!</definedName>
    <definedName name="_DAT108" localSheetId="9">#REF!</definedName>
    <definedName name="_DAT108" localSheetId="11">#REF!</definedName>
    <definedName name="_DAT108">#REF!</definedName>
    <definedName name="_DAT109" localSheetId="8">#REF!</definedName>
    <definedName name="_DAT109" localSheetId="9">#REF!</definedName>
    <definedName name="_DAT109" localSheetId="11">#REF!</definedName>
    <definedName name="_DAT109">#REF!</definedName>
    <definedName name="_DAT11" localSheetId="8">#REF!</definedName>
    <definedName name="_DAT11" localSheetId="9">#REF!</definedName>
    <definedName name="_DAT11" localSheetId="11">#REF!</definedName>
    <definedName name="_DAT11">#REF!</definedName>
    <definedName name="_DAT110" localSheetId="8">#REF!</definedName>
    <definedName name="_DAT110" localSheetId="9">#REF!</definedName>
    <definedName name="_DAT110" localSheetId="11">#REF!</definedName>
    <definedName name="_DAT110">#REF!</definedName>
    <definedName name="_DAT111" localSheetId="8">#REF!</definedName>
    <definedName name="_DAT111" localSheetId="9">#REF!</definedName>
    <definedName name="_DAT111" localSheetId="11">#REF!</definedName>
    <definedName name="_DAT111">#REF!</definedName>
    <definedName name="_DAT112" localSheetId="8">#REF!</definedName>
    <definedName name="_DAT112" localSheetId="9">#REF!</definedName>
    <definedName name="_DAT112" localSheetId="11">#REF!</definedName>
    <definedName name="_DAT112">#REF!</definedName>
    <definedName name="_DAT113" localSheetId="8">#REF!</definedName>
    <definedName name="_DAT113" localSheetId="9">#REF!</definedName>
    <definedName name="_DAT113" localSheetId="11">#REF!</definedName>
    <definedName name="_DAT113">#REF!</definedName>
    <definedName name="_DAT114" localSheetId="8">#REF!</definedName>
    <definedName name="_DAT114" localSheetId="9">#REF!</definedName>
    <definedName name="_DAT114" localSheetId="11">#REF!</definedName>
    <definedName name="_DAT114">#REF!</definedName>
    <definedName name="_DAT115" localSheetId="8">#REF!</definedName>
    <definedName name="_DAT115" localSheetId="9">#REF!</definedName>
    <definedName name="_DAT115" localSheetId="11">#REF!</definedName>
    <definedName name="_DAT115">#REF!</definedName>
    <definedName name="_DAT116" localSheetId="8">#REF!</definedName>
    <definedName name="_DAT116" localSheetId="9">#REF!</definedName>
    <definedName name="_DAT116" localSheetId="11">#REF!</definedName>
    <definedName name="_DAT116">#REF!</definedName>
    <definedName name="_DAT117" localSheetId="8">#REF!</definedName>
    <definedName name="_DAT117" localSheetId="9">#REF!</definedName>
    <definedName name="_DAT117" localSheetId="11">#REF!</definedName>
    <definedName name="_DAT117">#REF!</definedName>
    <definedName name="_DAT118" localSheetId="8">#REF!</definedName>
    <definedName name="_DAT118" localSheetId="9">#REF!</definedName>
    <definedName name="_DAT118" localSheetId="11">#REF!</definedName>
    <definedName name="_DAT118">#REF!</definedName>
    <definedName name="_DAT119" localSheetId="8">#REF!</definedName>
    <definedName name="_DAT119" localSheetId="9">#REF!</definedName>
    <definedName name="_DAT119" localSheetId="11">#REF!</definedName>
    <definedName name="_DAT119">#REF!</definedName>
    <definedName name="_DAT12" localSheetId="8">#REF!</definedName>
    <definedName name="_DAT12" localSheetId="9">#REF!</definedName>
    <definedName name="_DAT12" localSheetId="11">#REF!</definedName>
    <definedName name="_DAT12">#REF!</definedName>
    <definedName name="_DAT120" localSheetId="8">#REF!</definedName>
    <definedName name="_DAT120" localSheetId="9">#REF!</definedName>
    <definedName name="_DAT120" localSheetId="11">#REF!</definedName>
    <definedName name="_DAT120">#REF!</definedName>
    <definedName name="_DAT121" localSheetId="8">#REF!</definedName>
    <definedName name="_DAT121" localSheetId="9">#REF!</definedName>
    <definedName name="_DAT121" localSheetId="11">#REF!</definedName>
    <definedName name="_DAT121">#REF!</definedName>
    <definedName name="_DAT122" localSheetId="8">#REF!</definedName>
    <definedName name="_DAT122" localSheetId="9">#REF!</definedName>
    <definedName name="_DAT122" localSheetId="11">#REF!</definedName>
    <definedName name="_DAT122">#REF!</definedName>
    <definedName name="_DAT123" localSheetId="8">#REF!</definedName>
    <definedName name="_DAT123" localSheetId="9">#REF!</definedName>
    <definedName name="_DAT123" localSheetId="11">#REF!</definedName>
    <definedName name="_DAT123">#REF!</definedName>
    <definedName name="_DAT124" localSheetId="8">#REF!</definedName>
    <definedName name="_DAT124" localSheetId="9">#REF!</definedName>
    <definedName name="_DAT124" localSheetId="11">#REF!</definedName>
    <definedName name="_DAT124">#REF!</definedName>
    <definedName name="_DAT125" localSheetId="8">#REF!</definedName>
    <definedName name="_DAT125" localSheetId="9">#REF!</definedName>
    <definedName name="_DAT125" localSheetId="11">#REF!</definedName>
    <definedName name="_DAT125">#REF!</definedName>
    <definedName name="_DAT126" localSheetId="8">#REF!</definedName>
    <definedName name="_DAT126" localSheetId="9">#REF!</definedName>
    <definedName name="_DAT126" localSheetId="11">#REF!</definedName>
    <definedName name="_DAT126">#REF!</definedName>
    <definedName name="_DAT127" localSheetId="8">#REF!</definedName>
    <definedName name="_DAT127" localSheetId="9">#REF!</definedName>
    <definedName name="_DAT127" localSheetId="11">#REF!</definedName>
    <definedName name="_DAT127">#REF!</definedName>
    <definedName name="_DAT128" localSheetId="8">#REF!</definedName>
    <definedName name="_DAT128" localSheetId="9">#REF!</definedName>
    <definedName name="_DAT128" localSheetId="11">#REF!</definedName>
    <definedName name="_DAT128">#REF!</definedName>
    <definedName name="_DAT129" localSheetId="8">#REF!</definedName>
    <definedName name="_DAT129" localSheetId="9">#REF!</definedName>
    <definedName name="_DAT129" localSheetId="11">#REF!</definedName>
    <definedName name="_DAT129">#REF!</definedName>
    <definedName name="_DAT13" localSheetId="8">#REF!</definedName>
    <definedName name="_DAT13" localSheetId="9">#REF!</definedName>
    <definedName name="_DAT13" localSheetId="11">#REF!</definedName>
    <definedName name="_DAT13">#REF!</definedName>
    <definedName name="_DAT130" localSheetId="8">#REF!</definedName>
    <definedName name="_DAT130" localSheetId="9">#REF!</definedName>
    <definedName name="_DAT130" localSheetId="11">#REF!</definedName>
    <definedName name="_DAT130">#REF!</definedName>
    <definedName name="_DAT131" localSheetId="8">#REF!</definedName>
    <definedName name="_DAT131" localSheetId="9">#REF!</definedName>
    <definedName name="_DAT131" localSheetId="11">#REF!</definedName>
    <definedName name="_DAT131">#REF!</definedName>
    <definedName name="_DAT132" localSheetId="8">#REF!</definedName>
    <definedName name="_DAT132" localSheetId="9">#REF!</definedName>
    <definedName name="_DAT132" localSheetId="11">#REF!</definedName>
    <definedName name="_DAT132">#REF!</definedName>
    <definedName name="_DAT133" localSheetId="8">#REF!</definedName>
    <definedName name="_DAT133" localSheetId="9">#REF!</definedName>
    <definedName name="_DAT133" localSheetId="11">#REF!</definedName>
    <definedName name="_DAT133">#REF!</definedName>
    <definedName name="_DAT134" localSheetId="8">#REF!</definedName>
    <definedName name="_DAT134" localSheetId="9">#REF!</definedName>
    <definedName name="_DAT134" localSheetId="11">#REF!</definedName>
    <definedName name="_DAT134">#REF!</definedName>
    <definedName name="_DAT135" localSheetId="8">#REF!</definedName>
    <definedName name="_DAT135" localSheetId="9">#REF!</definedName>
    <definedName name="_DAT135" localSheetId="11">#REF!</definedName>
    <definedName name="_DAT135">#REF!</definedName>
    <definedName name="_DAT136" localSheetId="8">#REF!</definedName>
    <definedName name="_DAT136" localSheetId="9">#REF!</definedName>
    <definedName name="_DAT136" localSheetId="11">#REF!</definedName>
    <definedName name="_DAT136">#REF!</definedName>
    <definedName name="_DAT137" localSheetId="8">#REF!</definedName>
    <definedName name="_DAT137" localSheetId="9">#REF!</definedName>
    <definedName name="_DAT137" localSheetId="11">#REF!</definedName>
    <definedName name="_DAT137">#REF!</definedName>
    <definedName name="_DAT138" localSheetId="8">#REF!</definedName>
    <definedName name="_DAT138" localSheetId="9">#REF!</definedName>
    <definedName name="_DAT138" localSheetId="11">#REF!</definedName>
    <definedName name="_DAT138">#REF!</definedName>
    <definedName name="_DAT139" localSheetId="8">#REF!</definedName>
    <definedName name="_DAT139" localSheetId="9">#REF!</definedName>
    <definedName name="_DAT139" localSheetId="11">#REF!</definedName>
    <definedName name="_DAT139">#REF!</definedName>
    <definedName name="_DAT14" localSheetId="8">#REF!</definedName>
    <definedName name="_DAT14" localSheetId="9">#REF!</definedName>
    <definedName name="_DAT14" localSheetId="11">#REF!</definedName>
    <definedName name="_DAT14">#REF!</definedName>
    <definedName name="_DAT140" localSheetId="8">#REF!</definedName>
    <definedName name="_DAT140" localSheetId="9">#REF!</definedName>
    <definedName name="_DAT140" localSheetId="11">#REF!</definedName>
    <definedName name="_DAT140">#REF!</definedName>
    <definedName name="_DAT141" localSheetId="8">#REF!</definedName>
    <definedName name="_DAT141" localSheetId="9">#REF!</definedName>
    <definedName name="_DAT141" localSheetId="11">#REF!</definedName>
    <definedName name="_DAT141">#REF!</definedName>
    <definedName name="_DAT142" localSheetId="8">#REF!</definedName>
    <definedName name="_DAT142" localSheetId="9">#REF!</definedName>
    <definedName name="_DAT142" localSheetId="11">#REF!</definedName>
    <definedName name="_DAT142">#REF!</definedName>
    <definedName name="_DAT143" localSheetId="8">#REF!</definedName>
    <definedName name="_DAT143" localSheetId="9">#REF!</definedName>
    <definedName name="_DAT143" localSheetId="11">#REF!</definedName>
    <definedName name="_DAT143">#REF!</definedName>
    <definedName name="_DAT144" localSheetId="8">#REF!</definedName>
    <definedName name="_DAT144" localSheetId="9">#REF!</definedName>
    <definedName name="_DAT144" localSheetId="11">#REF!</definedName>
    <definedName name="_DAT144">#REF!</definedName>
    <definedName name="_DAT145" localSheetId="8">#REF!</definedName>
    <definedName name="_DAT145" localSheetId="9">#REF!</definedName>
    <definedName name="_DAT145" localSheetId="11">#REF!</definedName>
    <definedName name="_DAT145">#REF!</definedName>
    <definedName name="_DAT146" localSheetId="8">#REF!</definedName>
    <definedName name="_DAT146" localSheetId="9">#REF!</definedName>
    <definedName name="_DAT146" localSheetId="11">#REF!</definedName>
    <definedName name="_DAT146">#REF!</definedName>
    <definedName name="_DAT147" localSheetId="8">#REF!</definedName>
    <definedName name="_DAT147" localSheetId="9">#REF!</definedName>
    <definedName name="_DAT147" localSheetId="11">#REF!</definedName>
    <definedName name="_DAT147">#REF!</definedName>
    <definedName name="_DAT148" localSheetId="8">#REF!</definedName>
    <definedName name="_DAT148" localSheetId="9">#REF!</definedName>
    <definedName name="_DAT148" localSheetId="11">#REF!</definedName>
    <definedName name="_DAT148">#REF!</definedName>
    <definedName name="_DAT149" localSheetId="8">#REF!</definedName>
    <definedName name="_DAT149" localSheetId="9">#REF!</definedName>
    <definedName name="_DAT149" localSheetId="11">#REF!</definedName>
    <definedName name="_DAT149">#REF!</definedName>
    <definedName name="_DAT15" localSheetId="8">#REF!</definedName>
    <definedName name="_DAT15" localSheetId="9">#REF!</definedName>
    <definedName name="_DAT15" localSheetId="11">#REF!</definedName>
    <definedName name="_DAT15">#REF!</definedName>
    <definedName name="_DAT150" localSheetId="8">#REF!</definedName>
    <definedName name="_DAT150" localSheetId="9">#REF!</definedName>
    <definedName name="_DAT150" localSheetId="11">#REF!</definedName>
    <definedName name="_DAT150">#REF!</definedName>
    <definedName name="_DAT151" localSheetId="8">#REF!</definedName>
    <definedName name="_DAT151" localSheetId="9">#REF!</definedName>
    <definedName name="_DAT151" localSheetId="11">#REF!</definedName>
    <definedName name="_DAT151">#REF!</definedName>
    <definedName name="_DAT152" localSheetId="8">#REF!</definedName>
    <definedName name="_DAT152" localSheetId="9">#REF!</definedName>
    <definedName name="_DAT152" localSheetId="11">#REF!</definedName>
    <definedName name="_DAT152">#REF!</definedName>
    <definedName name="_DAT153" localSheetId="8">#REF!</definedName>
    <definedName name="_DAT153" localSheetId="9">#REF!</definedName>
    <definedName name="_DAT153" localSheetId="11">#REF!</definedName>
    <definedName name="_DAT153">#REF!</definedName>
    <definedName name="_DAT154" localSheetId="8">#REF!</definedName>
    <definedName name="_DAT154" localSheetId="9">#REF!</definedName>
    <definedName name="_DAT154" localSheetId="11">#REF!</definedName>
    <definedName name="_DAT154">#REF!</definedName>
    <definedName name="_DAT155" localSheetId="8">#REF!</definedName>
    <definedName name="_DAT155" localSheetId="9">#REF!</definedName>
    <definedName name="_DAT155" localSheetId="11">#REF!</definedName>
    <definedName name="_DAT155">#REF!</definedName>
    <definedName name="_DAT156" localSheetId="8">#REF!</definedName>
    <definedName name="_DAT156" localSheetId="9">#REF!</definedName>
    <definedName name="_DAT156" localSheetId="11">#REF!</definedName>
    <definedName name="_DAT156">#REF!</definedName>
    <definedName name="_DAT157" localSheetId="8">#REF!</definedName>
    <definedName name="_DAT157" localSheetId="9">#REF!</definedName>
    <definedName name="_DAT157" localSheetId="11">#REF!</definedName>
    <definedName name="_DAT157">#REF!</definedName>
    <definedName name="_DAT158" localSheetId="8">#REF!</definedName>
    <definedName name="_DAT158" localSheetId="9">#REF!</definedName>
    <definedName name="_DAT158" localSheetId="11">#REF!</definedName>
    <definedName name="_DAT158">#REF!</definedName>
    <definedName name="_DAT159" localSheetId="8">#REF!</definedName>
    <definedName name="_DAT159" localSheetId="9">#REF!</definedName>
    <definedName name="_DAT159" localSheetId="11">#REF!</definedName>
    <definedName name="_DAT159">#REF!</definedName>
    <definedName name="_DAT16" localSheetId="8">#REF!</definedName>
    <definedName name="_DAT16" localSheetId="9">#REF!</definedName>
    <definedName name="_DAT16" localSheetId="11">#REF!</definedName>
    <definedName name="_DAT16">#REF!</definedName>
    <definedName name="_DAT160" localSheetId="8">#REF!</definedName>
    <definedName name="_DAT160" localSheetId="9">#REF!</definedName>
    <definedName name="_DAT160" localSheetId="11">#REF!</definedName>
    <definedName name="_DAT160">#REF!</definedName>
    <definedName name="_DAT161" localSheetId="8">#REF!</definedName>
    <definedName name="_DAT161" localSheetId="9">#REF!</definedName>
    <definedName name="_DAT161" localSheetId="11">#REF!</definedName>
    <definedName name="_DAT161">#REF!</definedName>
    <definedName name="_DAT162" localSheetId="8">#REF!</definedName>
    <definedName name="_DAT162" localSheetId="9">#REF!</definedName>
    <definedName name="_DAT162" localSheetId="11">#REF!</definedName>
    <definedName name="_DAT162">#REF!</definedName>
    <definedName name="_DAT163" localSheetId="8">#REF!</definedName>
    <definedName name="_DAT163" localSheetId="9">#REF!</definedName>
    <definedName name="_DAT163" localSheetId="11">#REF!</definedName>
    <definedName name="_DAT163">#REF!</definedName>
    <definedName name="_DAT164" localSheetId="8">#REF!</definedName>
    <definedName name="_DAT164" localSheetId="9">#REF!</definedName>
    <definedName name="_DAT164" localSheetId="11">#REF!</definedName>
    <definedName name="_DAT164">#REF!</definedName>
    <definedName name="_DAT165" localSheetId="8">#REF!</definedName>
    <definedName name="_DAT165" localSheetId="9">#REF!</definedName>
    <definedName name="_DAT165" localSheetId="11">#REF!</definedName>
    <definedName name="_DAT165">#REF!</definedName>
    <definedName name="_DAT166" localSheetId="8">#REF!</definedName>
    <definedName name="_DAT166" localSheetId="9">#REF!</definedName>
    <definedName name="_DAT166" localSheetId="11">#REF!</definedName>
    <definedName name="_DAT166">#REF!</definedName>
    <definedName name="_DAT167" localSheetId="8">#REF!</definedName>
    <definedName name="_DAT167" localSheetId="9">#REF!</definedName>
    <definedName name="_DAT167" localSheetId="11">#REF!</definedName>
    <definedName name="_DAT167">#REF!</definedName>
    <definedName name="_DAT168" localSheetId="8">#REF!</definedName>
    <definedName name="_DAT168" localSheetId="9">#REF!</definedName>
    <definedName name="_DAT168" localSheetId="11">#REF!</definedName>
    <definedName name="_DAT168">#REF!</definedName>
    <definedName name="_DAT169" localSheetId="8">#REF!</definedName>
    <definedName name="_DAT169" localSheetId="9">#REF!</definedName>
    <definedName name="_DAT169" localSheetId="11">#REF!</definedName>
    <definedName name="_DAT169">#REF!</definedName>
    <definedName name="_DAT17" localSheetId="8">#REF!</definedName>
    <definedName name="_DAT17" localSheetId="9">#REF!</definedName>
    <definedName name="_DAT17" localSheetId="11">#REF!</definedName>
    <definedName name="_DAT17">#REF!</definedName>
    <definedName name="_DAT170" localSheetId="8">#REF!</definedName>
    <definedName name="_DAT170" localSheetId="9">#REF!</definedName>
    <definedName name="_DAT170" localSheetId="11">#REF!</definedName>
    <definedName name="_DAT170">#REF!</definedName>
    <definedName name="_DAT171" localSheetId="8">#REF!</definedName>
    <definedName name="_DAT171" localSheetId="9">#REF!</definedName>
    <definedName name="_DAT171" localSheetId="11">#REF!</definedName>
    <definedName name="_DAT171">#REF!</definedName>
    <definedName name="_DAT172" localSheetId="8">#REF!</definedName>
    <definedName name="_DAT172" localSheetId="9">#REF!</definedName>
    <definedName name="_DAT172" localSheetId="11">#REF!</definedName>
    <definedName name="_DAT172">#REF!</definedName>
    <definedName name="_DAT173" localSheetId="8">#REF!</definedName>
    <definedName name="_DAT173" localSheetId="9">#REF!</definedName>
    <definedName name="_DAT173" localSheetId="11">#REF!</definedName>
    <definedName name="_DAT173">#REF!</definedName>
    <definedName name="_DAT174" localSheetId="8">#REF!</definedName>
    <definedName name="_DAT174" localSheetId="9">#REF!</definedName>
    <definedName name="_DAT174" localSheetId="11">#REF!</definedName>
    <definedName name="_DAT174">#REF!</definedName>
    <definedName name="_DAT175" localSheetId="8">#REF!</definedName>
    <definedName name="_DAT175" localSheetId="9">#REF!</definedName>
    <definedName name="_DAT175" localSheetId="11">#REF!</definedName>
    <definedName name="_DAT175">#REF!</definedName>
    <definedName name="_DAT176" localSheetId="8">#REF!</definedName>
    <definedName name="_DAT176" localSheetId="9">#REF!</definedName>
    <definedName name="_DAT176" localSheetId="11">#REF!</definedName>
    <definedName name="_DAT176">#REF!</definedName>
    <definedName name="_DAT177" localSheetId="8">#REF!</definedName>
    <definedName name="_DAT177" localSheetId="9">#REF!</definedName>
    <definedName name="_DAT177" localSheetId="11">#REF!</definedName>
    <definedName name="_DAT177">#REF!</definedName>
    <definedName name="_DAT178" localSheetId="8">#REF!</definedName>
    <definedName name="_DAT178" localSheetId="9">#REF!</definedName>
    <definedName name="_DAT178" localSheetId="11">#REF!</definedName>
    <definedName name="_DAT178">#REF!</definedName>
    <definedName name="_DAT179" localSheetId="8">#REF!</definedName>
    <definedName name="_DAT179" localSheetId="9">#REF!</definedName>
    <definedName name="_DAT179" localSheetId="11">#REF!</definedName>
    <definedName name="_DAT179">#REF!</definedName>
    <definedName name="_DAT18" localSheetId="8">#REF!</definedName>
    <definedName name="_DAT18" localSheetId="9">#REF!</definedName>
    <definedName name="_DAT18" localSheetId="11">#REF!</definedName>
    <definedName name="_DAT18">#REF!</definedName>
    <definedName name="_DAT180" localSheetId="8">#REF!</definedName>
    <definedName name="_DAT180" localSheetId="9">#REF!</definedName>
    <definedName name="_DAT180" localSheetId="11">#REF!</definedName>
    <definedName name="_DAT180">#REF!</definedName>
    <definedName name="_DAT181" localSheetId="8">#REF!</definedName>
    <definedName name="_DAT181" localSheetId="9">#REF!</definedName>
    <definedName name="_DAT181" localSheetId="11">#REF!</definedName>
    <definedName name="_DAT181">#REF!</definedName>
    <definedName name="_DAT182" localSheetId="8">#REF!</definedName>
    <definedName name="_DAT182" localSheetId="9">#REF!</definedName>
    <definedName name="_DAT182" localSheetId="11">#REF!</definedName>
    <definedName name="_DAT182">#REF!</definedName>
    <definedName name="_DAT183" localSheetId="8">#REF!</definedName>
    <definedName name="_DAT183" localSheetId="9">#REF!</definedName>
    <definedName name="_DAT183" localSheetId="11">#REF!</definedName>
    <definedName name="_DAT183">#REF!</definedName>
    <definedName name="_DAT184" localSheetId="8">#REF!</definedName>
    <definedName name="_DAT184" localSheetId="9">#REF!</definedName>
    <definedName name="_DAT184" localSheetId="11">#REF!</definedName>
    <definedName name="_DAT184">#REF!</definedName>
    <definedName name="_DAT185" localSheetId="8">#REF!</definedName>
    <definedName name="_DAT185" localSheetId="9">#REF!</definedName>
    <definedName name="_DAT185" localSheetId="11">#REF!</definedName>
    <definedName name="_DAT185">#REF!</definedName>
    <definedName name="_DAT186" localSheetId="8">#REF!</definedName>
    <definedName name="_DAT186" localSheetId="9">#REF!</definedName>
    <definedName name="_DAT186" localSheetId="11">#REF!</definedName>
    <definedName name="_DAT186">#REF!</definedName>
    <definedName name="_DAT187" localSheetId="8">#REF!</definedName>
    <definedName name="_DAT187" localSheetId="9">#REF!</definedName>
    <definedName name="_DAT187" localSheetId="11">#REF!</definedName>
    <definedName name="_DAT187">#REF!</definedName>
    <definedName name="_DAT188" localSheetId="8">#REF!</definedName>
    <definedName name="_DAT188" localSheetId="9">#REF!</definedName>
    <definedName name="_DAT188" localSheetId="11">#REF!</definedName>
    <definedName name="_DAT188">#REF!</definedName>
    <definedName name="_DAT189" localSheetId="8">#REF!</definedName>
    <definedName name="_DAT189" localSheetId="9">#REF!</definedName>
    <definedName name="_DAT189" localSheetId="11">#REF!</definedName>
    <definedName name="_DAT189">#REF!</definedName>
    <definedName name="_DAT19" localSheetId="8">#REF!</definedName>
    <definedName name="_DAT19" localSheetId="9">#REF!</definedName>
    <definedName name="_DAT19" localSheetId="11">#REF!</definedName>
    <definedName name="_DAT19">#REF!</definedName>
    <definedName name="_DAT190" localSheetId="8">#REF!</definedName>
    <definedName name="_DAT190" localSheetId="9">#REF!</definedName>
    <definedName name="_DAT190" localSheetId="11">#REF!</definedName>
    <definedName name="_DAT190">#REF!</definedName>
    <definedName name="_DAT191" localSheetId="8">#REF!</definedName>
    <definedName name="_DAT191" localSheetId="9">#REF!</definedName>
    <definedName name="_DAT191" localSheetId="11">#REF!</definedName>
    <definedName name="_DAT191">#REF!</definedName>
    <definedName name="_DAT192" localSheetId="8">#REF!</definedName>
    <definedName name="_DAT192" localSheetId="9">#REF!</definedName>
    <definedName name="_DAT192" localSheetId="11">#REF!</definedName>
    <definedName name="_DAT192">#REF!</definedName>
    <definedName name="_DAT193" localSheetId="8">#REF!</definedName>
    <definedName name="_DAT193" localSheetId="9">#REF!</definedName>
    <definedName name="_DAT193" localSheetId="11">#REF!</definedName>
    <definedName name="_DAT193">#REF!</definedName>
    <definedName name="_DAT194" localSheetId="8">#REF!</definedName>
    <definedName name="_DAT194" localSheetId="9">#REF!</definedName>
    <definedName name="_DAT194" localSheetId="11">#REF!</definedName>
    <definedName name="_DAT194">#REF!</definedName>
    <definedName name="_DAT195" localSheetId="8">#REF!</definedName>
    <definedName name="_DAT195" localSheetId="9">#REF!</definedName>
    <definedName name="_DAT195" localSheetId="11">#REF!</definedName>
    <definedName name="_DAT195">#REF!</definedName>
    <definedName name="_DAT196" localSheetId="8">#REF!</definedName>
    <definedName name="_DAT196" localSheetId="9">#REF!</definedName>
    <definedName name="_DAT196" localSheetId="11">#REF!</definedName>
    <definedName name="_DAT196">#REF!</definedName>
    <definedName name="_DAT197" localSheetId="8">#REF!</definedName>
    <definedName name="_DAT197" localSheetId="9">#REF!</definedName>
    <definedName name="_DAT197" localSheetId="11">#REF!</definedName>
    <definedName name="_DAT197">#REF!</definedName>
    <definedName name="_DAT198" localSheetId="8">#REF!</definedName>
    <definedName name="_DAT198" localSheetId="9">#REF!</definedName>
    <definedName name="_DAT198" localSheetId="11">#REF!</definedName>
    <definedName name="_DAT198">#REF!</definedName>
    <definedName name="_DAT199" localSheetId="8">#REF!</definedName>
    <definedName name="_DAT199" localSheetId="9">#REF!</definedName>
    <definedName name="_DAT199" localSheetId="11">#REF!</definedName>
    <definedName name="_DAT199">#REF!</definedName>
    <definedName name="_DAT2" localSheetId="8">#REF!</definedName>
    <definedName name="_DAT2" localSheetId="9">#REF!</definedName>
    <definedName name="_DAT2" localSheetId="11">#REF!</definedName>
    <definedName name="_DAT2">#REF!</definedName>
    <definedName name="_DAT20" localSheetId="8">#REF!</definedName>
    <definedName name="_DAT20" localSheetId="9">#REF!</definedName>
    <definedName name="_DAT20" localSheetId="11">#REF!</definedName>
    <definedName name="_DAT20">#REF!</definedName>
    <definedName name="_DAT200" localSheetId="8">#REF!</definedName>
    <definedName name="_DAT200" localSheetId="9">#REF!</definedName>
    <definedName name="_DAT200" localSheetId="11">#REF!</definedName>
    <definedName name="_DAT200">#REF!</definedName>
    <definedName name="_DAT201" localSheetId="8">#REF!</definedName>
    <definedName name="_DAT201" localSheetId="9">#REF!</definedName>
    <definedName name="_DAT201" localSheetId="11">#REF!</definedName>
    <definedName name="_DAT201">#REF!</definedName>
    <definedName name="_DAT202" localSheetId="8">#REF!</definedName>
    <definedName name="_DAT202" localSheetId="9">#REF!</definedName>
    <definedName name="_DAT202" localSheetId="11">#REF!</definedName>
    <definedName name="_DAT202">#REF!</definedName>
    <definedName name="_DAT203" localSheetId="8">#REF!</definedName>
    <definedName name="_DAT203" localSheetId="9">#REF!</definedName>
    <definedName name="_DAT203" localSheetId="11">#REF!</definedName>
    <definedName name="_DAT203">#REF!</definedName>
    <definedName name="_DAT204" localSheetId="8">#REF!</definedName>
    <definedName name="_DAT204" localSheetId="9">#REF!</definedName>
    <definedName name="_DAT204" localSheetId="11">#REF!</definedName>
    <definedName name="_DAT204">#REF!</definedName>
    <definedName name="_DAT205" localSheetId="8">#REF!</definedName>
    <definedName name="_DAT205" localSheetId="9">#REF!</definedName>
    <definedName name="_DAT205" localSheetId="11">#REF!</definedName>
    <definedName name="_DAT205">#REF!</definedName>
    <definedName name="_DAT206" localSheetId="8">#REF!</definedName>
    <definedName name="_DAT206" localSheetId="9">#REF!</definedName>
    <definedName name="_DAT206" localSheetId="11">#REF!</definedName>
    <definedName name="_DAT206">#REF!</definedName>
    <definedName name="_DAT207" localSheetId="8">#REF!</definedName>
    <definedName name="_DAT207" localSheetId="9">#REF!</definedName>
    <definedName name="_DAT207" localSheetId="11">#REF!</definedName>
    <definedName name="_DAT207">#REF!</definedName>
    <definedName name="_DAT208" localSheetId="8">#REF!</definedName>
    <definedName name="_DAT208" localSheetId="9">#REF!</definedName>
    <definedName name="_DAT208" localSheetId="11">#REF!</definedName>
    <definedName name="_DAT208">#REF!</definedName>
    <definedName name="_DAT209" localSheetId="8">#REF!</definedName>
    <definedName name="_DAT209" localSheetId="9">#REF!</definedName>
    <definedName name="_DAT209" localSheetId="11">#REF!</definedName>
    <definedName name="_DAT209">#REF!</definedName>
    <definedName name="_DAT21" localSheetId="8">#REF!</definedName>
    <definedName name="_DAT21" localSheetId="9">#REF!</definedName>
    <definedName name="_DAT21" localSheetId="11">#REF!</definedName>
    <definedName name="_DAT21">#REF!</definedName>
    <definedName name="_DAT210" localSheetId="8">#REF!</definedName>
    <definedName name="_DAT210" localSheetId="9">#REF!</definedName>
    <definedName name="_DAT210" localSheetId="11">#REF!</definedName>
    <definedName name="_DAT210">#REF!</definedName>
    <definedName name="_DAT211" localSheetId="8">#REF!</definedName>
    <definedName name="_DAT211" localSheetId="9">#REF!</definedName>
    <definedName name="_DAT211" localSheetId="11">#REF!</definedName>
    <definedName name="_DAT211">#REF!</definedName>
    <definedName name="_DAT212" localSheetId="8">#REF!</definedName>
    <definedName name="_DAT212" localSheetId="9">#REF!</definedName>
    <definedName name="_DAT212" localSheetId="11">#REF!</definedName>
    <definedName name="_DAT212">#REF!</definedName>
    <definedName name="_DAT213" localSheetId="8">#REF!</definedName>
    <definedName name="_DAT213" localSheetId="9">#REF!</definedName>
    <definedName name="_DAT213" localSheetId="11">#REF!</definedName>
    <definedName name="_DAT213">#REF!</definedName>
    <definedName name="_DAT214" localSheetId="8">#REF!</definedName>
    <definedName name="_DAT214" localSheetId="9">#REF!</definedName>
    <definedName name="_DAT214" localSheetId="11">#REF!</definedName>
    <definedName name="_DAT214">#REF!</definedName>
    <definedName name="_DAT215" localSheetId="8">#REF!</definedName>
    <definedName name="_DAT215" localSheetId="9">#REF!</definedName>
    <definedName name="_DAT215" localSheetId="11">#REF!</definedName>
    <definedName name="_DAT215">#REF!</definedName>
    <definedName name="_DAT216" localSheetId="8">#REF!</definedName>
    <definedName name="_DAT216" localSheetId="9">#REF!</definedName>
    <definedName name="_DAT216" localSheetId="11">#REF!</definedName>
    <definedName name="_DAT216">#REF!</definedName>
    <definedName name="_DAT217" localSheetId="8">#REF!</definedName>
    <definedName name="_DAT217" localSheetId="9">#REF!</definedName>
    <definedName name="_DAT217" localSheetId="11">#REF!</definedName>
    <definedName name="_DAT217">#REF!</definedName>
    <definedName name="_DAT218" localSheetId="8">#REF!</definedName>
    <definedName name="_DAT218" localSheetId="9">#REF!</definedName>
    <definedName name="_DAT218" localSheetId="11">#REF!</definedName>
    <definedName name="_DAT218">#REF!</definedName>
    <definedName name="_DAT219" localSheetId="8">#REF!</definedName>
    <definedName name="_DAT219" localSheetId="9">#REF!</definedName>
    <definedName name="_DAT219" localSheetId="11">#REF!</definedName>
    <definedName name="_DAT219">#REF!</definedName>
    <definedName name="_DAT22" localSheetId="8">#REF!</definedName>
    <definedName name="_DAT22" localSheetId="9">#REF!</definedName>
    <definedName name="_DAT22" localSheetId="11">#REF!</definedName>
    <definedName name="_DAT22">#REF!</definedName>
    <definedName name="_DAT220" localSheetId="8">#REF!</definedName>
    <definedName name="_DAT220" localSheetId="9">#REF!</definedName>
    <definedName name="_DAT220" localSheetId="11">#REF!</definedName>
    <definedName name="_DAT220">#REF!</definedName>
    <definedName name="_DAT221" localSheetId="8">#REF!</definedName>
    <definedName name="_DAT221" localSheetId="9">#REF!</definedName>
    <definedName name="_DAT221" localSheetId="11">#REF!</definedName>
    <definedName name="_DAT221">#REF!</definedName>
    <definedName name="_DAT222" localSheetId="8">#REF!</definedName>
    <definedName name="_DAT222" localSheetId="9">#REF!</definedName>
    <definedName name="_DAT222" localSheetId="11">#REF!</definedName>
    <definedName name="_DAT222">#REF!</definedName>
    <definedName name="_DAT223" localSheetId="8">#REF!</definedName>
    <definedName name="_DAT223" localSheetId="9">#REF!</definedName>
    <definedName name="_DAT223" localSheetId="11">#REF!</definedName>
    <definedName name="_DAT223">#REF!</definedName>
    <definedName name="_DAT224" localSheetId="8">#REF!</definedName>
    <definedName name="_DAT224" localSheetId="9">#REF!</definedName>
    <definedName name="_DAT224" localSheetId="11">#REF!</definedName>
    <definedName name="_DAT224">#REF!</definedName>
    <definedName name="_DAT225" localSheetId="8">#REF!</definedName>
    <definedName name="_DAT225" localSheetId="9">#REF!</definedName>
    <definedName name="_DAT225" localSheetId="11">#REF!</definedName>
    <definedName name="_DAT225">#REF!</definedName>
    <definedName name="_DAT23" localSheetId="8">#REF!</definedName>
    <definedName name="_DAT23" localSheetId="9">#REF!</definedName>
    <definedName name="_DAT23" localSheetId="11">#REF!</definedName>
    <definedName name="_DAT23">#REF!</definedName>
    <definedName name="_DAT24" localSheetId="8">#REF!</definedName>
    <definedName name="_DAT24" localSheetId="9">#REF!</definedName>
    <definedName name="_DAT24" localSheetId="11">#REF!</definedName>
    <definedName name="_DAT24">#REF!</definedName>
    <definedName name="_DAT25" localSheetId="8">#REF!</definedName>
    <definedName name="_DAT25" localSheetId="9">#REF!</definedName>
    <definedName name="_DAT25" localSheetId="11">#REF!</definedName>
    <definedName name="_DAT25">#REF!</definedName>
    <definedName name="_DAT26" localSheetId="8">#REF!</definedName>
    <definedName name="_DAT26" localSheetId="9">#REF!</definedName>
    <definedName name="_DAT26" localSheetId="11">#REF!</definedName>
    <definedName name="_DAT26">#REF!</definedName>
    <definedName name="_DAT27" localSheetId="8">#REF!</definedName>
    <definedName name="_DAT27" localSheetId="9">#REF!</definedName>
    <definedName name="_DAT27" localSheetId="11">#REF!</definedName>
    <definedName name="_DAT27">#REF!</definedName>
    <definedName name="_DAT28" localSheetId="8">#REF!</definedName>
    <definedName name="_DAT28" localSheetId="9">#REF!</definedName>
    <definedName name="_DAT28" localSheetId="11">#REF!</definedName>
    <definedName name="_DAT28">#REF!</definedName>
    <definedName name="_DAT29" localSheetId="8">#REF!</definedName>
    <definedName name="_DAT29" localSheetId="9">#REF!</definedName>
    <definedName name="_DAT29" localSheetId="11">#REF!</definedName>
    <definedName name="_DAT29">#REF!</definedName>
    <definedName name="_DAT3" localSheetId="8">#REF!</definedName>
    <definedName name="_DAT3" localSheetId="9">#REF!</definedName>
    <definedName name="_DAT3" localSheetId="11">#REF!</definedName>
    <definedName name="_DAT3">#REF!</definedName>
    <definedName name="_DAT30" localSheetId="8">#REF!</definedName>
    <definedName name="_DAT30" localSheetId="9">#REF!</definedName>
    <definedName name="_DAT30" localSheetId="11">#REF!</definedName>
    <definedName name="_DAT30">#REF!</definedName>
    <definedName name="_DAT31" localSheetId="8">#REF!</definedName>
    <definedName name="_DAT31" localSheetId="9">#REF!</definedName>
    <definedName name="_DAT31" localSheetId="11">#REF!</definedName>
    <definedName name="_DAT31">#REF!</definedName>
    <definedName name="_DAT32" localSheetId="8">#REF!</definedName>
    <definedName name="_DAT32" localSheetId="9">#REF!</definedName>
    <definedName name="_DAT32" localSheetId="11">#REF!</definedName>
    <definedName name="_DAT32">#REF!</definedName>
    <definedName name="_DAT33" localSheetId="8">#REF!</definedName>
    <definedName name="_DAT33" localSheetId="9">#REF!</definedName>
    <definedName name="_DAT33" localSheetId="11">#REF!</definedName>
    <definedName name="_DAT33">#REF!</definedName>
    <definedName name="_DAT34" localSheetId="8">#REF!</definedName>
    <definedName name="_DAT34" localSheetId="9">#REF!</definedName>
    <definedName name="_DAT34" localSheetId="11">#REF!</definedName>
    <definedName name="_DAT34">#REF!</definedName>
    <definedName name="_DAT35" localSheetId="8">#REF!</definedName>
    <definedName name="_DAT35" localSheetId="9">#REF!</definedName>
    <definedName name="_DAT35" localSheetId="11">#REF!</definedName>
    <definedName name="_DAT35">#REF!</definedName>
    <definedName name="_DAT36" localSheetId="8">#REF!</definedName>
    <definedName name="_DAT36" localSheetId="9">#REF!</definedName>
    <definedName name="_DAT36" localSheetId="11">#REF!</definedName>
    <definedName name="_DAT36">#REF!</definedName>
    <definedName name="_DAT37" localSheetId="8">#REF!</definedName>
    <definedName name="_DAT37" localSheetId="9">#REF!</definedName>
    <definedName name="_DAT37" localSheetId="11">#REF!</definedName>
    <definedName name="_DAT37">#REF!</definedName>
    <definedName name="_DAT38" localSheetId="8">#REF!</definedName>
    <definedName name="_DAT38" localSheetId="9">#REF!</definedName>
    <definedName name="_DAT38" localSheetId="11">#REF!</definedName>
    <definedName name="_DAT38">#REF!</definedName>
    <definedName name="_DAT39" localSheetId="8">#REF!</definedName>
    <definedName name="_DAT39" localSheetId="9">#REF!</definedName>
    <definedName name="_DAT39" localSheetId="11">#REF!</definedName>
    <definedName name="_DAT39">#REF!</definedName>
    <definedName name="_DAT4" localSheetId="8">#REF!</definedName>
    <definedName name="_DAT4" localSheetId="9">#REF!</definedName>
    <definedName name="_DAT4" localSheetId="11">#REF!</definedName>
    <definedName name="_DAT4">#REF!</definedName>
    <definedName name="_DAT40" localSheetId="8">#REF!</definedName>
    <definedName name="_DAT40" localSheetId="9">#REF!</definedName>
    <definedName name="_DAT40" localSheetId="11">#REF!</definedName>
    <definedName name="_DAT40">#REF!</definedName>
    <definedName name="_DAT41" localSheetId="8">#REF!</definedName>
    <definedName name="_DAT41" localSheetId="9">#REF!</definedName>
    <definedName name="_DAT41" localSheetId="11">#REF!</definedName>
    <definedName name="_DAT41">#REF!</definedName>
    <definedName name="_DAT42" localSheetId="8">#REF!</definedName>
    <definedName name="_DAT42" localSheetId="9">#REF!</definedName>
    <definedName name="_DAT42" localSheetId="11">#REF!</definedName>
    <definedName name="_DAT42">#REF!</definedName>
    <definedName name="_DAT43" localSheetId="8">#REF!</definedName>
    <definedName name="_DAT43" localSheetId="9">#REF!</definedName>
    <definedName name="_DAT43" localSheetId="11">#REF!</definedName>
    <definedName name="_DAT43">#REF!</definedName>
    <definedName name="_DAT44" localSheetId="8">#REF!</definedName>
    <definedName name="_DAT44" localSheetId="9">#REF!</definedName>
    <definedName name="_DAT44" localSheetId="11">#REF!</definedName>
    <definedName name="_DAT44">#REF!</definedName>
    <definedName name="_DAT45" localSheetId="8">#REF!</definedName>
    <definedName name="_DAT45" localSheetId="9">#REF!</definedName>
    <definedName name="_DAT45" localSheetId="11">#REF!</definedName>
    <definedName name="_DAT45">#REF!</definedName>
    <definedName name="_DAT46" localSheetId="8">#REF!</definedName>
    <definedName name="_DAT46" localSheetId="9">#REF!</definedName>
    <definedName name="_DAT46" localSheetId="11">#REF!</definedName>
    <definedName name="_DAT46">#REF!</definedName>
    <definedName name="_DAT47" localSheetId="8">#REF!</definedName>
    <definedName name="_DAT47" localSheetId="9">#REF!</definedName>
    <definedName name="_DAT47" localSheetId="11">#REF!</definedName>
    <definedName name="_DAT47">#REF!</definedName>
    <definedName name="_DAT48" localSheetId="8">#REF!</definedName>
    <definedName name="_DAT48" localSheetId="9">#REF!</definedName>
    <definedName name="_DAT48" localSheetId="11">#REF!</definedName>
    <definedName name="_DAT48">#REF!</definedName>
    <definedName name="_DAT49" localSheetId="8">#REF!</definedName>
    <definedName name="_DAT49" localSheetId="9">#REF!</definedName>
    <definedName name="_DAT49" localSheetId="11">#REF!</definedName>
    <definedName name="_DAT49">#REF!</definedName>
    <definedName name="_DAT5" localSheetId="8">#REF!</definedName>
    <definedName name="_DAT5" localSheetId="9">#REF!</definedName>
    <definedName name="_DAT5" localSheetId="11">#REF!</definedName>
    <definedName name="_DAT5">#REF!</definedName>
    <definedName name="_DAT50" localSheetId="8">#REF!</definedName>
    <definedName name="_DAT50" localSheetId="9">#REF!</definedName>
    <definedName name="_DAT50" localSheetId="11">#REF!</definedName>
    <definedName name="_DAT50">#REF!</definedName>
    <definedName name="_DAT51" localSheetId="8">#REF!</definedName>
    <definedName name="_DAT51" localSheetId="9">#REF!</definedName>
    <definedName name="_DAT51" localSheetId="11">#REF!</definedName>
    <definedName name="_DAT51">#REF!</definedName>
    <definedName name="_DAT52" localSheetId="8">#REF!</definedName>
    <definedName name="_DAT52" localSheetId="9">#REF!</definedName>
    <definedName name="_DAT52" localSheetId="11">#REF!</definedName>
    <definedName name="_DAT52">#REF!</definedName>
    <definedName name="_DAT53" localSheetId="8">#REF!</definedName>
    <definedName name="_DAT53" localSheetId="9">#REF!</definedName>
    <definedName name="_DAT53" localSheetId="11">#REF!</definedName>
    <definedName name="_DAT53">#REF!</definedName>
    <definedName name="_DAT54" localSheetId="8">#REF!</definedName>
    <definedName name="_DAT54" localSheetId="9">#REF!</definedName>
    <definedName name="_DAT54" localSheetId="11">#REF!</definedName>
    <definedName name="_DAT54">#REF!</definedName>
    <definedName name="_DAT55" localSheetId="8">#REF!</definedName>
    <definedName name="_DAT55" localSheetId="9">#REF!</definedName>
    <definedName name="_DAT55" localSheetId="11">#REF!</definedName>
    <definedName name="_DAT55">#REF!</definedName>
    <definedName name="_DAT56" localSheetId="8">#REF!</definedName>
    <definedName name="_DAT56" localSheetId="9">#REF!</definedName>
    <definedName name="_DAT56" localSheetId="11">#REF!</definedName>
    <definedName name="_DAT56">#REF!</definedName>
    <definedName name="_DAT57" localSheetId="8">#REF!</definedName>
    <definedName name="_DAT57" localSheetId="9">#REF!</definedName>
    <definedName name="_DAT57" localSheetId="11">#REF!</definedName>
    <definedName name="_DAT57">#REF!</definedName>
    <definedName name="_DAT58" localSheetId="8">#REF!</definedName>
    <definedName name="_DAT58" localSheetId="9">#REF!</definedName>
    <definedName name="_DAT58" localSheetId="11">#REF!</definedName>
    <definedName name="_DAT58">#REF!</definedName>
    <definedName name="_DAT59" localSheetId="8">#REF!</definedName>
    <definedName name="_DAT59" localSheetId="9">#REF!</definedName>
    <definedName name="_DAT59" localSheetId="11">#REF!</definedName>
    <definedName name="_DAT59">#REF!</definedName>
    <definedName name="_DAT6" localSheetId="8">#REF!</definedName>
    <definedName name="_DAT6" localSheetId="9">#REF!</definedName>
    <definedName name="_DAT6" localSheetId="11">#REF!</definedName>
    <definedName name="_DAT6">#REF!</definedName>
    <definedName name="_DAT60" localSheetId="8">#REF!</definedName>
    <definedName name="_DAT60" localSheetId="9">#REF!</definedName>
    <definedName name="_DAT60" localSheetId="11">#REF!</definedName>
    <definedName name="_DAT60">#REF!</definedName>
    <definedName name="_DAT61" localSheetId="8">#REF!</definedName>
    <definedName name="_DAT61" localSheetId="9">#REF!</definedName>
    <definedName name="_DAT61" localSheetId="11">#REF!</definedName>
    <definedName name="_DAT61">#REF!</definedName>
    <definedName name="_DAT62" localSheetId="8">#REF!</definedName>
    <definedName name="_DAT62" localSheetId="9">#REF!</definedName>
    <definedName name="_DAT62" localSheetId="11">#REF!</definedName>
    <definedName name="_DAT62">#REF!</definedName>
    <definedName name="_DAT63" localSheetId="8">#REF!</definedName>
    <definedName name="_DAT63" localSheetId="9">#REF!</definedName>
    <definedName name="_DAT63" localSheetId="11">#REF!</definedName>
    <definedName name="_DAT63">#REF!</definedName>
    <definedName name="_DAT64" localSheetId="8">#REF!</definedName>
    <definedName name="_DAT64" localSheetId="9">#REF!</definedName>
    <definedName name="_DAT64" localSheetId="11">#REF!</definedName>
    <definedName name="_DAT64">#REF!</definedName>
    <definedName name="_DAT65" localSheetId="8">#REF!</definedName>
    <definedName name="_DAT65" localSheetId="9">#REF!</definedName>
    <definedName name="_DAT65" localSheetId="11">#REF!</definedName>
    <definedName name="_DAT65">#REF!</definedName>
    <definedName name="_DAT66" localSheetId="8">#REF!</definedName>
    <definedName name="_DAT66" localSheetId="9">#REF!</definedName>
    <definedName name="_DAT66" localSheetId="11">#REF!</definedName>
    <definedName name="_DAT66">#REF!</definedName>
    <definedName name="_DAT67" localSheetId="8">#REF!</definedName>
    <definedName name="_DAT67" localSheetId="9">#REF!</definedName>
    <definedName name="_DAT67" localSheetId="11">#REF!</definedName>
    <definedName name="_DAT67">#REF!</definedName>
    <definedName name="_DAT68" localSheetId="8">#REF!</definedName>
    <definedName name="_DAT68" localSheetId="9">#REF!</definedName>
    <definedName name="_DAT68" localSheetId="11">#REF!</definedName>
    <definedName name="_DAT68">#REF!</definedName>
    <definedName name="_DAT69" localSheetId="8">#REF!</definedName>
    <definedName name="_DAT69" localSheetId="9">#REF!</definedName>
    <definedName name="_DAT69" localSheetId="11">#REF!</definedName>
    <definedName name="_DAT69">#REF!</definedName>
    <definedName name="_DAT7" localSheetId="8">#REF!</definedName>
    <definedName name="_DAT7" localSheetId="9">#REF!</definedName>
    <definedName name="_DAT7" localSheetId="11">#REF!</definedName>
    <definedName name="_DAT7">#REF!</definedName>
    <definedName name="_DAT70" localSheetId="8">#REF!</definedName>
    <definedName name="_DAT70" localSheetId="9">#REF!</definedName>
    <definedName name="_DAT70" localSheetId="11">#REF!</definedName>
    <definedName name="_DAT70">#REF!</definedName>
    <definedName name="_DAT71" localSheetId="8">#REF!</definedName>
    <definedName name="_DAT71" localSheetId="9">#REF!</definedName>
    <definedName name="_DAT71" localSheetId="11">#REF!</definedName>
    <definedName name="_DAT71">#REF!</definedName>
    <definedName name="_DAT72" localSheetId="8">#REF!</definedName>
    <definedName name="_DAT72" localSheetId="9">#REF!</definedName>
    <definedName name="_DAT72" localSheetId="11">#REF!</definedName>
    <definedName name="_DAT72">#REF!</definedName>
    <definedName name="_DAT73" localSheetId="8">#REF!</definedName>
    <definedName name="_DAT73" localSheetId="9">#REF!</definedName>
    <definedName name="_DAT73" localSheetId="11">#REF!</definedName>
    <definedName name="_DAT73">#REF!</definedName>
    <definedName name="_DAT74" localSheetId="8">#REF!</definedName>
    <definedName name="_DAT74" localSheetId="9">#REF!</definedName>
    <definedName name="_DAT74" localSheetId="11">#REF!</definedName>
    <definedName name="_DAT74">#REF!</definedName>
    <definedName name="_DAT75" localSheetId="8">#REF!</definedName>
    <definedName name="_DAT75" localSheetId="9">#REF!</definedName>
    <definedName name="_DAT75" localSheetId="11">#REF!</definedName>
    <definedName name="_DAT75">#REF!</definedName>
    <definedName name="_DAT76" localSheetId="8">#REF!</definedName>
    <definedName name="_DAT76" localSheetId="9">#REF!</definedName>
    <definedName name="_DAT76" localSheetId="11">#REF!</definedName>
    <definedName name="_DAT76">#REF!</definedName>
    <definedName name="_DAT77" localSheetId="8">#REF!</definedName>
    <definedName name="_DAT77" localSheetId="9">#REF!</definedName>
    <definedName name="_DAT77" localSheetId="11">#REF!</definedName>
    <definedName name="_DAT77">#REF!</definedName>
    <definedName name="_DAT78" localSheetId="8">#REF!</definedName>
    <definedName name="_DAT78" localSheetId="9">#REF!</definedName>
    <definedName name="_DAT78" localSheetId="11">#REF!</definedName>
    <definedName name="_DAT78">#REF!</definedName>
    <definedName name="_DAT79" localSheetId="8">#REF!</definedName>
    <definedName name="_DAT79" localSheetId="9">#REF!</definedName>
    <definedName name="_DAT79" localSheetId="11">#REF!</definedName>
    <definedName name="_DAT79">#REF!</definedName>
    <definedName name="_DAT8" localSheetId="8">#REF!</definedName>
    <definedName name="_DAT8" localSheetId="9">#REF!</definedName>
    <definedName name="_DAT8" localSheetId="11">#REF!</definedName>
    <definedName name="_DAT8">#REF!</definedName>
    <definedName name="_DAT80" localSheetId="8">#REF!</definedName>
    <definedName name="_DAT80" localSheetId="9">#REF!</definedName>
    <definedName name="_DAT80" localSheetId="11">#REF!</definedName>
    <definedName name="_DAT80">#REF!</definedName>
    <definedName name="_DAT81" localSheetId="8">#REF!</definedName>
    <definedName name="_DAT81" localSheetId="9">#REF!</definedName>
    <definedName name="_DAT81" localSheetId="11">#REF!</definedName>
    <definedName name="_DAT81">#REF!</definedName>
    <definedName name="_DAT82" localSheetId="8">#REF!</definedName>
    <definedName name="_DAT82" localSheetId="9">#REF!</definedName>
    <definedName name="_DAT82" localSheetId="11">#REF!</definedName>
    <definedName name="_DAT82">#REF!</definedName>
    <definedName name="_DAT83" localSheetId="8">#REF!</definedName>
    <definedName name="_DAT83" localSheetId="9">#REF!</definedName>
    <definedName name="_DAT83" localSheetId="11">#REF!</definedName>
    <definedName name="_DAT83">#REF!</definedName>
    <definedName name="_DAT84" localSheetId="8">#REF!</definedName>
    <definedName name="_DAT84" localSheetId="9">#REF!</definedName>
    <definedName name="_DAT84" localSheetId="11">#REF!</definedName>
    <definedName name="_DAT84">#REF!</definedName>
    <definedName name="_DAT85" localSheetId="8">#REF!</definedName>
    <definedName name="_DAT85" localSheetId="9">#REF!</definedName>
    <definedName name="_DAT85" localSheetId="11">#REF!</definedName>
    <definedName name="_DAT85">#REF!</definedName>
    <definedName name="_DAT86" localSheetId="8">#REF!</definedName>
    <definedName name="_DAT86" localSheetId="9">#REF!</definedName>
    <definedName name="_DAT86" localSheetId="11">#REF!</definedName>
    <definedName name="_DAT86">#REF!</definedName>
    <definedName name="_DAT87" localSheetId="8">#REF!</definedName>
    <definedName name="_DAT87" localSheetId="9">#REF!</definedName>
    <definedName name="_DAT87" localSheetId="11">#REF!</definedName>
    <definedName name="_DAT87">#REF!</definedName>
    <definedName name="_DAT88" localSheetId="8">#REF!</definedName>
    <definedName name="_DAT88" localSheetId="9">#REF!</definedName>
    <definedName name="_DAT88" localSheetId="11">#REF!</definedName>
    <definedName name="_DAT88">#REF!</definedName>
    <definedName name="_DAT89" localSheetId="8">#REF!</definedName>
    <definedName name="_DAT89" localSheetId="9">#REF!</definedName>
    <definedName name="_DAT89" localSheetId="11">#REF!</definedName>
    <definedName name="_DAT89">#REF!</definedName>
    <definedName name="_DAT9" localSheetId="8">#REF!</definedName>
    <definedName name="_DAT9" localSheetId="9">#REF!</definedName>
    <definedName name="_DAT9" localSheetId="11">#REF!</definedName>
    <definedName name="_DAT9">#REF!</definedName>
    <definedName name="_DAT90" localSheetId="8">#REF!</definedName>
    <definedName name="_DAT90" localSheetId="9">#REF!</definedName>
    <definedName name="_DAT90" localSheetId="11">#REF!</definedName>
    <definedName name="_DAT90">#REF!</definedName>
    <definedName name="_DAT91" localSheetId="8">#REF!</definedName>
    <definedName name="_DAT91" localSheetId="9">#REF!</definedName>
    <definedName name="_DAT91" localSheetId="11">#REF!</definedName>
    <definedName name="_DAT91">#REF!</definedName>
    <definedName name="_DAT92" localSheetId="8">#REF!</definedName>
    <definedName name="_DAT92" localSheetId="9">#REF!</definedName>
    <definedName name="_DAT92" localSheetId="11">#REF!</definedName>
    <definedName name="_DAT92">#REF!</definedName>
    <definedName name="_DAT93" localSheetId="8">#REF!</definedName>
    <definedName name="_DAT93" localSheetId="9">#REF!</definedName>
    <definedName name="_DAT93" localSheetId="11">#REF!</definedName>
    <definedName name="_DAT93">#REF!</definedName>
    <definedName name="_DAT94" localSheetId="8">#REF!</definedName>
    <definedName name="_DAT94" localSheetId="9">#REF!</definedName>
    <definedName name="_DAT94" localSheetId="11">#REF!</definedName>
    <definedName name="_DAT94">#REF!</definedName>
    <definedName name="_DAT95" localSheetId="8">#REF!</definedName>
    <definedName name="_DAT95" localSheetId="9">#REF!</definedName>
    <definedName name="_DAT95" localSheetId="11">#REF!</definedName>
    <definedName name="_DAT95">#REF!</definedName>
    <definedName name="_DAT96" localSheetId="8">#REF!</definedName>
    <definedName name="_DAT96" localSheetId="9">#REF!</definedName>
    <definedName name="_DAT96" localSheetId="11">#REF!</definedName>
    <definedName name="_DAT96">#REF!</definedName>
    <definedName name="_DAT97" localSheetId="8">#REF!</definedName>
    <definedName name="_DAT97" localSheetId="9">#REF!</definedName>
    <definedName name="_DAT97" localSheetId="11">#REF!</definedName>
    <definedName name="_DAT97">#REF!</definedName>
    <definedName name="_DAT98" localSheetId="8">#REF!</definedName>
    <definedName name="_DAT98" localSheetId="9">#REF!</definedName>
    <definedName name="_DAT98" localSheetId="11">#REF!</definedName>
    <definedName name="_DAT98">#REF!</definedName>
    <definedName name="_DAT99" localSheetId="8">#REF!</definedName>
    <definedName name="_DAT99" localSheetId="9">#REF!</definedName>
    <definedName name="_DAT99" localSheetId="11">#REF!</definedName>
    <definedName name="_DAT99">#REF!</definedName>
    <definedName name="_xlnm._FilterDatabase" localSheetId="12" hidden="1">'5M1E analysis'!$B$7:$K$1044</definedName>
    <definedName name="_xlnm._FilterDatabase" localSheetId="8" hidden="1">D_CD_New!$A$14:$K$5187</definedName>
    <definedName name="_xlnm._FilterDatabase" localSheetId="5" hidden="1">'Export for KC-DS'!$A$7:$AY$19</definedName>
    <definedName name="_xlnm._FilterDatabase" localSheetId="15" hidden="1">Model!$B$4:$K$256</definedName>
    <definedName name="_xlnm._FilterDatabase" localSheetId="10" hidden="1">S_CD!$A$8:$D$963</definedName>
    <definedName name="_MAS2" localSheetId="8">#REF!</definedName>
    <definedName name="_MAS2" localSheetId="9">#REF!</definedName>
    <definedName name="_MAS2" localSheetId="11">#REF!</definedName>
    <definedName name="_MAS2">#REF!</definedName>
    <definedName name="_STD1" localSheetId="8">#REF!</definedName>
    <definedName name="_STD1" localSheetId="9">#REF!</definedName>
    <definedName name="_STD1" localSheetId="11">#REF!</definedName>
    <definedName name="_STD1">#REF!</definedName>
    <definedName name="_Y11" localSheetId="8">#REF!</definedName>
    <definedName name="_Y11" localSheetId="9">#REF!</definedName>
    <definedName name="_Y11" localSheetId="11">#REF!</definedName>
    <definedName name="_Y11">#REF!</definedName>
    <definedName name="_Z1" localSheetId="8">#REF!</definedName>
    <definedName name="_Z1" localSheetId="9">#REF!</definedName>
    <definedName name="_Z1" localSheetId="11">#REF!</definedName>
    <definedName name="_Z1">#REF!</definedName>
    <definedName name="_Z3" localSheetId="8">#REF!</definedName>
    <definedName name="_Z3" localSheetId="9">#REF!</definedName>
    <definedName name="_Z3" localSheetId="11">#REF!</definedName>
    <definedName name="_Z3">#REF!</definedName>
    <definedName name="AB00" localSheetId="8">#REF!</definedName>
    <definedName name="AB00" localSheetId="9">#REF!</definedName>
    <definedName name="AB00" localSheetId="11">#REF!</definedName>
    <definedName name="AB00">#REF!</definedName>
    <definedName name="AC00" localSheetId="8">#REF!</definedName>
    <definedName name="AC00" localSheetId="9">#REF!</definedName>
    <definedName name="AC00" localSheetId="11">#REF!</definedName>
    <definedName name="AC00">#REF!</definedName>
    <definedName name="accept_comment">[1]Data!#REF!</definedName>
    <definedName name="accept_comment_e">[1]Data!#REF!</definedName>
    <definedName name="accept_date">[1]Data!$D$157</definedName>
    <definedName name="accept_person">[1]Data!$D$155</definedName>
    <definedName name="accept_person_e">[1]Data!$D$156</definedName>
    <definedName name="accept_person_faxnumber">[1]Data!$D$154</definedName>
    <definedName name="ACT6A" localSheetId="8">#REF!</definedName>
    <definedName name="ACT6A" localSheetId="9">#REF!</definedName>
    <definedName name="ACT6A" localSheetId="11">#REF!</definedName>
    <definedName name="ACT6A">#REF!</definedName>
    <definedName name="AD00" localSheetId="8">#REF!</definedName>
    <definedName name="AD00" localSheetId="9">#REF!</definedName>
    <definedName name="AD00" localSheetId="11">#REF!</definedName>
    <definedName name="AD00">#REF!</definedName>
    <definedName name="admin">[1]Data!$D$142</definedName>
    <definedName name="AI11FY14" localSheetId="8">#REF!</definedName>
    <definedName name="AI11FY14" localSheetId="9">#REF!</definedName>
    <definedName name="AI11FY14" localSheetId="11">#REF!</definedName>
    <definedName name="AI11FY14">#REF!</definedName>
    <definedName name="AL00" localSheetId="8">#REF!</definedName>
    <definedName name="AL00" localSheetId="9">#REF!</definedName>
    <definedName name="AL00" localSheetId="11">#REF!</definedName>
    <definedName name="AL00">#REF!</definedName>
    <definedName name="AM00" localSheetId="8">#REF!</definedName>
    <definedName name="AM00" localSheetId="9">#REF!</definedName>
    <definedName name="AM00" localSheetId="11">#REF!</definedName>
    <definedName name="AM00">#REF!</definedName>
    <definedName name="approve_comment">[1]Data!#REF!</definedName>
    <definedName name="approve_comment_e">[1]Data!#REF!</definedName>
    <definedName name="approve_date">[1]Data!$D$236</definedName>
    <definedName name="approve_person">[1]Data!$D$234</definedName>
    <definedName name="approve_person_e">[1]Data!$D$235</definedName>
    <definedName name="approve_person_faxnumber">[1]Data!$D$233</definedName>
    <definedName name="AVX" localSheetId="8">#REF!</definedName>
    <definedName name="AVX" localSheetId="9">#REF!</definedName>
    <definedName name="AVX" localSheetId="11">#REF!</definedName>
    <definedName name="AVX">#REF!</definedName>
    <definedName name="CAT" localSheetId="8">#REF!</definedName>
    <definedName name="CAT" localSheetId="9">#REF!</definedName>
    <definedName name="CAT" localSheetId="11">#REF!</definedName>
    <definedName name="CAT">#REF!</definedName>
    <definedName name="CHK" localSheetId="8">#REF!</definedName>
    <definedName name="CHK" localSheetId="9">#REF!</definedName>
    <definedName name="CHK" localSheetId="11">#REF!</definedName>
    <definedName name="CHK">#REF!</definedName>
    <definedName name="CODE1" localSheetId="8">#REF!</definedName>
    <definedName name="CODE1" localSheetId="9">#REF!</definedName>
    <definedName name="CODE1" localSheetId="11">#REF!</definedName>
    <definedName name="CODE1">#REF!</definedName>
    <definedName name="com" localSheetId="8">#REF!</definedName>
    <definedName name="com" localSheetId="9">#REF!</definedName>
    <definedName name="com" localSheetId="11">#REF!</definedName>
    <definedName name="com">#REF!</definedName>
    <definedName name="Combined" localSheetId="8">#REF!</definedName>
    <definedName name="Combined" localSheetId="9">#REF!</definedName>
    <definedName name="Combined" localSheetId="11">#REF!</definedName>
    <definedName name="Combined">#REF!</definedName>
    <definedName name="comm" localSheetId="8">#REF!</definedName>
    <definedName name="comm" localSheetId="9">#REF!</definedName>
    <definedName name="comm" localSheetId="11">#REF!</definedName>
    <definedName name="comm">#REF!</definedName>
    <definedName name="commission" localSheetId="8">#REF!</definedName>
    <definedName name="commission" localSheetId="9">#REF!</definedName>
    <definedName name="commission" localSheetId="11">#REF!</definedName>
    <definedName name="commission">#REF!</definedName>
    <definedName name="confirm1_comment">[1]Data!#REF!</definedName>
    <definedName name="confirm1_comment_e">[1]Data!#REF!</definedName>
    <definedName name="confirm1_date">[1]Data!$D$173</definedName>
    <definedName name="confirm1_faxnumber">[1]Data!$D$170</definedName>
    <definedName name="confirm1_person">[1]Data!$D$171</definedName>
    <definedName name="confirm1_person_e">[1]Data!$D$172</definedName>
    <definedName name="confirm10_comment">[1]Data!#REF!</definedName>
    <definedName name="confirm10_comment_e">[1]Data!#REF!</definedName>
    <definedName name="confirm10_date">[1]Data!#REF!</definedName>
    <definedName name="confirm10_faxnumber">[1]Data!#REF!</definedName>
    <definedName name="confirm10_person">[1]Data!#REF!</definedName>
    <definedName name="confirm10_person_e">[1]Data!#REF!</definedName>
    <definedName name="confirm2_comment">[1]Data!#REF!</definedName>
    <definedName name="confirm2_comment_e">[1]Data!#REF!</definedName>
    <definedName name="confirm2_date">[1]Data!$D$177</definedName>
    <definedName name="confirm2_faxnumber">[1]Data!$D$174</definedName>
    <definedName name="confirm2_person">[1]Data!$D$175</definedName>
    <definedName name="confirm2_person_e">[1]Data!$D$176</definedName>
    <definedName name="confirm3_comment">[1]Data!#REF!</definedName>
    <definedName name="confirm3_comment_e">[1]Data!#REF!</definedName>
    <definedName name="confirm3_date">[1]Data!$D$181</definedName>
    <definedName name="confirm3_faxnumber">[1]Data!$D$178</definedName>
    <definedName name="confirm3_person">[1]Data!$D$179</definedName>
    <definedName name="confirm3_person_e">[1]Data!$D$180</definedName>
    <definedName name="confirm4_comment">[1]Data!#REF!</definedName>
    <definedName name="confirm4_comment_e">[1]Data!#REF!</definedName>
    <definedName name="confirm4_date">[1]Data!$D$185</definedName>
    <definedName name="confirm4_faxnumber">[1]Data!$D$182</definedName>
    <definedName name="confirm4_person">[1]Data!$D$183</definedName>
    <definedName name="confirm4_person_e">[1]Data!$D$184</definedName>
    <definedName name="confirm5_comment">[1]Data!#REF!</definedName>
    <definedName name="confirm5_comment_e">[1]Data!#REF!</definedName>
    <definedName name="confirm5_date">[1]Data!$D$189</definedName>
    <definedName name="confirm5_faxnumber">[1]Data!$D$186</definedName>
    <definedName name="confirm5_person">[1]Data!$D$187</definedName>
    <definedName name="confirm5_person_e">[1]Data!$D$188</definedName>
    <definedName name="confirm6_comment">[1]Data!#REF!</definedName>
    <definedName name="confirm6_comment_e">[1]Data!#REF!</definedName>
    <definedName name="confirm6_date">[1]Data!$D$193</definedName>
    <definedName name="confirm6_faxnumber">[1]Data!$D$190</definedName>
    <definedName name="confirm6_person">[1]Data!$D$191</definedName>
    <definedName name="confirm6_person_e">[1]Data!$D$192</definedName>
    <definedName name="confirm7_comment">[1]Data!#REF!</definedName>
    <definedName name="confirm7_comment_e">[1]Data!#REF!</definedName>
    <definedName name="confirm7_date">[1]Data!$D$197</definedName>
    <definedName name="confirm7_faxnumber">[1]Data!$D$194</definedName>
    <definedName name="confirm7_person">[1]Data!$D$195</definedName>
    <definedName name="confirm7_person_e">[1]Data!$D$196</definedName>
    <definedName name="confirm8_comment">[1]Data!#REF!</definedName>
    <definedName name="confirm8_comment_e">[1]Data!#REF!</definedName>
    <definedName name="confirm8_date">[1]Data!#REF!</definedName>
    <definedName name="confirm8_faxnumber">[1]Data!#REF!</definedName>
    <definedName name="confirm8_person">[1]Data!#REF!</definedName>
    <definedName name="confirm8_person_e">[1]Data!#REF!</definedName>
    <definedName name="confirm9_comment">[1]Data!#REF!</definedName>
    <definedName name="confirm9_comment_e">[1]Data!#REF!</definedName>
    <definedName name="confirm9_date">[1]Data!#REF!</definedName>
    <definedName name="confirm9_faxnumber">[1]Data!#REF!</definedName>
    <definedName name="confirm9_person">[1]Data!#REF!</definedName>
    <definedName name="confirm9_person_e">[1]Data!#REF!</definedName>
    <definedName name="COST" localSheetId="8">#REF!</definedName>
    <definedName name="COST" localSheetId="9">#REF!</definedName>
    <definedName name="COST" localSheetId="11">#REF!</definedName>
    <definedName name="COST">#REF!</definedName>
    <definedName name="COST1" localSheetId="8">#REF!</definedName>
    <definedName name="COST1" localSheetId="9">#REF!</definedName>
    <definedName name="COST1" localSheetId="11">#REF!</definedName>
    <definedName name="COST1">#REF!</definedName>
    <definedName name="CR" localSheetId="8">#REF!</definedName>
    <definedName name="CR" localSheetId="9">#REF!</definedName>
    <definedName name="CR" localSheetId="11">#REF!</definedName>
    <definedName name="CR">#REF!</definedName>
    <definedName name="create_date">[1]Data!$D$147</definedName>
    <definedName name="create_faxnumber">[1]Data!$D$144</definedName>
    <definedName name="create_person">[1]Data!$D$145</definedName>
    <definedName name="create_person_e">[1]Data!$D$146</definedName>
    <definedName name="CUS">[2]配布用!$A$3:$D$696</definedName>
    <definedName name="DATA1" localSheetId="8">#REF!</definedName>
    <definedName name="DATA1" localSheetId="9">#REF!</definedName>
    <definedName name="DATA1" localSheetId="11">#REF!</definedName>
    <definedName name="DATA1">#REF!</definedName>
    <definedName name="DATA2" localSheetId="8">#REF!</definedName>
    <definedName name="DATA2" localSheetId="9">#REF!</definedName>
    <definedName name="DATA2" localSheetId="11">#REF!</definedName>
    <definedName name="DATA2">#REF!</definedName>
    <definedName name="document_number">[1]Data!$D$140</definedName>
    <definedName name="FromArray_1">_xlfn.ANCHORARRAY(#REF!)</definedName>
    <definedName name="FTP" localSheetId="8">#REF!</definedName>
    <definedName name="FTP" localSheetId="9">#REF!</definedName>
    <definedName name="FTP" localSheetId="11">#REF!</definedName>
    <definedName name="FTP">#REF!</definedName>
    <definedName name="FULLDATA">[3]DATA!$A$1:$AA$500</definedName>
    <definedName name="FY13RMP" localSheetId="8">#REF!</definedName>
    <definedName name="FY13RMP" localSheetId="9">#REF!</definedName>
    <definedName name="FY13RMP" localSheetId="11">#REF!</definedName>
    <definedName name="FY13RMP">#REF!</definedName>
    <definedName name="G" localSheetId="8">#REF!</definedName>
    <definedName name="G" localSheetId="9">#REF!</definedName>
    <definedName name="G" localSheetId="11">#REF!</definedName>
    <definedName name="G">#REF!</definedName>
    <definedName name="gk" localSheetId="8">#REF!</definedName>
    <definedName name="gk" localSheetId="9">#REF!</definedName>
    <definedName name="gk" localSheetId="11">#REF!</definedName>
    <definedName name="gk">#REF!</definedName>
    <definedName name="GKEY" localSheetId="8">#REF!</definedName>
    <definedName name="GKEY" localSheetId="9">#REF!</definedName>
    <definedName name="GKEY" localSheetId="11">#REF!</definedName>
    <definedName name="GKEY">#REF!</definedName>
    <definedName name="GL_Ledger" localSheetId="15">#REF!</definedName>
    <definedName name="GL_Ledger">#REF!</definedName>
    <definedName name="GROUP" localSheetId="8">#REF!</definedName>
    <definedName name="GROUP" localSheetId="9">#REF!</definedName>
    <definedName name="GROUP" localSheetId="11">#REF!</definedName>
    <definedName name="GROUP">#REF!</definedName>
    <definedName name="INDEX">[4]Sheet1!$B$2:$B$28</definedName>
    <definedName name="Inventory" localSheetId="8">#REF!</definedName>
    <definedName name="Inventory" localSheetId="9">#REF!</definedName>
    <definedName name="Inventory" localSheetId="11">#REF!</definedName>
    <definedName name="Inventory">#REF!</definedName>
    <definedName name="JI" localSheetId="8">#REF!</definedName>
    <definedName name="JI" localSheetId="9">#REF!</definedName>
    <definedName name="JI" localSheetId="11">#REF!</definedName>
    <definedName name="JI">#REF!</definedName>
    <definedName name="KAI" localSheetId="8">#REF!</definedName>
    <definedName name="KAI" localSheetId="9">#REF!</definedName>
    <definedName name="KAI" localSheetId="11">#REF!</definedName>
    <definedName name="KAI">#REF!</definedName>
    <definedName name="KAP" localSheetId="8">#REF!</definedName>
    <definedName name="KAP" localSheetId="9">#REF!</definedName>
    <definedName name="KAP" localSheetId="11">#REF!</definedName>
    <definedName name="KAP">#REF!</definedName>
    <definedName name="KCCS" localSheetId="8">#REF!</definedName>
    <definedName name="KCCS" localSheetId="9">#REF!</definedName>
    <definedName name="KCCS" localSheetId="11">#REF!</definedName>
    <definedName name="KCCS">#REF!</definedName>
    <definedName name="KCG" localSheetId="8">#REF!</definedName>
    <definedName name="KCG" localSheetId="9">#REF!</definedName>
    <definedName name="KCG" localSheetId="11">#REF!</definedName>
    <definedName name="KCG">#REF!</definedName>
    <definedName name="KC月次" localSheetId="8">#REF!</definedName>
    <definedName name="KC月次" localSheetId="9">#REF!</definedName>
    <definedName name="KC月次" localSheetId="11">#REF!</definedName>
    <definedName name="KC月次">#REF!</definedName>
    <definedName name="KC決算" localSheetId="8">#REF!</definedName>
    <definedName name="KC決算" localSheetId="9">#REF!</definedName>
    <definedName name="KC決算" localSheetId="11">#REF!</definedName>
    <definedName name="KC決算">#REF!</definedName>
    <definedName name="KECG" localSheetId="8">#REF!</definedName>
    <definedName name="KECG" localSheetId="9">#REF!</definedName>
    <definedName name="KECG" localSheetId="11">#REF!</definedName>
    <definedName name="KECG">#REF!</definedName>
    <definedName name="KFG" localSheetId="8">#REF!</definedName>
    <definedName name="KFG" localSheetId="9">#REF!</definedName>
    <definedName name="KFG" localSheetId="11">#REF!</definedName>
    <definedName name="KFG">#REF!</definedName>
    <definedName name="KFGG" localSheetId="8">#REF!</definedName>
    <definedName name="KFGG" localSheetId="9">#REF!</definedName>
    <definedName name="KFGG" localSheetId="11">#REF!</definedName>
    <definedName name="KFGG">#REF!</definedName>
    <definedName name="KFG調" localSheetId="8">#REF!</definedName>
    <definedName name="KFG調" localSheetId="9">#REF!</definedName>
    <definedName name="KFG調" localSheetId="11">#REF!</definedName>
    <definedName name="KFG調">#REF!</definedName>
    <definedName name="KFL" localSheetId="8">#REF!</definedName>
    <definedName name="KFL" localSheetId="9">#REF!</definedName>
    <definedName name="KFL" localSheetId="11">#REF!</definedName>
    <definedName name="KFL">#REF!</definedName>
    <definedName name="KFS" localSheetId="8">#REF!</definedName>
    <definedName name="KFS" localSheetId="9">#REF!</definedName>
    <definedName name="KFS" localSheetId="11">#REF!</definedName>
    <definedName name="KFS">#REF!</definedName>
    <definedName name="KIC" localSheetId="8">#REF!</definedName>
    <definedName name="KIC" localSheetId="9">#REF!</definedName>
    <definedName name="KIC" localSheetId="11">#REF!</definedName>
    <definedName name="KIC">#REF!</definedName>
    <definedName name="KICC" localSheetId="8">#REF!</definedName>
    <definedName name="KICC" localSheetId="9">#REF!</definedName>
    <definedName name="KICC" localSheetId="11">#REF!</definedName>
    <definedName name="KICC">#REF!</definedName>
    <definedName name="KII" localSheetId="8">#REF!</definedName>
    <definedName name="KII" localSheetId="9">#REF!</definedName>
    <definedName name="KII" localSheetId="11">#REF!</definedName>
    <definedName name="KII">#REF!</definedName>
    <definedName name="KIIG" localSheetId="8">#REF!</definedName>
    <definedName name="KIIG" localSheetId="9">#REF!</definedName>
    <definedName name="KIIG" localSheetId="11">#REF!</definedName>
    <definedName name="KIIG">#REF!</definedName>
    <definedName name="KII調" localSheetId="8">#REF!</definedName>
    <definedName name="KII調" localSheetId="9">#REF!</definedName>
    <definedName name="KII調" localSheetId="11">#REF!</definedName>
    <definedName name="KII調">#REF!</definedName>
    <definedName name="KINOU" localSheetId="8">#REF!</definedName>
    <definedName name="KINOU" localSheetId="9">#REF!</definedName>
    <definedName name="KINOU" localSheetId="11">#REF!</definedName>
    <definedName name="KINOU">#REF!</definedName>
    <definedName name="KLC" localSheetId="8">#REF!</definedName>
    <definedName name="KLC" localSheetId="9">#REF!</definedName>
    <definedName name="KLC" localSheetId="11">#REF!</definedName>
    <definedName name="KLC">#REF!</definedName>
    <definedName name="KMCG" localSheetId="8">#REF!</definedName>
    <definedName name="KMCG" localSheetId="9">#REF!</definedName>
    <definedName name="KMCG" localSheetId="11">#REF!</definedName>
    <definedName name="KMCG">#REF!</definedName>
    <definedName name="KMX" localSheetId="8">#REF!</definedName>
    <definedName name="KMX" localSheetId="9">#REF!</definedName>
    <definedName name="KMX" localSheetId="11">#REF!</definedName>
    <definedName name="KMX">#REF!</definedName>
    <definedName name="KOI" localSheetId="8">#REF!</definedName>
    <definedName name="KOI" localSheetId="9">#REF!</definedName>
    <definedName name="KOI" localSheetId="11">#REF!</definedName>
    <definedName name="KOI">#REF!</definedName>
    <definedName name="KOP" localSheetId="8">#REF!</definedName>
    <definedName name="KOP" localSheetId="9">#REF!</definedName>
    <definedName name="KOP" localSheetId="11">#REF!</definedName>
    <definedName name="KOP">#REF!</definedName>
    <definedName name="KPTK" localSheetId="8">#REF!</definedName>
    <definedName name="KPTK" localSheetId="9">#REF!</definedName>
    <definedName name="KPTK" localSheetId="11">#REF!</definedName>
    <definedName name="KPTK">#REF!</definedName>
    <definedName name="KRD" localSheetId="8">#REF!</definedName>
    <definedName name="KRD" localSheetId="9">#REF!</definedName>
    <definedName name="KRD" localSheetId="11">#REF!</definedName>
    <definedName name="KRD">#REF!</definedName>
    <definedName name="KSC" localSheetId="8">#REF!</definedName>
    <definedName name="KSC" localSheetId="9">#REF!</definedName>
    <definedName name="KSC" localSheetId="11">#REF!</definedName>
    <definedName name="KSC">#REF!</definedName>
    <definedName name="KSI" localSheetId="8">#REF!</definedName>
    <definedName name="KSI" localSheetId="9">#REF!</definedName>
    <definedName name="KSI" localSheetId="11">#REF!</definedName>
    <definedName name="KSI">#REF!</definedName>
    <definedName name="KTC" localSheetId="8">#REF!</definedName>
    <definedName name="KTC" localSheetId="9">#REF!</definedName>
    <definedName name="KTC" localSheetId="11">#REF!</definedName>
    <definedName name="KTC">#REF!</definedName>
    <definedName name="KWC" localSheetId="8">#REF!</definedName>
    <definedName name="KWC" localSheetId="9">#REF!</definedName>
    <definedName name="KWC" localSheetId="11">#REF!</definedName>
    <definedName name="KWC">#REF!</definedName>
    <definedName name="KYB" localSheetId="8">#REF!</definedName>
    <definedName name="KYB" localSheetId="9">#REF!</definedName>
    <definedName name="KYB" localSheetId="11">#REF!</definedName>
    <definedName name="KYB">#REF!</definedName>
    <definedName name="KYDA1" localSheetId="8">#REF!</definedName>
    <definedName name="KYDA1" localSheetId="9">#REF!</definedName>
    <definedName name="KYDA1" localSheetId="11">#REF!</definedName>
    <definedName name="KYDA1">#REF!</definedName>
    <definedName name="KYDANO" localSheetId="8">#REF!</definedName>
    <definedName name="KYDANO" localSheetId="9">#REF!</definedName>
    <definedName name="KYDANO" localSheetId="11">#REF!</definedName>
    <definedName name="KYDANO">#REF!</definedName>
    <definedName name="KYDCust" localSheetId="8">#REF!</definedName>
    <definedName name="KYDCust" localSheetId="9">#REF!</definedName>
    <definedName name="KYDCust" localSheetId="11">#REF!</definedName>
    <definedName name="KYDCust">#REF!</definedName>
    <definedName name="KYDENO" localSheetId="8">#REF!</definedName>
    <definedName name="KYDENO" localSheetId="9">#REF!</definedName>
    <definedName name="KYDENO" localSheetId="11">#REF!</definedName>
    <definedName name="KYDENO">#REF!</definedName>
    <definedName name="KYDItem" localSheetId="8">#REF!</definedName>
    <definedName name="KYDItem" localSheetId="9">#REF!</definedName>
    <definedName name="KYDItem" localSheetId="11">#REF!</definedName>
    <definedName name="KYDItem">#REF!</definedName>
    <definedName name="KZC" localSheetId="8">#REF!</definedName>
    <definedName name="KZC" localSheetId="9">#REF!</definedName>
    <definedName name="KZC" localSheetId="11">#REF!</definedName>
    <definedName name="KZC">#REF!</definedName>
    <definedName name="LIST" localSheetId="8">#REF!</definedName>
    <definedName name="LIST" localSheetId="9">#REF!</definedName>
    <definedName name="LIST" localSheetId="11">#REF!</definedName>
    <definedName name="LIST">#REF!</definedName>
    <definedName name="lock_person">[1]Data!#REF!</definedName>
    <definedName name="lock_person_e">[1]Data!#REF!</definedName>
    <definedName name="lockcycle_state">[1]Data!#REF!</definedName>
    <definedName name="MDL" localSheetId="8">#REF!</definedName>
    <definedName name="MDL" localSheetId="9">#REF!</definedName>
    <definedName name="MDL" localSheetId="11">#REF!</definedName>
    <definedName name="MDL">#REF!</definedName>
    <definedName name="MDTI" localSheetId="8">#REF!</definedName>
    <definedName name="MDTI" localSheetId="9">#REF!</definedName>
    <definedName name="MDTI" localSheetId="11">#REF!</definedName>
    <definedName name="MDTI">#REF!</definedName>
    <definedName name="modify_date">[1]Data!#REF!</definedName>
    <definedName name="modify_person">[1]Data!#REF!</definedName>
    <definedName name="modify_person_e">[1]Data!#REF!</definedName>
    <definedName name="newcost" localSheetId="8">#REF!</definedName>
    <definedName name="newcost" localSheetId="9">#REF!</definedName>
    <definedName name="newcost" localSheetId="11">#REF!</definedName>
    <definedName name="newcost">#REF!</definedName>
    <definedName name="newfab1" localSheetId="8">#REF!</definedName>
    <definedName name="newfab1" localSheetId="9">#REF!</definedName>
    <definedName name="newfab1" localSheetId="11">#REF!</definedName>
    <definedName name="newfab1">#REF!</definedName>
    <definedName name="NEWG" localSheetId="8">#REF!</definedName>
    <definedName name="NEWG" localSheetId="9">#REF!</definedName>
    <definedName name="NEWG" localSheetId="11">#REF!</definedName>
    <definedName name="NEWG">#REF!</definedName>
    <definedName name="oaibud" localSheetId="8">#REF!</definedName>
    <definedName name="oaibud" localSheetId="9">#REF!</definedName>
    <definedName name="oaibud" localSheetId="11">#REF!</definedName>
    <definedName name="oaibud">#REF!</definedName>
    <definedName name="OCZ" localSheetId="8">#REF!</definedName>
    <definedName name="OCZ" localSheetId="9">#REF!</definedName>
    <definedName name="OCZ" localSheetId="11">#REF!</definedName>
    <definedName name="OCZ">#REF!</definedName>
    <definedName name="OLE_LINK2" localSheetId="5">'Export for KC-DS'!#REF!</definedName>
    <definedName name="owner">[1]Data!#REF!</definedName>
    <definedName name="owner_e">[1]Data!#REF!</definedName>
    <definedName name="PIAZZA" localSheetId="8">#REF!</definedName>
    <definedName name="PIAZZA" localSheetId="9">#REF!</definedName>
    <definedName name="PIAZZA" localSheetId="11">#REF!</definedName>
    <definedName name="PIAZZA">#REF!</definedName>
    <definedName name="PLAN" localSheetId="8">#REF!</definedName>
    <definedName name="PLAN" localSheetId="9">#REF!</definedName>
    <definedName name="PLAN" localSheetId="11">#REF!</definedName>
    <definedName name="PLAN">#REF!</definedName>
    <definedName name="PLANT" localSheetId="8">#REF!</definedName>
    <definedName name="PLANT" localSheetId="9">#REF!</definedName>
    <definedName name="PLANT" localSheetId="11">#REF!</definedName>
    <definedName name="PLANT">#REF!</definedName>
    <definedName name="PLANT1" localSheetId="8">#REF!</definedName>
    <definedName name="PLANT1" localSheetId="9">#REF!</definedName>
    <definedName name="PLANT1" localSheetId="11">#REF!</definedName>
    <definedName name="PLANT1">#REF!</definedName>
    <definedName name="PNL" localSheetId="8">#REF!</definedName>
    <definedName name="PNL" localSheetId="9">#REF!</definedName>
    <definedName name="PNL" localSheetId="11">#REF!</definedName>
    <definedName name="PNL">#REF!</definedName>
    <definedName name="_xlnm.Print_Area" localSheetId="5">'Export for KC-DS'!$O$2:$AY$18</definedName>
    <definedName name="_xlnm.Print_Area" localSheetId="15">Model!$B$1:$F$261</definedName>
    <definedName name="_xlnm.Print_Area">'[5]S-LCD MODULE'!#REF!</definedName>
    <definedName name="PRINT_AREA_MI" localSheetId="15">'[5]S-LCD MODULE'!#REF!</definedName>
    <definedName name="PRINT_AREA_MI">'[5]S-LCD MODULE'!#REF!</definedName>
    <definedName name="_xlnm.Print_Titles" localSheetId="15">Model!#REF!</definedName>
    <definedName name="PTKI" localSheetId="8">#REF!</definedName>
    <definedName name="PTKI" localSheetId="9">#REF!</definedName>
    <definedName name="PTKI" localSheetId="11">#REF!</definedName>
    <definedName name="PTKI">#REF!</definedName>
    <definedName name="qcn_2analysis_arrival_date">[1]Data!$D$85</definedName>
    <definedName name="qcn_2analysis_quantity_ret_prt">[1]Data!$D$86</definedName>
    <definedName name="qcn_2analysis_received_date">[1]Data!$D$84</definedName>
    <definedName name="qcn_2nd_analysis_result">[1]Data!$D$91</definedName>
    <definedName name="qcn_2nd_analysis_result_e">[1]Data!$D$92</definedName>
    <definedName name="qcn_analysis_inprove_interm_date">[1]Data!$D$116</definedName>
    <definedName name="qcn_analysis_inprove_last_date">[1]Data!$D$117</definedName>
    <definedName name="qcn_analysis_inprove_rq_date">[1]Data!$D$109</definedName>
    <definedName name="qcn_analysis_inprove_rq_num1">[1]Data!$D$114</definedName>
    <definedName name="qcn_analysis_inprove_rq_num2">[1]Data!$D$115</definedName>
    <definedName name="qcn_analysis_inprove_rq_result">[1]Data!$D$107</definedName>
    <definedName name="qcn_analysis_inprove_rq_result_e">[1]Data!$D$108</definedName>
    <definedName name="qcn_analysis_inprove_rq_sect1">[1]Data!$D$110</definedName>
    <definedName name="qcn_analysis_inprove_rq_sect1_e">[1]Data!$D$111</definedName>
    <definedName name="qcn_analysis_inprove_rq_sect2">[1]Data!$D$112</definedName>
    <definedName name="qcn_analysis_inprove_rq_sect2_e">[1]Data!$D$113</definedName>
    <definedName name="qcn_arrival_date">[1]Data!$D$56</definedName>
    <definedName name="qcn_attachment_yn">[1]Data!$D$40</definedName>
    <definedName name="qcn_attachment_yn_e">[1]Data!$D$41</definedName>
    <definedName name="qcn_branch_control_no">[1]Data!$D$39</definedName>
    <definedName name="qcn_branch_credit_note_no">[1]Data!$D$38</definedName>
    <definedName name="qcn_branch_person">[1]Data!$D$36</definedName>
    <definedName name="qcn_branch_person_e">[1]Data!$D$37</definedName>
    <definedName name="qcn_cause_2nd_analysis_date">[1]Data!$D$93</definedName>
    <definedName name="qcn_cause_add_received_date">[1]Data!$D$96</definedName>
    <definedName name="qcn_cause_add_request_date">[1]Data!$D$95</definedName>
    <definedName name="qcn_cause_analysis_date">[1]Data!$D$94</definedName>
    <definedName name="qcn_cause_div_mid_reply_date">[1]Data!$D$97</definedName>
    <definedName name="qcn_claim_class">[1]Data!$D$6</definedName>
    <definedName name="qcn_claim_class_e">[1]Data!$D$7</definedName>
    <definedName name="qcn_clm_occurred_location">[1]Data!$D$23</definedName>
    <definedName name="qcn_clm_occurred_location_e">[1]Data!$D$24</definedName>
    <definedName name="qcn_clm_occurred_location_etc">[1]Data!$D$25</definedName>
    <definedName name="qcn_comment_of_analysis_div">[1]Data!$D$87</definedName>
    <definedName name="qcn_comment_of_analysis_div_c">[1]Data!$D$88</definedName>
    <definedName name="qcn_comment_of_analysis_div_e">[1]Data!$D$89</definedName>
    <definedName name="qcn_comment_qa_div_received">[1]Data!$D$121</definedName>
    <definedName name="qcn_comment_qa_div_received_c">[1]Data!$D$122</definedName>
    <definedName name="qcn_comment_qa_div_received_e">[1]Data!$D$123</definedName>
    <definedName name="qcn_comments_customer">[1]Data!$D$60</definedName>
    <definedName name="qcn_comments_customer_c">[1]Data!$D$61</definedName>
    <definedName name="qcn_comments_customer_e">[1]Data!$D$62</definedName>
    <definedName name="qcn_comments_if_any">[1]Data!$D$49</definedName>
    <definedName name="qcn_comments_if_any_e">[1]Data!$D$50</definedName>
    <definedName name="qcn_comments_of_div_received">[1]Data!$D$70</definedName>
    <definedName name="qcn_comments_of_div_received_c">[1]Data!$D$71</definedName>
    <definedName name="qcn_comments_of_div_received_e">[1]Data!$D$72</definedName>
    <definedName name="qcn_comments_of_issued_sect">[1]Data!$D$135</definedName>
    <definedName name="qcn_comments_of_issued_sect_c">[1]Data!$D$136</definedName>
    <definedName name="qcn_comments_of_issued_sect_e">[1]Data!$D$137</definedName>
    <definedName name="qcn_commnets_marketing_div">[1]Data!$D$63</definedName>
    <definedName name="qcn_commnets_marketing_div_c">[1]Data!$D$64</definedName>
    <definedName name="qcn_commnets_marketing_div_e">[1]Data!$D$65</definedName>
    <definedName name="qcn_correspondence_section">[1]Data!$D$98</definedName>
    <definedName name="qcn_correspondence_section_e">[1]Data!$D$99</definedName>
    <definedName name="qcn_crt_final_cmt_hope_date">[1]Data!$D$33</definedName>
    <definedName name="qcn_crt_mid_cmt_hope_date">[1]Data!$D$32</definedName>
    <definedName name="qcn_customer_a">[1]Data!$D$19</definedName>
    <definedName name="qcn_customer_a_code">[1]Data!$D$18</definedName>
    <definedName name="qcn_customer_a_e">[1]Data!$D$20</definedName>
    <definedName name="qcn_customer_b">[1]Data!$D$16</definedName>
    <definedName name="qcn_customer_b_code">[1]Data!$D$15</definedName>
    <definedName name="qcn_customer_b_e">[1]Data!$D$17</definedName>
    <definedName name="qcn_customer_control_number">[1]Data!$D$22</definedName>
    <definedName name="qcn_customer_part_number">[1]Data!$D$21</definedName>
    <definedName name="qcn_defect_transaction_others">[1]Data!$D$53</definedName>
    <definedName name="qcn_defect_transaction_others_e">[1]Data!$D$54</definedName>
    <definedName name="qcn_defect_transaction_qcn">[1]Data!$D$51</definedName>
    <definedName name="qcn_defect_transaction_qcn_e">[1]Data!$D$52</definedName>
    <definedName name="qcn_defective_pdt_attached_yn">[1]Data!$D$42</definedName>
    <definedName name="qcn_defective_pdt_attached_yn_e">[1]Data!$D$43</definedName>
    <definedName name="qcn_dispatch_quantity_day">[1]Data!$D$69</definedName>
    <definedName name="qcn_div_fact_perform_analysis">[1]Data!$D$77</definedName>
    <definedName name="qcn_div_fact_perform_analysis_e">[1]Data!$D$78</definedName>
    <definedName name="qcn_dl_contermeasure_report">[1]Data!$D$67</definedName>
    <definedName name="qcn_expect_date_receive_part">[1]Data!$D$90</definedName>
    <definedName name="qcn_factory">[1]Data!$D$13</definedName>
    <definedName name="qcn_factory_e">[1]Data!$D$14</definedName>
    <definedName name="qcn_failure_mode_customer">[1]Data!$D$57</definedName>
    <definedName name="qcn_failure_mode_customer_c">[1]Data!$D$58</definedName>
    <definedName name="qcn_failure_mode_customer_e">[1]Data!$D$59</definedName>
    <definedName name="qcn_hq_analysis_result">[1]Data!$D$80</definedName>
    <definedName name="qcn_hq_analysis_result_e">[1]Data!$D$81</definedName>
    <definedName name="qcn_importance">[1]Data!$D$124</definedName>
    <definedName name="qcn_importance_e">[1]Data!$D$125</definedName>
    <definedName name="qcn_important_claim">[1]Data!$D$73</definedName>
    <definedName name="qcn_important_claim_e">[1]Data!$D$74</definedName>
    <definedName name="qcn_issued_date">[1]Data!$D$66</definedName>
    <definedName name="qcn_lot_no1">[1]Data!$D$44</definedName>
    <definedName name="qcn_lot_no2">[1]Data!$D$45</definedName>
    <definedName name="qcn_making_arrival_date">[1]Data!$D$133</definedName>
    <definedName name="qcn_making_quantity_ret_parts">[1]Data!$D$134</definedName>
    <definedName name="qcn_making_received_date">[1]Data!$D$132</definedName>
    <definedName name="qcn_model_class">[1]Data!$D$82</definedName>
    <definedName name="qcn_model_class_e">[1]Data!$D$83</definedName>
    <definedName name="qcn_model_code">[1]Data!$D$10</definedName>
    <definedName name="qcn_model_name">[1]Data!$D$11</definedName>
    <definedName name="qcn_number_appearance_defect">[1]Data!$D$102</definedName>
    <definedName name="qcn_number_approvals">[1]Data!$D$100</definedName>
    <definedName name="qcn_number_defect_self">[1]Data!$D$104</definedName>
    <definedName name="qcn_number_disapprovals">[1]Data!$D$103</definedName>
    <definedName name="qcn_number_function_defect">[1]Data!$D$101</definedName>
    <definedName name="qcn_number_good_not_reproduced">[1]Data!$D$106</definedName>
    <definedName name="qcn_number_good_within_spec">[1]Data!$D$105</definedName>
    <definedName name="qcn_number_of_receiving_parts">[1]Data!$D$131</definedName>
    <definedName name="qcn_number_of_ret_parts">[1]Data!$D$120</definedName>
    <definedName name="qcn_occurred_date">[1]Data!$D$26</definedName>
    <definedName name="qcn_part_name">[1]Data!$D$12</definedName>
    <definedName name="qcn_qa_arrival_date">[1]Data!$D$68</definedName>
    <definedName name="qcn_qa_div_arraival_date">[1]Data!$D$119</definedName>
    <definedName name="qcn_qa_div_received_date">[1]Data!$D$118</definedName>
    <definedName name="qcn_qa_input_sharing_info">[1]Data!$D$126</definedName>
    <definedName name="qcn_qa_input_sharing_info_e">[1]Data!$D$127</definedName>
    <definedName name="qcn_qc_no">[1]Data!$D$5</definedName>
    <definedName name="qcn_quantity_returned_nm">[1]Data!$D$27</definedName>
    <definedName name="qcn_received_date">[1]Data!$D$55</definedName>
    <definedName name="qcn_register_class">[1]Data!$D$8</definedName>
    <definedName name="qcn_register_class_e">[1]Data!$D$9</definedName>
    <definedName name="qcn_replacement_no">[1]Data!$D$47</definedName>
    <definedName name="qcn_report_language">[1]Data!$D$30</definedName>
    <definedName name="qcn_report_language_e">[1]Data!$D$31</definedName>
    <definedName name="qcn_reporting_to_customer_date">[1]Data!$D$138</definedName>
    <definedName name="qcn_request_report_yn">[1]Data!$D$28</definedName>
    <definedName name="qcn_request_report_yn_e">[1]Data!$D$29</definedName>
    <definedName name="qcn_return_no">[1]Data!$D$46</definedName>
    <definedName name="qcn_sales_class">[1]Data!$D$34</definedName>
    <definedName name="qcn_sales_class_e">[1]Data!$D$35</definedName>
    <definedName name="qcn_sharing_info">[1]Data!$D$75</definedName>
    <definedName name="qcn_sharing_info_e">[1]Data!$D$76</definedName>
    <definedName name="qcn_sharing_info_yn">[1]Data!$D$128</definedName>
    <definedName name="qcn_sharing_info_yn_e">[1]Data!$D$129</definedName>
    <definedName name="qcn_shipped_date">[1]Data!$D$130</definedName>
    <definedName name="qcn_shipping_date">[1]Data!$D$48</definedName>
    <definedName name="qcn_shipping_quantity">[1]Data!$D$79</definedName>
    <definedName name="review1_comment">[1]Data!#REF!</definedName>
    <definedName name="review1_comment_e">[1]Data!#REF!</definedName>
    <definedName name="review1_date">[1]Data!$D$202</definedName>
    <definedName name="review1_judgment">[1]Data!$D$201</definedName>
    <definedName name="review1_person">[1]Data!$D$199</definedName>
    <definedName name="review1_person_e">[1]Data!$D$200</definedName>
    <definedName name="review1_person_faxnumber">[1]Data!$D$198</definedName>
    <definedName name="review10_comment">[1]Data!#REF!</definedName>
    <definedName name="review10_comment_e">[1]Data!#REF!</definedName>
    <definedName name="review10_date">[1]Data!#REF!</definedName>
    <definedName name="review10_judgment">[1]Data!#REF!</definedName>
    <definedName name="review10_person">[1]Data!#REF!</definedName>
    <definedName name="review10_person_e">[1]Data!#REF!</definedName>
    <definedName name="review10_person_faxnumber">[1]Data!#REF!</definedName>
    <definedName name="review2_comment">[1]Data!#REF!</definedName>
    <definedName name="review2_comment_e">[1]Data!#REF!</definedName>
    <definedName name="review2_date">[1]Data!$D$207</definedName>
    <definedName name="review2_judgment">[1]Data!$D$206</definedName>
    <definedName name="review2_person">[1]Data!$D$204</definedName>
    <definedName name="review2_person_e">[1]Data!$D$205</definedName>
    <definedName name="review2_person_faxnumber">[1]Data!$D$203</definedName>
    <definedName name="review3_comment">[1]Data!#REF!</definedName>
    <definedName name="review3_comment_e">[1]Data!#REF!</definedName>
    <definedName name="review3_date">[1]Data!$D$212</definedName>
    <definedName name="review3_judgment">[1]Data!$D$211</definedName>
    <definedName name="review3_person">[1]Data!$D$209</definedName>
    <definedName name="review3_person_e">[1]Data!$D$210</definedName>
    <definedName name="review3_person_faxnumber">[1]Data!$D$208</definedName>
    <definedName name="review4_comment">[1]Data!#REF!</definedName>
    <definedName name="review4_comment_e">[1]Data!#REF!</definedName>
    <definedName name="review4_date">[1]Data!$D$217</definedName>
    <definedName name="review4_judgment">[1]Data!$D$216</definedName>
    <definedName name="review4_person">[1]Data!$D$214</definedName>
    <definedName name="review4_person_e">[1]Data!$D$215</definedName>
    <definedName name="review4_person_faxnumber">[1]Data!$D$213</definedName>
    <definedName name="review5_comment">[1]Data!#REF!</definedName>
    <definedName name="review5_comment_e">[1]Data!#REF!</definedName>
    <definedName name="review5_date">[1]Data!$D$222</definedName>
    <definedName name="review5_judgment">[1]Data!$D$221</definedName>
    <definedName name="review5_person">[1]Data!$D$219</definedName>
    <definedName name="review5_person_e">[1]Data!$D$220</definedName>
    <definedName name="review5_person_faxnumber">[1]Data!$D$218</definedName>
    <definedName name="review6_comment">[1]Data!#REF!</definedName>
    <definedName name="review6_comment_e">[1]Data!#REF!</definedName>
    <definedName name="review6_date">[1]Data!$D$227</definedName>
    <definedName name="review6_judgment">[1]Data!$D$226</definedName>
    <definedName name="review6_person">[1]Data!$D$224</definedName>
    <definedName name="review6_person_e">[1]Data!$D$225</definedName>
    <definedName name="review6_person_faxnumber">[1]Data!$D$223</definedName>
    <definedName name="review7_comment">[1]Data!#REF!</definedName>
    <definedName name="review7_comment_e">[1]Data!#REF!</definedName>
    <definedName name="review7_date">[1]Data!$D$232</definedName>
    <definedName name="review7_judgment">[1]Data!$D$231</definedName>
    <definedName name="review7_person">[1]Data!$D$229</definedName>
    <definedName name="review7_person_e">[1]Data!$D$230</definedName>
    <definedName name="review7_person_faxnumber">[1]Data!$D$228</definedName>
    <definedName name="review8_comment">[1]Data!#REF!</definedName>
    <definedName name="review8_comment_e">[1]Data!#REF!</definedName>
    <definedName name="review8_date">[1]Data!#REF!</definedName>
    <definedName name="review8_judgment">[1]Data!#REF!</definedName>
    <definedName name="review8_person">[1]Data!#REF!</definedName>
    <definedName name="review8_person_e">[1]Data!#REF!</definedName>
    <definedName name="review8_person_faxnumber">[1]Data!#REF!</definedName>
    <definedName name="review9_comment">[1]Data!#REF!</definedName>
    <definedName name="review9_comment_e">[1]Data!#REF!</definedName>
    <definedName name="review9_date">[1]Data!#REF!</definedName>
    <definedName name="review9_judgment">[1]Data!#REF!</definedName>
    <definedName name="review9_person">[1]Data!#REF!</definedName>
    <definedName name="review9_person_e">[1]Data!#REF!</definedName>
    <definedName name="review9_person_faxnumber">[1]Data!#REF!</definedName>
    <definedName name="revision">[1]Data!#REF!</definedName>
    <definedName name="RMP" localSheetId="8">#REF!</definedName>
    <definedName name="RMP" localSheetId="9">#REF!</definedName>
    <definedName name="RMP" localSheetId="11">#REF!</definedName>
    <definedName name="RMP">#REF!</definedName>
    <definedName name="SAP" localSheetId="8">#REF!</definedName>
    <definedName name="SAP" localSheetId="9">#REF!</definedName>
    <definedName name="SAP" localSheetId="11">#REF!</definedName>
    <definedName name="SAP">#REF!</definedName>
    <definedName name="SKE" localSheetId="8">[6]ORIGIN!#REF!</definedName>
    <definedName name="SKE" localSheetId="9">[6]ORIGIN!#REF!</definedName>
    <definedName name="SKE" localSheetId="11">[6]ORIGIN!#REF!</definedName>
    <definedName name="SKE">[6]ORIGIN!#REF!</definedName>
    <definedName name="SKO" localSheetId="8">#REF!</definedName>
    <definedName name="SKO" localSheetId="9">#REF!</definedName>
    <definedName name="SKO" localSheetId="11">#REF!</definedName>
    <definedName name="SKO">#REF!</definedName>
    <definedName name="SKRD" localSheetId="8">#REF!</definedName>
    <definedName name="SKRD" localSheetId="9">#REF!</definedName>
    <definedName name="SKRD" localSheetId="11">#REF!</definedName>
    <definedName name="SKRD">#REF!</definedName>
    <definedName name="SKTC" localSheetId="8">#REF!</definedName>
    <definedName name="SKTC" localSheetId="9">#REF!</definedName>
    <definedName name="SKTC" localSheetId="11">#REF!</definedName>
    <definedName name="SKTC">#REF!</definedName>
    <definedName name="smtyield" localSheetId="15">#REF!</definedName>
    <definedName name="smtyield">#REF!</definedName>
    <definedName name="state">[1]Data!#REF!</definedName>
    <definedName name="std" localSheetId="8">#REF!</definedName>
    <definedName name="std" localSheetId="9">#REF!</definedName>
    <definedName name="std" localSheetId="11">#REF!</definedName>
    <definedName name="std">#REF!</definedName>
    <definedName name="STDM" localSheetId="8">#REF!</definedName>
    <definedName name="STDM" localSheetId="9">#REF!</definedName>
    <definedName name="STDM" localSheetId="11">#REF!</definedName>
    <definedName name="STDM">#REF!</definedName>
    <definedName name="stock" localSheetId="8">#REF!</definedName>
    <definedName name="stock" localSheetId="9">#REF!</definedName>
    <definedName name="stock" localSheetId="11">#REF!</definedName>
    <definedName name="stock">#REF!</definedName>
    <definedName name="stock01" localSheetId="8">#REF!</definedName>
    <definedName name="stock01" localSheetId="9">#REF!</definedName>
    <definedName name="stock01" localSheetId="11">#REF!</definedName>
    <definedName name="stock01">#REF!</definedName>
    <definedName name="table" localSheetId="8">#REF!</definedName>
    <definedName name="table" localSheetId="9">#REF!</definedName>
    <definedName name="table" localSheetId="11">#REF!</definedName>
    <definedName name="table">#REF!</definedName>
    <definedName name="table2" localSheetId="8">#REF!</definedName>
    <definedName name="table2" localSheetId="9">#REF!</definedName>
    <definedName name="table2" localSheetId="11">#REF!</definedName>
    <definedName name="table2">#REF!</definedName>
    <definedName name="TEST0" localSheetId="8">#REF!</definedName>
    <definedName name="TEST0" localSheetId="9">#REF!</definedName>
    <definedName name="TEST0" localSheetId="11">#REF!</definedName>
    <definedName name="TEST0">#REF!</definedName>
    <definedName name="TEST1" localSheetId="8">#REF!</definedName>
    <definedName name="TEST1" localSheetId="9">#REF!</definedName>
    <definedName name="TEST1" localSheetId="11">#REF!</definedName>
    <definedName name="TEST1">#REF!</definedName>
    <definedName name="TEST10" localSheetId="8">#REF!</definedName>
    <definedName name="TEST10" localSheetId="9">#REF!</definedName>
    <definedName name="TEST10" localSheetId="11">#REF!</definedName>
    <definedName name="TEST10">#REF!</definedName>
    <definedName name="TEST11" localSheetId="8">#REF!</definedName>
    <definedName name="TEST11" localSheetId="9">#REF!</definedName>
    <definedName name="TEST11" localSheetId="11">#REF!</definedName>
    <definedName name="TEST11">#REF!</definedName>
    <definedName name="TEST12" localSheetId="8">#REF!</definedName>
    <definedName name="TEST12" localSheetId="9">#REF!</definedName>
    <definedName name="TEST12" localSheetId="11">#REF!</definedName>
    <definedName name="TEST12">#REF!</definedName>
    <definedName name="TEST13" localSheetId="8">#REF!</definedName>
    <definedName name="TEST13" localSheetId="9">#REF!</definedName>
    <definedName name="TEST13" localSheetId="11">#REF!</definedName>
    <definedName name="TEST13">#REF!</definedName>
    <definedName name="TEST14" localSheetId="8">#REF!</definedName>
    <definedName name="TEST14" localSheetId="9">#REF!</definedName>
    <definedName name="TEST14" localSheetId="11">#REF!</definedName>
    <definedName name="TEST14">#REF!</definedName>
    <definedName name="TEST15" localSheetId="8">#REF!</definedName>
    <definedName name="TEST15" localSheetId="9">#REF!</definedName>
    <definedName name="TEST15" localSheetId="11">#REF!</definedName>
    <definedName name="TEST15">#REF!</definedName>
    <definedName name="TEST16" localSheetId="8">#REF!</definedName>
    <definedName name="TEST16" localSheetId="9">#REF!</definedName>
    <definedName name="TEST16" localSheetId="11">#REF!</definedName>
    <definedName name="TEST16">#REF!</definedName>
    <definedName name="TEST17" localSheetId="8">#REF!</definedName>
    <definedName name="TEST17" localSheetId="9">#REF!</definedName>
    <definedName name="TEST17" localSheetId="11">#REF!</definedName>
    <definedName name="TEST17">#REF!</definedName>
    <definedName name="TEST18" localSheetId="8">#REF!</definedName>
    <definedName name="TEST18" localSheetId="9">#REF!</definedName>
    <definedName name="TEST18" localSheetId="11">#REF!</definedName>
    <definedName name="TEST18">#REF!</definedName>
    <definedName name="TEST19" localSheetId="8">#REF!</definedName>
    <definedName name="TEST19" localSheetId="9">#REF!</definedName>
    <definedName name="TEST19" localSheetId="11">#REF!</definedName>
    <definedName name="TEST19">#REF!</definedName>
    <definedName name="TEST2" localSheetId="8">#REF!</definedName>
    <definedName name="TEST2" localSheetId="9">#REF!</definedName>
    <definedName name="TEST2" localSheetId="11">#REF!</definedName>
    <definedName name="TEST2">#REF!</definedName>
    <definedName name="TEST20" localSheetId="8">#REF!</definedName>
    <definedName name="TEST20" localSheetId="9">#REF!</definedName>
    <definedName name="TEST20" localSheetId="11">#REF!</definedName>
    <definedName name="TEST20">#REF!</definedName>
    <definedName name="TEST21" localSheetId="8">#REF!</definedName>
    <definedName name="TEST21" localSheetId="9">#REF!</definedName>
    <definedName name="TEST21" localSheetId="11">#REF!</definedName>
    <definedName name="TEST21">#REF!</definedName>
    <definedName name="TEST22" localSheetId="8">#REF!</definedName>
    <definedName name="TEST22" localSheetId="9">#REF!</definedName>
    <definedName name="TEST22" localSheetId="11">#REF!</definedName>
    <definedName name="TEST22">#REF!</definedName>
    <definedName name="TEST23" localSheetId="8">#REF!</definedName>
    <definedName name="TEST23" localSheetId="9">#REF!</definedName>
    <definedName name="TEST23" localSheetId="11">#REF!</definedName>
    <definedName name="TEST23">#REF!</definedName>
    <definedName name="TEST24" localSheetId="8">#REF!</definedName>
    <definedName name="TEST24" localSheetId="9">#REF!</definedName>
    <definedName name="TEST24" localSheetId="11">#REF!</definedName>
    <definedName name="TEST24">#REF!</definedName>
    <definedName name="TEST25" localSheetId="8">#REF!</definedName>
    <definedName name="TEST25" localSheetId="9">#REF!</definedName>
    <definedName name="TEST25" localSheetId="11">#REF!</definedName>
    <definedName name="TEST25">#REF!</definedName>
    <definedName name="TEST3" localSheetId="8">#REF!</definedName>
    <definedName name="TEST3" localSheetId="9">#REF!</definedName>
    <definedName name="TEST3" localSheetId="11">#REF!</definedName>
    <definedName name="TEST3">#REF!</definedName>
    <definedName name="TEST4" localSheetId="8">#REF!</definedName>
    <definedName name="TEST4" localSheetId="9">#REF!</definedName>
    <definedName name="TEST4" localSheetId="11">#REF!</definedName>
    <definedName name="TEST4">#REF!</definedName>
    <definedName name="TEST5" localSheetId="8">#REF!</definedName>
    <definedName name="TEST5" localSheetId="9">#REF!</definedName>
    <definedName name="TEST5" localSheetId="11">#REF!</definedName>
    <definedName name="TEST5">#REF!</definedName>
    <definedName name="TEST6" localSheetId="8">#REF!</definedName>
    <definedName name="TEST6" localSheetId="9">#REF!</definedName>
    <definedName name="TEST6" localSheetId="11">#REF!</definedName>
    <definedName name="TEST6">#REF!</definedName>
    <definedName name="TEST7" localSheetId="8">#REF!</definedName>
    <definedName name="TEST7" localSheetId="9">#REF!</definedName>
    <definedName name="TEST7" localSheetId="11">#REF!</definedName>
    <definedName name="TEST7">#REF!</definedName>
    <definedName name="TEST8" localSheetId="8">#REF!</definedName>
    <definedName name="TEST8" localSheetId="9">#REF!</definedName>
    <definedName name="TEST8" localSheetId="11">#REF!</definedName>
    <definedName name="TEST8">#REF!</definedName>
    <definedName name="TEST9" localSheetId="8">#REF!</definedName>
    <definedName name="TEST9" localSheetId="9">#REF!</definedName>
    <definedName name="TEST9" localSheetId="11">#REF!</definedName>
    <definedName name="TEST9">#REF!</definedName>
    <definedName name="TESTHKEY" localSheetId="8">#REF!</definedName>
    <definedName name="TESTHKEY" localSheetId="9">#REF!</definedName>
    <definedName name="TESTHKEY" localSheetId="11">#REF!</definedName>
    <definedName name="TESTHKEY">#REF!</definedName>
    <definedName name="TESTKEYS" localSheetId="8">#REF!</definedName>
    <definedName name="TESTKEYS" localSheetId="9">#REF!</definedName>
    <definedName name="TESTKEYS" localSheetId="11">#REF!</definedName>
    <definedName name="TESTKEYS">#REF!</definedName>
    <definedName name="TESTVKEY" localSheetId="8">#REF!</definedName>
    <definedName name="TESTVKEY" localSheetId="9">#REF!</definedName>
    <definedName name="TESTVKEY" localSheetId="11">#REF!</definedName>
    <definedName name="TESTVKEY">#REF!</definedName>
    <definedName name="TP" localSheetId="8">#REF!</definedName>
    <definedName name="TP" localSheetId="9">#REF!</definedName>
    <definedName name="TP" localSheetId="11">#REF!</definedName>
    <definedName name="TP">#REF!</definedName>
    <definedName name="TRCD" localSheetId="8">#REF!</definedName>
    <definedName name="TRCD" localSheetId="9">#REF!</definedName>
    <definedName name="TRCD" localSheetId="11">#REF!</definedName>
    <definedName name="TRCD">#REF!</definedName>
    <definedName name="unit" localSheetId="8">#REF!</definedName>
    <definedName name="unit" localSheetId="9">#REF!</definedName>
    <definedName name="unit" localSheetId="11">#REF!</definedName>
    <definedName name="unit">#REF!</definedName>
    <definedName name="UOI" localSheetId="8">#REF!</definedName>
    <definedName name="UOI" localSheetId="9">#REF!</definedName>
    <definedName name="UOI" localSheetId="11">#REF!</definedName>
    <definedName name="UOI">#REF!</definedName>
    <definedName name="workcheck_comment">[1]Data!#REF!</definedName>
    <definedName name="workcheck_comment_e">[1]Data!#REF!</definedName>
    <definedName name="workcheck_date">[1]Data!$D$153</definedName>
    <definedName name="workcheck_person">[1]Data!$D$151</definedName>
    <definedName name="workcheck_person_e">[1]Data!$D$152</definedName>
    <definedName name="workcheck_person_faxnumber">[1]Data!$D$150</definedName>
    <definedName name="worker1_comment">[1]Data!#REF!</definedName>
    <definedName name="worker1_comment_e">[1]Data!#REF!</definedName>
    <definedName name="worker1_date">[1]Data!$D$161</definedName>
    <definedName name="worker1_person">[1]Data!$D$159</definedName>
    <definedName name="worker1_person_e">[1]Data!$D$160</definedName>
    <definedName name="worker1_person_faxnumber">[1]Data!$D$158</definedName>
    <definedName name="worker2_comment">[1]Data!#REF!</definedName>
    <definedName name="worker2_comment_e">[1]Data!#REF!</definedName>
    <definedName name="worker2_date">[1]Data!$D$165</definedName>
    <definedName name="worker2_person">[1]Data!$D$163</definedName>
    <definedName name="worker2_person_e">[1]Data!$D$164</definedName>
    <definedName name="worker2_person_faxnumber">[1]Data!$D$162</definedName>
    <definedName name="worker3_comment">[1]Data!#REF!</definedName>
    <definedName name="worker3_comment_e">[1]Data!#REF!</definedName>
    <definedName name="worker3_date">[1]Data!$D$169</definedName>
    <definedName name="worker3_person">[1]Data!$D$167</definedName>
    <definedName name="worker3_person_e">[1]Data!$D$168</definedName>
    <definedName name="worker3_person_faxnumber">[1]Data!$D$166</definedName>
    <definedName name="YHK" localSheetId="8">#REF!</definedName>
    <definedName name="YHK" localSheetId="9">#REF!</definedName>
    <definedName name="YHK" localSheetId="11">#REF!</definedName>
    <definedName name="YHK">#REF!</definedName>
    <definedName name="YHKG" localSheetId="8">#REF!</definedName>
    <definedName name="YHKG" localSheetId="9">#REF!</definedName>
    <definedName name="YHKG" localSheetId="11">#REF!</definedName>
    <definedName name="YHKG">#REF!</definedName>
    <definedName name="YHK調" localSheetId="8">#REF!</definedName>
    <definedName name="YHK調" localSheetId="9">#REF!</definedName>
    <definedName name="YHK調" localSheetId="11">#REF!</definedName>
    <definedName name="YHK調">#REF!</definedName>
    <definedName name="yiedall" localSheetId="15">#REF!</definedName>
    <definedName name="yiedall">#REF!</definedName>
    <definedName name="YKGG" localSheetId="8">#REF!</definedName>
    <definedName name="YKGG" localSheetId="9">#REF!</definedName>
    <definedName name="YKGG" localSheetId="11">#REF!</definedName>
    <definedName name="YKGG">#REF!</definedName>
    <definedName name="Z_0FC91056_9A82_4062_B5AF_80675C1EE53E_.wvu.PrintArea" localSheetId="15" hidden="1">Model!#REF!</definedName>
    <definedName name="Z_0FC91056_9A82_4062_B5AF_80675C1EE53E_.wvu.PrintTitles" localSheetId="15" hidden="1">Model!#REF!</definedName>
    <definedName name="Z_1E61F174_0554_44BF_9BBC_8442863962FE_.wvu.FilterData" localSheetId="5" hidden="1">'Export for KC-DS'!$A$7:$AY$7</definedName>
    <definedName name="Z_28CE4C4C_F157_4A5E_8EB9_F569D001FBBC_.wvu.PrintArea" localSheetId="15" hidden="1">Model!#REF!</definedName>
    <definedName name="Z_28CE4C4C_F157_4A5E_8EB9_F569D001FBBC_.wvu.PrintTitles" localSheetId="15" hidden="1">Model!#REF!</definedName>
    <definedName name="Z_387FC1A3_B700_464B_948E_BB0EEEBD4791_.wvu.FilterData" localSheetId="12" hidden="1">'5M1E analysis'!$B$7:$K$1044</definedName>
    <definedName name="Z_387FC1A3_B700_464B_948E_BB0EEEBD4791_.wvu.FilterData" localSheetId="8" hidden="1">D_CD_New!$A$14:$I$5107</definedName>
    <definedName name="Z_387FC1A3_B700_464B_948E_BB0EEEBD4791_.wvu.FilterData" localSheetId="5" hidden="1">'Export for KC-DS'!$A$7:$AY$7</definedName>
    <definedName name="Z_387FC1A3_B700_464B_948E_BB0EEEBD4791_.wvu.FilterData" localSheetId="10" hidden="1">S_CD!$A$8:$D$963</definedName>
    <definedName name="Z_387FC1A3_B700_464B_948E_BB0EEEBD4791_.wvu.PrintArea" localSheetId="5" hidden="1">'Export for KC-DS'!$O$2:$AY$18</definedName>
    <definedName name="Z_4FB5B002_E149_4F90_B458_1BF3B1F885AA_.wvu.PrintArea" localSheetId="15" hidden="1">Model!#REF!</definedName>
    <definedName name="Z_4FB5B002_E149_4F90_B458_1BF3B1F885AA_.wvu.PrintTitles" localSheetId="15" hidden="1">Model!#REF!</definedName>
    <definedName name="Z_6651893B_8C76_4172_85FC_9734D56AE1EF_.wvu.PrintArea" localSheetId="15" hidden="1">Model!#REF!</definedName>
    <definedName name="Z_6651893B_8C76_4172_85FC_9734D56AE1EF_.wvu.PrintTitles" localSheetId="15" hidden="1">Model!#REF!</definedName>
    <definedName name="Z_6A25833E_EE7F_4BAE_ADDA_2B10440EEE08_.wvu.FilterData" localSheetId="12" hidden="1">'5M1E analysis'!$B$7:$K$1044</definedName>
    <definedName name="Z_6A25833E_EE7F_4BAE_ADDA_2B10440EEE08_.wvu.FilterData" localSheetId="8" hidden="1">D_CD_New!$A$14:$I$5107</definedName>
    <definedName name="Z_6A25833E_EE7F_4BAE_ADDA_2B10440EEE08_.wvu.FilterData" localSheetId="5" hidden="1">'Export for KC-DS'!$A$7:$AY$7</definedName>
    <definedName name="Z_6A25833E_EE7F_4BAE_ADDA_2B10440EEE08_.wvu.FilterData" localSheetId="10" hidden="1">S_CD!$A$8:$D$963</definedName>
    <definedName name="Z_6A25833E_EE7F_4BAE_ADDA_2B10440EEE08_.wvu.PrintArea" localSheetId="5" hidden="1">'Export for KC-DS'!$O$2:$AY$18</definedName>
    <definedName name="Z_7D3C20A5_4DD0_42C7_AC2C_30CD3CC8CEBC_.wvu.FilterData" localSheetId="12" hidden="1">'5M1E analysis'!$B$7:$K$1044</definedName>
    <definedName name="Z_7D3C20A5_4DD0_42C7_AC2C_30CD3CC8CEBC_.wvu.FilterData" localSheetId="8" hidden="1">D_CD_New!$A$14:$I$5107</definedName>
    <definedName name="Z_7D3C20A5_4DD0_42C7_AC2C_30CD3CC8CEBC_.wvu.FilterData" localSheetId="5" hidden="1">'Export for KC-DS'!$A$7:$AY$7</definedName>
    <definedName name="Z_7D3C20A5_4DD0_42C7_AC2C_30CD3CC8CEBC_.wvu.FilterData" localSheetId="10" hidden="1">S_CD!$A$8:$D$963</definedName>
    <definedName name="Z_7D3C20A5_4DD0_42C7_AC2C_30CD3CC8CEBC_.wvu.PrintArea" localSheetId="5" hidden="1">'Export for KC-DS'!$O$2:$AY$18</definedName>
    <definedName name="Z_ACEE5A50_F94D_4A89_BEC8_557FACA22701_.wvu.PrintArea" localSheetId="15" hidden="1">Model!#REF!</definedName>
    <definedName name="Z_ACEE5A50_F94D_4A89_BEC8_557FACA22701_.wvu.PrintTitles" localSheetId="15" hidden="1">Model!#REF!</definedName>
    <definedName name="Z_C413697F_81A4_4482_83F5_70C9586F9061_.wvu.FilterData" localSheetId="5" hidden="1">'Export for KC-DS'!$A$7:$AY$7</definedName>
    <definedName name="Z_D58026CF_05CA_4160_9347_7831C913E80D_.wvu.PrintArea" localSheetId="15" hidden="1">Model!#REF!</definedName>
    <definedName name="Z_D58026CF_05CA_4160_9347_7831C913E80D_.wvu.PrintTitles" localSheetId="15" hidden="1">Model!#REF!</definedName>
    <definedName name="Z_F477B4A0_F95C_49B9_9DDA_BC111F2EB0D4_.wvu.FilterData" localSheetId="12" hidden="1">'5M1E analysis'!$B$7:$K$1044</definedName>
    <definedName name="Z_F477B4A0_F95C_49B9_9DDA_BC111F2EB0D4_.wvu.FilterData" localSheetId="8" hidden="1">D_CD_New!$A$14:$I$5107</definedName>
    <definedName name="Z_F477B4A0_F95C_49B9_9DDA_BC111F2EB0D4_.wvu.FilterData" localSheetId="5" hidden="1">'Export for KC-DS'!$A$7:$AY$7</definedName>
    <definedName name="Z_F477B4A0_F95C_49B9_9DDA_BC111F2EB0D4_.wvu.FilterData" localSheetId="10" hidden="1">S_CD!$A$8:$D$963</definedName>
    <definedName name="Z_F477B4A0_F95C_49B9_9DDA_BC111F2EB0D4_.wvu.PrintArea" localSheetId="5" hidden="1">'Export for KC-DS'!$O$2:$AY$18</definedName>
    <definedName name="Z_F538C6C1_9E21_4DAA_8493_678B9DEDC0BA_.wvu.FilterData" localSheetId="12" hidden="1">'5M1E analysis'!$B$7:$K$1044</definedName>
    <definedName name="Z_F538C6C1_9E21_4DAA_8493_678B9DEDC0BA_.wvu.FilterData" localSheetId="8" hidden="1">D_CD_New!$A$14:$I$5107</definedName>
    <definedName name="Z_F538C6C1_9E21_4DAA_8493_678B9DEDC0BA_.wvu.FilterData" localSheetId="5" hidden="1">'Export for KC-DS'!$A$7:$AY$7</definedName>
    <definedName name="Z_F538C6C1_9E21_4DAA_8493_678B9DEDC0BA_.wvu.FilterData" localSheetId="10" hidden="1">S_CD!$A$8:$D$963</definedName>
    <definedName name="Z_F538C6C1_9E21_4DAA_8493_678B9DEDC0BA_.wvu.PrintArea" localSheetId="5" hidden="1">'Export for KC-DS'!$O$2:$AY$18</definedName>
    <definedName name="Z_F824CE4E_C743_4087_B68B_AEE2765ED4C9_.wvu.FilterData" localSheetId="12" hidden="1">'5M1E analysis'!$B$7:$K$1044</definedName>
    <definedName name="Z_F824CE4E_C743_4087_B68B_AEE2765ED4C9_.wvu.FilterData" localSheetId="8" hidden="1">D_CD_New!$A$14:$I$5107</definedName>
    <definedName name="Z_F824CE4E_C743_4087_B68B_AEE2765ED4C9_.wvu.FilterData" localSheetId="5" hidden="1">'Export for KC-DS'!$A$7:$AY$7</definedName>
    <definedName name="Z_F824CE4E_C743_4087_B68B_AEE2765ED4C9_.wvu.FilterData" localSheetId="10" hidden="1">S_CD!$A$8:$D$963</definedName>
    <definedName name="Z_F824CE4E_C743_4087_B68B_AEE2765ED4C9_.wvu.PrintArea" localSheetId="5" hidden="1">'Export for KC-DS'!$O$2:$AY$18</definedName>
    <definedName name="Z_FAAB1F32_92F9_4540_93FA_020FBD880430_.wvu.FilterData" localSheetId="5" hidden="1">'Export for KC-DS'!$A$7:$AY$7</definedName>
    <definedName name="Z_FFCC6E81_3CF6_43EA_A27E_00B7F7823B66_.wvu.PrintArea" localSheetId="15" hidden="1">Model!#REF!</definedName>
    <definedName name="Z_FFCC6E81_3CF6_43EA_A27E_00B7F7823B66_.wvu.PrintTitles" localSheetId="15" hidden="1">Model!#REF!</definedName>
    <definedName name="あいう" localSheetId="8">[6]ORIGIN!#REF!</definedName>
    <definedName name="あいう" localSheetId="9">[6]ORIGIN!#REF!</definedName>
    <definedName name="あいう" localSheetId="11">[6]ORIGIN!#REF!</definedName>
    <definedName name="あいう">[6]ORIGIN!#REF!</definedName>
    <definedName name="ｲﾝｺﾀｰﾑｽﾞ" localSheetId="8">#REF!</definedName>
    <definedName name="ｲﾝｺﾀｰﾑｽﾞ" localSheetId="9">#REF!</definedName>
    <definedName name="ｲﾝｺﾀｰﾑｽﾞ" localSheetId="11">#REF!</definedName>
    <definedName name="ｲﾝｺﾀｰﾑｽﾞ">#REF!</definedName>
    <definedName name="コード" localSheetId="8">#REF!</definedName>
    <definedName name="コード" localSheetId="9">#REF!</definedName>
    <definedName name="コード" localSheetId="11">#REF!</definedName>
    <definedName name="コード">#REF!</definedName>
    <definedName name="ｾﾗ第2" localSheetId="8">#REF!</definedName>
    <definedName name="ｾﾗ第2" localSheetId="9">#REF!</definedName>
    <definedName name="ｾﾗ第2" localSheetId="11">#REF!</definedName>
    <definedName name="ｾﾗ第2">#REF!</definedName>
    <definedName name="価格G" localSheetId="8">#REF!</definedName>
    <definedName name="価格G" localSheetId="9">#REF!</definedName>
    <definedName name="価格G" localSheetId="11">#REF!</definedName>
    <definedName name="価格G">#REF!</definedName>
    <definedName name="労務費DATA">[3]労務費!$B$1:$M$540</definedName>
    <definedName name="原料" localSheetId="8">#REF!</definedName>
    <definedName name="原料" localSheetId="9">#REF!</definedName>
    <definedName name="原料" localSheetId="11">#REF!</definedName>
    <definedName name="原料">#REF!</definedName>
    <definedName name="取引消去" localSheetId="8">#REF!</definedName>
    <definedName name="取引消去" localSheetId="9">#REF!</definedName>
    <definedName name="取引消去" localSheetId="11">#REF!</definedName>
    <definedName name="取引消去">#REF!</definedName>
    <definedName name="回収条件" localSheetId="8">#REF!</definedName>
    <definedName name="回収条件" localSheetId="9">#REF!</definedName>
    <definedName name="回収条件" localSheetId="11">#REF!</definedName>
    <definedName name="回収条件">#REF!</definedName>
    <definedName name="対象" localSheetId="8">#REF!</definedName>
    <definedName name="対象" localSheetId="9">#REF!</definedName>
    <definedName name="対象" localSheetId="11">#REF!</definedName>
    <definedName name="対象">#REF!</definedName>
    <definedName name="市場軸" localSheetId="8">#REF!</definedName>
    <definedName name="市場軸" localSheetId="9">#REF!</definedName>
    <definedName name="市場軸" localSheetId="11">#REF!</definedName>
    <definedName name="市場軸">#REF!</definedName>
    <definedName name="担当">[7]色々!$S$1:$T$391</definedName>
    <definedName name="月" localSheetId="8">#REF!</definedName>
    <definedName name="月" localSheetId="9">#REF!</definedName>
    <definedName name="月" localSheetId="11">#REF!</definedName>
    <definedName name="月">#REF!</definedName>
    <definedName name="月1" localSheetId="8">#REF!</definedName>
    <definedName name="月1" localSheetId="9">#REF!</definedName>
    <definedName name="月1" localSheetId="11">#REF!</definedName>
    <definedName name="月1">#REF!</definedName>
    <definedName name="条件" localSheetId="8">#REF!</definedName>
    <definedName name="条件" localSheetId="9">#REF!</definedName>
    <definedName name="条件" localSheetId="11">#REF!</definedName>
    <definedName name="条件">#REF!</definedName>
    <definedName name="機能" localSheetId="8">#REF!</definedName>
    <definedName name="機能" localSheetId="9">#REF!</definedName>
    <definedName name="機能" localSheetId="11">#REF!</definedName>
    <definedName name="機能">#REF!</definedName>
    <definedName name="機能G">[7]機能!$A$1:$G$1195</definedName>
    <definedName name="消込ﾊﾟﾀｰﾝ" localSheetId="8">#REF!</definedName>
    <definedName name="消込ﾊﾟﾀｰﾝ" localSheetId="9">#REF!</definedName>
    <definedName name="消込ﾊﾟﾀｰﾝ" localSheetId="11">#REF!</definedName>
    <definedName name="消込ﾊﾟﾀｰﾝ">#REF!</definedName>
    <definedName name="生き" localSheetId="8">#REF!</definedName>
    <definedName name="生き" localSheetId="9">#REF!</definedName>
    <definedName name="生き" localSheetId="11">#REF!</definedName>
    <definedName name="生き">#REF!</definedName>
    <definedName name="用途" localSheetId="8">#REF!</definedName>
    <definedName name="用途" localSheetId="9">#REF!</definedName>
    <definedName name="用途" localSheetId="11">#REF!</definedName>
    <definedName name="用途">#REF!</definedName>
    <definedName name="課" localSheetId="8">#REF!</definedName>
    <definedName name="課" localSheetId="9">#REF!</definedName>
    <definedName name="課" localSheetId="11">#REF!</definedName>
    <definedName name="課">#REF!</definedName>
    <definedName name="販売地域" localSheetId="8">#REF!</definedName>
    <definedName name="販売地域" localSheetId="9">#REF!</definedName>
    <definedName name="販売地域" localSheetId="11">#REF!</definedName>
    <definedName name="販売地域">#REF!</definedName>
    <definedName name="連結決修" localSheetId="8">#REF!</definedName>
    <definedName name="連結決修" localSheetId="9">#REF!</definedName>
    <definedName name="連結決修" localSheetId="11">#REF!</definedName>
    <definedName name="連結決修">#REF!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2" l="1"/>
  <c r="B9" i="12"/>
  <c r="A10" i="12"/>
  <c r="B10" i="12"/>
  <c r="A11" i="12"/>
  <c r="B11" i="12"/>
  <c r="A12" i="12"/>
  <c r="B12" i="12"/>
  <c r="A13" i="12"/>
  <c r="B13" i="12"/>
  <c r="A14" i="12"/>
  <c r="B14" i="12"/>
  <c r="A15" i="12"/>
  <c r="B15" i="12"/>
  <c r="A16" i="12"/>
  <c r="B16" i="12"/>
  <c r="A17" i="12"/>
  <c r="B17" i="12"/>
  <c r="J55" i="15" l="1"/>
  <c r="AU53" i="15"/>
  <c r="R53" i="15"/>
  <c r="BC52" i="15"/>
  <c r="AU52" i="15"/>
  <c r="R52" i="15"/>
  <c r="BC51" i="15"/>
  <c r="AU51" i="15"/>
  <c r="R51" i="15"/>
  <c r="BC50" i="15"/>
  <c r="AU50" i="15"/>
  <c r="R50" i="15"/>
  <c r="AU49" i="15"/>
  <c r="R49" i="15"/>
  <c r="J43" i="15"/>
  <c r="J37" i="15"/>
  <c r="J32" i="15"/>
  <c r="AV31" i="15"/>
  <c r="R31" i="15"/>
  <c r="AV30" i="15"/>
  <c r="R30" i="15"/>
  <c r="AV28" i="15"/>
  <c r="R28" i="15"/>
  <c r="AV27" i="15"/>
  <c r="R27" i="15"/>
  <c r="AQ26" i="15"/>
  <c r="M26" i="15"/>
  <c r="AV25" i="15"/>
  <c r="R25" i="15"/>
  <c r="AQ24" i="15"/>
  <c r="M24" i="15"/>
  <c r="AQ23" i="15"/>
  <c r="R23" i="15"/>
  <c r="AV21" i="15"/>
  <c r="R21" i="15"/>
  <c r="AV19" i="15"/>
  <c r="R19" i="15"/>
  <c r="AV17" i="15"/>
  <c r="R17" i="15"/>
  <c r="AV15" i="15"/>
  <c r="R15" i="15"/>
  <c r="AQ14" i="15"/>
  <c r="M14" i="15"/>
  <c r="W12" i="15"/>
  <c r="J12" i="15"/>
  <c r="W10" i="15"/>
  <c r="J10" i="15"/>
  <c r="BA8" i="15"/>
  <c r="W8" i="15"/>
  <c r="J8" i="15"/>
  <c r="BC7" i="15"/>
  <c r="AU7" i="15"/>
  <c r="BC6" i="15"/>
  <c r="AU6" i="15"/>
  <c r="J6" i="15"/>
  <c r="BC5" i="15"/>
  <c r="AU5" i="15"/>
  <c r="J4" i="15"/>
  <c r="AZ3" i="15"/>
  <c r="AZ2" i="15"/>
  <c r="AF2" i="15"/>
  <c r="J2" i="15"/>
  <c r="P53"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Tipakorn Sayasak</author>
    <author>Rujirek Rochanasiri</author>
    <author>sangtiean-p</author>
    <author>tc={9157F586-84DE-4B6B-9A9B-91B1D2B8CD0C}</author>
    <author>tc={375BEF07-D35F-4D23-9E13-B5615CC6B6C2}</author>
    <author>tc={306E8538-4C81-4FD4-B3C2-A0931D23170C}</author>
    <author>tc={E175E7D9-80DC-44AA-90CB-BA112AEFE783}</author>
    <author>tc={EE71055A-CF26-4C51-B139-9FDC8B108648}</author>
    <author>tc={0E246B57-FD35-4F22-A9E6-354AE36B7589}</author>
    <author>tc={A4E8A80D-79D9-4E03-AF8E-A628864A02CF}</author>
    <author>tc={8CEF8CC6-F89E-45A3-97E1-EAD21D3EB59E}</author>
    <author>tc={1914692A-ADE8-45E1-8EF5-4E9A3AAD1E33}</author>
    <author>tc={EDA932F7-4B05-4738-BF43-A1D964F2AA97}</author>
    <author>tc={91A6702D-5354-4B34-8A01-4A9C90C99FFE}</author>
  </authors>
  <commentList>
    <comment ref="D3" authorId="0" shapeId="0" xr:uid="{6A76FFE4-E1BF-410A-B249-99E884B2C188}">
      <text>
        <r>
          <rPr>
            <b/>
            <sz val="9"/>
            <color indexed="81"/>
            <rFont val="Tahoma"/>
            <family val="2"/>
          </rPr>
          <t>ถ้าช่อง Final report (Date submit to customer) มีการกรอกข้อมูลแล้ว ให้แสดง closed
ถ้ายังไม่มีการกรอกข้อมูลให้แสดง Pending</t>
        </r>
      </text>
    </comment>
    <comment ref="G3" authorId="0" shapeId="0" xr:uid="{F79D0368-D14C-4442-B3AB-A89D40489192}">
      <text>
        <r>
          <rPr>
            <b/>
            <sz val="9"/>
            <color indexed="81"/>
            <rFont val="Tahoma"/>
            <family val="2"/>
          </rPr>
          <t>ถ้าช่อง Final report (Date up load in OBL III) มีการกรอกข้อมูลแล้ว ให้แสดง closed
ถ้ายังไม่มีการกรอกข้อมูลให้แสดง Pending</t>
        </r>
      </text>
    </comment>
    <comment ref="I3" authorId="0" shapeId="0" xr:uid="{0AD360C9-18D0-4346-8F68-3AE50F078B80}">
      <text>
        <r>
          <rPr>
            <b/>
            <sz val="9"/>
            <color indexed="81"/>
            <rFont val="Tahoma"/>
            <family val="2"/>
          </rPr>
          <t>นับ analysis lead time โดยเริ่มนับจากวันที่รับงานเคลม โดยดูที่ช่อง Part receiving date จนถึงปัจจุบันหรือวันที่ปิด report โดยดูที่ช่อง Final report (Date submit to customer)
ถ้าระยะเวลามากกว่า 2 เดือนให้แสดง More than 2 months
ถ้าระยะเวลาน้อยกว่าหรือเท่ากับ 2 เดือนให้แสดง Less than 2 months</t>
        </r>
      </text>
    </comment>
    <comment ref="J3" authorId="0" shapeId="0" xr:uid="{55261D5F-478B-4697-BF40-7175D7324F9A}">
      <text>
        <r>
          <rPr>
            <b/>
            <sz val="9"/>
            <color indexed="81"/>
            <rFont val="Tahoma"/>
            <family val="2"/>
          </rPr>
          <t>นับ analysis lead time โดยเริ่มนับจากวันที่รับงานเคลม โดยดูที่ช่อง Part receiving date จนถึงปัจจุบันหรือวันที่ปิด report โดยดูที่ช่อง Final report (Date submit to customer)
ถ้าระยะเวลามากกว่า 1.5 เดือนให้แสดง More than 1.5 months
ถ้าระยะเวลาน้อยกว่าหรือเท่ากับ 1.5 เดือนให้แสดง Less than 1.5 months</t>
        </r>
      </text>
    </comment>
    <comment ref="J10" authorId="0" shapeId="0" xr:uid="{F69FB877-E0A1-4747-88E0-B16913399014}">
      <text>
        <r>
          <rPr>
            <b/>
            <sz val="9"/>
            <color indexed="81"/>
            <rFont val="Tahoma"/>
            <family val="2"/>
          </rPr>
          <t xml:space="preserve">Mr.Nishina
Ms.Tipakorn
Ms.Supawinee
Mr.Nopparuj
Ms.Chutinan
Ms.Rujirek
</t>
        </r>
      </text>
    </comment>
    <comment ref="J16" authorId="0" shapeId="0" xr:uid="{BB0536E9-5F65-428D-BDA8-5E16AD33E000}">
      <text>
        <r>
          <rPr>
            <b/>
            <sz val="9"/>
            <color indexed="81"/>
            <rFont val="Tahoma"/>
            <family val="2"/>
          </rPr>
          <t>Function
Appearance</t>
        </r>
      </text>
    </comment>
    <comment ref="C18" authorId="1" shapeId="0" xr:uid="{DED14EFF-0816-4573-AFE9-FDB1093E3A2B}">
      <text>
        <r>
          <rPr>
            <b/>
            <sz val="9"/>
            <color indexed="81"/>
            <rFont val="Tahoma"/>
            <family val="2"/>
          </rPr>
          <t>１ ： Customer claim
２ ： Lot out claim (Over 20pcs）
３ ： Sample product Claim (Prelaunch)
４ ： Analysis request
５ ： NS industry</t>
        </r>
      </text>
    </comment>
    <comment ref="C20" authorId="1" shapeId="0" xr:uid="{9DB038A1-F3D9-4E38-9066-DA5F0438E8DC}">
      <text>
        <r>
          <rPr>
            <b/>
            <sz val="9"/>
            <color indexed="81"/>
            <rFont val="Tahoma"/>
            <family val="2"/>
          </rPr>
          <t xml:space="preserve">TFT Auto
TFT Nonauto
</t>
        </r>
        <r>
          <rPr>
            <b/>
            <u/>
            <sz val="9"/>
            <color indexed="81"/>
            <rFont val="Tahoma"/>
            <family val="2"/>
          </rPr>
          <t>TFT HUD?</t>
        </r>
      </text>
    </comment>
    <comment ref="F22" authorId="1" shapeId="0" xr:uid="{5F76AEA9-F5A3-42E2-B356-F06A0496B41A}">
      <text>
        <r>
          <rPr>
            <b/>
            <sz val="9"/>
            <color indexed="81"/>
            <rFont val="Tahoma"/>
            <family val="2"/>
          </rPr>
          <t>Commercial Distribution：
A:Normal
B:OUT OUT ( TAP, TNS )
C:Yasu shipment
D:NS industry</t>
        </r>
      </text>
    </comment>
    <comment ref="G22" authorId="0" shapeId="0" xr:uid="{BE9A6947-8D49-4DC7-B9F9-442389EA9C11}">
      <text>
        <r>
          <rPr>
            <b/>
            <sz val="9"/>
            <color indexed="81"/>
            <rFont val="Tahoma"/>
            <family val="2"/>
          </rPr>
          <t>A:Normal
B:OUT OUT ( TAP, TNS )
C:Yasu shipment
D:NS industry</t>
        </r>
      </text>
    </comment>
    <comment ref="C24" authorId="2" shapeId="0" xr:uid="{0875BA4E-2082-43F3-9344-145085819089}">
      <text>
        <r>
          <rPr>
            <b/>
            <sz val="8"/>
            <color indexed="81"/>
            <rFont val="Tahoma"/>
            <family val="2"/>
          </rPr>
          <t>OBL created</t>
        </r>
      </text>
    </comment>
    <comment ref="F24" authorId="1" shapeId="0" xr:uid="{B57FB9C4-A60F-4CAE-9A15-3FFCC0876193}">
      <text>
        <r>
          <rPr>
            <b/>
            <sz val="9"/>
            <color indexed="81"/>
            <rFont val="Tahoma"/>
            <family val="2"/>
          </rPr>
          <t>Automotive
Industry</t>
        </r>
      </text>
    </comment>
    <comment ref="G24" authorId="0" shapeId="0" xr:uid="{A12F1A46-2772-4408-8B41-5C178C994714}">
      <text>
        <r>
          <rPr>
            <b/>
            <sz val="9"/>
            <color indexed="81"/>
            <rFont val="Tahoma"/>
            <family val="2"/>
          </rPr>
          <t>Automotive
Industry</t>
        </r>
      </text>
    </comment>
    <comment ref="L24" authorId="0" shapeId="0" xr:uid="{8D64F8E2-C178-4E56-A3B4-51AE1ED0588B}">
      <text>
        <r>
          <rPr>
            <b/>
            <sz val="9"/>
            <color indexed="81"/>
            <rFont val="Tahoma"/>
            <family val="2"/>
          </rPr>
          <t>THB
Yen
$</t>
        </r>
      </text>
    </comment>
    <comment ref="C26" authorId="2" shapeId="0" xr:uid="{90AA8E75-BA73-480F-A8E6-B62511BB8166}">
      <text>
        <r>
          <rPr>
            <b/>
            <sz val="8"/>
            <color indexed="81"/>
            <rFont val="Tahoma"/>
            <family val="2"/>
          </rPr>
          <t>sangtiean-p:</t>
        </r>
        <r>
          <rPr>
            <sz val="8"/>
            <color indexed="81"/>
            <rFont val="Tahoma"/>
            <family val="2"/>
          </rPr>
          <t xml:space="preserve">
Normal claim :154-01
Conti, JCI, Denso, Yazaki : วันที่รัล e-mail</t>
        </r>
      </text>
    </comment>
    <comment ref="F26" authorId="1" shapeId="0" xr:uid="{6413E03E-C090-45E2-B0F3-B1000BF52ECB}">
      <text>
        <r>
          <rPr>
            <b/>
            <sz val="9"/>
            <color indexed="81"/>
            <rFont val="Tahoma"/>
            <family val="2"/>
          </rPr>
          <t>Excursus in Defect description column is needed in case of Others is selected.</t>
        </r>
      </text>
    </comment>
    <comment ref="G26" authorId="0" shapeId="0" xr:uid="{0FDC1AFF-7204-4DDB-81D3-7884BEBFB367}">
      <text>
        <r>
          <rPr>
            <b/>
            <sz val="9"/>
            <color indexed="81"/>
            <rFont val="Tahoma"/>
            <family val="2"/>
          </rPr>
          <t>Incoming
In process
0 km
In field
Other</t>
        </r>
      </text>
    </comment>
    <comment ref="F28" authorId="0" shapeId="0" xr:uid="{4FDD3669-C22B-46C4-B6E7-A23086FFC827}">
      <text>
        <r>
          <rPr>
            <b/>
            <sz val="12"/>
            <color indexed="81"/>
            <rFont val="Tahoma"/>
            <family val="2"/>
          </rPr>
          <t xml:space="preserve">Rank 
S &gt;= 3 pcs
A = 2 pcs
B = 1 pc
</t>
        </r>
      </text>
    </comment>
    <comment ref="G44" authorId="0" shapeId="0" xr:uid="{AAE9799F-9433-4CFC-8D31-0D4FDC8E74D3}">
      <text>
        <r>
          <rPr>
            <b/>
            <sz val="9"/>
            <color indexed="81"/>
            <rFont val="Tahoma"/>
            <family val="2"/>
          </rPr>
          <t>Mr.Songkarn
Mr.Yuttana
Mr.Pongdanai</t>
        </r>
      </text>
    </comment>
    <comment ref="G46" authorId="0" shapeId="0" xr:uid="{A34F466C-2D8F-4ACD-959C-4B452E5E97AE}">
      <text>
        <r>
          <rPr>
            <b/>
            <sz val="9"/>
            <color indexed="81"/>
            <rFont val="Tahoma"/>
            <family val="2"/>
          </rPr>
          <t>Mr.Songkarn
Mr.Yuttana
Mr.Pongdanai</t>
        </r>
      </text>
    </comment>
    <comment ref="G48" authorId="0" shapeId="0" xr:uid="{B31DF94C-0D20-4AB3-9ED6-2B1EB6ADBD31}">
      <text>
        <r>
          <rPr>
            <b/>
            <sz val="9"/>
            <color indexed="81"/>
            <rFont val="Tahoma"/>
            <family val="2"/>
          </rPr>
          <t>Mr.Songkarn
Mr.Yuttana
Mr.Pongdanai</t>
        </r>
      </text>
    </comment>
    <comment ref="G50" authorId="0" shapeId="0" xr:uid="{7214D994-1E46-474A-8BF1-1CB0D39B431A}">
      <text>
        <r>
          <rPr>
            <b/>
            <sz val="9"/>
            <color indexed="81"/>
            <rFont val="Tahoma"/>
            <family val="2"/>
          </rPr>
          <t>Mr.Songkarn
Mr.Yuttana
Mr.Pongdanai</t>
        </r>
      </text>
    </comment>
    <comment ref="G52" authorId="0" shapeId="0" xr:uid="{E895113E-A9B5-49C0-B7DC-511375ABE8D5}">
      <text>
        <r>
          <rPr>
            <b/>
            <sz val="9"/>
            <color indexed="81"/>
            <rFont val="Tahoma"/>
            <family val="2"/>
          </rPr>
          <t>Mr.Songkarn
Mr.Yuttana
Mr.Pongdanai</t>
        </r>
      </text>
    </comment>
    <comment ref="I54" authorId="3" shapeId="0" xr:uid="{9157F586-84DE-4B6B-9A9B-91B1D2B8CD0C}">
      <text>
        <t>[Threaded comment]
Your version of Excel allows you to read this threaded comment; however, any edits to it will get removed if the file is opened in a newer version of Excel. Learn more: https://go.microsoft.com/fwlink/?linkid=870924
Comment:
    สามารถแทนที่ file ได้ เมื่อได้ report revision ใหม่มา</t>
      </text>
    </comment>
    <comment ref="F56" authorId="4" shapeId="0" xr:uid="{375BEF07-D35F-4D23-9E13-B5615CC6B6C2}">
      <text>
        <t>[Threaded comment]
Your version of Excel allows you to read this threaded comment; however, any edits to it will get removed if the file is opened in a newer version of Excel. Learn more: https://go.microsoft.com/fwlink/?linkid=870924
Comment:
    สามารถแทนที่ file ได้ เมื่อได้ report revision ใหม่มา</t>
      </text>
    </comment>
    <comment ref="L60" authorId="5" shapeId="0" xr:uid="{306E8538-4C81-4FD4-B3C2-A0931D23170C}">
      <text>
        <t>[Threaded comment]
Your version of Excel allows you to read this threaded comment; however, any edits to it will get removed if the file is opened in a newer version of Excel. Learn more: https://go.microsoft.com/fwlink/?linkid=870924
Comment:
    ต้อง input due date ของ Interim report และแนบไฟล์ก่อนจึงจะสามารถ กดส่ง Pre-report ได้</t>
      </text>
    </comment>
    <comment ref="K62" authorId="6" shapeId="0" xr:uid="{E175E7D9-80DC-44AA-90CB-BA112AEFE783}">
      <text>
        <t>[Threaded comment]
Your version of Excel allows you to read this threaded comment; however, any edits to it will get removed if the file is opened in a newer version of Excel. Learn more: https://go.microsoft.com/fwlink/?linkid=870924
Comment:
    กดเพิ่มช่องสำหรับกรอก Interim report</t>
      </text>
    </comment>
    <comment ref="L62" authorId="7" shapeId="0" xr:uid="{EE71055A-CF26-4C51-B139-9FDC8B108648}">
      <text>
        <t>[Threaded comment]
Your version of Excel allows you to read this threaded comment; however, any edits to it will get removed if the file is opened in a newer version of Excel. Learn more: https://go.microsoft.com/fwlink/?linkid=870924
Comment:
    ต้อง input due date ของ Interim report หรือ Final report  และแนบไฟล์ก่อนจึงจะสามารถ กดส่ง Interim report ได้</t>
      </text>
    </comment>
    <comment ref="L64" authorId="8" shapeId="0" xr:uid="{0E246B57-FD35-4F22-A9E6-354AE36B7589}">
      <text>
        <t>[Threaded comment]
Your version of Excel allows you to read this threaded comment; however, any edits to it will get removed if the file is opened in a newer version of Excel. Learn more: https://go.microsoft.com/fwlink/?linkid=870924
Comment:
    ต้อง input due date ของ Interim report หรือ Final report  และแนบไฟล์ก่อนจึงจะสามารถ กดส่ง Interim report ได้</t>
      </text>
    </comment>
    <comment ref="L66" authorId="9" shapeId="0" xr:uid="{A4E8A80D-79D9-4E03-AF8E-A628864A02CF}">
      <text>
        <t>[Threaded comment]
Your version of Excel allows you to read this threaded comment; however, any edits to it will get removed if the file is opened in a newer version of Excel. Learn more: https://go.microsoft.com/fwlink/?linkid=870924
Comment:
    ต้อง input due date ของ Interim report หรือ Final report  และแนบไฟล์ก่อนจึงจะสามารถ กดส่ง Interim report ได้</t>
      </text>
    </comment>
    <comment ref="L68" authorId="10" shapeId="0" xr:uid="{8CEF8CC6-F89E-45A3-97E1-EAD21D3EB59E}">
      <text>
        <t>[Threaded comment]
Your version of Excel allows you to read this threaded comment; however, any edits to it will get removed if the file is opened in a newer version of Excel. Learn more: https://go.microsoft.com/fwlink/?linkid=870924
Comment:
    ต้อง input due date ของ Interim report หรือ Final report  และแนบไฟล์ก่อนจึงจะสามารถ กดส่ง Interim report ได้</t>
      </text>
    </comment>
    <comment ref="K74" authorId="11" shapeId="0" xr:uid="{1914692A-ADE8-45E1-8EF5-4E9A3AAD1E33}">
      <text>
        <t>[Threaded comment]
Your version of Excel allows you to read this threaded comment; however, any edits to it will get removed if the file is opened in a newer version of Excel. Learn more: https://go.microsoft.com/fwlink/?linkid=870924
Comment:
     กดเพิ่มช่องสำหรับกรอก Q&amp;A</t>
      </text>
    </comment>
    <comment ref="I82" authorId="0" shapeId="0" xr:uid="{4CBA56F6-F8DF-429F-9B79-93E13A1FAE28}">
      <text>
        <r>
          <rPr>
            <b/>
            <sz val="9"/>
            <color indexed="81"/>
            <rFont val="Tahoma"/>
            <family val="2"/>
          </rPr>
          <t xml:space="preserve">Input only cause from KTC
</t>
        </r>
      </text>
    </comment>
    <comment ref="I84" authorId="0" shapeId="0" xr:uid="{CDC0FBA5-8D29-4966-8A12-56AFB9B8BDDD}">
      <text>
        <r>
          <rPr>
            <b/>
            <sz val="9"/>
            <color indexed="81"/>
            <rFont val="Tahoma"/>
            <family val="2"/>
          </rPr>
          <t>In case of Material defect no need to fill
Input only cause from KTC process</t>
        </r>
      </text>
    </comment>
    <comment ref="B86" authorId="1" shapeId="0" xr:uid="{AFAA06F9-D32A-4AE5-A2C7-BB88AC1F02DE}">
      <text>
        <r>
          <rPr>
            <b/>
            <sz val="9"/>
            <color indexed="81"/>
            <rFont val="Tahoma"/>
            <family val="2"/>
          </rPr>
          <t>ไม่เจออาการเสียใดๆเลย</t>
        </r>
      </text>
    </comment>
    <comment ref="I86" authorId="0" shapeId="0" xr:uid="{E727B310-3331-4714-99B7-6B37B2635086}">
      <text>
        <r>
          <rPr>
            <b/>
            <sz val="9"/>
            <color indexed="81"/>
            <rFont val="Tahoma"/>
            <family val="2"/>
          </rPr>
          <t xml:space="preserve">Input only cause from KTC process
</t>
        </r>
      </text>
    </comment>
    <comment ref="B88" authorId="1" shapeId="0" xr:uid="{073D5E3C-D16B-425C-A1E9-72048B40B6F7}">
      <text>
        <r>
          <rPr>
            <b/>
            <sz val="9"/>
            <color indexed="81"/>
            <rFont val="Tahoma"/>
            <family val="2"/>
          </rPr>
          <t>เจออาการเสียแต่อยู่ใน spec</t>
        </r>
      </text>
    </comment>
    <comment ref="F88" authorId="0" shapeId="0" xr:uid="{F82F28CF-51D2-452B-BA02-04B4DD302AAF}">
      <text>
        <r>
          <rPr>
            <b/>
            <sz val="9"/>
            <color indexed="81"/>
            <rFont val="Tahoma"/>
            <family val="2"/>
          </rPr>
          <t>Input in case of NG</t>
        </r>
      </text>
    </comment>
    <comment ref="I88" authorId="0" shapeId="0" xr:uid="{7460A101-2DBE-4125-95D6-E8FE5747DC9F}">
      <text>
        <r>
          <rPr>
            <b/>
            <sz val="9"/>
            <color indexed="81"/>
            <rFont val="Tahoma"/>
            <family val="2"/>
          </rPr>
          <t xml:space="preserve">Input only cause from KTC process
</t>
        </r>
      </text>
    </comment>
    <comment ref="B90" authorId="0" shapeId="0" xr:uid="{75DF0248-55E2-424A-9DA4-A0920BCDF58A}">
      <text>
        <r>
          <rPr>
            <b/>
            <sz val="9"/>
            <color indexed="81"/>
            <rFont val="Tahoma"/>
            <family val="2"/>
          </rPr>
          <t>Not found defect that customer claim but found other defect.</t>
        </r>
      </text>
    </comment>
    <comment ref="F90" authorId="0" shapeId="0" xr:uid="{47D653E9-C4C5-4636-AD21-0F6A15F53707}">
      <text>
        <r>
          <rPr>
            <b/>
            <sz val="9"/>
            <color indexed="81"/>
            <rFont val="Tahoma"/>
            <family val="2"/>
          </rPr>
          <t>- Input in case of NG
- Input which process defect occurred.</t>
        </r>
      </text>
    </comment>
    <comment ref="F92" authorId="0" shapeId="0" xr:uid="{7D9D42FB-EF42-4237-988D-93E243209EBF}">
      <text>
        <r>
          <rPr>
            <b/>
            <sz val="9"/>
            <color indexed="81"/>
            <rFont val="Tahoma"/>
            <family val="2"/>
          </rPr>
          <t>Input in case of material defect</t>
        </r>
      </text>
    </comment>
    <comment ref="K100" authorId="12" shapeId="0" xr:uid="{EDA932F7-4B05-4738-BF43-A1D964F2AA97}">
      <text>
        <t>[Threaded comment]
Your version of Excel allows you to read this threaded comment; however, any edits to it will get removed if the file is opened in a newer version of Excel. Learn more: https://go.microsoft.com/fwlink/?linkid=870924
Comment:
     กดเพิ่มช่องสำหรับกรอก root cause action and Effective date</t>
      </text>
    </comment>
    <comment ref="K108" authorId="13" shapeId="0" xr:uid="{91A6702D-5354-4B34-8A01-4A9C90C99FFE}">
      <text>
        <t>[Threaded comment]
Your version of Excel allows you to read this threaded comment; however, any edits to it will get removed if the file is opened in a newer version of Excel. Learn more: https://go.microsoft.com/fwlink/?linkid=870924
Comment:
     กดเพิ่มช่องสำหรับกรอก leak cause action and Effective 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Rujirek Rochanasiri</author>
    <author>sangtiean-p</author>
    <author>Tipakorn Sayasak</author>
  </authors>
  <commentList>
    <comment ref="D5" authorId="0" shapeId="0" xr:uid="{D7FC997A-6EDA-4D53-B951-DFC4F451FEEB}">
      <text>
        <r>
          <rPr>
            <b/>
            <sz val="9"/>
            <color indexed="81"/>
            <rFont val="Tahoma"/>
            <family val="2"/>
          </rPr>
          <t>１ ： Customer claim
２ ： Lot out claim (Over 20pcs）
３ ： Sample product Claim (Prelaunch)
４ ： Analysis request
５ ： NS industry</t>
        </r>
      </text>
    </comment>
    <comment ref="E5" authorId="0" shapeId="0" xr:uid="{9BD8E294-F832-4B21-B510-F007D337CFE0}">
      <text>
        <r>
          <rPr>
            <b/>
            <sz val="9"/>
            <color indexed="81"/>
            <rFont val="Tahoma"/>
            <family val="2"/>
          </rPr>
          <t xml:space="preserve">TFT Auto
TFT Nonauto
</t>
        </r>
        <r>
          <rPr>
            <b/>
            <u/>
            <sz val="9"/>
            <color indexed="81"/>
            <rFont val="Tahoma"/>
            <family val="2"/>
          </rPr>
          <t>TFT HUD?</t>
        </r>
      </text>
    </comment>
    <comment ref="H5" authorId="1" shapeId="0" xr:uid="{F02DD7CB-A133-4BCC-94CC-EE033FCA83A4}">
      <text>
        <r>
          <rPr>
            <b/>
            <sz val="8"/>
            <color indexed="81"/>
            <rFont val="Tahoma"/>
            <family val="2"/>
          </rPr>
          <t>OBL created</t>
        </r>
      </text>
    </comment>
    <comment ref="I5" authorId="1" shapeId="0" xr:uid="{D61F32A2-4B2A-4D12-B198-3E6A4542EF6D}">
      <text>
        <r>
          <rPr>
            <b/>
            <sz val="8"/>
            <color indexed="81"/>
            <rFont val="Tahoma"/>
            <family val="2"/>
          </rPr>
          <t>sangtiean-p:</t>
        </r>
        <r>
          <rPr>
            <sz val="8"/>
            <color indexed="81"/>
            <rFont val="Tahoma"/>
            <family val="2"/>
          </rPr>
          <t xml:space="preserve">
Normal claim :154-01
Conti, JCI, Denso, Yazaki : วันที่รัล e-mail</t>
        </r>
      </text>
    </comment>
    <comment ref="V5" authorId="0" shapeId="0" xr:uid="{BB3499C1-FAEA-4376-BBC2-736FC3437BC4}">
      <text>
        <r>
          <rPr>
            <b/>
            <sz val="9"/>
            <color indexed="81"/>
            <rFont val="Tahoma"/>
            <family val="2"/>
          </rPr>
          <t>Rujirek Rochanasiri:</t>
        </r>
        <r>
          <rPr>
            <sz val="9"/>
            <color indexed="81"/>
            <rFont val="Tahoma"/>
            <family val="2"/>
          </rPr>
          <t xml:space="preserve">
Always "1" except Lot-out</t>
        </r>
      </text>
    </comment>
    <comment ref="Y5" authorId="0" shapeId="0" xr:uid="{4FD41502-4CDE-4650-BC40-4F3BC6921AB7}">
      <text>
        <r>
          <rPr>
            <b/>
            <sz val="9"/>
            <color indexed="81"/>
            <rFont val="Tahoma"/>
            <family val="2"/>
          </rPr>
          <t>Commercial Distribution：
A:Normal
B:OUT OUT ( TAP, TNS )
C:Yasu shipment
D:NS industry</t>
        </r>
      </text>
    </comment>
    <comment ref="Z5" authorId="0" shapeId="0" xr:uid="{C7BEA15E-79D6-4714-94A4-9F717A71C64C}">
      <text>
        <r>
          <rPr>
            <b/>
            <sz val="9"/>
            <color indexed="81"/>
            <rFont val="Tahoma"/>
            <family val="2"/>
          </rPr>
          <t>Automotive
Industry</t>
        </r>
      </text>
    </comment>
    <comment ref="AA5" authorId="0" shapeId="0" xr:uid="{45C2D1B7-1439-4F51-B949-0E83D9D744DA}">
      <text>
        <r>
          <rPr>
            <b/>
            <sz val="9"/>
            <color indexed="81"/>
            <rFont val="Tahoma"/>
            <family val="2"/>
          </rPr>
          <t>Excursus in Defect description column is needed in case of Others is selected.</t>
        </r>
      </text>
    </comment>
    <comment ref="AF5" authorId="2" shapeId="0" xr:uid="{812F27EF-1398-4144-8332-FB1C8737B1F2}">
      <text>
        <r>
          <rPr>
            <b/>
            <sz val="12"/>
            <color indexed="81"/>
            <rFont val="Tahoma"/>
            <family val="2"/>
          </rPr>
          <t xml:space="preserve">Rank 
S &gt;= 3 pcs
A = 2 pcs
B = 1 pc
</t>
        </r>
      </text>
    </comment>
    <comment ref="AI5" authorId="0" shapeId="0" xr:uid="{780F298E-4516-4C78-AD70-03D568754FEA}">
      <text>
        <r>
          <rPr>
            <b/>
            <sz val="9"/>
            <color indexed="81"/>
            <rFont val="Tahoma"/>
            <family val="2"/>
          </rPr>
          <t>ไม่เจออาการเสียใดๆเลย</t>
        </r>
      </text>
    </comment>
    <comment ref="AJ5" authorId="0" shapeId="0" xr:uid="{51DB0E6A-C600-4581-8CB2-FF1C41648BF7}">
      <text>
        <r>
          <rPr>
            <b/>
            <sz val="9"/>
            <color indexed="81"/>
            <rFont val="Tahoma"/>
            <family val="2"/>
          </rPr>
          <t>เจออาการเสียแต่อยู่ใน spec</t>
        </r>
      </text>
    </comment>
    <comment ref="AK5" authorId="2" shapeId="0" xr:uid="{FC9B5D97-3CEF-4C27-9AE6-91B156AE5A8B}">
      <text>
        <r>
          <rPr>
            <b/>
            <sz val="9"/>
            <color indexed="81"/>
            <rFont val="Tahoma"/>
            <family val="2"/>
          </rPr>
          <t>Not found defect that customer claim but found other defect.</t>
        </r>
      </text>
    </comment>
    <comment ref="AR5" authorId="2" shapeId="0" xr:uid="{DBFD7633-E644-489A-87E8-8FB770449D76}">
      <text>
        <r>
          <rPr>
            <b/>
            <sz val="9"/>
            <color indexed="81"/>
            <rFont val="Tahoma"/>
            <family val="2"/>
          </rPr>
          <t>Input in case of NG</t>
        </r>
      </text>
    </comment>
    <comment ref="AS5" authorId="2" shapeId="0" xr:uid="{26A87E73-D009-4F89-8FE3-E7B8B2876156}">
      <text>
        <r>
          <rPr>
            <b/>
            <sz val="9"/>
            <color indexed="81"/>
            <rFont val="Tahoma"/>
            <family val="2"/>
          </rPr>
          <t>- Input in case of NG
- Input which process defect occurred.</t>
        </r>
      </text>
    </comment>
    <comment ref="AT5" authorId="2" shapeId="0" xr:uid="{02D8B1E3-9131-44B9-8334-CFF5754B506C}">
      <text>
        <r>
          <rPr>
            <b/>
            <sz val="9"/>
            <color indexed="81"/>
            <rFont val="Tahoma"/>
            <family val="2"/>
          </rPr>
          <t>Input in case of material defect</t>
        </r>
      </text>
    </comment>
    <comment ref="AU5" authorId="2" shapeId="0" xr:uid="{94B270CF-885E-4CAF-B369-54D9C853E466}">
      <text>
        <r>
          <rPr>
            <b/>
            <sz val="9"/>
            <color indexed="81"/>
            <rFont val="Tahoma"/>
            <family val="2"/>
          </rPr>
          <t xml:space="preserve">Input only cause from KTC
</t>
        </r>
      </text>
    </comment>
    <comment ref="AV5" authorId="2" shapeId="0" xr:uid="{750117DE-98E8-4A21-A01E-3E1AF2D55419}">
      <text>
        <r>
          <rPr>
            <b/>
            <sz val="9"/>
            <color indexed="81"/>
            <rFont val="Tahoma"/>
            <family val="2"/>
          </rPr>
          <t>In case of Material defect no need to fill
Input only cause from KTC process</t>
        </r>
      </text>
    </comment>
    <comment ref="AW5" authorId="2" shapeId="0" xr:uid="{3297C2A9-3028-4D74-9F76-D1D894B2FB09}">
      <text>
        <r>
          <rPr>
            <b/>
            <sz val="9"/>
            <color indexed="81"/>
            <rFont val="Tahoma"/>
            <family val="2"/>
          </rPr>
          <t xml:space="preserve">Input only cause from KTC process
</t>
        </r>
      </text>
    </comment>
    <comment ref="AX5" authorId="2" shapeId="0" xr:uid="{775121B7-91AE-4BEA-A688-9769B6458CFA}">
      <text>
        <r>
          <rPr>
            <b/>
            <sz val="9"/>
            <color indexed="81"/>
            <rFont val="Tahoma"/>
            <family val="2"/>
          </rPr>
          <t xml:space="preserve">Input only cause from KTC process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suwaree-p</author>
  </authors>
  <commentList>
    <comment ref="F276" authorId="0" shapeId="0" xr:uid="{7BF3C671-52CE-4870-B50B-324F2CE0C5A5}">
      <text>
        <r>
          <rPr>
            <b/>
            <sz val="9"/>
            <color indexed="81"/>
            <rFont val="Tahoma"/>
            <family val="2"/>
          </rPr>
          <t>suwaree-p:</t>
        </r>
        <r>
          <rPr>
            <sz val="9"/>
            <color indexed="81"/>
            <rFont val="Tahoma"/>
            <family val="2"/>
          </rPr>
          <t xml:space="preserve">
Not include TAP</t>
        </r>
      </text>
    </comment>
  </commentList>
</comments>
</file>

<file path=xl/sharedStrings.xml><?xml version="1.0" encoding="utf-8"?>
<sst xmlns="http://schemas.openxmlformats.org/spreadsheetml/2006/main" count="36784" uniqueCount="9185">
  <si>
    <t>RGAS</t>
  </si>
  <si>
    <t>Customer control no.</t>
  </si>
  <si>
    <t>Sales Company Customer A Name</t>
  </si>
  <si>
    <t>Returning Style</t>
  </si>
  <si>
    <t>Model classification</t>
  </si>
  <si>
    <t>Calendar Year</t>
  </si>
  <si>
    <t>Part receiving date</t>
  </si>
  <si>
    <t>Claim registering date</t>
  </si>
  <si>
    <t>Sales PIC</t>
  </si>
  <si>
    <t>Claim Notification No.</t>
  </si>
  <si>
    <t>Analysis PIC</t>
  </si>
  <si>
    <t>Side No.</t>
  </si>
  <si>
    <t>Q'ty</t>
  </si>
  <si>
    <t>Product Lot No.</t>
  </si>
  <si>
    <t>Production month</t>
  </si>
  <si>
    <t>Commercial Distribution</t>
  </si>
  <si>
    <t>Use Appearancelication</t>
  </si>
  <si>
    <t>Description (Japanese)</t>
  </si>
  <si>
    <t>Description (English)</t>
  </si>
  <si>
    <t>Occurred Location</t>
  </si>
  <si>
    <t>KTC Model No.</t>
  </si>
  <si>
    <t>KC model code</t>
  </si>
  <si>
    <t>RGA No.</t>
  </si>
  <si>
    <t>Fill</t>
  </si>
  <si>
    <t>Import or fill</t>
  </si>
  <si>
    <t>Select</t>
  </si>
  <si>
    <t>Import or select</t>
  </si>
  <si>
    <t>Final report (Date up load in OBL III)</t>
  </si>
  <si>
    <t>Due date (OBL III)</t>
  </si>
  <si>
    <t>Received Information Date ( E-Form OBL III )</t>
  </si>
  <si>
    <t>Importance
(Claim rank)</t>
  </si>
  <si>
    <t>AWB No.</t>
  </si>
  <si>
    <t>Inv. No.</t>
  </si>
  <si>
    <t>Date 
Received
 Inv.</t>
  </si>
  <si>
    <t>Function/ Appearance</t>
  </si>
  <si>
    <t>Transportation cost</t>
  </si>
  <si>
    <t>Cost Month</t>
  </si>
  <si>
    <t>- Claim information</t>
  </si>
  <si>
    <t>- Analysis result</t>
  </si>
  <si>
    <t>KTC analysis result</t>
  </si>
  <si>
    <t>Appreance check result</t>
  </si>
  <si>
    <t>Function check result</t>
  </si>
  <si>
    <t>Select "OK/NG"</t>
  </si>
  <si>
    <t>Select "OK/NG/Not accept"</t>
  </si>
  <si>
    <t>Attach file</t>
  </si>
  <si>
    <t>Select "OK/NG/None"</t>
  </si>
  <si>
    <t>Technical analysis result</t>
  </si>
  <si>
    <t>Supplier analysis result</t>
  </si>
  <si>
    <t>Analysis by</t>
  </si>
  <si>
    <t>Print QR code label</t>
  </si>
  <si>
    <t>Analysis date</t>
  </si>
  <si>
    <t>KTC Judgment</t>
  </si>
  <si>
    <t>Electrical value check result</t>
  </si>
  <si>
    <t>Microscope check result</t>
  </si>
  <si>
    <t>Final report (Date submit to customer)</t>
  </si>
  <si>
    <t>Disassembly check result</t>
  </si>
  <si>
    <t>NG</t>
  </si>
  <si>
    <t>Not accepted</t>
  </si>
  <si>
    <t>No abnormality</t>
  </si>
  <si>
    <t>Within spec</t>
  </si>
  <si>
    <t>Not recurred</t>
  </si>
  <si>
    <t>Difference between Report and Real cause</t>
  </si>
  <si>
    <t xml:space="preserve">Caused by Customer </t>
  </si>
  <si>
    <t>Out of Warranty</t>
  </si>
  <si>
    <t>IATF no.</t>
  </si>
  <si>
    <t>Defect phenomenon (Major classification) D_CD-columnB</t>
  </si>
  <si>
    <t>Detailed phenomenon (Middle classification) D_CD-columnC</t>
  </si>
  <si>
    <t>Cause (Minor classfication) D_CD-columnD</t>
  </si>
  <si>
    <t>Occurrence process category L_CD columnB</t>
  </si>
  <si>
    <t>Occurrence process category details L_CD ColumnC</t>
  </si>
  <si>
    <t>Maker name S_CD columnC</t>
  </si>
  <si>
    <t>Defect details classification (5M1E) 5M1E analysis columnC</t>
  </si>
  <si>
    <t>Defect cause classification (5M1E) 5M1E analysis columnE</t>
  </si>
  <si>
    <t>Rule 3-principle ※ Occureence</t>
  </si>
  <si>
    <t>Rule 3-principle ※ Outflow</t>
  </si>
  <si>
    <t>Revised FMEA</t>
  </si>
  <si>
    <t>Due date to revise FMEA</t>
  </si>
  <si>
    <t>FMEA revised date</t>
  </si>
  <si>
    <t xml:space="preserve">Verify process </t>
  </si>
  <si>
    <t>Verify process date</t>
  </si>
  <si>
    <t>Date add in Lessons learned file</t>
  </si>
  <si>
    <t>Root cause</t>
  </si>
  <si>
    <t>Root cause action</t>
  </si>
  <si>
    <t>Leak cause</t>
  </si>
  <si>
    <t>Leak cause action</t>
  </si>
  <si>
    <t>- Report</t>
  </si>
  <si>
    <t>- Document &amp; Verify result</t>
  </si>
  <si>
    <t>Apply Lessons learned</t>
  </si>
  <si>
    <t>Select "Need/ No need"</t>
  </si>
  <si>
    <t>Auto show "Closed/Pending"</t>
  </si>
  <si>
    <t>Submit customer</t>
  </si>
  <si>
    <t>Up load OBL III</t>
  </si>
  <si>
    <t>- Claim status</t>
  </si>
  <si>
    <t>Auto run due date for 2 months in case of need or fill</t>
  </si>
  <si>
    <t>Auto show status "Closed/ Pending"</t>
  </si>
  <si>
    <t>Auto show analysis lead time "More than 2 months with red background color or Less than 2 months with green background color"</t>
  </si>
  <si>
    <t>Auto show analysis lead time "More than 1.5 months with red background color or Less than 1.5 months with green background color"</t>
  </si>
  <si>
    <t>Due date</t>
  </si>
  <si>
    <t>Pre report</t>
  </si>
  <si>
    <t>Date submit to customer</t>
  </si>
  <si>
    <t>Interim report</t>
  </si>
  <si>
    <t>Question &amp; Answer</t>
  </si>
  <si>
    <t>- Over all status</t>
  </si>
  <si>
    <t>+</t>
  </si>
  <si>
    <t>Send</t>
  </si>
  <si>
    <r>
      <rPr>
        <sz val="11"/>
        <color rgb="FF0033CC"/>
        <rFont val="HGP創英角ｺﾞｼｯｸUB"/>
        <family val="3"/>
        <charset val="128"/>
      </rPr>
      <t>※２</t>
    </r>
    <r>
      <rPr>
        <sz val="11"/>
        <rFont val="HGP創英角ｺﾞｼｯｸUB"/>
        <family val="3"/>
        <charset val="128"/>
      </rPr>
      <t>：SKC</t>
    </r>
    <r>
      <rPr>
        <sz val="11"/>
        <color rgb="FF0033CC"/>
        <rFont val="HGP創英角ｺﾞｼｯｸUB"/>
        <family val="3"/>
        <charset val="128"/>
      </rPr>
      <t>加工材料</t>
    </r>
    <r>
      <rPr>
        <sz val="11"/>
        <rFont val="HGP創英角ｺﾞｼｯｸUB"/>
        <family val="3"/>
        <charset val="128"/>
      </rPr>
      <t>（SKCで内製しているPCB基板,BL,LED等）が発生要因工程の場合は『</t>
    </r>
    <r>
      <rPr>
        <sz val="11"/>
        <color rgb="FF0033CC"/>
        <rFont val="HGP創英角ｺﾞｼｯｸUB"/>
        <family val="3"/>
        <charset val="128"/>
      </rPr>
      <t>SKC要因</t>
    </r>
    <r>
      <rPr>
        <sz val="11"/>
        <rFont val="HGP創英角ｺﾞｼｯｸUB"/>
        <family val="3"/>
        <charset val="128"/>
      </rPr>
      <t>』を選択</t>
    </r>
  </si>
  <si>
    <r>
      <rPr>
        <sz val="11"/>
        <color rgb="FF0033CC"/>
        <rFont val="HGP創英角ｺﾞｼｯｸUB"/>
        <family val="3"/>
        <charset val="128"/>
      </rPr>
      <t>※３</t>
    </r>
    <r>
      <rPr>
        <sz val="11"/>
        <rFont val="HGP創英角ｺﾞｼｯｸUB"/>
        <family val="3"/>
        <charset val="128"/>
      </rPr>
      <t>：GPでIC搭載（COG）や、FPC搭載（FOG）している『</t>
    </r>
    <r>
      <rPr>
        <sz val="11"/>
        <color rgb="FF0033CC"/>
        <rFont val="HGP創英角ｺﾞｼｯｸUB"/>
        <family val="3"/>
        <charset val="128"/>
      </rPr>
      <t>開き品</t>
    </r>
    <r>
      <rPr>
        <sz val="11"/>
        <rFont val="HGP創英角ｺﾞｼｯｸUB"/>
        <family val="3"/>
        <charset val="128"/>
      </rPr>
      <t>』</t>
    </r>
    <r>
      <rPr>
        <sz val="11"/>
        <color rgb="FF0033CC"/>
        <rFont val="HGP創英角ｺﾞｼｯｸUB"/>
        <family val="3"/>
        <charset val="128"/>
      </rPr>
      <t>起因</t>
    </r>
    <r>
      <rPr>
        <sz val="11"/>
        <rFont val="HGP創英角ｺﾞｼｯｸUB"/>
        <family val="3"/>
        <charset val="128"/>
      </rPr>
      <t>の不具合は、『</t>
    </r>
    <r>
      <rPr>
        <sz val="11"/>
        <color rgb="FF0033CC"/>
        <rFont val="HGP創英角ｺﾞｼｯｸUB"/>
        <family val="3"/>
        <charset val="128"/>
      </rPr>
      <t>部材要因</t>
    </r>
    <r>
      <rPr>
        <sz val="11"/>
        <rFont val="HGP創英角ｺﾞｼｯｸUB"/>
        <family val="3"/>
        <charset val="128"/>
      </rPr>
      <t>⇒</t>
    </r>
    <r>
      <rPr>
        <sz val="11"/>
        <color rgb="FF0033CC"/>
        <rFont val="HGP創英角ｺﾞｼｯｸUB"/>
        <family val="3"/>
        <charset val="128"/>
      </rPr>
      <t>MDL買い</t>
    </r>
    <r>
      <rPr>
        <sz val="11"/>
        <rFont val="HGP創英角ｺﾞｼｯｸUB"/>
        <family val="3"/>
        <charset val="128"/>
      </rPr>
      <t>』を選択</t>
    </r>
  </si>
  <si>
    <r>
      <rPr>
        <sz val="11"/>
        <color rgb="FF0033CC"/>
        <rFont val="HGP創英角ｺﾞｼｯｸUB"/>
        <family val="3"/>
        <charset val="128"/>
      </rPr>
      <t>※４</t>
    </r>
    <r>
      <rPr>
        <sz val="11"/>
        <rFont val="HGP創英角ｺﾞｼｯｸUB"/>
        <family val="3"/>
        <charset val="128"/>
      </rPr>
      <t>：Bi-pane要因 ＝ アレイ要因　2019/11/14 修正(保坂)</t>
    </r>
  </si>
  <si>
    <t>更新</t>
    <rPh sb="0" eb="2">
      <t>コウシン</t>
    </rPh>
    <phoneticPr fontId="0"/>
  </si>
  <si>
    <t>Occurrence process category</t>
    <phoneticPr fontId="0"/>
  </si>
  <si>
    <t>Occurrence process category details</t>
    <phoneticPr fontId="0"/>
  </si>
  <si>
    <t>Occurrence process CD</t>
    <phoneticPr fontId="11"/>
  </si>
  <si>
    <t>SKC cause</t>
  </si>
  <si>
    <t>ー</t>
    <phoneticPr fontId="0"/>
  </si>
  <si>
    <t>L11</t>
    <phoneticPr fontId="0"/>
  </si>
  <si>
    <t>※２</t>
    <phoneticPr fontId="0"/>
  </si>
  <si>
    <t>Bi-pane cause</t>
  </si>
  <si>
    <t>Yasu</t>
  </si>
  <si>
    <t>L21</t>
  </si>
  <si>
    <t>GP</t>
  </si>
  <si>
    <t>L22</t>
    <phoneticPr fontId="0"/>
  </si>
  <si>
    <t>※４</t>
    <phoneticPr fontId="0"/>
  </si>
  <si>
    <t>INNOLUX</t>
    <phoneticPr fontId="0"/>
  </si>
  <si>
    <t>L23</t>
    <phoneticPr fontId="0"/>
  </si>
  <si>
    <t>Others</t>
  </si>
  <si>
    <t>L24</t>
    <phoneticPr fontId="0"/>
  </si>
  <si>
    <t>Material cause</t>
  </si>
  <si>
    <t>IC</t>
  </si>
  <si>
    <t>L31</t>
    <phoneticPr fontId="0"/>
  </si>
  <si>
    <t>FPC</t>
  </si>
  <si>
    <t>L32</t>
    <phoneticPr fontId="0"/>
  </si>
  <si>
    <t>B/L</t>
  </si>
  <si>
    <t>L33</t>
  </si>
  <si>
    <t>T/P</t>
  </si>
  <si>
    <t>L34</t>
    <phoneticPr fontId="0"/>
  </si>
  <si>
    <t>PCB</t>
    <phoneticPr fontId="0"/>
  </si>
  <si>
    <t>L35</t>
    <phoneticPr fontId="0"/>
  </si>
  <si>
    <t>Glass</t>
    <phoneticPr fontId="0"/>
  </si>
  <si>
    <t>L36</t>
    <phoneticPr fontId="0"/>
  </si>
  <si>
    <t>Cover glass</t>
    <phoneticPr fontId="0"/>
  </si>
  <si>
    <t>L37</t>
    <phoneticPr fontId="0"/>
  </si>
  <si>
    <t>Polarizer</t>
  </si>
  <si>
    <t>L38</t>
    <phoneticPr fontId="0"/>
  </si>
  <si>
    <t>Protective film</t>
    <phoneticPr fontId="0"/>
  </si>
  <si>
    <t>L39</t>
    <phoneticPr fontId="0"/>
  </si>
  <si>
    <t>OCA</t>
    <phoneticPr fontId="0"/>
  </si>
  <si>
    <t>L3A</t>
    <phoneticPr fontId="0"/>
  </si>
  <si>
    <t>Metal holder</t>
    <phoneticPr fontId="0"/>
  </si>
  <si>
    <t>L3B</t>
    <phoneticPr fontId="0"/>
  </si>
  <si>
    <t>Light guide</t>
    <phoneticPr fontId="0"/>
  </si>
  <si>
    <t>L3C</t>
    <phoneticPr fontId="0"/>
  </si>
  <si>
    <t>Diffuser</t>
    <phoneticPr fontId="0"/>
  </si>
  <si>
    <t>L3D</t>
    <phoneticPr fontId="0"/>
  </si>
  <si>
    <t>Lens sheet</t>
    <phoneticPr fontId="0"/>
  </si>
  <si>
    <t>L3E</t>
    <phoneticPr fontId="0"/>
  </si>
  <si>
    <t>Tape type</t>
    <phoneticPr fontId="0"/>
  </si>
  <si>
    <t>L3F</t>
    <phoneticPr fontId="0"/>
  </si>
  <si>
    <t>MDL purchased</t>
    <phoneticPr fontId="0"/>
  </si>
  <si>
    <t>L3G</t>
    <phoneticPr fontId="0"/>
  </si>
  <si>
    <t>※３</t>
    <phoneticPr fontId="0"/>
  </si>
  <si>
    <t>Material others</t>
  </si>
  <si>
    <t>L3H</t>
    <phoneticPr fontId="0"/>
  </si>
  <si>
    <t>Yasu cause</t>
  </si>
  <si>
    <t>ー</t>
  </si>
  <si>
    <t>L41</t>
    <phoneticPr fontId="0"/>
  </si>
  <si>
    <t>KTC cause</t>
  </si>
  <si>
    <r>
      <t>※ 状況を確認する際は、発生と流出に分け、</t>
    </r>
    <r>
      <rPr>
        <sz val="11"/>
        <color rgb="FF0033CC"/>
        <rFont val="HGP創英角ｺﾞｼｯｸUB"/>
        <family val="3"/>
        <charset val="128"/>
      </rPr>
      <t/>
    </r>
  </si>
  <si>
    <r>
      <t xml:space="preserve">    </t>
    </r>
    <r>
      <rPr>
        <sz val="11"/>
        <color rgb="FF0033CC"/>
        <rFont val="HGP創英角ｺﾞｼｯｸUB"/>
        <family val="3"/>
        <charset val="128"/>
      </rPr>
      <t>不設</t>
    </r>
    <r>
      <rPr>
        <sz val="11"/>
        <rFont val="HGP創英角ｺﾞｼｯｸUB"/>
        <family val="3"/>
        <charset val="128"/>
      </rPr>
      <t>⇒</t>
    </r>
    <r>
      <rPr>
        <sz val="11"/>
        <color rgb="FF0033CC"/>
        <rFont val="HGP創英角ｺﾞｼｯｸUB"/>
        <family val="3"/>
        <charset val="128"/>
      </rPr>
      <t>不守</t>
    </r>
    <r>
      <rPr>
        <sz val="11"/>
        <rFont val="HGP創英角ｺﾞｼｯｸUB"/>
        <family val="3"/>
        <charset val="128"/>
      </rPr>
      <t>⇒</t>
    </r>
    <r>
      <rPr>
        <sz val="11"/>
        <color rgb="FF0033CC"/>
        <rFont val="HGP創英角ｺﾞｼｯｸUB"/>
        <family val="3"/>
        <charset val="128"/>
      </rPr>
      <t>不備</t>
    </r>
    <r>
      <rPr>
        <sz val="11"/>
        <rFont val="HGP創英角ｺﾞｼｯｸUB"/>
        <family val="3"/>
        <charset val="128"/>
      </rPr>
      <t>の順で状況を確認してください。</t>
    </r>
  </si>
  <si>
    <t>Occurrence cause
(Root cause)</t>
  </si>
  <si>
    <t>Outflow cause
(Leak cause)</t>
  </si>
  <si>
    <t>Total code</t>
    <phoneticPr fontId="0"/>
  </si>
  <si>
    <t>Rule not set up
ไม่มีกฎ</t>
  </si>
  <si>
    <t>Rule not set up</t>
  </si>
  <si>
    <t>R11</t>
    <phoneticPr fontId="0"/>
  </si>
  <si>
    <t>Rule not kept</t>
  </si>
  <si>
    <t>R12</t>
    <phoneticPr fontId="0"/>
  </si>
  <si>
    <t>Rule deficiency</t>
  </si>
  <si>
    <t>R13</t>
  </si>
  <si>
    <t>Rule not kept
ไม่ทำตามกฎ</t>
  </si>
  <si>
    <t>R21</t>
    <phoneticPr fontId="0"/>
  </si>
  <si>
    <t>R22</t>
  </si>
  <si>
    <t>Rule deficiency</t>
    <phoneticPr fontId="11"/>
  </si>
  <si>
    <t>R23</t>
    <phoneticPr fontId="0"/>
  </si>
  <si>
    <t>Rule deficiency
มีกฎแต่ไม่เพียงพอ</t>
  </si>
  <si>
    <t>R31</t>
    <phoneticPr fontId="0"/>
  </si>
  <si>
    <t>Rule not kept</t>
    <phoneticPr fontId="11"/>
  </si>
  <si>
    <t>R32</t>
  </si>
  <si>
    <t>R33</t>
  </si>
  <si>
    <t>Latent defect</t>
  </si>
  <si>
    <r>
      <rPr>
        <sz val="11"/>
        <color rgb="FF0033CC"/>
        <rFont val="HGP創英角ｺﾞｼｯｸUB"/>
        <family val="3"/>
        <charset val="128"/>
      </rPr>
      <t>※１</t>
    </r>
    <r>
      <rPr>
        <sz val="11"/>
        <rFont val="HGP創英角ｺﾞｼｯｸUB"/>
        <family val="3"/>
        <charset val="128"/>
      </rPr>
      <t>：SKC加工材料(部材)⇒SKCで内製しているPCB基板,BL,LED等（不足が有れば連絡願います）</t>
    </r>
  </si>
  <si>
    <t>　　　　⇒GPでIC搭載（COG）や、FPC搭載（FOG）している開き品起因の不具合は、『5M1E』入力不要</t>
    <rPh sb="10" eb="12">
      <t>トウサイ</t>
    </rPh>
    <rPh sb="22" eb="24">
      <t>トウサイ</t>
    </rPh>
    <rPh sb="33" eb="34">
      <t>ヒラ</t>
    </rPh>
    <rPh sb="35" eb="36">
      <t>ヒン</t>
    </rPh>
    <rPh sb="36" eb="38">
      <t>キイン</t>
    </rPh>
    <rPh sb="39" eb="42">
      <t>フグアイ</t>
    </rPh>
    <rPh sb="50" eb="52">
      <t>ニュウリョク</t>
    </rPh>
    <rPh sb="52" eb="54">
      <t>フヨウ</t>
    </rPh>
    <phoneticPr fontId="0"/>
  </si>
  <si>
    <t>5M1E</t>
    <phoneticPr fontId="11"/>
  </si>
  <si>
    <t>Details</t>
    <phoneticPr fontId="0"/>
  </si>
  <si>
    <t>Classification code</t>
    <phoneticPr fontId="0"/>
  </si>
  <si>
    <t>Cause</t>
    <phoneticPr fontId="0"/>
  </si>
  <si>
    <t>5M code</t>
    <phoneticPr fontId="0"/>
  </si>
  <si>
    <t>Minor classification</t>
  </si>
  <si>
    <t>Details</t>
    <phoneticPr fontId="0"/>
  </si>
  <si>
    <t>⑦Environment</t>
    <phoneticPr fontId="0"/>
  </si>
  <si>
    <t>Material storage environment</t>
    <phoneticPr fontId="0"/>
  </si>
  <si>
    <t>E1</t>
  </si>
  <si>
    <t>Temperature</t>
    <phoneticPr fontId="0"/>
  </si>
  <si>
    <t>ME6-11</t>
  </si>
  <si>
    <t>Operator</t>
    <phoneticPr fontId="11"/>
  </si>
  <si>
    <t>New</t>
    <phoneticPr fontId="0"/>
  </si>
  <si>
    <t>Less than 2 years</t>
    <phoneticPr fontId="0"/>
  </si>
  <si>
    <t>Humidity</t>
    <phoneticPr fontId="0"/>
  </si>
  <si>
    <t>ME6-12</t>
  </si>
  <si>
    <t>Mid-level</t>
    <phoneticPr fontId="0"/>
  </si>
  <si>
    <t>Not less than 3 years and less than 5 years</t>
    <phoneticPr fontId="0"/>
  </si>
  <si>
    <t>Lighting</t>
    <phoneticPr fontId="0"/>
  </si>
  <si>
    <t>ME6-13</t>
  </si>
  <si>
    <t>Experienced</t>
    <phoneticPr fontId="0"/>
  </si>
  <si>
    <t>Not less than 5 years</t>
    <phoneticPr fontId="0"/>
  </si>
  <si>
    <t>Vibration</t>
    <phoneticPr fontId="0"/>
  </si>
  <si>
    <t>ME6-6</t>
  </si>
  <si>
    <t>Machine</t>
    <phoneticPr fontId="0"/>
  </si>
  <si>
    <t>Array process</t>
    <phoneticPr fontId="0"/>
  </si>
  <si>
    <t>Array process + CF process</t>
    <phoneticPr fontId="0"/>
  </si>
  <si>
    <t>Clean level</t>
    <phoneticPr fontId="11"/>
  </si>
  <si>
    <t>ME6-1</t>
  </si>
  <si>
    <t>PNL latter process machine</t>
  </si>
  <si>
    <t>Cell Cutting - Polarizer affixing - Inspection</t>
    <phoneticPr fontId="0"/>
  </si>
  <si>
    <t>ESD environment</t>
    <phoneticPr fontId="0"/>
  </si>
  <si>
    <t>ME6-19</t>
  </si>
  <si>
    <t>MDL process machine</t>
  </si>
  <si>
    <t>PNL incoming - MDL inspection</t>
    <phoneticPr fontId="0"/>
  </si>
  <si>
    <t>Turbulent flow</t>
    <phoneticPr fontId="0"/>
  </si>
  <si>
    <t>ME6-4</t>
  </si>
  <si>
    <t>Material (element)</t>
    <phoneticPr fontId="0"/>
  </si>
  <si>
    <t>Applied on material processed in SKC</t>
    <phoneticPr fontId="0"/>
  </si>
  <si>
    <t>Production environment</t>
  </si>
  <si>
    <t>E2</t>
  </si>
  <si>
    <t>Method</t>
    <phoneticPr fontId="11"/>
  </si>
  <si>
    <t>Design/ Production design, etc</t>
    <phoneticPr fontId="0"/>
  </si>
  <si>
    <t>Production environment</t>
    <phoneticPr fontId="0"/>
  </si>
  <si>
    <t>Measurement</t>
    <phoneticPr fontId="11"/>
  </si>
  <si>
    <t>Measurement method/ frequency, etc</t>
  </si>
  <si>
    <t>Environment</t>
    <phoneticPr fontId="11"/>
  </si>
  <si>
    <t>Production environment/ Transportation environment, etc</t>
    <phoneticPr fontId="0"/>
  </si>
  <si>
    <t>ME6-8</t>
  </si>
  <si>
    <t>Working space</t>
    <phoneticPr fontId="0"/>
  </si>
  <si>
    <t>ME6-14</t>
  </si>
  <si>
    <t>Noise</t>
    <phoneticPr fontId="0"/>
  </si>
  <si>
    <t>Operation environment</t>
    <phoneticPr fontId="0"/>
  </si>
  <si>
    <t>E3</t>
  </si>
  <si>
    <t>Operation environment</t>
  </si>
  <si>
    <t>Lighting</t>
  </si>
  <si>
    <t>ME6-19</t>
    <phoneticPr fontId="11"/>
  </si>
  <si>
    <t>Working space</t>
  </si>
  <si>
    <t>ME6-10</t>
  </si>
  <si>
    <t>Working cloth (One-piece suit)</t>
    <phoneticPr fontId="0"/>
  </si>
  <si>
    <t>ME6-9</t>
  </si>
  <si>
    <t>Working cloth (Separator type)</t>
    <phoneticPr fontId="0"/>
  </si>
  <si>
    <t>ME6-15</t>
  </si>
  <si>
    <t>Conductive shoes</t>
    <phoneticPr fontId="0"/>
  </si>
  <si>
    <t>ME6-7</t>
  </si>
  <si>
    <t>Goggle</t>
    <phoneticPr fontId="11"/>
  </si>
  <si>
    <t>ME6-5</t>
  </si>
  <si>
    <t>Clean glove</t>
    <phoneticPr fontId="11"/>
  </si>
  <si>
    <t>ME6-18</t>
  </si>
  <si>
    <t>Cotton gloves</t>
    <phoneticPr fontId="0"/>
  </si>
  <si>
    <t>ME6-17</t>
  </si>
  <si>
    <t>Mask</t>
    <phoneticPr fontId="11"/>
  </si>
  <si>
    <t>ME6-2</t>
  </si>
  <si>
    <t>Earth band</t>
    <phoneticPr fontId="11"/>
  </si>
  <si>
    <t>Inspection environment</t>
    <phoneticPr fontId="0"/>
  </si>
  <si>
    <t>E4</t>
    <phoneticPr fontId="0"/>
  </si>
  <si>
    <t>ME6-20</t>
  </si>
  <si>
    <t>Layout</t>
    <phoneticPr fontId="11"/>
  </si>
  <si>
    <t>Product packing shipment environment</t>
    <phoneticPr fontId="0"/>
  </si>
  <si>
    <t>E5</t>
    <phoneticPr fontId="0"/>
  </si>
  <si>
    <t>ME6-16</t>
  </si>
  <si>
    <t>Storage space</t>
    <phoneticPr fontId="0"/>
  </si>
  <si>
    <t>ME6-3</t>
  </si>
  <si>
    <t>Normal room</t>
    <phoneticPr fontId="0"/>
  </si>
  <si>
    <t>Transit warehouse storage environment</t>
    <phoneticPr fontId="0"/>
  </si>
  <si>
    <t>E6</t>
    <phoneticPr fontId="0"/>
  </si>
  <si>
    <t>Truck transportation</t>
    <phoneticPr fontId="0"/>
  </si>
  <si>
    <t>E7</t>
    <phoneticPr fontId="0"/>
  </si>
  <si>
    <t>Ship transportation</t>
    <phoneticPr fontId="0"/>
  </si>
  <si>
    <t>E8</t>
    <phoneticPr fontId="0"/>
  </si>
  <si>
    <t>Air transportation</t>
    <phoneticPr fontId="0"/>
  </si>
  <si>
    <t>E9</t>
    <phoneticPr fontId="0"/>
  </si>
  <si>
    <t>ME1-1</t>
  </si>
  <si>
    <t>⑥Measurement</t>
    <phoneticPr fontId="0"/>
  </si>
  <si>
    <t>Measurement operator</t>
    <phoneticPr fontId="0"/>
  </si>
  <si>
    <t>F1</t>
  </si>
  <si>
    <t>Mistake on reading</t>
    <phoneticPr fontId="0"/>
  </si>
  <si>
    <t>ME5-6</t>
  </si>
  <si>
    <t>Others</t>
    <phoneticPr fontId="0"/>
  </si>
  <si>
    <t>ME5-5</t>
  </si>
  <si>
    <t>Measurement equipment</t>
    <phoneticPr fontId="0"/>
  </si>
  <si>
    <t>Mistake on setting</t>
    <phoneticPr fontId="0"/>
  </si>
  <si>
    <t>ME5-1</t>
  </si>
  <si>
    <t>⑥Measurement</t>
  </si>
  <si>
    <t>Measurement equipment issue</t>
    <phoneticPr fontId="0"/>
  </si>
  <si>
    <t>ME5-2</t>
  </si>
  <si>
    <t>Measurement method</t>
    <phoneticPr fontId="0"/>
  </si>
  <si>
    <t>F2</t>
  </si>
  <si>
    <t>Wrong measurement method</t>
    <phoneticPr fontId="0"/>
  </si>
  <si>
    <t>ME5-4</t>
  </si>
  <si>
    <t>Measurement frequency</t>
    <phoneticPr fontId="0"/>
  </si>
  <si>
    <t>F3</t>
  </si>
  <si>
    <t>Insufficient measurement frequency</t>
    <phoneticPr fontId="0"/>
  </si>
  <si>
    <t>ME5-3</t>
  </si>
  <si>
    <t>⑤Method</t>
    <phoneticPr fontId="0"/>
  </si>
  <si>
    <t>PNL design</t>
  </si>
  <si>
    <t>D1</t>
  </si>
  <si>
    <t>PNL design</t>
    <phoneticPr fontId="0"/>
  </si>
  <si>
    <t>ME4-1</t>
  </si>
  <si>
    <t>MDL design</t>
    <phoneticPr fontId="0"/>
  </si>
  <si>
    <t>D2</t>
  </si>
  <si>
    <t>Packing design</t>
    <phoneticPr fontId="0"/>
  </si>
  <si>
    <t>D3</t>
  </si>
  <si>
    <t>Process design</t>
    <phoneticPr fontId="0"/>
  </si>
  <si>
    <t>D4</t>
    <phoneticPr fontId="0"/>
  </si>
  <si>
    <t>Insufficient elemental technology (physical property)</t>
    <phoneticPr fontId="0"/>
  </si>
  <si>
    <t>D5</t>
    <phoneticPr fontId="0"/>
  </si>
  <si>
    <t>Insufficient evaluation</t>
    <phoneticPr fontId="0"/>
  </si>
  <si>
    <t>⑤Method</t>
  </si>
  <si>
    <t>Insufficient elemental technology (physical property)</t>
  </si>
  <si>
    <t>ME4-2</t>
  </si>
  <si>
    <t>Insufficient production engineering (Condition, Setting standard)</t>
  </si>
  <si>
    <t>D6</t>
    <phoneticPr fontId="0"/>
  </si>
  <si>
    <t>Setting condition issue</t>
  </si>
  <si>
    <t>Insufficient manufacturing technology (Operation engineering)</t>
  </si>
  <si>
    <t>D7</t>
    <phoneticPr fontId="0"/>
  </si>
  <si>
    <t>Setting frequency issue</t>
  </si>
  <si>
    <t>Insufficient manufacturing technology (Operation engineering)</t>
    <phoneticPr fontId="0"/>
  </si>
  <si>
    <t>Setting method issue</t>
    <phoneticPr fontId="11"/>
  </si>
  <si>
    <t>Work standard not set</t>
  </si>
  <si>
    <t>ME4-3</t>
  </si>
  <si>
    <t>ME4-4</t>
  </si>
  <si>
    <t>Insufficient inspection engineering (Insufficient detection)</t>
  </si>
  <si>
    <t>D8</t>
    <phoneticPr fontId="0"/>
  </si>
  <si>
    <t>Insufficient inspection engineering (Insufficient detection)</t>
    <phoneticPr fontId="0"/>
  </si>
  <si>
    <t>Change control issue</t>
    <phoneticPr fontId="0"/>
  </si>
  <si>
    <t>D9</t>
    <phoneticPr fontId="0"/>
  </si>
  <si>
    <t>Insufficient verification (Operator)</t>
    <phoneticPr fontId="0"/>
  </si>
  <si>
    <t>Insufficient communication of instruction(Operator)</t>
    <phoneticPr fontId="0"/>
  </si>
  <si>
    <t>Missing application(Operator)</t>
    <phoneticPr fontId="0"/>
  </si>
  <si>
    <t>Judgment mistake (Operator)</t>
    <phoneticPr fontId="0"/>
  </si>
  <si>
    <t>Change control issue</t>
  </si>
  <si>
    <t>Insufficient verification (Machine)</t>
  </si>
  <si>
    <t>ME4-5</t>
  </si>
  <si>
    <t>Insufficient communication of instruction(Machine)</t>
    <phoneticPr fontId="0"/>
  </si>
  <si>
    <t>ME4-6</t>
  </si>
  <si>
    <t>Missing application(Machine)</t>
    <phoneticPr fontId="0"/>
  </si>
  <si>
    <t>ME4-7</t>
  </si>
  <si>
    <t>Judgment mistake (Machine)</t>
    <phoneticPr fontId="0"/>
  </si>
  <si>
    <t>ME4-8</t>
  </si>
  <si>
    <t>Insufficient verification (Condition)</t>
    <phoneticPr fontId="0"/>
  </si>
  <si>
    <t>ME4-9</t>
  </si>
  <si>
    <t>Insufficient communication of instruction(Condition)</t>
    <phoneticPr fontId="0"/>
  </si>
  <si>
    <t>ME4-10</t>
  </si>
  <si>
    <t>Missing application(Condition)</t>
    <phoneticPr fontId="0"/>
  </si>
  <si>
    <t>ME4-11</t>
  </si>
  <si>
    <t>Judgment mistake (Condition)</t>
    <phoneticPr fontId="0"/>
  </si>
  <si>
    <t>ME4-12</t>
  </si>
  <si>
    <t>ME4-13</t>
  </si>
  <si>
    <t>ME4-14</t>
  </si>
  <si>
    <t>ME4-15</t>
  </si>
  <si>
    <t>ME4-16</t>
  </si>
  <si>
    <t>Insufficient verification (Material)</t>
    <phoneticPr fontId="0"/>
  </si>
  <si>
    <t>ME4-17</t>
  </si>
  <si>
    <t>Insufficient communication of instruction(Material)</t>
    <phoneticPr fontId="0"/>
  </si>
  <si>
    <t>ME4-18</t>
  </si>
  <si>
    <t>Missing application(Material)</t>
    <phoneticPr fontId="0"/>
  </si>
  <si>
    <t>ME4-19</t>
  </si>
  <si>
    <t>Judgment mistake (Material)</t>
    <phoneticPr fontId="0"/>
  </si>
  <si>
    <t>ME4-20</t>
  </si>
  <si>
    <t>Insufficient verification (Method)</t>
    <phoneticPr fontId="0"/>
  </si>
  <si>
    <t>ME4-21</t>
  </si>
  <si>
    <t>Insufficient communication of instruction(Method)</t>
    <phoneticPr fontId="0"/>
  </si>
  <si>
    <t>ME4-22</t>
  </si>
  <si>
    <t>Missing application(Method)</t>
    <phoneticPr fontId="0"/>
  </si>
  <si>
    <t>ME4-23</t>
  </si>
  <si>
    <t>Judgment mistake (Method)</t>
    <phoneticPr fontId="0"/>
  </si>
  <si>
    <t>ME4-24</t>
  </si>
  <si>
    <t>ME4-25</t>
  </si>
  <si>
    <t>ME4-26</t>
  </si>
  <si>
    <t>ME4-27</t>
  </si>
  <si>
    <t>ME4-28</t>
  </si>
  <si>
    <t>Insufficient verification (Machine layout)</t>
    <phoneticPr fontId="0"/>
  </si>
  <si>
    <t>ME4-29</t>
  </si>
  <si>
    <t>Insufficient communication of instruction(Machine layout)</t>
    <phoneticPr fontId="0"/>
  </si>
  <si>
    <t>ME4-30</t>
  </si>
  <si>
    <t>Missing application(Machine layout)</t>
    <phoneticPr fontId="0"/>
  </si>
  <si>
    <t>ME4-31</t>
  </si>
  <si>
    <t>Judgment mistake (Machine layout)</t>
    <phoneticPr fontId="0"/>
  </si>
  <si>
    <t>ME4-32</t>
  </si>
  <si>
    <t>Insufficient verification (Production location)</t>
    <phoneticPr fontId="0"/>
  </si>
  <si>
    <t>ME4-33</t>
  </si>
  <si>
    <t>Insufficient communication of instruction(Production location)</t>
    <phoneticPr fontId="0"/>
  </si>
  <si>
    <t>ME4-34</t>
  </si>
  <si>
    <t>Missing application(Production location)</t>
    <phoneticPr fontId="0"/>
  </si>
  <si>
    <t>ME4-35</t>
  </si>
  <si>
    <t>Judgment mistake (Production location)</t>
  </si>
  <si>
    <t>ME4-36</t>
  </si>
  <si>
    <t>④SKC processing material (Material)</t>
    <phoneticPr fontId="0"/>
  </si>
  <si>
    <t>PCB</t>
    <phoneticPr fontId="0"/>
  </si>
  <si>
    <t>C1</t>
  </si>
  <si>
    <t>IC</t>
    <phoneticPr fontId="0"/>
  </si>
  <si>
    <t>ME3-2</t>
  </si>
  <si>
    <t>Capacitor</t>
    <phoneticPr fontId="0"/>
  </si>
  <si>
    <t>ME3-3</t>
  </si>
  <si>
    <t>Resistance</t>
    <phoneticPr fontId="0"/>
  </si>
  <si>
    <t>ME3-4</t>
  </si>
  <si>
    <t>Wiring</t>
    <phoneticPr fontId="0"/>
  </si>
  <si>
    <t>ME3-5</t>
  </si>
  <si>
    <t>Diode</t>
    <phoneticPr fontId="0"/>
  </si>
  <si>
    <t>ME3-6</t>
  </si>
  <si>
    <t>Connector</t>
    <phoneticPr fontId="0"/>
  </si>
  <si>
    <t>ME3-7</t>
  </si>
  <si>
    <t>ME3-8</t>
  </si>
  <si>
    <t>Backlight assembly</t>
    <phoneticPr fontId="0"/>
  </si>
  <si>
    <t>C2</t>
  </si>
  <si>
    <t>Metal frame</t>
    <phoneticPr fontId="0"/>
  </si>
  <si>
    <t>ME3-1</t>
  </si>
  <si>
    <t>Diffuser</t>
    <phoneticPr fontId="0"/>
  </si>
  <si>
    <t>Back board</t>
    <phoneticPr fontId="0"/>
  </si>
  <si>
    <t>LED assembly</t>
    <phoneticPr fontId="0"/>
  </si>
  <si>
    <t>C3</t>
  </si>
  <si>
    <t>LED</t>
    <phoneticPr fontId="0"/>
  </si>
  <si>
    <t>LED stick</t>
    <phoneticPr fontId="0"/>
  </si>
  <si>
    <t>③Array process machine</t>
  </si>
  <si>
    <t>Spattering machine(film forming machine)</t>
  </si>
  <si>
    <t>BB5</t>
    <phoneticPr fontId="0"/>
  </si>
  <si>
    <t>Machine specification design</t>
  </si>
  <si>
    <t>③Array process machine</t>
    <phoneticPr fontId="0"/>
  </si>
  <si>
    <t>Spattering machine(film forming machine)</t>
    <phoneticPr fontId="0"/>
  </si>
  <si>
    <t>Malfunction</t>
    <phoneticPr fontId="0"/>
  </si>
  <si>
    <t>ME1-2</t>
  </si>
  <si>
    <t>Abrasion</t>
    <phoneticPr fontId="0"/>
  </si>
  <si>
    <t>ME1-3</t>
  </si>
  <si>
    <t>Aging</t>
    <phoneticPr fontId="0"/>
  </si>
  <si>
    <t>ME1-4</t>
  </si>
  <si>
    <t>Aging degradation</t>
    <phoneticPr fontId="11"/>
  </si>
  <si>
    <t>ME1-5</t>
  </si>
  <si>
    <t>Accident(Disaster)</t>
    <phoneticPr fontId="0"/>
  </si>
  <si>
    <t>ME1-6</t>
  </si>
  <si>
    <t>Ignoring rule</t>
    <phoneticPr fontId="0"/>
  </si>
  <si>
    <t>ME1-7</t>
  </si>
  <si>
    <t>Cleaning rule not set up</t>
  </si>
  <si>
    <t>ME1-8</t>
  </si>
  <si>
    <t>Cleaning rule not proper</t>
    <phoneticPr fontId="0"/>
  </si>
  <si>
    <t>ME1-9</t>
  </si>
  <si>
    <t>Cleaning rule not kept</t>
    <phoneticPr fontId="0"/>
  </si>
  <si>
    <t>ME1-10</t>
  </si>
  <si>
    <t>Maintenance rule not set up</t>
    <phoneticPr fontId="0"/>
  </si>
  <si>
    <t>ME1-11</t>
  </si>
  <si>
    <t>Maintenance rule not proper</t>
    <phoneticPr fontId="0"/>
  </si>
  <si>
    <t>ME1-12</t>
  </si>
  <si>
    <t>Maintenance rule not kept</t>
    <phoneticPr fontId="0"/>
  </si>
  <si>
    <t>ME1-13</t>
  </si>
  <si>
    <t>Patterning machine</t>
    <phoneticPr fontId="0"/>
  </si>
  <si>
    <t>BB12</t>
  </si>
  <si>
    <t>Machine specification design</t>
    <phoneticPr fontId="11"/>
  </si>
  <si>
    <t>Cleaning rule not set up</t>
    <phoneticPr fontId="0"/>
  </si>
  <si>
    <t>Developing machine</t>
  </si>
  <si>
    <t>BB13</t>
  </si>
  <si>
    <t>Etching machine</t>
  </si>
  <si>
    <t>BB15</t>
  </si>
  <si>
    <t>Etching machine</t>
    <phoneticPr fontId="0"/>
  </si>
  <si>
    <t>Resist removing washing machine</t>
    <phoneticPr fontId="0"/>
  </si>
  <si>
    <t>BB16</t>
  </si>
  <si>
    <t>Annealing treatment machine</t>
    <phoneticPr fontId="0"/>
  </si>
  <si>
    <t>BB17</t>
  </si>
  <si>
    <t>Maintenance rule not proper</t>
  </si>
  <si>
    <t>Polyimide transfer printing machine</t>
    <phoneticPr fontId="0"/>
  </si>
  <si>
    <t>BB24</t>
  </si>
  <si>
    <t>Rubbing machine</t>
  </si>
  <si>
    <t>BB28</t>
  </si>
  <si>
    <t>Rubbing machine</t>
    <phoneticPr fontId="0"/>
  </si>
  <si>
    <t>Washing machine after rubbing</t>
    <phoneticPr fontId="0"/>
  </si>
  <si>
    <t>BB29</t>
  </si>
  <si>
    <t>Transportation machine in rubbing process</t>
    <phoneticPr fontId="0"/>
  </si>
  <si>
    <t>BB30</t>
  </si>
  <si>
    <t>Seal printing</t>
    <phoneticPr fontId="0"/>
  </si>
  <si>
    <t>BB31</t>
  </si>
  <si>
    <t>Spraying machine</t>
    <phoneticPr fontId="0"/>
  </si>
  <si>
    <t>BB36</t>
  </si>
  <si>
    <t>Overlaying machine</t>
    <phoneticPr fontId="0"/>
  </si>
  <si>
    <t>BB37</t>
  </si>
  <si>
    <t>Heat press machine</t>
    <phoneticPr fontId="0"/>
  </si>
  <si>
    <t>BB38</t>
  </si>
  <si>
    <t>③TP process machine</t>
    <phoneticPr fontId="0"/>
  </si>
  <si>
    <t>TP process machine</t>
    <phoneticPr fontId="0"/>
  </si>
  <si>
    <t>BB39</t>
  </si>
  <si>
    <t>No cleaning rule</t>
    <phoneticPr fontId="0"/>
  </si>
  <si>
    <t>Cleaning method issue</t>
    <phoneticPr fontId="11"/>
  </si>
  <si>
    <t>Cleaning frequency issue</t>
    <phoneticPr fontId="11"/>
  </si>
  <si>
    <t>No Maintenance rule</t>
    <phoneticPr fontId="0"/>
  </si>
  <si>
    <t>Maintenance method issue</t>
    <phoneticPr fontId="0"/>
  </si>
  <si>
    <t>Maintenance frequency issue</t>
    <phoneticPr fontId="0"/>
  </si>
  <si>
    <t>③PNL latter process machine</t>
    <phoneticPr fontId="0"/>
  </si>
  <si>
    <t>Blank cell breaking machine</t>
    <phoneticPr fontId="0"/>
  </si>
  <si>
    <t>BA1</t>
  </si>
  <si>
    <t>LC injection machine</t>
    <phoneticPr fontId="0"/>
  </si>
  <si>
    <t>BA2</t>
  </si>
  <si>
    <t>③PNL latter process machine</t>
  </si>
  <si>
    <t>UV glue application machine(Seal closing)</t>
    <phoneticPr fontId="0"/>
  </si>
  <si>
    <t>BA3</t>
  </si>
  <si>
    <t>UV irradiation oven(Seal closing)</t>
    <phoneticPr fontId="0"/>
  </si>
  <si>
    <t>BA4</t>
    <phoneticPr fontId="0"/>
  </si>
  <si>
    <t>Pressing seal closing machine</t>
    <phoneticPr fontId="0"/>
  </si>
  <si>
    <t>BA5</t>
    <phoneticPr fontId="0"/>
  </si>
  <si>
    <t>Closing seal scraping machine</t>
    <phoneticPr fontId="0"/>
  </si>
  <si>
    <t>BA7</t>
    <phoneticPr fontId="0"/>
  </si>
  <si>
    <t>Cell cutting machine</t>
    <phoneticPr fontId="0"/>
  </si>
  <si>
    <t>BA8</t>
    <phoneticPr fontId="0"/>
  </si>
  <si>
    <t>Cell breaking machine</t>
    <phoneticPr fontId="0"/>
  </si>
  <si>
    <t>BA9</t>
    <phoneticPr fontId="0"/>
  </si>
  <si>
    <t>Cell chamfering machine</t>
  </si>
  <si>
    <t>BA10</t>
  </si>
  <si>
    <t>Cell washing machine</t>
    <phoneticPr fontId="0"/>
  </si>
  <si>
    <t>BA11</t>
  </si>
  <si>
    <t>Polarizer cutting machine</t>
    <phoneticPr fontId="0"/>
  </si>
  <si>
    <t>BA12</t>
  </si>
  <si>
    <t>Polarizer affixing machine</t>
    <phoneticPr fontId="0"/>
  </si>
  <si>
    <t>BA13</t>
  </si>
  <si>
    <t>Autoclave machine</t>
  </si>
  <si>
    <t>BA15</t>
  </si>
  <si>
    <t>Protective film affixing machine</t>
    <phoneticPr fontId="0"/>
  </si>
  <si>
    <t>BA25</t>
  </si>
  <si>
    <t>Protective film removing machine</t>
    <phoneticPr fontId="0"/>
  </si>
  <si>
    <t>BA26</t>
  </si>
  <si>
    <t>Functional inspection machine</t>
    <phoneticPr fontId="0"/>
  </si>
  <si>
    <t>BA27</t>
  </si>
  <si>
    <t>③MDL process machine</t>
    <phoneticPr fontId="0"/>
  </si>
  <si>
    <t>Cream solder printing machine</t>
    <phoneticPr fontId="0"/>
  </si>
  <si>
    <t>BC1</t>
  </si>
  <si>
    <t>SMT chip mounting machine</t>
    <phoneticPr fontId="0"/>
  </si>
  <si>
    <t>BC2</t>
  </si>
  <si>
    <t>Reflow oven</t>
    <phoneticPr fontId="0"/>
  </si>
  <si>
    <t>BC3</t>
  </si>
  <si>
    <t>PNL terminal cleaning machine</t>
    <phoneticPr fontId="0"/>
  </si>
  <si>
    <t>BC4</t>
  </si>
  <si>
    <t>ACF affixing machine(IC)</t>
    <phoneticPr fontId="0"/>
  </si>
  <si>
    <t>BC5</t>
  </si>
  <si>
    <t>BC5</t>
    <phoneticPr fontId="0"/>
  </si>
  <si>
    <t>IC mounting machine</t>
    <phoneticPr fontId="0"/>
  </si>
  <si>
    <t>BC6</t>
    <phoneticPr fontId="0"/>
  </si>
  <si>
    <t>IC mounting machine</t>
  </si>
  <si>
    <t>Cleaning rule not proper</t>
  </si>
  <si>
    <t>Silicone application machine</t>
    <phoneticPr fontId="0"/>
  </si>
  <si>
    <t>BC7</t>
    <phoneticPr fontId="0"/>
  </si>
  <si>
    <t>ACF affixing machine(FPC)</t>
    <phoneticPr fontId="0"/>
  </si>
  <si>
    <t>BC8</t>
    <phoneticPr fontId="0"/>
  </si>
  <si>
    <t>③MDL process machine</t>
  </si>
  <si>
    <t>ACF pre-bonding machine</t>
  </si>
  <si>
    <t>BC9</t>
    <phoneticPr fontId="0"/>
  </si>
  <si>
    <t>ACF pre-bonding machine</t>
    <phoneticPr fontId="0"/>
  </si>
  <si>
    <t>FPC alignment machine</t>
    <phoneticPr fontId="0"/>
  </si>
  <si>
    <t>BC10</t>
  </si>
  <si>
    <t>ACF main bonding machine</t>
    <phoneticPr fontId="0"/>
  </si>
  <si>
    <t>BC11</t>
  </si>
  <si>
    <t>UV irradiation machine</t>
    <phoneticPr fontId="0"/>
  </si>
  <si>
    <t>BC13</t>
  </si>
  <si>
    <t>Shading tape application machine</t>
    <phoneticPr fontId="0"/>
  </si>
  <si>
    <t>BC21</t>
  </si>
  <si>
    <t>PULL TAB tape affixing machine</t>
    <phoneticPr fontId="0"/>
  </si>
  <si>
    <t>BC22</t>
  </si>
  <si>
    <t>※１</t>
    <phoneticPr fontId="0"/>
  </si>
  <si>
    <t>Lot stamping machine</t>
    <phoneticPr fontId="0"/>
  </si>
  <si>
    <t>BC23</t>
  </si>
  <si>
    <t>BC24</t>
  </si>
  <si>
    <t>COF connection machine</t>
    <phoneticPr fontId="0"/>
  </si>
  <si>
    <t>BC25</t>
  </si>
  <si>
    <t>COB machine</t>
    <phoneticPr fontId="0"/>
  </si>
  <si>
    <t>BC27</t>
  </si>
  <si>
    <t>Aging oven</t>
    <phoneticPr fontId="0"/>
  </si>
  <si>
    <t>BC28</t>
    <phoneticPr fontId="0"/>
  </si>
  <si>
    <t>②Operator</t>
    <phoneticPr fontId="0"/>
  </si>
  <si>
    <t>New incoming inspector</t>
    <phoneticPr fontId="0"/>
  </si>
  <si>
    <t>A1</t>
  </si>
  <si>
    <t>Standard not kept</t>
    <phoneticPr fontId="0"/>
  </si>
  <si>
    <t>Standard not proper</t>
    <phoneticPr fontId="0"/>
  </si>
  <si>
    <t>Mistake with belief</t>
    <phoneticPr fontId="0"/>
  </si>
  <si>
    <t>Standard not set up</t>
    <phoneticPr fontId="0"/>
  </si>
  <si>
    <t>Communication variance</t>
    <phoneticPr fontId="0"/>
  </si>
  <si>
    <t>Urgent/ Imminent situation</t>
    <phoneticPr fontId="0"/>
  </si>
  <si>
    <t>Insufficient skill</t>
    <phoneticPr fontId="0"/>
  </si>
  <si>
    <t>Handling</t>
    <phoneticPr fontId="11"/>
  </si>
  <si>
    <t>Too familiar</t>
    <phoneticPr fontId="11"/>
  </si>
  <si>
    <t>New PNL process operator</t>
    <phoneticPr fontId="0"/>
  </si>
  <si>
    <t>A2</t>
  </si>
  <si>
    <t>New MDL process operator</t>
    <phoneticPr fontId="0"/>
  </si>
  <si>
    <t>A3</t>
  </si>
  <si>
    <t>New PNL inspector</t>
    <phoneticPr fontId="0"/>
  </si>
  <si>
    <t>A4</t>
    <phoneticPr fontId="0"/>
  </si>
  <si>
    <t>Ignoring Inspection standard</t>
    <phoneticPr fontId="0"/>
  </si>
  <si>
    <t>Wrong Inspection standard</t>
    <phoneticPr fontId="0"/>
  </si>
  <si>
    <t>New MDL inspector</t>
    <phoneticPr fontId="0"/>
  </si>
  <si>
    <t>A5</t>
    <phoneticPr fontId="0"/>
  </si>
  <si>
    <t>New outgoing inspector</t>
    <phoneticPr fontId="0"/>
  </si>
  <si>
    <t>A6</t>
    <phoneticPr fontId="0"/>
  </si>
  <si>
    <t>New packing shipment operator</t>
    <phoneticPr fontId="0"/>
  </si>
  <si>
    <t>A7</t>
    <phoneticPr fontId="0"/>
  </si>
  <si>
    <t>Mid-level incoming inspector</t>
    <phoneticPr fontId="0"/>
  </si>
  <si>
    <t>A8</t>
    <phoneticPr fontId="0"/>
  </si>
  <si>
    <t>Mid-level PNL process operator</t>
    <phoneticPr fontId="0"/>
  </si>
  <si>
    <t>A9</t>
    <phoneticPr fontId="0"/>
  </si>
  <si>
    <t>Mid-level MDL process operator</t>
    <phoneticPr fontId="0"/>
  </si>
  <si>
    <t>A10</t>
  </si>
  <si>
    <t>Mid-level MDL process operator</t>
  </si>
  <si>
    <t>Handling</t>
  </si>
  <si>
    <t>Mid-level PNL inspector</t>
    <phoneticPr fontId="0"/>
  </si>
  <si>
    <t>A11</t>
  </si>
  <si>
    <t>Mid-level MDL inspector</t>
    <phoneticPr fontId="0"/>
  </si>
  <si>
    <t>A12</t>
  </si>
  <si>
    <t>Mid-level MDL inspector</t>
  </si>
  <si>
    <t>Mid-level outgoing inspector</t>
    <phoneticPr fontId="0"/>
  </si>
  <si>
    <t>A13</t>
  </si>
  <si>
    <t>Mid-level packing shipment operator</t>
    <phoneticPr fontId="0"/>
  </si>
  <si>
    <t>A14</t>
  </si>
  <si>
    <t>Experienced incoming inspector</t>
    <phoneticPr fontId="0"/>
  </si>
  <si>
    <t>A15</t>
  </si>
  <si>
    <t>Experienced PNL process operator</t>
    <phoneticPr fontId="0"/>
  </si>
  <si>
    <t>A16</t>
  </si>
  <si>
    <t>Experienced MDL process operator</t>
  </si>
  <si>
    <t>A17</t>
  </si>
  <si>
    <t>Experienced MDL process operator</t>
    <phoneticPr fontId="0"/>
  </si>
  <si>
    <t>Experienced PNL inspector</t>
    <phoneticPr fontId="0"/>
  </si>
  <si>
    <t>A18</t>
  </si>
  <si>
    <t>Experienced MDL inspector</t>
    <phoneticPr fontId="0"/>
  </si>
  <si>
    <t>A19</t>
  </si>
  <si>
    <t>Experienced outgoing inspector</t>
    <phoneticPr fontId="0"/>
  </si>
  <si>
    <t>A20</t>
  </si>
  <si>
    <t>Experienced packing shipment operator</t>
    <phoneticPr fontId="0"/>
  </si>
  <si>
    <t>A21</t>
  </si>
  <si>
    <t>①Not accepted</t>
    <phoneticPr fontId="0"/>
  </si>
  <si>
    <t>Good part within spec.</t>
    <phoneticPr fontId="0"/>
  </si>
  <si>
    <t>N1</t>
  </si>
  <si>
    <t>Not recurred/ No abnormality</t>
  </si>
  <si>
    <t>N1</t>
    <phoneticPr fontId="11"/>
  </si>
  <si>
    <t>ME1-2</t>
    <phoneticPr fontId="11"/>
  </si>
  <si>
    <t>①Unclear defect content</t>
  </si>
  <si>
    <t>Unclear defect content</t>
  </si>
  <si>
    <t>N2</t>
  </si>
  <si>
    <t>ME1-1</t>
    <phoneticPr fontId="0"/>
  </si>
  <si>
    <t>①Broken by Customer</t>
  </si>
  <si>
    <t>Broken by Customer</t>
    <phoneticPr fontId="0"/>
  </si>
  <si>
    <t>N3</t>
  </si>
  <si>
    <t>※不要名称を削除しました（削除情報：US$　USD　HKD　HK$　YEN　他）2019/11/14 保坂</t>
    <rPh sb="1" eb="3">
      <t>フヨウ</t>
    </rPh>
    <rPh sb="3" eb="5">
      <t>メイショウ</t>
    </rPh>
    <rPh sb="6" eb="8">
      <t>サクジョ</t>
    </rPh>
    <rPh sb="13" eb="15">
      <t>サクジョ</t>
    </rPh>
    <rPh sb="15" eb="17">
      <t>ジョウホウ</t>
    </rPh>
    <rPh sb="38" eb="39">
      <t>タ</t>
    </rPh>
    <rPh sb="51" eb="53">
      <t>ホサカ</t>
    </rPh>
    <phoneticPr fontId="0"/>
  </si>
  <si>
    <t>拠点</t>
    <rPh sb="0" eb="2">
      <t>キョテン</t>
    </rPh>
    <phoneticPr fontId="0"/>
  </si>
  <si>
    <t>S_CD</t>
    <phoneticPr fontId="0"/>
  </si>
  <si>
    <t>取引先名</t>
    <rPh sb="0" eb="2">
      <t>トリヒキ</t>
    </rPh>
    <rPh sb="2" eb="3">
      <t>サキ</t>
    </rPh>
    <rPh sb="3" eb="4">
      <t>メイ</t>
    </rPh>
    <phoneticPr fontId="0"/>
  </si>
  <si>
    <t>25C（野洲）</t>
    <rPh sb="4" eb="6">
      <t>ヤス</t>
    </rPh>
    <phoneticPr fontId="0"/>
  </si>
  <si>
    <t>A0013</t>
  </si>
  <si>
    <t>ｱｹﾎﾞﾉｻﾝｷﾞﾖｳｷﾖｳﾄ</t>
  </si>
  <si>
    <t>A1571</t>
  </si>
  <si>
    <t>ｱﾙﾊﾞﾂｸﾊﾝﾊﾞｲｵｵｻｶ</t>
  </si>
  <si>
    <t>A4005</t>
  </si>
  <si>
    <t>ｱﾝﾄﾞｳSS ﾀﾞｲ2</t>
  </si>
  <si>
    <t>A5992</t>
  </si>
  <si>
    <t>ｱｹﾞﾊﾗﾍﾞﾙﾍﾞﾂﾄ</t>
  </si>
  <si>
    <t>A5999</t>
  </si>
  <si>
    <t>ADT</t>
  </si>
  <si>
    <t>B3005</t>
  </si>
  <si>
    <t>ﾊﾞｲﾃﾂｸｸﾞﾛｰｵｵｻｶ</t>
  </si>
  <si>
    <t>C3209</t>
  </si>
  <si>
    <t>ﾁﾖﾀﾞｲﾝﾃｸﾞﾚ ｻｲﾀﾏ</t>
  </si>
  <si>
    <t>C3312</t>
  </si>
  <si>
    <t>CAREER TECH</t>
  </si>
  <si>
    <t>C3313</t>
  </si>
  <si>
    <t>CORETRONIC</t>
  </si>
  <si>
    <t>C3314</t>
  </si>
  <si>
    <t>CHUGAI(GAIKA)</t>
    <phoneticPr fontId="0"/>
  </si>
  <si>
    <t>D1645</t>
  </si>
  <si>
    <t>DIC KK ｴｷｼﾖｳ</t>
  </si>
  <si>
    <t>D3193</t>
  </si>
  <si>
    <t>KK ﾃﾞｲ.ｴﾑ.ｼｰ</t>
  </si>
  <si>
    <t>E0689</t>
  </si>
  <si>
    <t>ｴﾚﾏﾃﾂｸ KK ｷﾖｳﾄ</t>
  </si>
  <si>
    <t>E0715</t>
  </si>
  <si>
    <t>NSC</t>
  </si>
  <si>
    <t>E2090</t>
  </si>
  <si>
    <t>AGC ｼﾔｻｲ T1ﾔｽ</t>
  </si>
  <si>
    <t>E2133</t>
  </si>
  <si>
    <t>AGC ﾃﾞﾝｼｶﾝﾊﾟﾆｰ</t>
  </si>
  <si>
    <t>E2773</t>
  </si>
  <si>
    <t>ｴﾌﾃﾞｲｰｹｰ KK</t>
  </si>
  <si>
    <t>E2903</t>
  </si>
  <si>
    <t>KK ｴｽｹｰｴﾚｸﾄﾛﾆｸｽ</t>
  </si>
  <si>
    <t>E2940</t>
  </si>
  <si>
    <t>ｴｰﾃﾞｲｰﾃﾞﾊﾞｲｽ</t>
  </si>
  <si>
    <t>E4022</t>
  </si>
  <si>
    <t>AOE KK</t>
  </si>
  <si>
    <t>F0282</t>
  </si>
  <si>
    <t>ﾌｼﾞｸﾗ ｶﾝｻｲｼｼﾔ</t>
  </si>
  <si>
    <t>F0284</t>
  </si>
  <si>
    <t>ﾌｼﾞﾃﾞﾝｷｻﾝｷﾞﾖｳ</t>
  </si>
  <si>
    <t>F0943</t>
  </si>
  <si>
    <t>ﾌｼﾞｹﾐｷﾝｷ KK</t>
  </si>
  <si>
    <t>F3097</t>
  </si>
  <si>
    <t>FLEXIUM</t>
  </si>
  <si>
    <t>F3098</t>
  </si>
  <si>
    <t>FUCHI 25Y</t>
  </si>
  <si>
    <t>G0111</t>
  </si>
  <si>
    <t>KK ｺﾞﾘﾝﾊﾟﾂｷﾝｸﾞ</t>
  </si>
  <si>
    <t>G1526</t>
  </si>
  <si>
    <t>GIANTPLUS-T</t>
  </si>
  <si>
    <t>H0494</t>
  </si>
  <si>
    <t>KK ﾋﾖｼ</t>
  </si>
  <si>
    <t>H0637</t>
  </si>
  <si>
    <t>ﾎｸﾘｸﾃﾞﾝｺｳ ﾄｳｷﾖｳ</t>
  </si>
  <si>
    <t>H2769</t>
  </si>
  <si>
    <t>ﾊﾔｼﾌｴﾙﾄ ｵｵｻｶ</t>
  </si>
  <si>
    <t>H4103</t>
  </si>
  <si>
    <t>ﾊﾔｼｼﾞﾕﾝﾔｸ</t>
  </si>
  <si>
    <t>H4122</t>
  </si>
  <si>
    <t>ﾍﾝｹﾙｼﾞﾔﾊﾟﾝ ﾛﾂｸ</t>
  </si>
  <si>
    <t>H4846</t>
  </si>
  <si>
    <t>ﾎｳｴｲﾃﾞﾝｷ ﾄｳｷﾖｳ</t>
  </si>
  <si>
    <t>I0021</t>
  </si>
  <si>
    <t>ｲﾅﾊﾞﾀｻﾝｷﾞﾖｳ KK</t>
  </si>
  <si>
    <t>I0388</t>
  </si>
  <si>
    <t>ｲﾄｳﾁﾕｳﾌﾟﾗｽﾁﾂｸｽ</t>
  </si>
  <si>
    <t>I1042</t>
  </si>
  <si>
    <t>INNOLUX</t>
    <phoneticPr fontId="11"/>
  </si>
  <si>
    <t>I3109</t>
  </si>
  <si>
    <t>ILI</t>
  </si>
  <si>
    <t>I3114</t>
  </si>
  <si>
    <t>INTEG</t>
  </si>
  <si>
    <t>I3125</t>
  </si>
  <si>
    <t>ｲﾜﾀﾆｻﾝｷﾞﾖｳ ｹｲｼﾞ</t>
  </si>
  <si>
    <t>J1305</t>
  </si>
  <si>
    <t>JXｷﾝｿﾞｸ KK</t>
  </si>
  <si>
    <t>J3006</t>
  </si>
  <si>
    <t>ｼﾞﾔﾊﾟﾝﾏﾃﾘｱﾙ</t>
  </si>
  <si>
    <t>K0600</t>
  </si>
  <si>
    <t>KISCO KK</t>
  </si>
  <si>
    <t>K0662</t>
  </si>
  <si>
    <t>KK ｷﾖｳﾃﾞﾝ ｵｵｻｶ</t>
  </si>
  <si>
    <t>K1192</t>
  </si>
  <si>
    <t>ｶﾝﾄｳｶｶﾞｸ ｵｵｻｶ</t>
  </si>
  <si>
    <t>K1560</t>
  </si>
  <si>
    <t>ｷﾕｳｼﾕｳﾆﾂﾄｳ ｷﾖｳﾄ</t>
  </si>
  <si>
    <t>K2870</t>
  </si>
  <si>
    <t>KOA KK ｵｵｻｶ</t>
  </si>
  <si>
    <t>K3401</t>
  </si>
  <si>
    <t>ｹｲ.ﾏﾂｸ KK</t>
  </si>
  <si>
    <t>K5014</t>
    <phoneticPr fontId="0"/>
  </si>
  <si>
    <t>ｷｿｺﾏﾐｸﾛ</t>
  </si>
  <si>
    <t>K5042</t>
  </si>
  <si>
    <t>ｺﾑﾗﾃﾂｸ</t>
  </si>
  <si>
    <t>K5046</t>
  </si>
  <si>
    <t>KKｸﾗﾓﾄｾｲｻｸ ﾄｳｷﾖ</t>
  </si>
  <si>
    <t>K5058</t>
  </si>
  <si>
    <t>K.E&amp;KINGSTONE</t>
  </si>
  <si>
    <t>K5059</t>
  </si>
  <si>
    <t>KAGA-D</t>
    <phoneticPr fontId="0"/>
  </si>
  <si>
    <t>K5116</t>
  </si>
  <si>
    <t>KOA KK OK</t>
  </si>
  <si>
    <t>M1268</t>
  </si>
  <si>
    <t>ﾐｸﾛｷﾞｼﾞﾕﾂ</t>
    <phoneticPr fontId="11"/>
  </si>
  <si>
    <t>M1333</t>
  </si>
  <si>
    <t>ﾐﾂｲｷﾝｿﾞｸ ﾘｻｲｸﾙ</t>
  </si>
  <si>
    <t>M1611</t>
  </si>
  <si>
    <t>ﾏﾙｾﾞﾝｲﾝﾃﾂｸ KK</t>
  </si>
  <si>
    <t>M1886</t>
  </si>
  <si>
    <t>ﾐﾂﾜﾃﾞﾝｷｺｳｷﾞﾖｳ K</t>
  </si>
  <si>
    <t>M2608</t>
  </si>
  <si>
    <t>ﾒﾙｸﾊﾟﾌｵｰﾏ KK</t>
  </si>
  <si>
    <t>M2792</t>
  </si>
  <si>
    <t>ﾐﾂﾎﾞｼﾀﾞｲﾔﾓﾝﾄﾞ</t>
  </si>
  <si>
    <t>M3580</t>
  </si>
  <si>
    <t>KK ﾏｸﾆｶ</t>
  </si>
  <si>
    <t>N0004</t>
  </si>
  <si>
    <t>ﾅｶﾞｾｻﾝｷﾞﾖｳ KK</t>
  </si>
  <si>
    <t>N0064</t>
  </si>
  <si>
    <t>ﾆﾎﾝﾌｲﾙｺﾝ</t>
  </si>
  <si>
    <t>N0488</t>
  </si>
  <si>
    <t>ﾆﾂﾄｳﾃﾞﾝｺｳ ﾄｳｷﾖｳ</t>
  </si>
  <si>
    <t>N0593</t>
  </si>
  <si>
    <t>ﾆﾎﾝｴｱﾘｷｰﾄﾞ ｷﾞﾖｳ</t>
  </si>
  <si>
    <t>N0796</t>
  </si>
  <si>
    <t>ﾆﾎﾝｱﾂﾁﾔｸﾀﾝｼｾｲ</t>
    <phoneticPr fontId="0"/>
  </si>
  <si>
    <t>N0945</t>
  </si>
  <si>
    <t>ﾆﾂﾎﾟﾝｾｲｷ KK</t>
  </si>
  <si>
    <t>N1009</t>
  </si>
  <si>
    <t>ﾆﾂﾎﾟﾝﾃﾞﾝｷｶﾞﾗｽｴｲ</t>
  </si>
  <si>
    <t>N1968</t>
  </si>
  <si>
    <t>NOVATEK</t>
  </si>
  <si>
    <t>N2734</t>
  </si>
  <si>
    <t>ﾆﾂｼﾖｳ ﾄｳｷﾖｳｺｸﾅｲ</t>
  </si>
  <si>
    <t>N2736</t>
  </si>
  <si>
    <t>ﾆﾂﾎﾟﾝﾒｸﾄﾛﾝAIｼﾞﾄ</t>
  </si>
  <si>
    <t>N2788</t>
  </si>
  <si>
    <t>ﾆﾂﾃﾂｹﾐｶﾙ&amp;ﾏﾃﾘｱﾙ ｷﾉｳｻﾞｲﾘﾖｳｼﾞｷﾞﾖｳ</t>
  </si>
  <si>
    <t>N4175</t>
  </si>
  <si>
    <t>ﾆﾂﾄｳｼﾞﾕｼｺｳｷﾞﾖｳ</t>
  </si>
  <si>
    <t>N4178</t>
  </si>
  <si>
    <t>ﾅﾄｺ ﾅｺﾞﾔｺｳｼﾞﾖｳ</t>
  </si>
  <si>
    <t>N4181</t>
  </si>
  <si>
    <t>ﾆﾂｼﾖｳ KK ﾌｸﾔﾏ</t>
  </si>
  <si>
    <t>N4189</t>
  </si>
  <si>
    <t>N-SEIKI</t>
    <phoneticPr fontId="0"/>
  </si>
  <si>
    <t>O0399</t>
  </si>
  <si>
    <t>ｵｵｸﾗｼﾖｳｼﾞ ｵｵｻｶ</t>
  </si>
  <si>
    <t>O1343</t>
  </si>
  <si>
    <t>ｵﾑﾛﾝﾉｵｶﾞﾀ</t>
  </si>
  <si>
    <t>O1628</t>
  </si>
  <si>
    <t>ｵｵﾐﾔｶｾｲ KK ｵｵｻｶ</t>
  </si>
  <si>
    <t>P0448</t>
  </si>
  <si>
    <t>ﾊﾟﾅｿﾆﾂｸAISｷﾖｳﾄ</t>
  </si>
  <si>
    <t>P0530</t>
  </si>
  <si>
    <t>ﾌﾟﾗﾝｾﾞｰｼﾞﾔﾊﾟﾝ</t>
  </si>
  <si>
    <t>P4029</t>
  </si>
  <si>
    <t>ﾎﾟﾗﾃｸﾉ ｵｵｻｶ</t>
  </si>
  <si>
    <t>R0092</t>
  </si>
  <si>
    <t>ﾚｲﾎﾞﾙﾄﾞ KK</t>
  </si>
  <si>
    <t>R1697</t>
  </si>
  <si>
    <t>ﾛｰﾑ ﾆｼﾆﾎﾝｴｲｷﾞﾖｳ</t>
  </si>
  <si>
    <t>R2038</t>
  </si>
  <si>
    <t>ﾙﾈｻｽｲｰｽﾄﾝ</t>
  </si>
  <si>
    <t>R2044</t>
  </si>
  <si>
    <t>RYOSAN</t>
  </si>
  <si>
    <t>S0473</t>
  </si>
  <si>
    <t>ｻﾝｺｳｻﾝｷﾞﾖｳ</t>
  </si>
  <si>
    <t>S0997</t>
  </si>
  <si>
    <t>ｼﾝｺｳｼﾖｳｼﾞ KK</t>
  </si>
  <si>
    <t>S1316</t>
  </si>
  <si>
    <t>ｾｲﾌﾞﾃﾞﾝｼｷｷ KK</t>
  </si>
  <si>
    <t>S2374</t>
  </si>
  <si>
    <t>ｿｳｼﾞﾂ ｶｶﾞｸﾌﾞﾓﾝ</t>
  </si>
  <si>
    <t>S2731</t>
  </si>
  <si>
    <t>ｼﾝﾆﾂﾃﾂｽﾐｷﾝｶｶﾞｸ</t>
  </si>
  <si>
    <t>S4275</t>
  </si>
  <si>
    <t>ｻﾝｼﾝﾃﾞﾝｷKK</t>
  </si>
  <si>
    <t>S4374</t>
  </si>
  <si>
    <t>ｾｷｽｲﾏﾃﾘｱﾙ</t>
  </si>
  <si>
    <t>S4627</t>
  </si>
  <si>
    <t>ｻｻｷｶｶﾞｸﾔｸﾋﾝ ｼｶﾞ</t>
  </si>
  <si>
    <t>S5321</t>
  </si>
  <si>
    <t>ｻｶﾞﾐﾄｿｳ</t>
  </si>
  <si>
    <t>S5388</t>
  </si>
  <si>
    <t>ｻﾄﾘﾃﾞﾝｷ</t>
    <phoneticPr fontId="0"/>
  </si>
  <si>
    <t>S5397</t>
  </si>
  <si>
    <t>ｻﾝﾘﾂﾂ</t>
  </si>
  <si>
    <t>S5529</t>
  </si>
  <si>
    <t>SANKYO</t>
  </si>
  <si>
    <t>S5530</t>
  </si>
  <si>
    <t>SHIAN YIH</t>
  </si>
  <si>
    <t>S5535</t>
  </si>
  <si>
    <t>SUZHOU SHINEI</t>
  </si>
  <si>
    <t>S6078</t>
  </si>
  <si>
    <t>KK ｼｰｽﾞｳｴｱ</t>
  </si>
  <si>
    <t>S6239</t>
  </si>
  <si>
    <t>ｼﾁｽﾞﾝﾃﾞﾝｼ ﾄｳｷﾖｳ</t>
  </si>
  <si>
    <t>S6605</t>
  </si>
  <si>
    <t>ｾｲｺｰｴﾌﾟｿﾝ ﾋﾉ</t>
  </si>
  <si>
    <t>S7131</t>
  </si>
  <si>
    <t>ｽﾐｼﾖｳﾒﾀﾚﾂｸｽ</t>
  </si>
  <si>
    <t>S7549</t>
  </si>
  <si>
    <t>ｽﾐﾃﾞﾝ ｷﾕｳｼﾕｳ</t>
  </si>
  <si>
    <t>S7640</t>
  </si>
  <si>
    <t>ｿｳｼﾞﾂ KK</t>
  </si>
  <si>
    <t>S8611</t>
  </si>
  <si>
    <t>WENXIN ELECTRON</t>
  </si>
  <si>
    <t>T0025</t>
  </si>
  <si>
    <t>TDK KK</t>
  </si>
  <si>
    <t>T0524</t>
  </si>
  <si>
    <t>ﾀﾏｶｶﾞｸｺｳｷﾞﾖｳ KK</t>
  </si>
  <si>
    <t>T0688</t>
  </si>
  <si>
    <t>ﾄｳﾜﾃﾞﾝｷ ﾐﾔｻﾞｷ</t>
  </si>
  <si>
    <t>T1174</t>
  </si>
  <si>
    <t>ﾄﾂﾊﾟﾝｲﾝｻﾂ ﾊﾝﾄﾞｳ</t>
  </si>
  <si>
    <t>T1253</t>
  </si>
  <si>
    <t>ﾄﾓｴｼﾖｳｶｲ ｷﾖｳﾄ</t>
  </si>
  <si>
    <t>T1628</t>
  </si>
  <si>
    <t>ﾄｳｱﾃﾞﾝｷｺｳｷﾞﾖｳｵｵ</t>
  </si>
  <si>
    <t>T2344</t>
  </si>
  <si>
    <t>ﾄｳｷﾖｳｼﾓﾀﾞｺｳｷﾞﾖｳ</t>
  </si>
  <si>
    <t>T5064</t>
  </si>
  <si>
    <t>KEIOH</t>
  </si>
  <si>
    <t>T7151</t>
  </si>
  <si>
    <t>ﾃｸﾉｱｿｼｴ ｼﾞﾖｳﾎｳ</t>
  </si>
  <si>
    <t>T7306</t>
  </si>
  <si>
    <t>ﾀｲﾖｳｺｳｷﾞﾖｳ KK</t>
  </si>
  <si>
    <t>T8264</t>
  </si>
  <si>
    <t>ﾀｲﾖｳﾆﾂｻﾝ KK</t>
  </si>
  <si>
    <t>U1511</t>
  </si>
  <si>
    <t>ULTRACHIP</t>
  </si>
  <si>
    <t>X9092</t>
  </si>
  <si>
    <t xml:space="preserve">CPT        </t>
  </si>
  <si>
    <t>X9123</t>
  </si>
  <si>
    <t>ﾒﾙｸﾊﾟﾌｵｰﾏ</t>
  </si>
  <si>
    <t>X9158</t>
  </si>
  <si>
    <t>ｸﾞﾝｾﾞ KK ﾃﾞﾝｼﾌﾞﾋﾝ</t>
  </si>
  <si>
    <t>X9242</t>
  </si>
  <si>
    <t>ﾄｳﾚKK FPDｻﾞｲﾘﾖｳ</t>
  </si>
  <si>
    <t>Y0668</t>
  </si>
  <si>
    <t>ﾕﾆｵﾝｴﾚﾂｸｽ KK</t>
  </si>
  <si>
    <t>Y1240</t>
  </si>
  <si>
    <t>ﾔｽﾀﾞｻﾝｷﾞﾖｳ KK</t>
  </si>
  <si>
    <t>Y1263</t>
  </si>
  <si>
    <t>ﾖｼｶﾜｶｺｳ ﾄｳｷﾖｳ</t>
  </si>
  <si>
    <t>Y1549</t>
  </si>
  <si>
    <t>YIDONG</t>
  </si>
  <si>
    <t>Y1653</t>
  </si>
  <si>
    <t>ﾖﾀﾞ ﾀﾞｲｲﾁｼﾞｷﾞﾖｳ</t>
  </si>
  <si>
    <t>KYDT（タイ）</t>
    <phoneticPr fontId="0"/>
  </si>
  <si>
    <t>A0003</t>
  </si>
  <si>
    <t>Adnics Co.,Ltd</t>
  </si>
  <si>
    <t>A0016</t>
  </si>
  <si>
    <t>ASIA ELECTRICAL CO.,LTD</t>
  </si>
  <si>
    <t>A0019</t>
  </si>
  <si>
    <t>Auto and Heater Limited Partnership</t>
  </si>
  <si>
    <t>A0026</t>
  </si>
  <si>
    <t>Air Products Industry Co.,Ltd.</t>
  </si>
  <si>
    <t>A0027</t>
  </si>
  <si>
    <t>Automation Engineering And Equipment Co.,LTD</t>
  </si>
  <si>
    <t>A0028</t>
  </si>
  <si>
    <t>Advance Control Co., Ltd</t>
  </si>
  <si>
    <t>A0029</t>
  </si>
  <si>
    <t>A Plus Engineering &amp; Development Ltd., Part</t>
  </si>
  <si>
    <t>A0030</t>
  </si>
  <si>
    <t>ACT JAPAN CORPORATION</t>
  </si>
  <si>
    <t>A0033</t>
  </si>
  <si>
    <t>AT4 Engineering Limited Partnership</t>
  </si>
  <si>
    <t>A0036</t>
  </si>
  <si>
    <t>AS Supply &amp; Service Ltd.,Partnership</t>
  </si>
  <si>
    <t>A0037</t>
  </si>
  <si>
    <t>Azbil (Thailand) Co., Ltd.</t>
  </si>
  <si>
    <t>A0041</t>
  </si>
  <si>
    <t>AAF International (Thailand) Co., Ltd.</t>
  </si>
  <si>
    <t>A0043</t>
  </si>
  <si>
    <t>ALLRING TECH (KUNSHAN) CO.,LTD</t>
  </si>
  <si>
    <t>A0044</t>
  </si>
  <si>
    <t>ATLAS COPCO (THAILAND) LIMITED</t>
  </si>
  <si>
    <t>A0045</t>
  </si>
  <si>
    <t>A&amp;P POWER MARKETING CO.,LTD</t>
  </si>
  <si>
    <t>A0046</t>
  </si>
  <si>
    <t>APIS INFORMATIONSTECHNOLOGIEN GMBH</t>
  </si>
  <si>
    <t>A0047</t>
  </si>
  <si>
    <t>Automation Service Co.,Ltd.</t>
  </si>
  <si>
    <t>A0049</t>
  </si>
  <si>
    <t>AppliCAD Co.,Ltd</t>
  </si>
  <si>
    <t>A0051</t>
  </si>
  <si>
    <t>Aware Corporation Limited</t>
  </si>
  <si>
    <t>A0052</t>
  </si>
  <si>
    <t>Advanced MP Technology</t>
  </si>
  <si>
    <t>A0053</t>
  </si>
  <si>
    <t>Ameya Holding Limited</t>
  </si>
  <si>
    <t>A0055</t>
  </si>
  <si>
    <t>AUTOMATION CONTROL SYSTEM GROUP CO.,LTD.</t>
  </si>
  <si>
    <t>B0001</t>
  </si>
  <si>
    <t>B.S.B GENERAL GROUP LTD.,PART.</t>
  </si>
  <si>
    <t>B0005</t>
  </si>
  <si>
    <t>Blueprint Design  Partnership Limited</t>
  </si>
  <si>
    <t>B0006</t>
  </si>
  <si>
    <t>Boss trading limited Partnership</t>
  </si>
  <si>
    <t>B0011</t>
  </si>
  <si>
    <t>BARTECH CO.,LTD.</t>
  </si>
  <si>
    <t>B0012</t>
  </si>
  <si>
    <t>Boyd Technologies (Thailand) Co.,Ltd.</t>
  </si>
  <si>
    <t>B0014</t>
  </si>
  <si>
    <t>Brady Technolgy Sdn Bhd</t>
  </si>
  <si>
    <t>B0018</t>
  </si>
  <si>
    <t>Bluechips Microhouse co.,Ltd</t>
  </si>
  <si>
    <t>B0019</t>
  </si>
  <si>
    <t>BRUKER BIOSPIN AG</t>
  </si>
  <si>
    <t>B0020</t>
  </si>
  <si>
    <t>Box Factory Co., Ltd.</t>
  </si>
  <si>
    <t>C0002</t>
  </si>
  <si>
    <t>Calibration Laboratory Co.,Ltd</t>
  </si>
  <si>
    <t>C0007</t>
  </si>
  <si>
    <t>CHAVANAN CORPORATION LIMITED</t>
  </si>
  <si>
    <t>C0014</t>
  </si>
  <si>
    <t>Chiangmai Janitorial supply Co.,Ltd.</t>
  </si>
  <si>
    <t>C0021</t>
  </si>
  <si>
    <t>Chockchai Instrument Supply Part., Ltd.</t>
  </si>
  <si>
    <t>C0022</t>
  </si>
  <si>
    <t>Chichang Computer (Thailand ) Co.,Ltd.</t>
  </si>
  <si>
    <t>C0024</t>
  </si>
  <si>
    <t>CKD Thai Corporation Ltd.</t>
  </si>
  <si>
    <t>C0040</t>
  </si>
  <si>
    <t>CM MUI PAISARN Partnership</t>
  </si>
  <si>
    <t>C0041</t>
  </si>
  <si>
    <t>Chockchai Electronic Supply</t>
  </si>
  <si>
    <t>C0042</t>
  </si>
  <si>
    <t>CHOR CHAREON BHESAJ</t>
  </si>
  <si>
    <t>C0046</t>
  </si>
  <si>
    <t>C.K. Carton's Co., Ltd</t>
  </si>
  <si>
    <t>C0049</t>
  </si>
  <si>
    <t>Chiangmai Dry-Ice</t>
  </si>
  <si>
    <t>C0050</t>
  </si>
  <si>
    <t>CHIYODA INTEGRE (THAILAND) CO.,LTD</t>
  </si>
  <si>
    <t>C0051</t>
  </si>
  <si>
    <t>Chiangmai forklift Ltd Part</t>
  </si>
  <si>
    <t>C0054</t>
  </si>
  <si>
    <t>Complete Mark Co.,Ltd</t>
  </si>
  <si>
    <t>C0055</t>
  </si>
  <si>
    <t>Chiangmai Tools Co.,Ltd</t>
  </si>
  <si>
    <t>C0056</t>
  </si>
  <si>
    <t>Camfil (Thailand) Ltd</t>
  </si>
  <si>
    <t>C0057</t>
  </si>
  <si>
    <t>COAX GROUP CORPORATION LTD</t>
  </si>
  <si>
    <t>C0060</t>
  </si>
  <si>
    <t>CHIANGMAI ETS ENGINEERING CO.,LTD</t>
  </si>
  <si>
    <t>C0061</t>
  </si>
  <si>
    <t>CHOSEN TECHNOLOGY</t>
  </si>
  <si>
    <t>C0065</t>
  </si>
  <si>
    <t>CSS.SOLUTION LTD.,PART.</t>
  </si>
  <si>
    <t>D0002</t>
  </si>
  <si>
    <t>DIC Corporation</t>
  </si>
  <si>
    <t>D0005</t>
  </si>
  <si>
    <t>Dou Yee Enterprise (S)Pte,Ltd</t>
  </si>
  <si>
    <t>D0006</t>
  </si>
  <si>
    <t>Dou Yee Enterprises(Thailand)Co.,Ltd</t>
  </si>
  <si>
    <t>D0018</t>
  </si>
  <si>
    <t>Durasonic Co.,Ltd</t>
  </si>
  <si>
    <t>D0020</t>
  </si>
  <si>
    <t>DONG GUAN SHOEI METAL PRODUCTS.CO.LTD</t>
  </si>
  <si>
    <t>D0021</t>
  </si>
  <si>
    <t>E0006</t>
  </si>
  <si>
    <t>ESECO (THAI) CO.,LTD.</t>
  </si>
  <si>
    <t>E0007</t>
  </si>
  <si>
    <t>Elematec (Thailand) Co.,Ltd.</t>
  </si>
  <si>
    <t>E0009</t>
  </si>
  <si>
    <t>EJOT Fastening Systems (Taicang) Co.,Ltd</t>
  </si>
  <si>
    <t>E0011</t>
  </si>
  <si>
    <t>ELEMATEC CORPORATION</t>
  </si>
  <si>
    <t>F0008</t>
  </si>
  <si>
    <t>Foamtec International Co., Ltd</t>
  </si>
  <si>
    <t>F0010</t>
  </si>
  <si>
    <t>Fujitsu (Thailand) Co.,Ltd</t>
  </si>
  <si>
    <t>F0013</t>
  </si>
  <si>
    <t>FUTURE ENGINEERING &amp; TRADING CO.,LTD</t>
  </si>
  <si>
    <t>F0019</t>
  </si>
  <si>
    <t>Fujifilm (Thailand) Ltd)</t>
  </si>
  <si>
    <t>F0021</t>
  </si>
  <si>
    <t>FDK (Thailand) Co.,Ltd.</t>
  </si>
  <si>
    <t>F0022</t>
  </si>
  <si>
    <t>FITS CO.,LTD</t>
  </si>
  <si>
    <t>F0023</t>
  </si>
  <si>
    <t>Fujikura Electronics (Thailand) Ltd.</t>
  </si>
  <si>
    <t>F0024</t>
  </si>
  <si>
    <t>F0025</t>
  </si>
  <si>
    <t>F0026</t>
  </si>
  <si>
    <t>FLEXIUM Interconnect, Inc</t>
  </si>
  <si>
    <t>F0027</t>
  </si>
  <si>
    <t xml:space="preserve"> Fujitsu Electronics Pacific Asia Limited</t>
  </si>
  <si>
    <t>F0028</t>
  </si>
  <si>
    <t>FIDEA CORPORATION (THAILAND) CO.,LTD</t>
  </si>
  <si>
    <t>G0003</t>
  </si>
  <si>
    <t>Goshu Kohsan Co.,Ltd.</t>
  </si>
  <si>
    <t>G0006</t>
  </si>
  <si>
    <t>GSK Electronics (Thailand) Co., Ltd</t>
  </si>
  <si>
    <t>H0008</t>
  </si>
  <si>
    <t>HONGTHONG AIR CONDITIONING LTD PART</t>
  </si>
  <si>
    <t>H0010</t>
  </si>
  <si>
    <t>Himax Technologies Limited.</t>
  </si>
  <si>
    <t>H0014</t>
  </si>
  <si>
    <t>HDK (Thailand) Co.,Ltd.</t>
  </si>
  <si>
    <t>H0015</t>
  </si>
  <si>
    <t>HAYASHI TELEMPU HONGKONG COMPANY LIMITED</t>
  </si>
  <si>
    <t>H0017</t>
  </si>
  <si>
    <t>HONG KONG PANAC LTD.</t>
  </si>
  <si>
    <t>H0019</t>
  </si>
  <si>
    <t>HIRAISEIMITSU (THAILAND) CO.,LTD</t>
  </si>
  <si>
    <t>I0008</t>
  </si>
  <si>
    <t>Information Technology Solution Co.,Ltd</t>
  </si>
  <si>
    <t>I0015</t>
  </si>
  <si>
    <t>Inter Centerpack (Thailand) Co.,Ltd.</t>
  </si>
  <si>
    <t>I0016</t>
  </si>
  <si>
    <t>Iwatani Corporation (Thailand) Ltd</t>
  </si>
  <si>
    <t>I0017</t>
  </si>
  <si>
    <t>Igus(Thailand) Co,Ltd.</t>
  </si>
  <si>
    <t>I0019</t>
  </si>
  <si>
    <t>INTEGRATED SUPPLIES CO.,LTD</t>
  </si>
  <si>
    <t>I0020</t>
  </si>
  <si>
    <t>INTERPRETIVE CO.,LTD</t>
  </si>
  <si>
    <t>IRISO ELECTRONICS (THAILAND) LTD.</t>
  </si>
  <si>
    <t>I0022</t>
  </si>
  <si>
    <t>Inctech Matrological center Co., Ltd</t>
  </si>
  <si>
    <t>J0003</t>
  </si>
  <si>
    <t>J.Sriroongrueng Impex Co.,Ltd.</t>
  </si>
  <si>
    <t>J0008</t>
  </si>
  <si>
    <t>JFE SHOJI ELECTRONICS (THAILAND) LIMITED</t>
  </si>
  <si>
    <t>J0009</t>
  </si>
  <si>
    <t>J.M Tech Co.,Ltd</t>
  </si>
  <si>
    <t>J0012</t>
  </si>
  <si>
    <t>JET ENGINEERING LIMITED PARTNERSHIP</t>
  </si>
  <si>
    <t>J0014</t>
  </si>
  <si>
    <t>JEOL ASIA PTE LTD</t>
  </si>
  <si>
    <t>K0005</t>
  </si>
  <si>
    <t>K.S.GLOVE COMPANY LIMITED</t>
  </si>
  <si>
    <t>K0007</t>
  </si>
  <si>
    <t>KAO industrial (Thailand) Co.,Ltd.</t>
  </si>
  <si>
    <t>K0011</t>
  </si>
  <si>
    <t>Keyman International Co.,Ltd.</t>
  </si>
  <si>
    <t>K0012</t>
  </si>
  <si>
    <t>Keyence(Thailand) Co.,Ltd.</t>
  </si>
  <si>
    <t>K0016</t>
  </si>
  <si>
    <t>Koki Product Co.Ltd.</t>
  </si>
  <si>
    <t>K0026</t>
  </si>
  <si>
    <t>Kondo Co.,Ltd.</t>
  </si>
  <si>
    <t>K0030</t>
  </si>
  <si>
    <t>Kyoden (Thailand) Co., Ltd</t>
  </si>
  <si>
    <t>K0032</t>
  </si>
  <si>
    <t>KYOCERA Asia Pacific Pte,LTd.</t>
  </si>
  <si>
    <t>K0035</t>
  </si>
  <si>
    <t>K2 Allied Component Ltd.</t>
  </si>
  <si>
    <t>K0040</t>
  </si>
  <si>
    <t>KAWNA PRINT</t>
  </si>
  <si>
    <t>K0041</t>
  </si>
  <si>
    <t>KAGA DEVICES CO.,LTD</t>
  </si>
  <si>
    <t>K0046</t>
  </si>
  <si>
    <t>KHANTHIWONG TRADING CO.,LTD</t>
  </si>
  <si>
    <t>K0047</t>
  </si>
  <si>
    <t>Kunshan Ways Electron Co., LTD</t>
  </si>
  <si>
    <t>Ways Electron Co., Ltd</t>
  </si>
  <si>
    <t>K0048</t>
  </si>
  <si>
    <t>K.W.S SUPPLY. CO.,TLD</t>
  </si>
  <si>
    <t>K0049</t>
  </si>
  <si>
    <t>KYOSIN ENGINEERING CORPORATION</t>
  </si>
  <si>
    <t>K0050</t>
  </si>
  <si>
    <t>KRV Supply Limited Partnership</t>
  </si>
  <si>
    <t>K0051</t>
  </si>
  <si>
    <t>KYOCERA Communication Systems Co., Ltd.</t>
  </si>
  <si>
    <t>K0052</t>
  </si>
  <si>
    <t>KYOCERA Asia Pacific (Thailand) Co., Ltd.</t>
  </si>
  <si>
    <t>K0053</t>
  </si>
  <si>
    <t>KURODA TRADING (THAILAND) CO.,LTD</t>
  </si>
  <si>
    <t>L0009</t>
  </si>
  <si>
    <t>Lamphun Plastpack Co.,Ltd.</t>
  </si>
  <si>
    <t>L0019</t>
  </si>
  <si>
    <t>Long Shine (Thailand ) Co.,Ltd</t>
  </si>
  <si>
    <t>L0025</t>
  </si>
  <si>
    <t>Likid Silp Stationery &amp; Sport Ltd., Part</t>
  </si>
  <si>
    <t>L0027</t>
  </si>
  <si>
    <t>Lamphun Quality Part &amp; Service LTD Part</t>
  </si>
  <si>
    <t>L0028</t>
  </si>
  <si>
    <t>Lighthouse Worldwide Solutions Ltd</t>
  </si>
  <si>
    <t>L0029</t>
  </si>
  <si>
    <t>Lisu Lamphun Engineering Limited Partnership</t>
  </si>
  <si>
    <t>M0004</t>
  </si>
  <si>
    <t>Mari Printer</t>
  </si>
  <si>
    <t>M0010</t>
  </si>
  <si>
    <t>Meiwa Enterprise (Thailand) Co.,Ltd.</t>
  </si>
  <si>
    <t>M0015</t>
  </si>
  <si>
    <t>Misumi(Thailand) Co.,Ltd.</t>
  </si>
  <si>
    <t>M0016</t>
  </si>
  <si>
    <t>MITUTOYO (THAILAND) CO.,LTD</t>
  </si>
  <si>
    <t>M0018</t>
  </si>
  <si>
    <t>Modern Form (Chiangmai) Limited Part.</t>
  </si>
  <si>
    <t>M0022</t>
  </si>
  <si>
    <t>Moresco(Thailand) Co.,Ltd.</t>
  </si>
  <si>
    <t>M0027</t>
  </si>
  <si>
    <t>M&amp;O Technology</t>
  </si>
  <si>
    <t>M0030</t>
  </si>
  <si>
    <t>MKFF LASER (THAILAND) CO.,LTD</t>
  </si>
  <si>
    <t>M0031</t>
  </si>
  <si>
    <t>MARUWA CORPORATION</t>
  </si>
  <si>
    <t>M0032</t>
  </si>
  <si>
    <t>Mektec Manufacturing Corporation (Thailand) Ltd.</t>
  </si>
  <si>
    <t>M0033</t>
  </si>
  <si>
    <t>MITSUWA ELECTRIC INDUSTRY CO.,LTD</t>
  </si>
  <si>
    <t>M0037</t>
  </si>
  <si>
    <t>MITSUBISHI ELECTRIC CORPORATION</t>
  </si>
  <si>
    <t>M0038</t>
  </si>
  <si>
    <t>MECC CO.,LTD</t>
  </si>
  <si>
    <t>M0039</t>
  </si>
  <si>
    <t>MITSUBISHI ELECTRIC FACTORY AUTOMATION</t>
  </si>
  <si>
    <t>M0043</t>
  </si>
  <si>
    <t>Merck Performance Materials Ltd.</t>
  </si>
  <si>
    <t>M0044</t>
  </si>
  <si>
    <t>MB Tech Co.,Ltd</t>
  </si>
  <si>
    <t>N0001</t>
  </si>
  <si>
    <t>Nakorn ping C&amp;C Co.,Ltd.</t>
  </si>
  <si>
    <t>N0003</t>
  </si>
  <si>
    <t>Nihon Denkei (Thailand) Co.,Ltd.</t>
  </si>
  <si>
    <t>N0005</t>
  </si>
  <si>
    <t>NILFISK CO.,LTD</t>
  </si>
  <si>
    <t>N0021</t>
  </si>
  <si>
    <t>Nissho Presicion (Thailand) Co.,Ltd.</t>
  </si>
  <si>
    <t>N0022</t>
  </si>
  <si>
    <t>North Instrument Co.Ltd.</t>
  </si>
  <si>
    <t>N0024</t>
  </si>
  <si>
    <t>NMB-MINEBEA THAI LTD.</t>
  </si>
  <si>
    <t>N0027</t>
  </si>
  <si>
    <t>Nitto Denko (Singapore) Pte Ltd</t>
  </si>
  <si>
    <t>N0028</t>
  </si>
  <si>
    <t>Northtop Thai Package Co.,Ltd</t>
  </si>
  <si>
    <t>N0029</t>
  </si>
  <si>
    <t>NIPPON STEEL &amp; SUMIKIN TECHNOLOGY CO.,LTD</t>
  </si>
  <si>
    <t>N0030</t>
  </si>
  <si>
    <t>NOVATEK MICROELECTRONICS CORP.</t>
  </si>
  <si>
    <t>N0034</t>
  </si>
  <si>
    <t>NANA INTER SUPPORT LIMITED PARTNERSHIP</t>
  </si>
  <si>
    <t>N0036</t>
  </si>
  <si>
    <t>NIPPON STEEL &amp; SUMIKIN BUSSAN MATEX.CO.LTD</t>
  </si>
  <si>
    <t>N0037</t>
  </si>
  <si>
    <t>Nattawat Chemical Industry Co., Ltd</t>
  </si>
  <si>
    <t>N0038</t>
  </si>
  <si>
    <t>NA CALTECHNOLOGIES CO., LTD</t>
  </si>
  <si>
    <t>N0039</t>
  </si>
  <si>
    <t>Nippon Electric Glass Co., Ltd</t>
  </si>
  <si>
    <t>N0041</t>
  </si>
  <si>
    <t>NawaNon Manufacturing Co.,Ltd.</t>
  </si>
  <si>
    <t>O0007</t>
  </si>
  <si>
    <t>Optimax Technology Corporation.</t>
  </si>
  <si>
    <t>O0010</t>
  </si>
  <si>
    <t>KYOCERA Display Europe GmbH</t>
  </si>
  <si>
    <t>O0011</t>
  </si>
  <si>
    <t>OPS Engineering And Supply</t>
  </si>
  <si>
    <t>O0013</t>
  </si>
  <si>
    <t>KYOCERA Display Corporation</t>
  </si>
  <si>
    <t>O0018</t>
  </si>
  <si>
    <t>KYOCERA COMMUNICATION SYSTEMS SINGAPORE PTE.LTD</t>
  </si>
  <si>
    <t>O0020</t>
  </si>
  <si>
    <t>P0007</t>
  </si>
  <si>
    <t>Penat Officemate Co.,Ltd.</t>
  </si>
  <si>
    <t>P0012</t>
  </si>
  <si>
    <t>Polatechno Co.,Ltd.</t>
  </si>
  <si>
    <t>P0018</t>
  </si>
  <si>
    <t>Prima Kleen Limited.</t>
  </si>
  <si>
    <t>P0026</t>
  </si>
  <si>
    <t>Po Ruamka Limited Partnership</t>
  </si>
  <si>
    <t>P0032</t>
  </si>
  <si>
    <t>Panya Garden</t>
  </si>
  <si>
    <t>P0033</t>
  </si>
  <si>
    <t>Power Enterprise</t>
  </si>
  <si>
    <t>P0035</t>
  </si>
  <si>
    <t>PROVINCIAL ELECTRIC AUTHORITY LUMPHUN (PEA)</t>
  </si>
  <si>
    <t>P0037</t>
  </si>
  <si>
    <t>PanasonicIndustrialDevicesSales(Thailand)Co.,Ltd</t>
  </si>
  <si>
    <t>P0040</t>
  </si>
  <si>
    <t>Progress Tooling &amp; Engineering Co.,Ltd.</t>
  </si>
  <si>
    <t>P0041</t>
  </si>
  <si>
    <t>PT Asia Limited Partnership</t>
  </si>
  <si>
    <t>Q0004</t>
  </si>
  <si>
    <t>Quality Report Co., Ltd</t>
  </si>
  <si>
    <t>R0002</t>
  </si>
  <si>
    <t>Riverstone Resource Sdn. Bhd.</t>
  </si>
  <si>
    <t>R0003</t>
  </si>
  <si>
    <t>ROHM Semiconductor (Thailand) Co.,Ltd.</t>
  </si>
  <si>
    <t>R0004</t>
  </si>
  <si>
    <t>Rojanapat Engineering Co.,Ltd.</t>
  </si>
  <si>
    <t>R0009</t>
  </si>
  <si>
    <t>RICOH (Thailand) Co.,Ltd</t>
  </si>
  <si>
    <t>R0010</t>
  </si>
  <si>
    <t>RYOSAN (THAILAND) CO.,LTD</t>
  </si>
  <si>
    <t>R0011</t>
  </si>
  <si>
    <t>ReVsense Co.,Ltd.</t>
  </si>
  <si>
    <t>R0012</t>
  </si>
  <si>
    <t>Ryosho (Thailand) Co.,Ltd.</t>
  </si>
  <si>
    <t>S0010</t>
  </si>
  <si>
    <t>SAHAROONGROJ (THAILAND) CO., LTD.</t>
  </si>
  <si>
    <t>S0012</t>
  </si>
  <si>
    <t>Sangchai Meter Co.,Ltd.</t>
  </si>
  <si>
    <t>S0021</t>
  </si>
  <si>
    <t>Siam Daikin Sales Co.,Ltd.</t>
  </si>
  <si>
    <t>S0024</t>
  </si>
  <si>
    <t>SIIX BANGKOK CO.,LTD</t>
  </si>
  <si>
    <t>S0028</t>
  </si>
  <si>
    <t>Sinpatanakit Co.,Ltd</t>
  </si>
  <si>
    <t>S0037</t>
  </si>
  <si>
    <t>Specialty Tech  Corporation Limited</t>
  </si>
  <si>
    <t>S0044</t>
  </si>
  <si>
    <t>Systek Manufacturing Co.,Ltd.</t>
  </si>
  <si>
    <t>S0051</t>
  </si>
  <si>
    <t>SPS &amp; Sons Supply Co., Ltd.</t>
  </si>
  <si>
    <t>S0052</t>
  </si>
  <si>
    <t>System Upgrade Solution Bkk Co.Ltd.</t>
  </si>
  <si>
    <t>S0053</t>
  </si>
  <si>
    <t>Sbac Co.,Ltd (S) Branch</t>
  </si>
  <si>
    <t>S0058</t>
  </si>
  <si>
    <t>S.A.(CHIANG MAI) CO.,LTD</t>
  </si>
  <si>
    <t>S0059</t>
  </si>
  <si>
    <t>S.K.O.A Center Co.,Ltd</t>
  </si>
  <si>
    <t>S0060</t>
  </si>
  <si>
    <t>SUZHOU LINGUANG ELECTRONIC CO.,LTD</t>
  </si>
  <si>
    <t>S0061</t>
  </si>
  <si>
    <t>SENJU (THAILAND) CO.,LTD.</t>
  </si>
  <si>
    <t>S0068</t>
  </si>
  <si>
    <t>SHINSHO K'MAC PRECISION PARTS(BANGKOK) CO.,LTD.</t>
  </si>
  <si>
    <t>S0070</t>
  </si>
  <si>
    <t>Shian Yih Electronic Industry Co.,Ltd</t>
  </si>
  <si>
    <t>S0072</t>
  </si>
  <si>
    <t>SIAM SANPO CO.,LTD</t>
  </si>
  <si>
    <t>S0073</t>
  </si>
  <si>
    <t>SCM ALLIANZE CO.,LTD</t>
  </si>
  <si>
    <t>S0074</t>
  </si>
  <si>
    <t>SUBVAKIM LIMITED PARTNERSHIP</t>
  </si>
  <si>
    <t>S0075</t>
  </si>
  <si>
    <t>SAHASUPPLY FIRE AND SAFETY LTD.,PART</t>
  </si>
  <si>
    <t>S0077</t>
  </si>
  <si>
    <t>Siam Technology Matchine Part Co.,Ltd</t>
  </si>
  <si>
    <t>S0079</t>
  </si>
  <si>
    <t>SEKISUI PLASTICS (THAILAND) CO.,LTD</t>
  </si>
  <si>
    <t>S0082</t>
  </si>
  <si>
    <t>Solution Center Co.,Ltd.</t>
  </si>
  <si>
    <t>S0084</t>
  </si>
  <si>
    <t>SIAM MICRO PRODUCTS CO.LTD</t>
  </si>
  <si>
    <t>S0085</t>
  </si>
  <si>
    <t>SANGTHONG ELETRIC AND ENGINEERING LTD.,PART</t>
  </si>
  <si>
    <t>S0086</t>
  </si>
  <si>
    <t>SANRITZ Corporation</t>
  </si>
  <si>
    <t>S0087</t>
  </si>
  <si>
    <t>SUZHOU SHINEI SANGYO CO., LTD</t>
  </si>
  <si>
    <t>S0090</t>
  </si>
  <si>
    <t>Sendai Engineering Co,Ltd</t>
  </si>
  <si>
    <t>S0091</t>
  </si>
  <si>
    <t>SGS (Thailand) Limited</t>
  </si>
  <si>
    <t>S0092</t>
  </si>
  <si>
    <t>SIP CHANGHONG OPTOELECTRONICS LTD.</t>
  </si>
  <si>
    <t>T0001</t>
  </si>
  <si>
    <t>T&amp;W Industrial Sevice Ltd. Part</t>
  </si>
  <si>
    <t>T0005</t>
  </si>
  <si>
    <t>Tananuwat Co.,Ltd.</t>
  </si>
  <si>
    <t>T0007</t>
  </si>
  <si>
    <t>Tanti Automation Part Limited.</t>
  </si>
  <si>
    <t>T0008</t>
  </si>
  <si>
    <t>Tanti Machine and Tools</t>
  </si>
  <si>
    <t>T0011</t>
  </si>
  <si>
    <t>Techco (Thailand) Co.,Ltd.</t>
  </si>
  <si>
    <t>T0015</t>
  </si>
  <si>
    <t>Thai Arrow Products Co.,Ltd, (TAP)</t>
  </si>
  <si>
    <t>T0024</t>
  </si>
  <si>
    <t>Thai Takenaka Internation Ltd.</t>
  </si>
  <si>
    <t>T0034</t>
  </si>
  <si>
    <t>TOA E &amp; I (Thailand) Co.,Ltd</t>
  </si>
  <si>
    <t>T0035</t>
  </si>
  <si>
    <t>TOA Performance coating Co.,Ltd</t>
  </si>
  <si>
    <t>T0038</t>
  </si>
  <si>
    <t>Tokyo Byokane (Thailand) Co.,Ltd.</t>
  </si>
  <si>
    <t>T0040</t>
  </si>
  <si>
    <t>Toray Engineering Co.,Ltd</t>
  </si>
  <si>
    <t>T0051</t>
  </si>
  <si>
    <t>Three Bond VIV Sales (Thailand) Co.ltd.</t>
  </si>
  <si>
    <t>T0059</t>
  </si>
  <si>
    <t>Thermalpack Co.,Ltd</t>
  </si>
  <si>
    <t>T0060</t>
  </si>
  <si>
    <t>T.VEERAPHAN KARKA (1968) Ltd  Part</t>
  </si>
  <si>
    <t>T0063</t>
  </si>
  <si>
    <t>Texfocus Co.,Ltd</t>
  </si>
  <si>
    <t>T0065</t>
  </si>
  <si>
    <t>Thai Hibex Co.,Ltd.</t>
  </si>
  <si>
    <t>T0066</t>
  </si>
  <si>
    <t>THAI SECOM SECURITY CO.,LTD.</t>
  </si>
  <si>
    <t>Thaisecom Pitakkij Co.,Ltd.</t>
  </si>
  <si>
    <t>T0067</t>
  </si>
  <si>
    <t>TECNOS Co., Ltd.</t>
  </si>
  <si>
    <t>T0071</t>
  </si>
  <si>
    <t>Tokyo Shimoda Kogyo Co.,Ltd</t>
  </si>
  <si>
    <t>Tokyo Shimoda Kougyo Co.,Ltd</t>
  </si>
  <si>
    <t>T0073</t>
  </si>
  <si>
    <t>TOA ELECTRIC INDUSTRIAL CO.,LTD.</t>
  </si>
  <si>
    <t>T0075</t>
  </si>
  <si>
    <t>TAKE SYSTEMS CO.,LTD</t>
  </si>
  <si>
    <t>T0076</t>
  </si>
  <si>
    <t>TAMURA CORPORATION (THAILAND) CO.,LTD</t>
  </si>
  <si>
    <t>T0077</t>
  </si>
  <si>
    <t>Taiyo Technology Industry (Thailand) Co.,Ltd</t>
  </si>
  <si>
    <t>T0080</t>
  </si>
  <si>
    <t>THAI TAKASAGO CO.,LTD</t>
  </si>
  <si>
    <t>T0085</t>
  </si>
  <si>
    <t>Tenoneeds Co., Ltd</t>
  </si>
  <si>
    <t>T0086</t>
  </si>
  <si>
    <t>T. Chatani &amp; Co.,Ltd</t>
  </si>
  <si>
    <t>T0088</t>
  </si>
  <si>
    <t>Tawat Machine Tech Ltd., Part</t>
  </si>
  <si>
    <t>T0089</t>
  </si>
  <si>
    <t>TERAL TRADING&amp;SERVICE CO., LTD.</t>
  </si>
  <si>
    <t>T0090</t>
  </si>
  <si>
    <t>THAI CALIBRATION SERVICE Co., Ltd</t>
  </si>
  <si>
    <t>T0091</t>
  </si>
  <si>
    <t>Thai Industech Co.,LTD</t>
  </si>
  <si>
    <t>U0003</t>
  </si>
  <si>
    <t>Ultracore Co.,Ltd</t>
  </si>
  <si>
    <t>U0004</t>
  </si>
  <si>
    <t>Ultracore Electronics Supplies Co.,Ltd.</t>
  </si>
  <si>
    <t>U0007</t>
  </si>
  <si>
    <t>Union Science Co.ltd.</t>
  </si>
  <si>
    <t>U0008</t>
  </si>
  <si>
    <t>ULVAC (THAILAND) LTD.</t>
  </si>
  <si>
    <t>U0009</t>
  </si>
  <si>
    <t>UKC ELECTRONICS (S) PTE LTD</t>
  </si>
  <si>
    <t>U0010</t>
  </si>
  <si>
    <t>UNION ELECS CORPORATION</t>
  </si>
  <si>
    <t>U0011</t>
  </si>
  <si>
    <t>United Innovative Developer Limited Partnership</t>
  </si>
  <si>
    <t>U0012</t>
  </si>
  <si>
    <t>UENO (THAILAND) CO., LTD.</t>
  </si>
  <si>
    <t>V0001</t>
  </si>
  <si>
    <t>V.R Filter Co., Ltd.</t>
  </si>
  <si>
    <t>V0009</t>
  </si>
  <si>
    <t>V.K.T.LIGHTING CO.,LTD</t>
  </si>
  <si>
    <t>V0010</t>
  </si>
  <si>
    <t>VITEC GLOBAL ELECTRONICS CO., LTD.</t>
  </si>
  <si>
    <t>W0001</t>
  </si>
  <si>
    <t>Wanli Packing Enterprise Co.,Ltd.</t>
  </si>
  <si>
    <t>W0002</t>
  </si>
  <si>
    <t>Watana Footwear Co.,Ltd</t>
  </si>
  <si>
    <t>W0003</t>
  </si>
  <si>
    <t>Win Professional Trading Co.,LTD</t>
  </si>
  <si>
    <t>W0004</t>
  </si>
  <si>
    <t>Wara Microcircuit Co.,Ltd</t>
  </si>
  <si>
    <t>W0005</t>
  </si>
  <si>
    <t>Wing Fung Packaging Co.,Ltd</t>
  </si>
  <si>
    <t>W0007</t>
  </si>
  <si>
    <t>Wise solution and consulting Co.,Ltd</t>
  </si>
  <si>
    <t>W0008</t>
  </si>
  <si>
    <t>WK ELECTRIC CO.,LTD.</t>
  </si>
  <si>
    <t>Y0003</t>
  </si>
  <si>
    <t>YAMAZEN TRADING (THAILAND) CO.,LTD</t>
  </si>
  <si>
    <t>Y0004</t>
  </si>
  <si>
    <t>Yodogawa Hu-Tech Co.,Ltd</t>
  </si>
  <si>
    <t>Z0002</t>
  </si>
  <si>
    <t>Z.KURODA (THAILAND) CO.,LTD</t>
  </si>
  <si>
    <t>KYDZ（張家港）</t>
    <rPh sb="5" eb="8">
      <t>チョウカコウ</t>
    </rPh>
    <phoneticPr fontId="0"/>
  </si>
  <si>
    <t>S0763R</t>
  </si>
  <si>
    <r>
      <rPr>
        <sz val="11"/>
        <color theme="1"/>
        <rFont val="Calibri"/>
        <family val="2"/>
        <scheme val="minor"/>
      </rPr>
      <t>凯迈</t>
    </r>
    <r>
      <rPr>
        <sz val="11"/>
        <rFont val="HGS創英角ｺﾞｼｯｸUB"/>
        <family val="3"/>
        <charset val="128"/>
      </rPr>
      <t>克神商商貿（上海）有限公司</t>
    </r>
  </si>
  <si>
    <t>Z0001J</t>
  </si>
  <si>
    <t>ACT.JAPAN CORPORATION.</t>
  </si>
  <si>
    <t>Z0001R</t>
  </si>
  <si>
    <r>
      <rPr>
        <sz val="11"/>
        <color theme="1"/>
        <rFont val="Calibri"/>
        <family val="2"/>
        <scheme val="minor"/>
      </rPr>
      <t>张</t>
    </r>
    <r>
      <rPr>
        <sz val="11"/>
        <rFont val="HGS創英角ｺﾞｼｯｸUB"/>
        <family val="3"/>
        <charset val="128"/>
      </rPr>
      <t>家港保税区</t>
    </r>
    <r>
      <rPr>
        <sz val="11"/>
        <color theme="1"/>
        <rFont val="Calibri"/>
        <family val="2"/>
        <scheme val="minor"/>
      </rPr>
      <t>胜</t>
    </r>
    <r>
      <rPr>
        <sz val="11"/>
        <rFont val="HGS創英角ｺﾞｼｯｸUB"/>
        <family val="3"/>
        <charset val="128"/>
      </rPr>
      <t>科水</t>
    </r>
    <r>
      <rPr>
        <sz val="11"/>
        <color theme="1"/>
        <rFont val="Calibri"/>
        <family val="2"/>
        <scheme val="minor"/>
      </rPr>
      <t>务</t>
    </r>
    <r>
      <rPr>
        <sz val="11"/>
        <rFont val="HGS創英角ｺﾞｼｯｸUB"/>
        <family val="3"/>
        <charset val="128"/>
      </rPr>
      <t>有限公司</t>
    </r>
  </si>
  <si>
    <t>Z0005R</t>
  </si>
  <si>
    <r>
      <rPr>
        <sz val="11"/>
        <color theme="1"/>
        <rFont val="Calibri"/>
        <family val="2"/>
        <scheme val="minor"/>
      </rPr>
      <t>张</t>
    </r>
    <r>
      <rPr>
        <sz val="11"/>
        <rFont val="HGS創英角ｺﾞｼｯｸUB"/>
        <family val="3"/>
        <charset val="128"/>
      </rPr>
      <t>家港</t>
    </r>
    <r>
      <rPr>
        <sz val="11"/>
        <color theme="1"/>
        <rFont val="Calibri"/>
        <family val="2"/>
        <scheme val="minor"/>
      </rPr>
      <t>凯</t>
    </r>
    <r>
      <rPr>
        <sz val="11"/>
        <rFont val="HGS創英角ｺﾞｼｯｸUB"/>
        <family val="3"/>
        <charset val="128"/>
      </rPr>
      <t>菱</t>
    </r>
    <r>
      <rPr>
        <sz val="11"/>
        <color theme="1"/>
        <rFont val="Calibri"/>
        <family val="2"/>
        <scheme val="minor"/>
      </rPr>
      <t>电</t>
    </r>
    <r>
      <rPr>
        <sz val="11"/>
        <rFont val="HGS創英角ｺﾞｼｯｸUB"/>
        <family val="3"/>
        <charset val="128"/>
      </rPr>
      <t>梯有限公司</t>
    </r>
  </si>
  <si>
    <t>Z0006U</t>
  </si>
  <si>
    <t>NSG HONG KONG CO LTD GROUP OF NIPPON SHEET GLASS</t>
  </si>
  <si>
    <t>Z0009J</t>
  </si>
  <si>
    <t>Z0013U</t>
  </si>
  <si>
    <t>Merck Performance Materials Hong Kong Limited</t>
  </si>
  <si>
    <t>Z0018R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</si>
  <si>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镇</t>
    </r>
    <r>
      <rPr>
        <sz val="11"/>
        <rFont val="HGS創英角ｺﾞｼｯｸUB"/>
        <family val="3"/>
        <charset val="128"/>
      </rPr>
      <t>恒盛物</t>
    </r>
    <r>
      <rPr>
        <sz val="11"/>
        <color theme="1"/>
        <rFont val="Calibri"/>
        <family val="2"/>
        <scheme val="minor"/>
      </rPr>
      <t>资经营</t>
    </r>
    <r>
      <rPr>
        <sz val="11"/>
        <rFont val="HGS創英角ｺﾞｼｯｸUB"/>
        <family val="3"/>
        <charset val="128"/>
      </rPr>
      <t>部</t>
    </r>
  </si>
  <si>
    <t>Z0020R</t>
  </si>
  <si>
    <r>
      <rPr>
        <sz val="11"/>
        <color theme="1"/>
        <rFont val="Calibri"/>
        <family val="2"/>
        <scheme val="minor"/>
      </rPr>
      <t>张</t>
    </r>
    <r>
      <rPr>
        <sz val="11"/>
        <rFont val="HGS創英角ｺﾞｼｯｸUB"/>
        <family val="3"/>
        <charset val="128"/>
      </rPr>
      <t>家港市悦盛</t>
    </r>
    <r>
      <rPr>
        <sz val="11"/>
        <color theme="1"/>
        <rFont val="Calibri"/>
        <family val="2"/>
        <scheme val="minor"/>
      </rPr>
      <t>贸</t>
    </r>
    <r>
      <rPr>
        <sz val="11"/>
        <rFont val="HGS創英角ｺﾞｼｯｸUB"/>
        <family val="3"/>
        <charset val="128"/>
      </rPr>
      <t>易有限公司</t>
    </r>
  </si>
  <si>
    <t>Z0024R</t>
  </si>
  <si>
    <r>
      <t>花王(上海)</t>
    </r>
    <r>
      <rPr>
        <sz val="11"/>
        <color theme="1"/>
        <rFont val="Calibri"/>
        <family val="2"/>
        <scheme val="minor"/>
      </rPr>
      <t>贸</t>
    </r>
    <r>
      <rPr>
        <sz val="11"/>
        <rFont val="HGS創英角ｺﾞｼｯｸUB"/>
        <family val="3"/>
        <charset val="128"/>
      </rPr>
      <t>易有限公司</t>
    </r>
  </si>
  <si>
    <t>Z0033J</t>
  </si>
  <si>
    <t>株式会社近藤商店Z0033J</t>
  </si>
  <si>
    <t>Z0042R</t>
  </si>
  <si>
    <r>
      <rPr>
        <sz val="11"/>
        <color theme="1"/>
        <rFont val="Calibri"/>
        <family val="2"/>
        <scheme val="minor"/>
      </rPr>
      <t>张</t>
    </r>
    <r>
      <rPr>
        <sz val="11"/>
        <rFont val="HGS創英角ｺﾞｼｯｸUB"/>
        <family val="3"/>
        <charset val="128"/>
      </rPr>
      <t>家港市光皇泡沫塑料制造有限公司</t>
    </r>
  </si>
  <si>
    <t>Z0043R</t>
  </si>
  <si>
    <r>
      <rPr>
        <sz val="11"/>
        <color theme="1"/>
        <rFont val="Calibri"/>
        <family val="2"/>
        <scheme val="minor"/>
      </rPr>
      <t>张</t>
    </r>
    <r>
      <rPr>
        <sz val="11"/>
        <rFont val="HGS創英角ｺﾞｼｯｸUB"/>
        <family val="3"/>
        <charset val="128"/>
      </rPr>
      <t>家港市后塍印刷厂</t>
    </r>
  </si>
  <si>
    <t>Z0044R</t>
  </si>
  <si>
    <r>
      <rPr>
        <sz val="11"/>
        <color theme="1"/>
        <rFont val="Calibri"/>
        <family val="2"/>
        <scheme val="minor"/>
      </rPr>
      <t>张</t>
    </r>
    <r>
      <rPr>
        <sz val="11"/>
        <rFont val="HGS創英角ｺﾞｼｯｸUB"/>
        <family val="3"/>
        <charset val="128"/>
      </rPr>
      <t>家港市后塍勤</t>
    </r>
    <r>
      <rPr>
        <sz val="11"/>
        <color theme="1"/>
        <rFont val="Calibri"/>
        <family val="2"/>
        <scheme val="minor"/>
      </rPr>
      <t>业</t>
    </r>
    <r>
      <rPr>
        <sz val="11"/>
        <rFont val="HGS創英角ｺﾞｼｯｸUB"/>
        <family val="3"/>
        <charset val="128"/>
      </rPr>
      <t>建筑装璜</t>
    </r>
    <r>
      <rPr>
        <sz val="11"/>
        <color theme="1"/>
        <rFont val="Calibri"/>
        <family val="2"/>
        <scheme val="minor"/>
      </rPr>
      <t>队</t>
    </r>
  </si>
  <si>
    <t>Z0053J</t>
  </si>
  <si>
    <t>SEKISUI (HONG KONG) LIMITED.</t>
  </si>
  <si>
    <t>Z0058R</t>
  </si>
  <si>
    <r>
      <t>佐藤自</t>
    </r>
    <r>
      <rPr>
        <sz val="11"/>
        <color theme="1"/>
        <rFont val="Calibri"/>
        <family val="2"/>
        <scheme val="minor"/>
      </rPr>
      <t>动识别</t>
    </r>
    <r>
      <rPr>
        <sz val="11"/>
        <rFont val="HGS創英角ｺﾞｼｯｸUB"/>
        <family val="3"/>
        <charset val="128"/>
      </rPr>
      <t>系</t>
    </r>
    <r>
      <rPr>
        <sz val="11"/>
        <color theme="1"/>
        <rFont val="Calibri"/>
        <family val="2"/>
        <scheme val="minor"/>
      </rPr>
      <t>统</t>
    </r>
    <r>
      <rPr>
        <sz val="11"/>
        <rFont val="HGS創英角ｺﾞｼｯｸUB"/>
        <family val="3"/>
        <charset val="128"/>
      </rPr>
      <t>国</t>
    </r>
    <r>
      <rPr>
        <sz val="11"/>
        <color theme="1"/>
        <rFont val="Calibri"/>
        <family val="2"/>
        <scheme val="minor"/>
      </rPr>
      <t>际贸</t>
    </r>
    <r>
      <rPr>
        <sz val="11"/>
        <rFont val="HGS創英角ｺﾞｼｯｸUB"/>
        <family val="3"/>
        <charset val="128"/>
      </rPr>
      <t>易(上海)有限公司</t>
    </r>
  </si>
  <si>
    <t>Z0059J</t>
  </si>
  <si>
    <t>MITANI ELECTRONICS CORP</t>
  </si>
  <si>
    <t>Z0060R</t>
  </si>
  <si>
    <r>
      <t>三</t>
    </r>
    <r>
      <rPr>
        <sz val="11"/>
        <color theme="1"/>
        <rFont val="Calibri"/>
        <family val="2"/>
        <scheme val="minor"/>
      </rPr>
      <t>键</t>
    </r>
    <r>
      <rPr>
        <sz val="11"/>
        <rFont val="HGS創英角ｺﾞｼｯｸUB"/>
        <family val="3"/>
        <charset val="128"/>
      </rPr>
      <t>化工（上海）有限公司</t>
    </r>
  </si>
  <si>
    <t>Z0065R</t>
  </si>
  <si>
    <r>
      <t>萩谷新技</t>
    </r>
    <r>
      <rPr>
        <sz val="11"/>
        <color theme="1"/>
        <rFont val="Calibri"/>
        <family val="2"/>
        <scheme val="minor"/>
      </rPr>
      <t>电</t>
    </r>
    <r>
      <rPr>
        <sz val="11"/>
        <rFont val="HGS創英角ｺﾞｼｯｸUB"/>
        <family val="3"/>
        <charset val="128"/>
      </rPr>
      <t>子（</t>
    </r>
    <r>
      <rPr>
        <sz val="11"/>
        <color theme="1"/>
        <rFont val="Calibri"/>
        <family val="2"/>
        <scheme val="minor"/>
      </rPr>
      <t>苏</t>
    </r>
    <r>
      <rPr>
        <sz val="11"/>
        <rFont val="HGS創英角ｺﾞｼｯｸUB"/>
        <family val="3"/>
        <charset val="128"/>
      </rPr>
      <t>州）有限公司</t>
    </r>
  </si>
  <si>
    <t>Z0068R</t>
  </si>
  <si>
    <r>
      <t>南京天杰冷气装</t>
    </r>
    <r>
      <rPr>
        <sz val="11"/>
        <color theme="1"/>
        <rFont val="Calibri"/>
        <family val="2"/>
        <scheme val="minor"/>
      </rPr>
      <t>饰</t>
    </r>
    <r>
      <rPr>
        <sz val="11"/>
        <rFont val="HGS創英角ｺﾞｼｯｸUB"/>
        <family val="3"/>
        <charset val="128"/>
      </rPr>
      <t>工程有限公司</t>
    </r>
  </si>
  <si>
    <t>Z0070R</t>
  </si>
  <si>
    <r>
      <t>上海佳遇</t>
    </r>
    <r>
      <rPr>
        <sz val="11"/>
        <color theme="1"/>
        <rFont val="Calibri"/>
        <family val="2"/>
        <scheme val="minor"/>
      </rPr>
      <t>贸</t>
    </r>
    <r>
      <rPr>
        <sz val="11"/>
        <rFont val="HGS創英角ｺﾞｼｯｸUB"/>
        <family val="3"/>
        <charset val="128"/>
      </rPr>
      <t>易有限公司</t>
    </r>
  </si>
  <si>
    <t>Z0073R</t>
  </si>
  <si>
    <t>上海岩谷有限公司</t>
  </si>
  <si>
    <t>Z0097R</t>
  </si>
  <si>
    <r>
      <rPr>
        <sz val="11"/>
        <color theme="1"/>
        <rFont val="Calibri"/>
        <family val="2"/>
        <scheme val="minor"/>
      </rPr>
      <t>张</t>
    </r>
    <r>
      <rPr>
        <sz val="11"/>
        <rFont val="HGS創英角ｺﾞｼｯｸUB"/>
        <family val="3"/>
        <charset val="128"/>
      </rPr>
      <t>家港新世</t>
    </r>
    <r>
      <rPr>
        <sz val="11"/>
        <color theme="1"/>
        <rFont val="Calibri"/>
        <family val="2"/>
        <scheme val="minor"/>
      </rPr>
      <t>纪</t>
    </r>
    <r>
      <rPr>
        <sz val="11"/>
        <rFont val="HGS創英角ｺﾞｼｯｸUB"/>
        <family val="3"/>
        <charset val="128"/>
      </rPr>
      <t>空</t>
    </r>
    <r>
      <rPr>
        <sz val="11"/>
        <color theme="1"/>
        <rFont val="Calibri"/>
        <family val="2"/>
        <scheme val="minor"/>
      </rPr>
      <t>调</t>
    </r>
    <r>
      <rPr>
        <sz val="11"/>
        <rFont val="HGS創英角ｺﾞｼｯｸUB"/>
        <family val="3"/>
        <charset val="128"/>
      </rPr>
      <t>有限公司</t>
    </r>
  </si>
  <si>
    <t>Z0098R</t>
  </si>
  <si>
    <r>
      <rPr>
        <sz val="11"/>
        <color theme="1"/>
        <rFont val="Calibri"/>
        <family val="2"/>
        <scheme val="minor"/>
      </rPr>
      <t>张</t>
    </r>
    <r>
      <rPr>
        <sz val="11"/>
        <rFont val="HGS創英角ｺﾞｼｯｸUB"/>
        <family val="3"/>
        <charset val="128"/>
      </rPr>
      <t>家港市新德</t>
    </r>
    <r>
      <rPr>
        <sz val="11"/>
        <color theme="1"/>
        <rFont val="Calibri"/>
        <family val="2"/>
        <scheme val="minor"/>
      </rPr>
      <t>试剂经营</t>
    </r>
    <r>
      <rPr>
        <sz val="11"/>
        <rFont val="HGS創英角ｺﾞｼｯｸUB"/>
        <family val="3"/>
        <charset val="128"/>
      </rPr>
      <t>部</t>
    </r>
  </si>
  <si>
    <t>Z0100R</t>
  </si>
  <si>
    <r>
      <rPr>
        <sz val="11"/>
        <color theme="1"/>
        <rFont val="Calibri"/>
        <family val="2"/>
        <scheme val="minor"/>
      </rPr>
      <t>苏</t>
    </r>
    <r>
      <rPr>
        <sz val="11"/>
        <rFont val="HGS創英角ｺﾞｼｯｸUB"/>
        <family val="3"/>
        <charset val="128"/>
      </rPr>
      <t>州新</t>
    </r>
    <r>
      <rPr>
        <sz val="11"/>
        <color theme="1"/>
        <rFont val="Calibri"/>
        <family val="2"/>
        <scheme val="minor"/>
      </rPr>
      <t>纶</t>
    </r>
    <r>
      <rPr>
        <sz val="11"/>
        <rFont val="HGS創英角ｺﾞｼｯｸUB"/>
        <family val="3"/>
        <charset val="128"/>
      </rPr>
      <t>超</t>
    </r>
    <r>
      <rPr>
        <sz val="11"/>
        <color theme="1"/>
        <rFont val="Calibri"/>
        <family val="2"/>
        <scheme val="minor"/>
      </rPr>
      <t>净</t>
    </r>
    <r>
      <rPr>
        <sz val="11"/>
        <rFont val="HGS創英角ｺﾞｼｯｸUB"/>
        <family val="3"/>
        <charset val="128"/>
      </rPr>
      <t>技</t>
    </r>
    <r>
      <rPr>
        <sz val="11"/>
        <color theme="1"/>
        <rFont val="Calibri"/>
        <family val="2"/>
        <scheme val="minor"/>
      </rPr>
      <t>术</t>
    </r>
    <r>
      <rPr>
        <sz val="11"/>
        <rFont val="HGS創英角ｺﾞｼｯｸUB"/>
        <family val="3"/>
        <charset val="128"/>
      </rPr>
      <t>有限公司</t>
    </r>
  </si>
  <si>
    <t>Z0107R</t>
  </si>
  <si>
    <r>
      <t>江</t>
    </r>
    <r>
      <rPr>
        <sz val="11"/>
        <color theme="1"/>
        <rFont val="Calibri"/>
        <family val="2"/>
        <scheme val="minor"/>
      </rPr>
      <t>苏</t>
    </r>
    <r>
      <rPr>
        <sz val="11"/>
        <rFont val="HGS創英角ｺﾞｼｯｸUB"/>
        <family val="3"/>
        <charset val="128"/>
      </rPr>
      <t>星</t>
    </r>
    <r>
      <rPr>
        <sz val="11"/>
        <color theme="1"/>
        <rFont val="Calibri"/>
        <family val="2"/>
        <scheme val="minor"/>
      </rPr>
      <t>驰环</t>
    </r>
    <r>
      <rPr>
        <sz val="11"/>
        <rFont val="HGS創英角ｺﾞｼｯｸUB"/>
        <family val="3"/>
        <charset val="128"/>
      </rPr>
      <t>保有限公司</t>
    </r>
  </si>
  <si>
    <t>Z0108R</t>
  </si>
  <si>
    <r>
      <t>深圳清溢光</t>
    </r>
    <r>
      <rPr>
        <sz val="11"/>
        <color theme="1"/>
        <rFont val="Calibri"/>
        <family val="2"/>
        <scheme val="minor"/>
      </rPr>
      <t>电</t>
    </r>
    <r>
      <rPr>
        <sz val="11"/>
        <rFont val="HGS創英角ｺﾞｼｯｸUB"/>
        <family val="3"/>
        <charset val="128"/>
      </rPr>
      <t>股份有限公司</t>
    </r>
  </si>
  <si>
    <t>Z0111R</t>
  </si>
  <si>
    <r>
      <t>上海西科姆保安服</t>
    </r>
    <r>
      <rPr>
        <sz val="11"/>
        <color theme="1"/>
        <rFont val="Calibri"/>
        <family val="2"/>
        <scheme val="minor"/>
      </rPr>
      <t>务</t>
    </r>
    <r>
      <rPr>
        <sz val="11"/>
        <rFont val="HGS創英角ｺﾞｼｯｸUB"/>
        <family val="3"/>
        <charset val="128"/>
      </rPr>
      <t>有限公司</t>
    </r>
  </si>
  <si>
    <t>Z0114J</t>
  </si>
  <si>
    <t>WESTERN JAPAN TRADING CO.,LTD.</t>
  </si>
  <si>
    <t>Z0115R</t>
  </si>
  <si>
    <r>
      <t>石家庄</t>
    </r>
    <r>
      <rPr>
        <sz val="11"/>
        <color theme="1"/>
        <rFont val="Calibri"/>
        <family val="2"/>
        <scheme val="minor"/>
      </rPr>
      <t>诚</t>
    </r>
    <r>
      <rPr>
        <sz val="11"/>
        <rFont val="HGS創英角ｺﾞｼｯｸUB"/>
        <family val="3"/>
        <charset val="128"/>
      </rPr>
      <t>志永</t>
    </r>
    <r>
      <rPr>
        <sz val="11"/>
        <color theme="1"/>
        <rFont val="Calibri"/>
        <family val="2"/>
        <scheme val="minor"/>
      </rPr>
      <t>华显</t>
    </r>
    <r>
      <rPr>
        <sz val="11"/>
        <rFont val="HGS創英角ｺﾞｼｯｸUB"/>
        <family val="3"/>
        <charset val="128"/>
      </rPr>
      <t>示材料有限公司</t>
    </r>
  </si>
  <si>
    <t>Z0120R</t>
  </si>
  <si>
    <t>村上精密制版(昆山)有限公司</t>
  </si>
  <si>
    <t>Z0128J</t>
  </si>
  <si>
    <t>TSUJIDEN (KUNSHAN) CO.,LTD</t>
  </si>
  <si>
    <t>Z0133R</t>
  </si>
  <si>
    <r>
      <t>槌屋(北京)国</t>
    </r>
    <r>
      <rPr>
        <sz val="11"/>
        <color theme="1"/>
        <rFont val="Calibri"/>
        <family val="2"/>
        <scheme val="minor"/>
      </rPr>
      <t>际贸</t>
    </r>
    <r>
      <rPr>
        <sz val="11"/>
        <rFont val="HGS創英角ｺﾞｼｯｸUB"/>
        <family val="3"/>
        <charset val="128"/>
      </rPr>
      <t>易有限公司</t>
    </r>
  </si>
  <si>
    <t>Z0139R</t>
  </si>
  <si>
    <r>
      <t>昆山</t>
    </r>
    <r>
      <rPr>
        <sz val="11"/>
        <color theme="1"/>
        <rFont val="Calibri"/>
        <family val="2"/>
        <scheme val="minor"/>
      </rPr>
      <t>东</t>
    </r>
    <r>
      <rPr>
        <sz val="11"/>
        <rFont val="HGS創英角ｺﾞｼｯｸUB"/>
        <family val="3"/>
        <charset val="128"/>
      </rPr>
      <t>普精密制版有限公司</t>
    </r>
  </si>
  <si>
    <t>Z0144R</t>
  </si>
  <si>
    <r>
      <t>日昌</t>
    </r>
    <r>
      <rPr>
        <sz val="11"/>
        <color theme="1"/>
        <rFont val="Calibri"/>
        <family val="2"/>
        <scheme val="minor"/>
      </rPr>
      <t>产业</t>
    </r>
    <r>
      <rPr>
        <sz val="11"/>
        <rFont val="HGS創英角ｺﾞｼｯｸUB"/>
        <family val="3"/>
        <charset val="128"/>
      </rPr>
      <t>（上海）有限公司</t>
    </r>
  </si>
  <si>
    <t>Z0144U</t>
  </si>
  <si>
    <t>NISSHO SANGYO (SHANGHAI) CO.,LTD.</t>
  </si>
  <si>
    <t>Z0146J</t>
  </si>
  <si>
    <t>SHANGHAI NITTO OPTICAL CO.,LTD</t>
  </si>
  <si>
    <t>Z0146R</t>
  </si>
  <si>
    <r>
      <t>上海日</t>
    </r>
    <r>
      <rPr>
        <sz val="11"/>
        <color theme="1"/>
        <rFont val="Calibri"/>
        <family val="2"/>
        <scheme val="minor"/>
      </rPr>
      <t>东</t>
    </r>
    <r>
      <rPr>
        <sz val="11"/>
        <rFont val="HGS創英角ｺﾞｼｯｸUB"/>
        <family val="3"/>
        <charset val="128"/>
      </rPr>
      <t>光学有限公司</t>
    </r>
  </si>
  <si>
    <t>Z0146U</t>
  </si>
  <si>
    <t>Z0149U</t>
  </si>
  <si>
    <t>HITACHI CHEMICAL CO.(HK) LTD.</t>
  </si>
  <si>
    <t>Z0154R</t>
  </si>
  <si>
    <r>
      <rPr>
        <sz val="11"/>
        <color theme="1"/>
        <rFont val="Calibri"/>
        <family val="2"/>
        <scheme val="minor"/>
      </rPr>
      <t>张</t>
    </r>
    <r>
      <rPr>
        <sz val="11"/>
        <rFont val="HGS創英角ｺﾞｼｯｸUB"/>
        <family val="3"/>
        <charset val="128"/>
      </rPr>
      <t>家港普雷</t>
    </r>
    <r>
      <rPr>
        <sz val="11"/>
        <color theme="1"/>
        <rFont val="Calibri"/>
        <family val="2"/>
        <scheme val="minor"/>
      </rPr>
      <t>电脑</t>
    </r>
    <r>
      <rPr>
        <sz val="11"/>
        <rFont val="HGS創英角ｺﾞｼｯｸUB"/>
        <family val="3"/>
        <charset val="128"/>
      </rPr>
      <t>有限公司</t>
    </r>
  </si>
  <si>
    <t>Z0157J</t>
  </si>
  <si>
    <t>POLATECHNO (HONG KONG) CO.,LTD</t>
  </si>
  <si>
    <t>Z0168U</t>
  </si>
  <si>
    <t>OPTIMAX TECHNOLOGY CORPORATION</t>
  </si>
  <si>
    <t>Z0172R</t>
  </si>
  <si>
    <r>
      <t>无</t>
    </r>
    <r>
      <rPr>
        <sz val="11"/>
        <color theme="1"/>
        <rFont val="Calibri"/>
        <family val="2"/>
        <scheme val="minor"/>
      </rPr>
      <t>锡</t>
    </r>
    <r>
      <rPr>
        <sz val="11"/>
        <rFont val="HGS創英角ｺﾞｼｯｸUB"/>
        <family val="3"/>
        <charset val="128"/>
      </rPr>
      <t>市海川空</t>
    </r>
    <r>
      <rPr>
        <sz val="11"/>
        <color theme="1"/>
        <rFont val="Calibri"/>
        <family val="2"/>
        <scheme val="minor"/>
      </rPr>
      <t>调设备</t>
    </r>
    <r>
      <rPr>
        <sz val="11"/>
        <rFont val="HGS創英角ｺﾞｼｯｸUB"/>
        <family val="3"/>
        <charset val="128"/>
      </rPr>
      <t>有限公司</t>
    </r>
  </si>
  <si>
    <t>Z0177R</t>
  </si>
  <si>
    <r>
      <t>江</t>
    </r>
    <r>
      <rPr>
        <sz val="11"/>
        <color theme="1"/>
        <rFont val="Calibri"/>
        <family val="2"/>
        <scheme val="minor"/>
      </rPr>
      <t>苏</t>
    </r>
    <r>
      <rPr>
        <sz val="11"/>
        <rFont val="HGS創英角ｺﾞｼｯｸUB"/>
        <family val="3"/>
        <charset val="128"/>
      </rPr>
      <t>昊</t>
    </r>
    <r>
      <rPr>
        <sz val="11"/>
        <color theme="1"/>
        <rFont val="Calibri"/>
        <family val="2"/>
        <scheme val="minor"/>
      </rPr>
      <t>华传动</t>
    </r>
    <r>
      <rPr>
        <sz val="11"/>
        <rFont val="HGS創英角ｺﾞｼｯｸUB"/>
        <family val="3"/>
        <charset val="128"/>
      </rPr>
      <t>控制股份有限公司</t>
    </r>
  </si>
  <si>
    <t>Z0178R</t>
  </si>
  <si>
    <r>
      <t>无</t>
    </r>
    <r>
      <rPr>
        <sz val="11"/>
        <color theme="1"/>
        <rFont val="Calibri"/>
        <family val="2"/>
        <scheme val="minor"/>
      </rPr>
      <t>锡</t>
    </r>
    <r>
      <rPr>
        <sz val="11"/>
        <rFont val="HGS創英角ｺﾞｼｯｸUB"/>
        <family val="3"/>
        <charset val="128"/>
      </rPr>
      <t>市</t>
    </r>
    <r>
      <rPr>
        <sz val="11"/>
        <color theme="1"/>
        <rFont val="Calibri"/>
        <family val="2"/>
        <scheme val="minor"/>
      </rPr>
      <t>爱赛</t>
    </r>
    <r>
      <rPr>
        <sz val="11"/>
        <rFont val="HGS創英角ｺﾞｼｯｸUB"/>
        <family val="3"/>
        <charset val="128"/>
      </rPr>
      <t>雅印刷器材有限公司</t>
    </r>
  </si>
  <si>
    <t>Z0183R</t>
  </si>
  <si>
    <r>
      <rPr>
        <sz val="11"/>
        <color theme="1"/>
        <rFont val="Calibri"/>
        <family val="2"/>
        <scheme val="minor"/>
      </rPr>
      <t>张</t>
    </r>
    <r>
      <rPr>
        <sz val="11"/>
        <rFont val="HGS創英角ｺﾞｼｯｸUB"/>
        <family val="3"/>
        <charset val="128"/>
      </rPr>
      <t>家港市荣事达模塑制品有限公司</t>
    </r>
  </si>
  <si>
    <t>Z0184R</t>
  </si>
  <si>
    <r>
      <rPr>
        <sz val="11"/>
        <color theme="1"/>
        <rFont val="Calibri"/>
        <family val="2"/>
        <scheme val="minor"/>
      </rPr>
      <t>张</t>
    </r>
    <r>
      <rPr>
        <sz val="11"/>
        <rFont val="HGS創英角ｺﾞｼｯｸUB"/>
        <family val="3"/>
        <charset val="128"/>
      </rPr>
      <t>家港市泗港</t>
    </r>
    <r>
      <rPr>
        <sz val="11"/>
        <color theme="1"/>
        <rFont val="Calibri"/>
        <family val="2"/>
        <scheme val="minor"/>
      </rPr>
      <t>凯</t>
    </r>
    <r>
      <rPr>
        <sz val="11"/>
        <rFont val="HGS創英角ｺﾞｼｯｸUB"/>
        <family val="3"/>
        <charset val="128"/>
      </rPr>
      <t>达塑料制品厂Z0184R</t>
    </r>
  </si>
  <si>
    <t>Z0185R</t>
  </si>
  <si>
    <r>
      <rPr>
        <sz val="11"/>
        <color theme="1"/>
        <rFont val="Calibri"/>
        <family val="2"/>
        <scheme val="minor"/>
      </rPr>
      <t>张</t>
    </r>
    <r>
      <rPr>
        <sz val="11"/>
        <rFont val="HGS創英角ｺﾞｼｯｸUB"/>
        <family val="3"/>
        <charset val="128"/>
      </rPr>
      <t>家港澳蒙特精密</t>
    </r>
    <r>
      <rPr>
        <sz val="11"/>
        <color theme="1"/>
        <rFont val="Calibri"/>
        <family val="2"/>
        <scheme val="minor"/>
      </rPr>
      <t>电</t>
    </r>
    <r>
      <rPr>
        <sz val="11"/>
        <rFont val="HGS創英角ｺﾞｼｯｸUB"/>
        <family val="3"/>
        <charset val="128"/>
      </rPr>
      <t>子包装有限公司</t>
    </r>
  </si>
  <si>
    <t>Z0188R</t>
  </si>
  <si>
    <r>
      <rPr>
        <sz val="11"/>
        <color theme="1"/>
        <rFont val="Calibri"/>
        <family val="2"/>
        <scheme val="minor"/>
      </rPr>
      <t>东</t>
    </r>
    <r>
      <rPr>
        <sz val="11"/>
        <rFont val="HGS創英角ｺﾞｼｯｸUB"/>
        <family val="3"/>
        <charset val="128"/>
      </rPr>
      <t>京兵兼（上海）有限公司</t>
    </r>
  </si>
  <si>
    <t>Z0194R</t>
  </si>
  <si>
    <r>
      <rPr>
        <sz val="11"/>
        <color theme="1"/>
        <rFont val="Calibri"/>
        <family val="2"/>
        <scheme val="minor"/>
      </rPr>
      <t>张</t>
    </r>
    <r>
      <rPr>
        <sz val="11"/>
        <rFont val="HGS創英角ｺﾞｼｯｸUB"/>
        <family val="3"/>
        <charset val="128"/>
      </rPr>
      <t>家港市</t>
    </r>
    <r>
      <rPr>
        <sz val="11"/>
        <color theme="1"/>
        <rFont val="Calibri"/>
        <family val="2"/>
        <scheme val="minor"/>
      </rPr>
      <t>乐发电</t>
    </r>
    <r>
      <rPr>
        <sz val="11"/>
        <rFont val="HGS創英角ｺﾞｼｯｸUB"/>
        <family val="3"/>
        <charset val="128"/>
      </rPr>
      <t>机物</t>
    </r>
    <r>
      <rPr>
        <sz val="11"/>
        <color theme="1"/>
        <rFont val="Calibri"/>
        <family val="2"/>
        <scheme val="minor"/>
      </rPr>
      <t>资</t>
    </r>
    <r>
      <rPr>
        <sz val="11"/>
        <rFont val="HGS創英角ｺﾞｼｯｸUB"/>
        <family val="3"/>
        <charset val="128"/>
      </rPr>
      <t>有限公司</t>
    </r>
  </si>
  <si>
    <t>Z0201R</t>
  </si>
  <si>
    <r>
      <rPr>
        <sz val="11"/>
        <color theme="1"/>
        <rFont val="Calibri"/>
        <family val="2"/>
        <scheme val="minor"/>
      </rPr>
      <t>张</t>
    </r>
    <r>
      <rPr>
        <sz val="11"/>
        <rFont val="HGS創英角ｺﾞｼｯｸUB"/>
        <family val="3"/>
        <charset val="128"/>
      </rPr>
      <t>家港保税区</t>
    </r>
    <r>
      <rPr>
        <sz val="11"/>
        <color theme="1"/>
        <rFont val="Calibri"/>
        <family val="2"/>
        <scheme val="minor"/>
      </rPr>
      <t>华</t>
    </r>
    <r>
      <rPr>
        <sz val="11"/>
        <rFont val="HGS創英角ｺﾞｼｯｸUB"/>
        <family val="3"/>
        <charset val="128"/>
      </rPr>
      <t>立鑫国</t>
    </r>
    <r>
      <rPr>
        <sz val="11"/>
        <color theme="1"/>
        <rFont val="Calibri"/>
        <family val="2"/>
        <scheme val="minor"/>
      </rPr>
      <t>际贸</t>
    </r>
    <r>
      <rPr>
        <sz val="11"/>
        <rFont val="HGS創英角ｺﾞｼｯｸUB"/>
        <family val="3"/>
        <charset val="128"/>
      </rPr>
      <t>易有限公司</t>
    </r>
  </si>
  <si>
    <t>Z0205R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</si>
  <si>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舍西新</t>
    </r>
    <r>
      <rPr>
        <sz val="11"/>
        <color theme="1"/>
        <rFont val="Calibri"/>
        <family val="2"/>
        <scheme val="minor"/>
      </rPr>
      <t>华兴</t>
    </r>
    <r>
      <rPr>
        <sz val="11"/>
        <rFont val="HGS創英角ｺﾞｼｯｸUB"/>
        <family val="3"/>
        <charset val="128"/>
      </rPr>
      <t>物</t>
    </r>
    <r>
      <rPr>
        <sz val="11"/>
        <color theme="1"/>
        <rFont val="Calibri"/>
        <family val="2"/>
        <scheme val="minor"/>
      </rPr>
      <t>资经营</t>
    </r>
    <r>
      <rPr>
        <sz val="11"/>
        <rFont val="HGS創英角ｺﾞｼｯｸUB"/>
        <family val="3"/>
        <charset val="128"/>
      </rPr>
      <t>部</t>
    </r>
  </si>
  <si>
    <t>Z0212R</t>
  </si>
  <si>
    <r>
      <rPr>
        <sz val="11"/>
        <color theme="1"/>
        <rFont val="Calibri"/>
        <family val="2"/>
        <scheme val="minor"/>
      </rPr>
      <t>张</t>
    </r>
    <r>
      <rPr>
        <sz val="11"/>
        <rFont val="HGS創英角ｺﾞｼｯｸUB"/>
        <family val="3"/>
        <charset val="128"/>
      </rPr>
      <t>家港市</t>
    </r>
    <r>
      <rPr>
        <sz val="11"/>
        <color theme="1"/>
        <rFont val="Calibri"/>
        <family val="2"/>
        <scheme val="minor"/>
      </rPr>
      <t>维</t>
    </r>
    <r>
      <rPr>
        <sz val="11"/>
        <rFont val="HGS創英角ｺﾞｼｯｸUB"/>
        <family val="3"/>
        <charset val="128"/>
      </rPr>
      <t>立胶粘制品有限公司</t>
    </r>
  </si>
  <si>
    <t>Z0213R</t>
  </si>
  <si>
    <r>
      <t>上海</t>
    </r>
    <r>
      <rPr>
        <sz val="11"/>
        <color theme="1"/>
        <rFont val="Calibri"/>
        <family val="2"/>
        <scheme val="minor"/>
      </rPr>
      <t>绿</t>
    </r>
    <r>
      <rPr>
        <sz val="11"/>
        <rFont val="HGS創英角ｺﾞｼｯｸUB"/>
        <family val="3"/>
        <charset val="128"/>
      </rPr>
      <t>安全</t>
    </r>
    <r>
      <rPr>
        <sz val="11"/>
        <color theme="1"/>
        <rFont val="Calibri"/>
        <family val="2"/>
        <scheme val="minor"/>
      </rPr>
      <t>贸</t>
    </r>
    <r>
      <rPr>
        <sz val="11"/>
        <rFont val="HGS創英角ｺﾞｼｯｸUB"/>
        <family val="3"/>
        <charset val="128"/>
      </rPr>
      <t>易有限公司</t>
    </r>
  </si>
  <si>
    <t>Z0219R</t>
  </si>
  <si>
    <r>
      <rPr>
        <sz val="11"/>
        <color theme="1"/>
        <rFont val="Calibri"/>
        <family val="2"/>
        <scheme val="minor"/>
      </rPr>
      <t>苏</t>
    </r>
    <r>
      <rPr>
        <sz val="11"/>
        <rFont val="HGS創英角ｺﾞｼｯｸUB"/>
        <family val="3"/>
        <charset val="128"/>
      </rPr>
      <t>州瑞</t>
    </r>
    <r>
      <rPr>
        <sz val="11"/>
        <color theme="1"/>
        <rFont val="Calibri"/>
        <family val="2"/>
        <scheme val="minor"/>
      </rPr>
      <t>红电</t>
    </r>
    <r>
      <rPr>
        <sz val="11"/>
        <rFont val="HGS創英角ｺﾞｼｯｸUB"/>
        <family val="3"/>
        <charset val="128"/>
      </rPr>
      <t>子化学品有限公司</t>
    </r>
  </si>
  <si>
    <t>Z0230R</t>
  </si>
  <si>
    <r>
      <t>上海</t>
    </r>
    <r>
      <rPr>
        <sz val="11"/>
        <color theme="1"/>
        <rFont val="Calibri"/>
        <family val="2"/>
        <scheme val="minor"/>
      </rPr>
      <t>铭</t>
    </r>
    <r>
      <rPr>
        <sz val="11"/>
        <rFont val="HGS創英角ｺﾞｼｯｸUB"/>
        <family val="3"/>
        <charset val="128"/>
      </rPr>
      <t>翠翰商</t>
    </r>
    <r>
      <rPr>
        <sz val="11"/>
        <color theme="1"/>
        <rFont val="Calibri"/>
        <family val="2"/>
        <scheme val="minor"/>
      </rPr>
      <t>贸发</t>
    </r>
    <r>
      <rPr>
        <sz val="11"/>
        <rFont val="HGS創英角ｺﾞｼｯｸUB"/>
        <family val="3"/>
        <charset val="128"/>
      </rPr>
      <t>展有限公司</t>
    </r>
  </si>
  <si>
    <t>Z0235U</t>
  </si>
  <si>
    <t>IIDA ELECTRONICS(HK) CO.,LTD</t>
  </si>
  <si>
    <t>Z0236R</t>
  </si>
  <si>
    <r>
      <rPr>
        <sz val="11"/>
        <color theme="1"/>
        <rFont val="Calibri"/>
        <family val="2"/>
        <scheme val="minor"/>
      </rPr>
      <t>张</t>
    </r>
    <r>
      <rPr>
        <sz val="11"/>
        <rFont val="HGS創英角ｺﾞｼｯｸUB"/>
        <family val="3"/>
        <charset val="128"/>
      </rPr>
      <t>家港市</t>
    </r>
    <r>
      <rPr>
        <sz val="11"/>
        <color theme="1"/>
        <rFont val="Calibri"/>
        <family val="2"/>
        <scheme val="minor"/>
      </rPr>
      <t>鸿</t>
    </r>
    <r>
      <rPr>
        <sz val="11"/>
        <rFont val="HGS創英角ｺﾞｼｯｸUB"/>
        <family val="3"/>
        <charset val="128"/>
      </rPr>
      <t>金机械有限公司</t>
    </r>
  </si>
  <si>
    <t>Z0241R</t>
  </si>
  <si>
    <r>
      <t>江阴市化学</t>
    </r>
    <r>
      <rPr>
        <sz val="11"/>
        <color theme="1"/>
        <rFont val="Calibri"/>
        <family val="2"/>
        <scheme val="minor"/>
      </rPr>
      <t>试剂</t>
    </r>
    <r>
      <rPr>
        <sz val="11"/>
        <rFont val="HGS創英角ｺﾞｼｯｸUB"/>
        <family val="3"/>
        <charset val="128"/>
      </rPr>
      <t>厂有限公司</t>
    </r>
  </si>
  <si>
    <t>Z0246J</t>
  </si>
  <si>
    <t>YOSHIKAWA CHEMICAL CO.,LTD.</t>
  </si>
  <si>
    <t>Z0247R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</si>
  <si>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镇</t>
    </r>
    <r>
      <rPr>
        <sz val="11"/>
        <rFont val="HGS創英角ｺﾞｼｯｸUB"/>
        <family val="3"/>
        <charset val="128"/>
      </rPr>
      <t>晨阳甚捷五金</t>
    </r>
    <r>
      <rPr>
        <sz val="11"/>
        <color theme="1"/>
        <rFont val="Calibri"/>
        <family val="2"/>
        <scheme val="minor"/>
      </rPr>
      <t>经营</t>
    </r>
    <r>
      <rPr>
        <sz val="11"/>
        <rFont val="HGS創英角ｺﾞｼｯｸUB"/>
        <family val="3"/>
        <charset val="128"/>
      </rPr>
      <t>部</t>
    </r>
  </si>
  <si>
    <t>Z0249R</t>
  </si>
  <si>
    <r>
      <t>无</t>
    </r>
    <r>
      <rPr>
        <sz val="11"/>
        <color theme="1"/>
        <rFont val="Calibri"/>
        <family val="2"/>
        <scheme val="minor"/>
      </rPr>
      <t>锡</t>
    </r>
    <r>
      <rPr>
        <sz val="11"/>
        <rFont val="HGS創英角ｺﾞｼｯｸUB"/>
        <family val="3"/>
        <charset val="128"/>
      </rPr>
      <t>全力超</t>
    </r>
    <r>
      <rPr>
        <sz val="11"/>
        <color theme="1"/>
        <rFont val="Calibri"/>
        <family val="2"/>
        <scheme val="minor"/>
      </rPr>
      <t>洁净</t>
    </r>
    <r>
      <rPr>
        <sz val="11"/>
        <rFont val="HGS創英角ｺﾞｼｯｸUB"/>
        <family val="3"/>
        <charset val="128"/>
      </rPr>
      <t>科技有限公司</t>
    </r>
  </si>
  <si>
    <t>Z0254J</t>
  </si>
  <si>
    <t>TSUCHIYA CO.,LTD</t>
  </si>
  <si>
    <t>Z0257R</t>
  </si>
  <si>
    <t>上海弘星貿易有限公司</t>
  </si>
  <si>
    <t>Z0258R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</si>
  <si>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t>
    </r>
    <r>
      <rPr>
        <sz val="11"/>
        <rFont val="HGS創英角ｺﾞｼｯｸUB"/>
        <family val="3"/>
        <charset val="128"/>
      </rPr>
      <t>后塍恒鑫五金</t>
    </r>
    <r>
      <rPr>
        <sz val="11"/>
        <color theme="1"/>
        <rFont val="Calibri"/>
        <family val="2"/>
        <scheme val="minor"/>
      </rPr>
      <t>经营</t>
    </r>
    <r>
      <rPr>
        <sz val="11"/>
        <rFont val="HGS創英角ｺﾞｼｯｸUB"/>
        <family val="3"/>
        <charset val="128"/>
      </rPr>
      <t>部</t>
    </r>
  </si>
  <si>
    <t>Z0260R</t>
  </si>
  <si>
    <r>
      <t>常州市卓人</t>
    </r>
    <r>
      <rPr>
        <sz val="11"/>
        <color theme="1"/>
        <rFont val="Calibri"/>
        <family val="2"/>
        <scheme val="minor"/>
      </rPr>
      <t>职业</t>
    </r>
    <r>
      <rPr>
        <sz val="11"/>
        <rFont val="HGS創英角ｺﾞｼｯｸUB"/>
        <family val="3"/>
        <charset val="128"/>
      </rPr>
      <t>服装有限公司</t>
    </r>
  </si>
  <si>
    <t>Z0290R</t>
  </si>
  <si>
    <r>
      <rPr>
        <sz val="11"/>
        <color theme="1"/>
        <rFont val="Calibri"/>
        <family val="2"/>
        <scheme val="minor"/>
      </rPr>
      <t>张</t>
    </r>
    <r>
      <rPr>
        <sz val="11"/>
        <rFont val="HGS創英角ｺﾞｼｯｸUB"/>
        <family val="3"/>
        <charset val="128"/>
      </rPr>
      <t>家港市英弗帕</t>
    </r>
    <r>
      <rPr>
        <sz val="11"/>
        <color theme="1"/>
        <rFont val="Calibri"/>
        <family val="2"/>
        <scheme val="minor"/>
      </rPr>
      <t>尔进</t>
    </r>
    <r>
      <rPr>
        <sz val="11"/>
        <rFont val="HGS創英角ｺﾞｼｯｸUB"/>
        <family val="3"/>
        <charset val="128"/>
      </rPr>
      <t>出口有限公司</t>
    </r>
  </si>
  <si>
    <t>Z0299R</t>
  </si>
  <si>
    <r>
      <rPr>
        <sz val="11"/>
        <color theme="1"/>
        <rFont val="Calibri"/>
        <family val="2"/>
        <scheme val="minor"/>
      </rPr>
      <t>苏</t>
    </r>
    <r>
      <rPr>
        <sz val="11"/>
        <rFont val="HGS創英角ｺﾞｼｯｸUB"/>
        <family val="3"/>
        <charset val="128"/>
      </rPr>
      <t>州格内水</t>
    </r>
    <r>
      <rPr>
        <sz val="11"/>
        <color theme="1"/>
        <rFont val="Calibri"/>
        <family val="2"/>
        <scheme val="minor"/>
      </rPr>
      <t>处</t>
    </r>
    <r>
      <rPr>
        <sz val="11"/>
        <rFont val="HGS創英角ｺﾞｼｯｸUB"/>
        <family val="3"/>
        <charset val="128"/>
      </rPr>
      <t>理</t>
    </r>
    <r>
      <rPr>
        <sz val="11"/>
        <color theme="1"/>
        <rFont val="Calibri"/>
        <family val="2"/>
        <scheme val="minor"/>
      </rPr>
      <t>设备</t>
    </r>
    <r>
      <rPr>
        <sz val="11"/>
        <rFont val="HGS創英角ｺﾞｼｯｸUB"/>
        <family val="3"/>
        <charset val="128"/>
      </rPr>
      <t>有限公司</t>
    </r>
  </si>
  <si>
    <t>Z0322R</t>
  </si>
  <si>
    <r>
      <rPr>
        <sz val="11"/>
        <color theme="1"/>
        <rFont val="Calibri"/>
        <family val="2"/>
        <scheme val="minor"/>
      </rPr>
      <t>张</t>
    </r>
    <r>
      <rPr>
        <sz val="11"/>
        <rFont val="HGS創英角ｺﾞｼｯｸUB"/>
        <family val="3"/>
        <charset val="128"/>
      </rPr>
      <t>家港市格</t>
    </r>
    <r>
      <rPr>
        <sz val="11"/>
        <color theme="1"/>
        <rFont val="Calibri"/>
        <family val="2"/>
        <scheme val="minor"/>
      </rPr>
      <t>锐环</t>
    </r>
    <r>
      <rPr>
        <sz val="11"/>
        <rFont val="HGS創英角ｺﾞｼｯｸUB"/>
        <family val="3"/>
        <charset val="128"/>
      </rPr>
      <t>境工程有限公司</t>
    </r>
  </si>
  <si>
    <t>Z0324R</t>
  </si>
  <si>
    <t>杭州正展科技有限公司</t>
  </si>
  <si>
    <t>Z0329R</t>
  </si>
  <si>
    <r>
      <t>卓超高科技</t>
    </r>
    <r>
      <rPr>
        <sz val="11"/>
        <color theme="1"/>
        <rFont val="Calibri"/>
        <family val="2"/>
        <scheme val="minor"/>
      </rPr>
      <t>电</t>
    </r>
    <r>
      <rPr>
        <sz val="11"/>
        <rFont val="HGS創英角ｺﾞｼｯｸUB"/>
        <family val="3"/>
        <charset val="128"/>
      </rPr>
      <t>子（上海）有限公司</t>
    </r>
    <r>
      <rPr>
        <sz val="11"/>
        <color theme="1"/>
        <rFont val="Calibri"/>
        <family val="2"/>
        <scheme val="minor"/>
      </rPr>
      <t>苏</t>
    </r>
    <r>
      <rPr>
        <sz val="11"/>
        <rFont val="HGS創英角ｺﾞｼｯｸUB"/>
        <family val="3"/>
        <charset val="128"/>
      </rPr>
      <t>州分公司</t>
    </r>
  </si>
  <si>
    <t>Z0330R</t>
  </si>
  <si>
    <r>
      <rPr>
        <sz val="11"/>
        <color theme="1"/>
        <rFont val="Calibri"/>
        <family val="2"/>
        <scheme val="minor"/>
      </rPr>
      <t>张</t>
    </r>
    <r>
      <rPr>
        <sz val="11"/>
        <rFont val="HGS創英角ｺﾞｼｯｸUB"/>
        <family val="3"/>
        <charset val="128"/>
      </rPr>
      <t>家港恒隆达自</t>
    </r>
    <r>
      <rPr>
        <sz val="11"/>
        <color theme="1"/>
        <rFont val="Calibri"/>
        <family val="2"/>
        <scheme val="minor"/>
      </rPr>
      <t>动</t>
    </r>
    <r>
      <rPr>
        <sz val="11"/>
        <rFont val="HGS創英角ｺﾞｼｯｸUB"/>
        <family val="3"/>
        <charset val="128"/>
      </rPr>
      <t>化</t>
    </r>
    <r>
      <rPr>
        <sz val="11"/>
        <color theme="1"/>
        <rFont val="Calibri"/>
        <family val="2"/>
        <scheme val="minor"/>
      </rPr>
      <t>设备</t>
    </r>
    <r>
      <rPr>
        <sz val="11"/>
        <rFont val="HGS創英角ｺﾞｼｯｸUB"/>
        <family val="3"/>
        <charset val="128"/>
      </rPr>
      <t>有限公司</t>
    </r>
  </si>
  <si>
    <t>Z0335R</t>
  </si>
  <si>
    <r>
      <t>原田</t>
    </r>
    <r>
      <rPr>
        <sz val="11"/>
        <color theme="1"/>
        <rFont val="Calibri"/>
        <family val="2"/>
        <scheme val="minor"/>
      </rPr>
      <t>产业</t>
    </r>
    <r>
      <rPr>
        <sz val="11"/>
        <rFont val="HGS創英角ｺﾞｼｯｸUB"/>
        <family val="3"/>
        <charset val="128"/>
      </rPr>
      <t>（上海）</t>
    </r>
    <r>
      <rPr>
        <sz val="11"/>
        <color theme="1"/>
        <rFont val="Calibri"/>
        <family val="2"/>
        <scheme val="minor"/>
      </rPr>
      <t>贸</t>
    </r>
    <r>
      <rPr>
        <sz val="11"/>
        <rFont val="HGS創英角ｺﾞｼｯｸUB"/>
        <family val="3"/>
        <charset val="128"/>
      </rPr>
      <t>易有限公司</t>
    </r>
  </si>
  <si>
    <t>Z0341R</t>
  </si>
  <si>
    <r>
      <rPr>
        <sz val="11"/>
        <color theme="1"/>
        <rFont val="Calibri"/>
        <family val="2"/>
        <scheme val="minor"/>
      </rPr>
      <t>苏</t>
    </r>
    <r>
      <rPr>
        <sz val="11"/>
        <rFont val="HGS創英角ｺﾞｼｯｸUB"/>
        <family val="3"/>
        <charset val="128"/>
      </rPr>
      <t>州宏洋空</t>
    </r>
    <r>
      <rPr>
        <sz val="11"/>
        <color theme="1"/>
        <rFont val="Calibri"/>
        <family val="2"/>
        <scheme val="minor"/>
      </rPr>
      <t>调设备</t>
    </r>
    <r>
      <rPr>
        <sz val="11"/>
        <rFont val="HGS創英角ｺﾞｼｯｸUB"/>
        <family val="3"/>
        <charset val="128"/>
      </rPr>
      <t>工程有限公司</t>
    </r>
  </si>
  <si>
    <t>Z0354R</t>
  </si>
  <si>
    <r>
      <t>英和双合</t>
    </r>
    <r>
      <rPr>
        <sz val="11"/>
        <color theme="1"/>
        <rFont val="Calibri"/>
        <family val="2"/>
        <scheme val="minor"/>
      </rPr>
      <t>仪</t>
    </r>
    <r>
      <rPr>
        <sz val="11"/>
        <rFont val="HGS創英角ｺﾞｼｯｸUB"/>
        <family val="3"/>
        <charset val="128"/>
      </rPr>
      <t>器商</t>
    </r>
    <r>
      <rPr>
        <sz val="11"/>
        <color theme="1"/>
        <rFont val="Calibri"/>
        <family val="2"/>
        <scheme val="minor"/>
      </rPr>
      <t>贸</t>
    </r>
    <r>
      <rPr>
        <sz val="11"/>
        <rFont val="HGS創英角ｺﾞｼｯｸUB"/>
        <family val="3"/>
        <charset val="128"/>
      </rPr>
      <t>（上海）有限公司</t>
    </r>
  </si>
  <si>
    <t>Z0356R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</si>
  <si>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东</t>
    </r>
    <r>
      <rPr>
        <sz val="11"/>
        <rFont val="HGS創英角ｺﾞｼｯｸUB"/>
        <family val="3"/>
        <charset val="128"/>
      </rPr>
      <t>城吉本</t>
    </r>
    <r>
      <rPr>
        <sz val="11"/>
        <color theme="1"/>
        <rFont val="Calibri"/>
        <family val="2"/>
        <scheme val="minor"/>
      </rPr>
      <t>电</t>
    </r>
    <r>
      <rPr>
        <sz val="11"/>
        <rFont val="HGS創英角ｺﾞｼｯｸUB"/>
        <family val="3"/>
        <charset val="128"/>
      </rPr>
      <t>子商行</t>
    </r>
  </si>
  <si>
    <t>Z0360R</t>
  </si>
  <si>
    <r>
      <t>无</t>
    </r>
    <r>
      <rPr>
        <sz val="11"/>
        <color theme="1"/>
        <rFont val="Calibri"/>
        <family val="2"/>
        <scheme val="minor"/>
      </rPr>
      <t>锡长</t>
    </r>
    <r>
      <rPr>
        <sz val="11"/>
        <rFont val="HGS創英角ｺﾞｼｯｸUB"/>
        <family val="3"/>
        <charset val="128"/>
      </rPr>
      <t>旭科技有限公司</t>
    </r>
  </si>
  <si>
    <t>Z0368U</t>
  </si>
  <si>
    <t>FLEXIUM INTERCONNECT INC</t>
  </si>
  <si>
    <t>Z0369R</t>
  </si>
  <si>
    <r>
      <rPr>
        <sz val="11"/>
        <color theme="1"/>
        <rFont val="Calibri"/>
        <family val="2"/>
        <scheme val="minor"/>
      </rPr>
      <t>苏</t>
    </r>
    <r>
      <rPr>
        <sz val="11"/>
        <rFont val="HGS創英角ｺﾞｼｯｸUB"/>
        <family val="3"/>
        <charset val="128"/>
      </rPr>
      <t>州富泰机</t>
    </r>
    <r>
      <rPr>
        <sz val="11"/>
        <color theme="1"/>
        <rFont val="Calibri"/>
        <family val="2"/>
        <scheme val="minor"/>
      </rPr>
      <t>电</t>
    </r>
    <r>
      <rPr>
        <sz val="11"/>
        <rFont val="HGS創英角ｺﾞｼｯｸUB"/>
        <family val="3"/>
        <charset val="128"/>
      </rPr>
      <t>工程有限公司</t>
    </r>
  </si>
  <si>
    <t>Z0378R</t>
  </si>
  <si>
    <r>
      <t>慧舟</t>
    </r>
    <r>
      <rPr>
        <sz val="11"/>
        <color theme="1"/>
        <rFont val="Calibri"/>
        <family val="2"/>
        <scheme val="minor"/>
      </rPr>
      <t>软</t>
    </r>
    <r>
      <rPr>
        <sz val="11"/>
        <rFont val="HGS創英角ｺﾞｼｯｸUB"/>
        <family val="3"/>
        <charset val="128"/>
      </rPr>
      <t>件技</t>
    </r>
    <r>
      <rPr>
        <sz val="11"/>
        <color theme="1"/>
        <rFont val="Calibri"/>
        <family val="2"/>
        <scheme val="minor"/>
      </rPr>
      <t>术</t>
    </r>
    <r>
      <rPr>
        <sz val="11"/>
        <rFont val="HGS創英角ｺﾞｼｯｸUB"/>
        <family val="3"/>
        <charset val="128"/>
      </rPr>
      <t>（上海）有限公司</t>
    </r>
  </si>
  <si>
    <t>Z0384R</t>
  </si>
  <si>
    <r>
      <t>昆山欧瑞机</t>
    </r>
    <r>
      <rPr>
        <sz val="11"/>
        <color theme="1"/>
        <rFont val="Calibri"/>
        <family val="2"/>
        <scheme val="minor"/>
      </rPr>
      <t>电</t>
    </r>
    <r>
      <rPr>
        <sz val="11"/>
        <rFont val="HGS創英角ｺﾞｼｯｸUB"/>
        <family val="3"/>
        <charset val="128"/>
      </rPr>
      <t>有限公司</t>
    </r>
  </si>
  <si>
    <t>Z0394R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</si>
  <si>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舍西新宏</t>
    </r>
    <r>
      <rPr>
        <sz val="11"/>
        <color theme="1"/>
        <rFont val="Calibri"/>
        <family val="2"/>
        <scheme val="minor"/>
      </rPr>
      <t>图</t>
    </r>
    <r>
      <rPr>
        <sz val="11"/>
        <rFont val="HGS創英角ｺﾞｼｯｸUB"/>
        <family val="3"/>
        <charset val="128"/>
      </rPr>
      <t>五金加工厂</t>
    </r>
  </si>
  <si>
    <t>Z0401R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</si>
  <si>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t>
    </r>
    <r>
      <rPr>
        <sz val="11"/>
        <rFont val="HGS創英角ｺﾞｼｯｸUB"/>
        <family val="3"/>
        <charset val="128"/>
      </rPr>
      <t>后塍恒新源五金</t>
    </r>
    <r>
      <rPr>
        <sz val="11"/>
        <color theme="1"/>
        <rFont val="Calibri"/>
        <family val="2"/>
        <scheme val="minor"/>
      </rPr>
      <t>电</t>
    </r>
    <r>
      <rPr>
        <sz val="11"/>
        <rFont val="HGS創英角ｺﾞｼｯｸUB"/>
        <family val="3"/>
        <charset val="128"/>
      </rPr>
      <t>子</t>
    </r>
    <r>
      <rPr>
        <sz val="11"/>
        <color theme="1"/>
        <rFont val="Calibri"/>
        <family val="2"/>
        <scheme val="minor"/>
      </rPr>
      <t>经营</t>
    </r>
    <r>
      <rPr>
        <sz val="11"/>
        <rFont val="HGS創英角ｺﾞｼｯｸUB"/>
        <family val="3"/>
        <charset val="128"/>
      </rPr>
      <t>部</t>
    </r>
  </si>
  <si>
    <t>Z0405R</t>
  </si>
  <si>
    <r>
      <t>上海</t>
    </r>
    <r>
      <rPr>
        <sz val="11"/>
        <color theme="1"/>
        <rFont val="Calibri"/>
        <family val="2"/>
        <scheme val="minor"/>
      </rPr>
      <t>绿环</t>
    </r>
    <r>
      <rPr>
        <sz val="11"/>
        <rFont val="HGS創英角ｺﾞｼｯｸUB"/>
        <family val="3"/>
        <charset val="128"/>
      </rPr>
      <t>商品</t>
    </r>
    <r>
      <rPr>
        <sz val="11"/>
        <color theme="1"/>
        <rFont val="Calibri"/>
        <family val="2"/>
        <scheme val="minor"/>
      </rPr>
      <t>检测</t>
    </r>
    <r>
      <rPr>
        <sz val="11"/>
        <rFont val="HGS創英角ｺﾞｼｯｸUB"/>
        <family val="3"/>
        <charset val="128"/>
      </rPr>
      <t>有限公司</t>
    </r>
  </si>
  <si>
    <t>Z0414J</t>
  </si>
  <si>
    <t>DIC 株式会社</t>
  </si>
  <si>
    <t>Z0414U</t>
  </si>
  <si>
    <t>Z0428J</t>
  </si>
  <si>
    <t>IWATANI  CORPORATION.</t>
  </si>
  <si>
    <t>Z0435R</t>
  </si>
  <si>
    <r>
      <rPr>
        <sz val="11"/>
        <color theme="1"/>
        <rFont val="Calibri"/>
        <family val="2"/>
        <scheme val="minor"/>
      </rPr>
      <t>张</t>
    </r>
    <r>
      <rPr>
        <sz val="11"/>
        <rFont val="HGS創英角ｺﾞｼｯｸUB"/>
        <family val="3"/>
        <charset val="128"/>
      </rPr>
      <t>家港</t>
    </r>
    <r>
      <rPr>
        <sz val="11"/>
        <color theme="1"/>
        <rFont val="Calibri"/>
        <family val="2"/>
        <scheme val="minor"/>
      </rPr>
      <t>苏</t>
    </r>
    <r>
      <rPr>
        <sz val="11"/>
        <rFont val="HGS創英角ｺﾞｼｯｸUB"/>
        <family val="3"/>
        <charset val="128"/>
      </rPr>
      <t>福精密机械有限公司</t>
    </r>
  </si>
  <si>
    <t>Z0438R</t>
  </si>
  <si>
    <r>
      <t>特耐王包装（江</t>
    </r>
    <r>
      <rPr>
        <sz val="11"/>
        <color theme="1"/>
        <rFont val="Calibri"/>
        <family val="2"/>
        <scheme val="minor"/>
      </rPr>
      <t>苏</t>
    </r>
    <r>
      <rPr>
        <sz val="11"/>
        <rFont val="HGS創英角ｺﾞｼｯｸUB"/>
        <family val="3"/>
        <charset val="128"/>
      </rPr>
      <t>）有限公司</t>
    </r>
  </si>
  <si>
    <t>Z0449R</t>
  </si>
  <si>
    <r>
      <rPr>
        <sz val="11"/>
        <color theme="1"/>
        <rFont val="Calibri"/>
        <family val="2"/>
        <scheme val="minor"/>
      </rPr>
      <t>张</t>
    </r>
    <r>
      <rPr>
        <sz val="11"/>
        <rFont val="HGS創英角ｺﾞｼｯｸUB"/>
        <family val="3"/>
        <charset val="128"/>
      </rPr>
      <t>家港演</t>
    </r>
    <r>
      <rPr>
        <sz val="11"/>
        <color theme="1"/>
        <rFont val="Calibri"/>
        <family val="2"/>
        <scheme val="minor"/>
      </rPr>
      <t>绎贸</t>
    </r>
    <r>
      <rPr>
        <sz val="11"/>
        <rFont val="HGS創英角ｺﾞｼｯｸUB"/>
        <family val="3"/>
        <charset val="128"/>
      </rPr>
      <t>易有限公司</t>
    </r>
  </si>
  <si>
    <t>Z0465R</t>
  </si>
  <si>
    <t>昆山裕达塑胶包装有限公司</t>
  </si>
  <si>
    <t>Z0471R</t>
  </si>
  <si>
    <t>基恩士(中国)有限公司</t>
  </si>
  <si>
    <t>Z0483R</t>
  </si>
  <si>
    <r>
      <rPr>
        <sz val="11"/>
        <color theme="1"/>
        <rFont val="Calibri"/>
        <family val="2"/>
        <scheme val="minor"/>
      </rPr>
      <t>苏</t>
    </r>
    <r>
      <rPr>
        <sz val="11"/>
        <rFont val="HGS創英角ｺﾞｼｯｸUB"/>
        <family val="3"/>
        <charset val="128"/>
      </rPr>
      <t>州沃</t>
    </r>
    <r>
      <rPr>
        <sz val="11"/>
        <color theme="1"/>
        <rFont val="Calibri"/>
        <family val="2"/>
        <scheme val="minor"/>
      </rPr>
      <t>顿</t>
    </r>
    <r>
      <rPr>
        <sz val="11"/>
        <rFont val="HGS創英角ｺﾞｼｯｸUB"/>
        <family val="3"/>
        <charset val="128"/>
      </rPr>
      <t>印刷有限公司</t>
    </r>
  </si>
  <si>
    <t>Z0497R</t>
  </si>
  <si>
    <r>
      <t>槌屋（广州）汽</t>
    </r>
    <r>
      <rPr>
        <sz val="11"/>
        <color theme="1"/>
        <rFont val="Calibri"/>
        <family val="2"/>
        <scheme val="minor"/>
      </rPr>
      <t>车</t>
    </r>
    <r>
      <rPr>
        <sz val="11"/>
        <rFont val="HGS創英角ｺﾞｼｯｸUB"/>
        <family val="3"/>
        <charset val="128"/>
      </rPr>
      <t>配件有限公司</t>
    </r>
  </si>
  <si>
    <t>Z0499U</t>
  </si>
  <si>
    <t>TSUCHIYA CO LTD</t>
  </si>
  <si>
    <t>Z0504R</t>
  </si>
  <si>
    <r>
      <rPr>
        <sz val="11"/>
        <color theme="1"/>
        <rFont val="Calibri"/>
        <family val="2"/>
        <scheme val="minor"/>
      </rPr>
      <t>苏</t>
    </r>
    <r>
      <rPr>
        <sz val="11"/>
        <rFont val="HGS創英角ｺﾞｼｯｸUB"/>
        <family val="3"/>
        <charset val="128"/>
      </rPr>
      <t>州市</t>
    </r>
    <r>
      <rPr>
        <sz val="11"/>
        <color theme="1"/>
        <rFont val="Calibri"/>
        <family val="2"/>
        <scheme val="minor"/>
      </rPr>
      <t>洁</t>
    </r>
    <r>
      <rPr>
        <sz val="11"/>
        <rFont val="HGS創英角ｺﾞｼｯｸUB"/>
        <family val="3"/>
        <charset val="128"/>
      </rPr>
      <t>新空</t>
    </r>
    <r>
      <rPr>
        <sz val="11"/>
        <color theme="1"/>
        <rFont val="Calibri"/>
        <family val="2"/>
        <scheme val="minor"/>
      </rPr>
      <t>调净</t>
    </r>
    <r>
      <rPr>
        <sz val="11"/>
        <rFont val="HGS創英角ｺﾞｼｯｸUB"/>
        <family val="3"/>
        <charset val="128"/>
      </rPr>
      <t>化</t>
    </r>
    <r>
      <rPr>
        <sz val="11"/>
        <color theme="1"/>
        <rFont val="Calibri"/>
        <family val="2"/>
        <scheme val="minor"/>
      </rPr>
      <t>设备</t>
    </r>
    <r>
      <rPr>
        <sz val="11"/>
        <rFont val="HGS創英角ｺﾞｼｯｸUB"/>
        <family val="3"/>
        <charset val="128"/>
      </rPr>
      <t>有限公司</t>
    </r>
  </si>
  <si>
    <t>Z0505J</t>
  </si>
  <si>
    <t>KYOWA DENKI CO LTD</t>
  </si>
  <si>
    <t>Z0505R</t>
  </si>
  <si>
    <r>
      <t>京瓷信息系</t>
    </r>
    <r>
      <rPr>
        <sz val="11"/>
        <color theme="1"/>
        <rFont val="Calibri"/>
        <family val="2"/>
        <scheme val="minor"/>
      </rPr>
      <t>统</t>
    </r>
    <r>
      <rPr>
        <sz val="11"/>
        <rFont val="HGS創英角ｺﾞｼｯｸUB"/>
        <family val="3"/>
        <charset val="128"/>
      </rPr>
      <t>(上海)有限公司</t>
    </r>
  </si>
  <si>
    <t>Z0506J</t>
  </si>
  <si>
    <t>MARUWA CORPORATION CO LTD</t>
  </si>
  <si>
    <t>Z0508J</t>
  </si>
  <si>
    <t>MARUZEN INTEC CO LTD</t>
  </si>
  <si>
    <t>Z0511U</t>
  </si>
  <si>
    <t>Nihon Jushou Co.,Ltd.</t>
  </si>
  <si>
    <t>Z0512J</t>
  </si>
  <si>
    <t>FUJIKURA HONGKONG LIMITED</t>
  </si>
  <si>
    <t>Z0514R</t>
  </si>
  <si>
    <r>
      <rPr>
        <sz val="11"/>
        <color theme="1"/>
        <rFont val="Calibri"/>
        <family val="2"/>
        <scheme val="minor"/>
      </rPr>
      <t>苏</t>
    </r>
    <r>
      <rPr>
        <sz val="11"/>
        <rFont val="HGS創英角ｺﾞｼｯｸUB"/>
        <family val="3"/>
        <charset val="128"/>
      </rPr>
      <t>州市欣晟燃气工程有限公司</t>
    </r>
  </si>
  <si>
    <t>Z0516J</t>
  </si>
  <si>
    <t>NIPPON STEEL&amp;SUMIKIN BUSSAN MATEX CO.,LTD</t>
  </si>
  <si>
    <t>Z0518J</t>
  </si>
  <si>
    <t>NIPPON STEEL&amp;SUMIKIN TECHNOLOGY CO.,LTD</t>
  </si>
  <si>
    <t>Z0524R</t>
  </si>
  <si>
    <t>深圳市升瑞科技有限公司</t>
  </si>
  <si>
    <t>Z0525R</t>
  </si>
  <si>
    <r>
      <rPr>
        <sz val="11"/>
        <color theme="1"/>
        <rFont val="Calibri"/>
        <family val="2"/>
        <scheme val="minor"/>
      </rPr>
      <t>张</t>
    </r>
    <r>
      <rPr>
        <sz val="11"/>
        <rFont val="HGS創英角ｺﾞｼｯｸUB"/>
        <family val="3"/>
        <charset val="128"/>
      </rPr>
      <t>家港市</t>
    </r>
    <r>
      <rPr>
        <sz val="11"/>
        <color theme="1"/>
        <rFont val="Calibri"/>
        <family val="2"/>
        <scheme val="minor"/>
      </rPr>
      <t>东</t>
    </r>
    <r>
      <rPr>
        <sz val="11"/>
        <rFont val="HGS創英角ｺﾞｼｯｸUB"/>
        <family val="3"/>
        <charset val="128"/>
      </rPr>
      <t>富楼宇</t>
    </r>
    <r>
      <rPr>
        <sz val="11"/>
        <color theme="1"/>
        <rFont val="Calibri"/>
        <family val="2"/>
        <scheme val="minor"/>
      </rPr>
      <t>设备</t>
    </r>
    <r>
      <rPr>
        <sz val="11"/>
        <rFont val="HGS創英角ｺﾞｼｯｸUB"/>
        <family val="3"/>
        <charset val="128"/>
      </rPr>
      <t>有限公司</t>
    </r>
  </si>
  <si>
    <t>Z0527R</t>
  </si>
  <si>
    <r>
      <t>江</t>
    </r>
    <r>
      <rPr>
        <sz val="11"/>
        <color theme="1"/>
        <rFont val="Calibri"/>
        <family val="2"/>
        <scheme val="minor"/>
      </rPr>
      <t>苏</t>
    </r>
    <r>
      <rPr>
        <sz val="11"/>
        <rFont val="HGS創英角ｺﾞｼｯｸUB"/>
        <family val="3"/>
        <charset val="128"/>
      </rPr>
      <t>省</t>
    </r>
    <r>
      <rPr>
        <sz val="11"/>
        <color theme="1"/>
        <rFont val="Calibri"/>
        <family val="2"/>
        <scheme val="minor"/>
      </rPr>
      <t>钟</t>
    </r>
    <r>
      <rPr>
        <sz val="11"/>
        <rFont val="HGS創英角ｺﾞｼｯｸUB"/>
        <family val="3"/>
        <charset val="128"/>
      </rPr>
      <t>星消防工程有限公司江州分公司</t>
    </r>
  </si>
  <si>
    <t>Z0528R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</si>
  <si>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东</t>
    </r>
    <r>
      <rPr>
        <sz val="11"/>
        <rFont val="HGS創英角ｺﾞｼｯｸUB"/>
        <family val="3"/>
        <charset val="128"/>
      </rPr>
      <t>城吉本</t>
    </r>
    <r>
      <rPr>
        <sz val="11"/>
        <color theme="1"/>
        <rFont val="Calibri"/>
        <family val="2"/>
        <scheme val="minor"/>
      </rPr>
      <t>电</t>
    </r>
    <r>
      <rPr>
        <sz val="11"/>
        <rFont val="HGS創英角ｺﾞｼｯｸUB"/>
        <family val="3"/>
        <charset val="128"/>
      </rPr>
      <t>子商</t>
    </r>
    <r>
      <rPr>
        <sz val="11"/>
        <color theme="1"/>
        <rFont val="Calibri"/>
        <family val="2"/>
        <scheme val="minor"/>
      </rPr>
      <t>务</t>
    </r>
    <r>
      <rPr>
        <sz val="11"/>
        <rFont val="HGS創英角ｺﾞｼｯｸUB"/>
        <family val="3"/>
        <charset val="128"/>
      </rPr>
      <t>咨</t>
    </r>
    <r>
      <rPr>
        <sz val="11"/>
        <color theme="1"/>
        <rFont val="Calibri"/>
        <family val="2"/>
        <scheme val="minor"/>
      </rPr>
      <t>询</t>
    </r>
    <r>
      <rPr>
        <sz val="11"/>
        <rFont val="HGS創英角ｺﾞｼｯｸUB"/>
        <family val="3"/>
        <charset val="128"/>
      </rPr>
      <t>服</t>
    </r>
    <r>
      <rPr>
        <sz val="11"/>
        <color theme="1"/>
        <rFont val="Calibri"/>
        <family val="2"/>
        <scheme val="minor"/>
      </rPr>
      <t>务</t>
    </r>
    <r>
      <rPr>
        <sz val="11"/>
        <rFont val="HGS創英角ｺﾞｼｯｸUB"/>
        <family val="3"/>
        <charset val="128"/>
      </rPr>
      <t>中心</t>
    </r>
  </si>
  <si>
    <t>Z0529R</t>
  </si>
  <si>
    <r>
      <t>上海光起</t>
    </r>
    <r>
      <rPr>
        <sz val="11"/>
        <color theme="1"/>
        <rFont val="Calibri"/>
        <family val="2"/>
        <scheme val="minor"/>
      </rPr>
      <t>电</t>
    </r>
    <r>
      <rPr>
        <sz val="11"/>
        <rFont val="HGS創英角ｺﾞｼｯｸUB"/>
        <family val="3"/>
        <charset val="128"/>
      </rPr>
      <t>子</t>
    </r>
    <r>
      <rPr>
        <sz val="11"/>
        <color theme="1"/>
        <rFont val="Calibri"/>
        <family val="2"/>
        <scheme val="minor"/>
      </rPr>
      <t>设备</t>
    </r>
    <r>
      <rPr>
        <sz val="11"/>
        <rFont val="HGS創英角ｺﾞｼｯｸUB"/>
        <family val="3"/>
        <charset val="128"/>
      </rPr>
      <t>有限公司</t>
    </r>
  </si>
  <si>
    <t>Z0534R</t>
  </si>
  <si>
    <r>
      <rPr>
        <sz val="11"/>
        <color theme="1"/>
        <rFont val="Calibri"/>
        <family val="2"/>
        <scheme val="minor"/>
      </rPr>
      <t>苏</t>
    </r>
    <r>
      <rPr>
        <sz val="11"/>
        <rFont val="HGS創英角ｺﾞｼｯｸUB"/>
        <family val="3"/>
        <charset val="128"/>
      </rPr>
      <t>州</t>
    </r>
    <r>
      <rPr>
        <sz val="11"/>
        <color theme="1"/>
        <rFont val="Calibri"/>
        <family val="2"/>
        <scheme val="minor"/>
      </rPr>
      <t>伟</t>
    </r>
    <r>
      <rPr>
        <sz val="11"/>
        <rFont val="HGS創英角ｺﾞｼｯｸUB"/>
        <family val="3"/>
        <charset val="128"/>
      </rPr>
      <t>翔</t>
    </r>
    <r>
      <rPr>
        <sz val="11"/>
        <color theme="1"/>
        <rFont val="Calibri"/>
        <family val="2"/>
        <scheme val="minor"/>
      </rPr>
      <t>电</t>
    </r>
    <r>
      <rPr>
        <sz val="11"/>
        <rFont val="HGS創英角ｺﾞｼｯｸUB"/>
        <family val="3"/>
        <charset val="128"/>
      </rPr>
      <t>子</t>
    </r>
    <r>
      <rPr>
        <sz val="11"/>
        <color theme="1"/>
        <rFont val="Calibri"/>
        <family val="2"/>
        <scheme val="minor"/>
      </rPr>
      <t>废</t>
    </r>
    <r>
      <rPr>
        <sz val="11"/>
        <rFont val="HGS創英角ｺﾞｼｯｸUB"/>
        <family val="3"/>
        <charset val="128"/>
      </rPr>
      <t>弃物</t>
    </r>
    <r>
      <rPr>
        <sz val="11"/>
        <color theme="1"/>
        <rFont val="Calibri"/>
        <family val="2"/>
        <scheme val="minor"/>
      </rPr>
      <t>处</t>
    </r>
    <r>
      <rPr>
        <sz val="11"/>
        <rFont val="HGS創英角ｺﾞｼｯｸUB"/>
        <family val="3"/>
        <charset val="128"/>
      </rPr>
      <t>理技</t>
    </r>
    <r>
      <rPr>
        <sz val="11"/>
        <color theme="1"/>
        <rFont val="Calibri"/>
        <family val="2"/>
        <scheme val="minor"/>
      </rPr>
      <t>术</t>
    </r>
    <r>
      <rPr>
        <sz val="11"/>
        <rFont val="HGS創英角ｺﾞｼｯｸUB"/>
        <family val="3"/>
        <charset val="128"/>
      </rPr>
      <t>有限公司</t>
    </r>
  </si>
  <si>
    <t>Z0537R</t>
  </si>
  <si>
    <r>
      <t>江</t>
    </r>
    <r>
      <rPr>
        <sz val="11"/>
        <color theme="1"/>
        <rFont val="Calibri"/>
        <family val="2"/>
        <scheme val="minor"/>
      </rPr>
      <t>苏远</t>
    </r>
    <r>
      <rPr>
        <sz val="11"/>
        <rFont val="HGS創英角ｺﾞｼｯｸUB"/>
        <family val="3"/>
        <charset val="128"/>
      </rPr>
      <t>大信息股份有限公司</t>
    </r>
  </si>
  <si>
    <t>Z0542R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</si>
  <si>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镇环</t>
    </r>
    <r>
      <rPr>
        <sz val="11"/>
        <rFont val="HGS創英角ｺﾞｼｯｸUB"/>
        <family val="3"/>
        <charset val="128"/>
      </rPr>
      <t>境</t>
    </r>
    <r>
      <rPr>
        <sz val="11"/>
        <color theme="1"/>
        <rFont val="Calibri"/>
        <family val="2"/>
        <scheme val="minor"/>
      </rPr>
      <t>卫</t>
    </r>
    <r>
      <rPr>
        <sz val="11"/>
        <rFont val="HGS創英角ｺﾞｼｯｸUB"/>
        <family val="3"/>
        <charset val="128"/>
      </rPr>
      <t>生管理</t>
    </r>
    <r>
      <rPr>
        <sz val="11"/>
        <color theme="1"/>
        <rFont val="Calibri"/>
        <family val="2"/>
        <scheme val="minor"/>
      </rPr>
      <t>处</t>
    </r>
  </si>
  <si>
    <t>Z0543R</t>
  </si>
  <si>
    <r>
      <rPr>
        <sz val="11"/>
        <color theme="1"/>
        <rFont val="Calibri"/>
        <family val="2"/>
        <scheme val="minor"/>
      </rPr>
      <t>张</t>
    </r>
    <r>
      <rPr>
        <sz val="11"/>
        <rFont val="HGS創英角ｺﾞｼｯｸUB"/>
        <family val="3"/>
        <charset val="128"/>
      </rPr>
      <t>家港保税区</t>
    </r>
    <r>
      <rPr>
        <sz val="11"/>
        <color theme="1"/>
        <rFont val="Calibri"/>
        <family val="2"/>
        <scheme val="minor"/>
      </rPr>
      <t>凯</t>
    </r>
    <r>
      <rPr>
        <sz val="11"/>
        <rFont val="HGS創英角ｺﾞｼｯｸUB"/>
        <family val="3"/>
        <charset val="128"/>
      </rPr>
      <t>达源</t>
    </r>
    <r>
      <rPr>
        <sz val="11"/>
        <color theme="1"/>
        <rFont val="Calibri"/>
        <family val="2"/>
        <scheme val="minor"/>
      </rPr>
      <t>贸</t>
    </r>
    <r>
      <rPr>
        <sz val="11"/>
        <rFont val="HGS創英角ｺﾞｼｯｸUB"/>
        <family val="3"/>
        <charset val="128"/>
      </rPr>
      <t>易有限公司</t>
    </r>
  </si>
  <si>
    <t>Z0549U</t>
  </si>
  <si>
    <t>POWERTIP TECHNOLOGY CORP</t>
  </si>
  <si>
    <t>Z0551U</t>
  </si>
  <si>
    <t>SHIAN YIH ELECTRONIC INDUSTRY CO.,LTD</t>
  </si>
  <si>
    <t>Z0554U</t>
  </si>
  <si>
    <t>Himax Technologies Limited</t>
  </si>
  <si>
    <t>Z0555U</t>
  </si>
  <si>
    <t>Novatek Microelectronics Corporation</t>
  </si>
  <si>
    <t>Z0557R</t>
  </si>
  <si>
    <r>
      <rPr>
        <sz val="11"/>
        <color theme="1"/>
        <rFont val="Calibri"/>
        <family val="2"/>
        <scheme val="minor"/>
      </rPr>
      <t>东</t>
    </r>
    <r>
      <rPr>
        <sz val="11"/>
        <rFont val="HGS創英角ｺﾞｼｯｸUB"/>
        <family val="3"/>
        <charset val="128"/>
      </rPr>
      <t>莞市奕</t>
    </r>
    <r>
      <rPr>
        <sz val="11"/>
        <color theme="1"/>
        <rFont val="Calibri"/>
        <family val="2"/>
        <scheme val="minor"/>
      </rPr>
      <t>东电</t>
    </r>
    <r>
      <rPr>
        <sz val="11"/>
        <rFont val="HGS創英角ｺﾞｼｯｸUB"/>
        <family val="3"/>
        <charset val="128"/>
      </rPr>
      <t>子有限公司</t>
    </r>
  </si>
  <si>
    <t>Z0557U</t>
  </si>
  <si>
    <t>YIDONG ELECTRONIC TECHNOLOGY</t>
  </si>
  <si>
    <t>Z0558R</t>
  </si>
  <si>
    <r>
      <rPr>
        <sz val="11"/>
        <color theme="1"/>
        <rFont val="Calibri"/>
        <family val="2"/>
        <scheme val="minor"/>
      </rPr>
      <t>苏</t>
    </r>
    <r>
      <rPr>
        <sz val="11"/>
        <rFont val="HGS創英角ｺﾞｼｯｸUB"/>
        <family val="3"/>
        <charset val="128"/>
      </rPr>
      <t>州</t>
    </r>
    <r>
      <rPr>
        <sz val="11"/>
        <color theme="1"/>
        <rFont val="Calibri"/>
        <family val="2"/>
        <scheme val="minor"/>
      </rPr>
      <t>强</t>
    </r>
    <r>
      <rPr>
        <sz val="11"/>
        <rFont val="HGS創英角ｺﾞｼｯｸUB"/>
        <family val="3"/>
        <charset val="128"/>
      </rPr>
      <t>盛</t>
    </r>
    <r>
      <rPr>
        <sz val="11"/>
        <color theme="1"/>
        <rFont val="Calibri"/>
        <family val="2"/>
        <scheme val="minor"/>
      </rPr>
      <t>洁净</t>
    </r>
    <r>
      <rPr>
        <sz val="11"/>
        <rFont val="HGS創英角ｺﾞｼｯｸUB"/>
        <family val="3"/>
        <charset val="128"/>
      </rPr>
      <t>科技有限公司</t>
    </r>
  </si>
  <si>
    <t>Z0559R</t>
  </si>
  <si>
    <r>
      <rPr>
        <sz val="11"/>
        <color theme="1"/>
        <rFont val="Calibri"/>
        <family val="2"/>
        <scheme val="minor"/>
      </rPr>
      <t>苏</t>
    </r>
    <r>
      <rPr>
        <sz val="11"/>
        <rFont val="HGS創英角ｺﾞｼｯｸUB"/>
        <family val="3"/>
        <charset val="128"/>
      </rPr>
      <t>州泓晟消防</t>
    </r>
    <r>
      <rPr>
        <sz val="11"/>
        <color theme="1"/>
        <rFont val="Calibri"/>
        <family val="2"/>
        <scheme val="minor"/>
      </rPr>
      <t>维</t>
    </r>
    <r>
      <rPr>
        <sz val="11"/>
        <rFont val="HGS創英角ｺﾞｼｯｸUB"/>
        <family val="3"/>
        <charset val="128"/>
      </rPr>
      <t>保有限公司</t>
    </r>
  </si>
  <si>
    <t>Z0560R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</si>
  <si>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镇东</t>
    </r>
    <r>
      <rPr>
        <sz val="11"/>
        <rFont val="HGS創英角ｺﾞｼｯｸUB"/>
        <family val="3"/>
        <charset val="128"/>
      </rPr>
      <t>城新浩丰</t>
    </r>
    <r>
      <rPr>
        <sz val="11"/>
        <color theme="1"/>
        <rFont val="Calibri"/>
        <family val="2"/>
        <scheme val="minor"/>
      </rPr>
      <t>电</t>
    </r>
    <r>
      <rPr>
        <sz val="11"/>
        <rFont val="HGS創英角ｺﾞｼｯｸUB"/>
        <family val="3"/>
        <charset val="128"/>
      </rPr>
      <t>子商行</t>
    </r>
  </si>
  <si>
    <t>Z0566R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</si>
  <si>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镇乐华电</t>
    </r>
    <r>
      <rPr>
        <sz val="11"/>
        <rFont val="HGS創英角ｺﾞｼｯｸUB"/>
        <family val="3"/>
        <charset val="128"/>
      </rPr>
      <t>子</t>
    </r>
    <r>
      <rPr>
        <sz val="11"/>
        <color theme="1"/>
        <rFont val="Calibri"/>
        <family val="2"/>
        <scheme val="minor"/>
      </rPr>
      <t>经营</t>
    </r>
    <r>
      <rPr>
        <sz val="11"/>
        <rFont val="HGS創英角ｺﾞｼｯｸUB"/>
        <family val="3"/>
        <charset val="128"/>
      </rPr>
      <t>部</t>
    </r>
  </si>
  <si>
    <t>Z0567U</t>
  </si>
  <si>
    <t>ICHIA TECHNOLOG IESINC</t>
  </si>
  <si>
    <t>Z0569R</t>
  </si>
  <si>
    <r>
      <t>日</t>
    </r>
    <r>
      <rPr>
        <sz val="11"/>
        <color theme="1"/>
        <rFont val="Calibri"/>
        <family val="2"/>
        <scheme val="minor"/>
      </rPr>
      <t>东</t>
    </r>
    <r>
      <rPr>
        <sz val="11"/>
        <rFont val="HGS創英角ｺﾞｼｯｸUB"/>
        <family val="3"/>
        <charset val="128"/>
      </rPr>
      <t>（中国）新材料有限公司</t>
    </r>
  </si>
  <si>
    <t>Z0570R</t>
  </si>
  <si>
    <r>
      <rPr>
        <sz val="11"/>
        <color theme="1"/>
        <rFont val="Calibri"/>
        <family val="2"/>
        <scheme val="minor"/>
      </rPr>
      <t>乐</t>
    </r>
    <r>
      <rPr>
        <sz val="11"/>
        <rFont val="HGS創英角ｺﾞｼｯｸUB"/>
        <family val="3"/>
        <charset val="128"/>
      </rPr>
      <t>法洛（上海）</t>
    </r>
    <r>
      <rPr>
        <sz val="11"/>
        <color theme="1"/>
        <rFont val="Calibri"/>
        <family val="2"/>
        <scheme val="minor"/>
      </rPr>
      <t>贸</t>
    </r>
    <r>
      <rPr>
        <sz val="11"/>
        <rFont val="HGS創英角ｺﾞｼｯｸUB"/>
        <family val="3"/>
        <charset val="128"/>
      </rPr>
      <t>易有限公司</t>
    </r>
  </si>
  <si>
    <t>Z0571R</t>
  </si>
  <si>
    <t>深圳浩迪迅科技有限公司</t>
  </si>
  <si>
    <t>Z0572R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</si>
  <si>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东</t>
    </r>
    <r>
      <rPr>
        <sz val="11"/>
        <rFont val="HGS創英角ｺﾞｼｯｸUB"/>
        <family val="3"/>
        <charset val="128"/>
      </rPr>
      <t>城恒英</t>
    </r>
    <r>
      <rPr>
        <sz val="11"/>
        <color theme="1"/>
        <rFont val="Calibri"/>
        <family val="2"/>
        <scheme val="minor"/>
      </rPr>
      <t>电</t>
    </r>
    <r>
      <rPr>
        <sz val="11"/>
        <rFont val="HGS創英角ｺﾞｼｯｸUB"/>
        <family val="3"/>
        <charset val="128"/>
      </rPr>
      <t>子商行</t>
    </r>
  </si>
  <si>
    <t>Z0574R</t>
  </si>
  <si>
    <r>
      <rPr>
        <sz val="11"/>
        <color theme="1"/>
        <rFont val="Calibri"/>
        <family val="2"/>
        <scheme val="minor"/>
      </rPr>
      <t>苏</t>
    </r>
    <r>
      <rPr>
        <sz val="11"/>
        <rFont val="HGS創英角ｺﾞｼｯｸUB"/>
        <family val="3"/>
        <charset val="128"/>
      </rPr>
      <t>州</t>
    </r>
    <r>
      <rPr>
        <sz val="11"/>
        <color theme="1"/>
        <rFont val="Calibri"/>
        <family val="2"/>
        <scheme val="minor"/>
      </rPr>
      <t>赛</t>
    </r>
    <r>
      <rPr>
        <sz val="11"/>
        <rFont val="HGS創英角ｺﾞｼｯｸUB"/>
        <family val="3"/>
        <charset val="128"/>
      </rPr>
      <t>宝校准技</t>
    </r>
    <r>
      <rPr>
        <sz val="11"/>
        <color theme="1"/>
        <rFont val="Calibri"/>
        <family val="2"/>
        <scheme val="minor"/>
      </rPr>
      <t>术</t>
    </r>
    <r>
      <rPr>
        <sz val="11"/>
        <rFont val="HGS創英角ｺﾞｼｯｸUB"/>
        <family val="3"/>
        <charset val="128"/>
      </rPr>
      <t>服</t>
    </r>
    <r>
      <rPr>
        <sz val="11"/>
        <color theme="1"/>
        <rFont val="Calibri"/>
        <family val="2"/>
        <scheme val="minor"/>
      </rPr>
      <t>务</t>
    </r>
    <r>
      <rPr>
        <sz val="11"/>
        <rFont val="HGS創英角ｺﾞｼｯｸUB"/>
        <family val="3"/>
        <charset val="128"/>
      </rPr>
      <t>有限公司</t>
    </r>
  </si>
  <si>
    <t>Z0575R</t>
  </si>
  <si>
    <r>
      <rPr>
        <sz val="11"/>
        <color theme="1"/>
        <rFont val="Calibri"/>
        <family val="2"/>
        <scheme val="minor"/>
      </rPr>
      <t>苏</t>
    </r>
    <r>
      <rPr>
        <sz val="11"/>
        <rFont val="HGS創英角ｺﾞｼｯｸUB"/>
        <family val="3"/>
        <charset val="128"/>
      </rPr>
      <t>州高新区</t>
    </r>
    <r>
      <rPr>
        <sz val="11"/>
        <color theme="1"/>
        <rFont val="Calibri"/>
        <family val="2"/>
        <scheme val="minor"/>
      </rPr>
      <t>计</t>
    </r>
    <r>
      <rPr>
        <sz val="11"/>
        <rFont val="HGS創英角ｺﾞｼｯｸUB"/>
        <family val="3"/>
        <charset val="128"/>
      </rPr>
      <t>量技</t>
    </r>
    <r>
      <rPr>
        <sz val="11"/>
        <color theme="1"/>
        <rFont val="Calibri"/>
        <family val="2"/>
        <scheme val="minor"/>
      </rPr>
      <t>术</t>
    </r>
    <r>
      <rPr>
        <sz val="11"/>
        <rFont val="HGS創英角ｺﾞｼｯｸUB"/>
        <family val="3"/>
        <charset val="128"/>
      </rPr>
      <t>研究所</t>
    </r>
  </si>
  <si>
    <t>Z0576R</t>
  </si>
  <si>
    <r>
      <rPr>
        <sz val="11"/>
        <color theme="1"/>
        <rFont val="Calibri"/>
        <family val="2"/>
        <scheme val="minor"/>
      </rPr>
      <t>苏</t>
    </r>
    <r>
      <rPr>
        <sz val="11"/>
        <rFont val="HGS創英角ｺﾞｼｯｸUB"/>
        <family val="3"/>
        <charset val="128"/>
      </rPr>
      <t>州市晶</t>
    </r>
    <r>
      <rPr>
        <sz val="11"/>
        <color theme="1"/>
        <rFont val="Calibri"/>
        <family val="2"/>
        <scheme val="minor"/>
      </rPr>
      <t>协</t>
    </r>
    <r>
      <rPr>
        <sz val="11"/>
        <rFont val="HGS創英角ｺﾞｼｯｸUB"/>
        <family val="3"/>
        <charset val="128"/>
      </rPr>
      <t>高新</t>
    </r>
    <r>
      <rPr>
        <sz val="11"/>
        <color theme="1"/>
        <rFont val="Calibri"/>
        <family val="2"/>
        <scheme val="minor"/>
      </rPr>
      <t>电</t>
    </r>
    <r>
      <rPr>
        <sz val="11"/>
        <rFont val="HGS創英角ｺﾞｼｯｸUB"/>
        <family val="3"/>
        <charset val="128"/>
      </rPr>
      <t>子材料有限公司</t>
    </r>
  </si>
  <si>
    <t>Z0580R</t>
  </si>
  <si>
    <r>
      <t>太阳</t>
    </r>
    <r>
      <rPr>
        <sz val="11"/>
        <color theme="1"/>
        <rFont val="Calibri"/>
        <family val="2"/>
        <scheme val="minor"/>
      </rPr>
      <t>诱电</t>
    </r>
    <r>
      <rPr>
        <sz val="11"/>
        <rFont val="HGS創英角ｺﾞｼｯｸUB"/>
        <family val="3"/>
        <charset val="128"/>
      </rPr>
      <t>（上海）</t>
    </r>
    <r>
      <rPr>
        <sz val="11"/>
        <color theme="1"/>
        <rFont val="Calibri"/>
        <family val="2"/>
        <scheme val="minor"/>
      </rPr>
      <t>电</t>
    </r>
    <r>
      <rPr>
        <sz val="11"/>
        <rFont val="HGS創英角ｺﾞｼｯｸUB"/>
        <family val="3"/>
        <charset val="128"/>
      </rPr>
      <t>子</t>
    </r>
    <r>
      <rPr>
        <sz val="11"/>
        <color theme="1"/>
        <rFont val="Calibri"/>
        <family val="2"/>
        <scheme val="minor"/>
      </rPr>
      <t>贸</t>
    </r>
    <r>
      <rPr>
        <sz val="11"/>
        <rFont val="HGS創英角ｺﾞｼｯｸUB"/>
        <family val="3"/>
        <charset val="128"/>
      </rPr>
      <t>易有限公司</t>
    </r>
  </si>
  <si>
    <t>Z0580U</t>
  </si>
  <si>
    <t>Z0581R</t>
  </si>
  <si>
    <r>
      <t>同</t>
    </r>
    <r>
      <rPr>
        <sz val="11"/>
        <color theme="1"/>
        <rFont val="Calibri"/>
        <family val="2"/>
        <scheme val="minor"/>
      </rPr>
      <t>扬</t>
    </r>
    <r>
      <rPr>
        <sz val="11"/>
        <rFont val="HGS創英角ｺﾞｼｯｸUB"/>
        <family val="3"/>
        <charset val="128"/>
      </rPr>
      <t>光</t>
    </r>
    <r>
      <rPr>
        <sz val="11"/>
        <color theme="1"/>
        <rFont val="Calibri"/>
        <family val="2"/>
        <scheme val="minor"/>
      </rPr>
      <t>电</t>
    </r>
    <r>
      <rPr>
        <sz val="11"/>
        <rFont val="HGS創英角ｺﾞｼｯｸUB"/>
        <family val="3"/>
        <charset val="128"/>
      </rPr>
      <t>(江</t>
    </r>
    <r>
      <rPr>
        <sz val="11"/>
        <color theme="1"/>
        <rFont val="Calibri"/>
        <family val="2"/>
        <scheme val="minor"/>
      </rPr>
      <t>苏</t>
    </r>
    <r>
      <rPr>
        <sz val="11"/>
        <rFont val="HGS創英角ｺﾞｼｯｸUB"/>
        <family val="3"/>
        <charset val="128"/>
      </rPr>
      <t>)有限公司</t>
    </r>
  </si>
  <si>
    <t>Z0581U</t>
  </si>
  <si>
    <r>
      <t>同泰</t>
    </r>
    <r>
      <rPr>
        <sz val="11"/>
        <color theme="1"/>
        <rFont val="Calibri"/>
        <family val="2"/>
        <scheme val="minor"/>
      </rPr>
      <t>电</t>
    </r>
    <r>
      <rPr>
        <sz val="11"/>
        <rFont val="HGS創英角ｺﾞｼｯｸUB"/>
        <family val="3"/>
        <charset val="128"/>
      </rPr>
      <t>子科技股份有限公司</t>
    </r>
  </si>
  <si>
    <t>Z0582R</t>
  </si>
  <si>
    <r>
      <t>默克</t>
    </r>
    <r>
      <rPr>
        <sz val="11"/>
        <color theme="1"/>
        <rFont val="Calibri"/>
        <family val="2"/>
        <scheme val="minor"/>
      </rPr>
      <t>电</t>
    </r>
    <r>
      <rPr>
        <sz val="11"/>
        <rFont val="HGS創英角ｺﾞｼｯｸUB"/>
        <family val="3"/>
        <charset val="128"/>
      </rPr>
      <t>子材料（</t>
    </r>
    <r>
      <rPr>
        <sz val="11"/>
        <color theme="1"/>
        <rFont val="Calibri"/>
        <family val="2"/>
        <scheme val="minor"/>
      </rPr>
      <t>苏</t>
    </r>
    <r>
      <rPr>
        <sz val="11"/>
        <rFont val="HGS創英角ｺﾞｼｯｸUB"/>
        <family val="3"/>
        <charset val="128"/>
      </rPr>
      <t>州）有限公司</t>
    </r>
  </si>
  <si>
    <t>Z0583U</t>
  </si>
  <si>
    <t>WAYS.,LTD</t>
  </si>
  <si>
    <t>Z0585J</t>
  </si>
  <si>
    <t>TOA ELECTRIC INDUSTRIAL CO.,LTD</t>
  </si>
  <si>
    <t>Z0586R</t>
  </si>
  <si>
    <r>
      <t>江</t>
    </r>
    <r>
      <rPr>
        <sz val="11"/>
        <color theme="1"/>
        <rFont val="Calibri"/>
        <family val="2"/>
        <scheme val="minor"/>
      </rPr>
      <t>苏</t>
    </r>
    <r>
      <rPr>
        <sz val="11"/>
        <rFont val="HGS創英角ｺﾞｼｯｸUB"/>
        <family val="3"/>
        <charset val="128"/>
      </rPr>
      <t>达</t>
    </r>
    <r>
      <rPr>
        <sz val="11"/>
        <color theme="1"/>
        <rFont val="Calibri"/>
        <family val="2"/>
        <scheme val="minor"/>
      </rPr>
      <t>诺尔</t>
    </r>
    <r>
      <rPr>
        <sz val="11"/>
        <rFont val="HGS創英角ｺﾞｼｯｸUB"/>
        <family val="3"/>
        <charset val="128"/>
      </rPr>
      <t>科技股份有限公司</t>
    </r>
  </si>
  <si>
    <t>Z0588R</t>
  </si>
  <si>
    <r>
      <t>雅</t>
    </r>
    <r>
      <rPr>
        <sz val="11"/>
        <color theme="1"/>
        <rFont val="Calibri"/>
        <family val="2"/>
        <scheme val="minor"/>
      </rPr>
      <t>玛</t>
    </r>
    <r>
      <rPr>
        <sz val="11"/>
        <rFont val="HGS創英角ｺﾞｼｯｸUB"/>
        <family val="3"/>
        <charset val="128"/>
      </rPr>
      <t>多国</t>
    </r>
    <r>
      <rPr>
        <sz val="11"/>
        <color theme="1"/>
        <rFont val="Calibri"/>
        <family val="2"/>
        <scheme val="minor"/>
      </rPr>
      <t>际</t>
    </r>
    <r>
      <rPr>
        <sz val="11"/>
        <rFont val="HGS創英角ｺﾞｼｯｸUB"/>
        <family val="3"/>
        <charset val="128"/>
      </rPr>
      <t>物流有限公司上海分公司</t>
    </r>
  </si>
  <si>
    <t>Z0589R</t>
  </si>
  <si>
    <r>
      <rPr>
        <sz val="11"/>
        <color theme="1"/>
        <rFont val="Calibri"/>
        <family val="2"/>
        <scheme val="minor"/>
      </rPr>
      <t>苏</t>
    </r>
    <r>
      <rPr>
        <sz val="11"/>
        <rFont val="HGS創英角ｺﾞｼｯｸUB"/>
        <family val="3"/>
        <charset val="128"/>
      </rPr>
      <t>州达</t>
    </r>
    <r>
      <rPr>
        <sz val="11"/>
        <color theme="1"/>
        <rFont val="Calibri"/>
        <family val="2"/>
        <scheme val="minor"/>
      </rPr>
      <t>观</t>
    </r>
    <r>
      <rPr>
        <sz val="11"/>
        <rFont val="HGS創英角ｺﾞｼｯｸUB"/>
        <family val="3"/>
        <charset val="128"/>
      </rPr>
      <t>克</t>
    </r>
    <r>
      <rPr>
        <sz val="11"/>
        <color theme="1"/>
        <rFont val="Calibri"/>
        <family val="2"/>
        <scheme val="minor"/>
      </rPr>
      <t>电</t>
    </r>
    <r>
      <rPr>
        <sz val="11"/>
        <rFont val="HGS創英角ｺﾞｼｯｸUB"/>
        <family val="3"/>
        <charset val="128"/>
      </rPr>
      <t>子科技有限公司</t>
    </r>
  </si>
  <si>
    <t>Z0592R</t>
  </si>
  <si>
    <r>
      <t>广州嘉</t>
    </r>
    <r>
      <rPr>
        <sz val="11"/>
        <color theme="1"/>
        <rFont val="Calibri"/>
        <family val="2"/>
        <scheme val="minor"/>
      </rPr>
      <t>联</t>
    </r>
    <r>
      <rPr>
        <sz val="11"/>
        <rFont val="HGS創英角ｺﾞｼｯｸUB"/>
        <family val="3"/>
        <charset val="128"/>
      </rPr>
      <t>科技有限公司</t>
    </r>
  </si>
  <si>
    <t>Z0596J</t>
  </si>
  <si>
    <t>UKC Holdings Corporation</t>
  </si>
  <si>
    <t>Z0597R</t>
  </si>
  <si>
    <r>
      <t>上海小崎</t>
    </r>
    <r>
      <rPr>
        <sz val="11"/>
        <color theme="1"/>
        <rFont val="Calibri"/>
        <family val="2"/>
        <scheme val="minor"/>
      </rPr>
      <t>贸</t>
    </r>
    <r>
      <rPr>
        <sz val="11"/>
        <rFont val="HGS創英角ｺﾞｼｯｸUB"/>
        <family val="3"/>
        <charset val="128"/>
      </rPr>
      <t>易商行</t>
    </r>
  </si>
  <si>
    <t>Z0601R</t>
  </si>
  <si>
    <r>
      <rPr>
        <sz val="11"/>
        <color theme="1"/>
        <rFont val="Calibri"/>
        <family val="2"/>
        <scheme val="minor"/>
      </rPr>
      <t>张</t>
    </r>
    <r>
      <rPr>
        <sz val="11"/>
        <rFont val="HGS創英角ｺﾞｼｯｸUB"/>
        <family val="3"/>
        <charset val="128"/>
      </rPr>
      <t>家港保税区行健工程建</t>
    </r>
    <r>
      <rPr>
        <sz val="11"/>
        <color theme="1"/>
        <rFont val="Calibri"/>
        <family val="2"/>
        <scheme val="minor"/>
      </rPr>
      <t>设</t>
    </r>
    <r>
      <rPr>
        <sz val="11"/>
        <rFont val="HGS創英角ｺﾞｼｯｸUB"/>
        <family val="3"/>
        <charset val="128"/>
      </rPr>
      <t>有限公司</t>
    </r>
  </si>
  <si>
    <t>Z0602R</t>
  </si>
  <si>
    <r>
      <t>深圳</t>
    </r>
    <r>
      <rPr>
        <sz val="11"/>
        <color theme="1"/>
        <rFont val="Calibri"/>
        <family val="2"/>
        <scheme val="minor"/>
      </rPr>
      <t>飞</t>
    </r>
    <r>
      <rPr>
        <sz val="11"/>
        <rFont val="HGS創英角ｺﾞｼｯｸUB"/>
        <family val="3"/>
        <charset val="128"/>
      </rPr>
      <t>世</t>
    </r>
    <r>
      <rPr>
        <sz val="11"/>
        <color theme="1"/>
        <rFont val="Calibri"/>
        <family val="2"/>
        <scheme val="minor"/>
      </rPr>
      <t>尔</t>
    </r>
    <r>
      <rPr>
        <sz val="11"/>
        <rFont val="HGS創英角ｺﾞｼｯｸUB"/>
        <family val="3"/>
        <charset val="128"/>
      </rPr>
      <t>新材料股份有限公司</t>
    </r>
  </si>
  <si>
    <t>Z0603R</t>
  </si>
  <si>
    <r>
      <t>深圳市菱</t>
    </r>
    <r>
      <rPr>
        <sz val="11"/>
        <color theme="1"/>
        <rFont val="Calibri"/>
        <family val="2"/>
        <scheme val="minor"/>
      </rPr>
      <t>电</t>
    </r>
    <r>
      <rPr>
        <sz val="11"/>
        <rFont val="HGS創英角ｺﾞｼｯｸUB"/>
        <family val="3"/>
        <charset val="128"/>
      </rPr>
      <t>高精密</t>
    </r>
    <r>
      <rPr>
        <sz val="11"/>
        <color theme="1"/>
        <rFont val="Calibri"/>
        <family val="2"/>
        <scheme val="minor"/>
      </rPr>
      <t>设备</t>
    </r>
    <r>
      <rPr>
        <sz val="11"/>
        <rFont val="HGS創英角ｺﾞｼｯｸUB"/>
        <family val="3"/>
        <charset val="128"/>
      </rPr>
      <t>有限公司</t>
    </r>
  </si>
  <si>
    <t>Z0609R</t>
  </si>
  <si>
    <r>
      <t>无</t>
    </r>
    <r>
      <rPr>
        <sz val="11"/>
        <color theme="1"/>
        <rFont val="Calibri"/>
        <family val="2"/>
        <scheme val="minor"/>
      </rPr>
      <t>锡</t>
    </r>
    <r>
      <rPr>
        <sz val="11"/>
        <rFont val="HGS創英角ｺﾞｼｯｸUB"/>
        <family val="3"/>
        <charset val="128"/>
      </rPr>
      <t>特恒科技有限公司</t>
    </r>
  </si>
  <si>
    <t>Z0610R</t>
  </si>
  <si>
    <r>
      <t>江</t>
    </r>
    <r>
      <rPr>
        <sz val="11"/>
        <color theme="1"/>
        <rFont val="Calibri"/>
        <family val="2"/>
        <scheme val="minor"/>
      </rPr>
      <t>苏</t>
    </r>
    <r>
      <rPr>
        <sz val="11"/>
        <rFont val="HGS創英角ｺﾞｼｯｸUB"/>
        <family val="3"/>
        <charset val="128"/>
      </rPr>
      <t>新</t>
    </r>
    <r>
      <rPr>
        <sz val="11"/>
        <color theme="1"/>
        <rFont val="Calibri"/>
        <family val="2"/>
        <scheme val="minor"/>
      </rPr>
      <t>锐环</t>
    </r>
    <r>
      <rPr>
        <sz val="11"/>
        <rFont val="HGS創英角ｺﾞｼｯｸUB"/>
        <family val="3"/>
        <charset val="128"/>
      </rPr>
      <t>境</t>
    </r>
    <r>
      <rPr>
        <sz val="11"/>
        <color theme="1"/>
        <rFont val="Calibri"/>
        <family val="2"/>
        <scheme val="minor"/>
      </rPr>
      <t>监测</t>
    </r>
    <r>
      <rPr>
        <sz val="11"/>
        <rFont val="HGS創英角ｺﾞｼｯｸUB"/>
        <family val="3"/>
        <charset val="128"/>
      </rPr>
      <t>有限公司</t>
    </r>
  </si>
  <si>
    <t>Z0611R</t>
  </si>
  <si>
    <r>
      <rPr>
        <sz val="11"/>
        <color theme="1"/>
        <rFont val="Calibri"/>
        <family val="2"/>
        <scheme val="minor"/>
      </rPr>
      <t>爱环</t>
    </r>
    <r>
      <rPr>
        <sz val="11"/>
        <rFont val="HGS創英角ｺﾞｼｯｸUB"/>
        <family val="3"/>
        <charset val="128"/>
      </rPr>
      <t>吴世（</t>
    </r>
    <r>
      <rPr>
        <sz val="11"/>
        <color theme="1"/>
        <rFont val="Calibri"/>
        <family val="2"/>
        <scheme val="minor"/>
      </rPr>
      <t>苏</t>
    </r>
    <r>
      <rPr>
        <sz val="11"/>
        <rFont val="HGS創英角ｺﾞｼｯｸUB"/>
        <family val="3"/>
        <charset val="128"/>
      </rPr>
      <t>州）</t>
    </r>
    <r>
      <rPr>
        <sz val="11"/>
        <color theme="1"/>
        <rFont val="Calibri"/>
        <family val="2"/>
        <scheme val="minor"/>
      </rPr>
      <t>环</t>
    </r>
    <r>
      <rPr>
        <sz val="11"/>
        <rFont val="HGS創英角ｺﾞｼｯｸUB"/>
        <family val="3"/>
        <charset val="128"/>
      </rPr>
      <t>保股份有限公司</t>
    </r>
  </si>
  <si>
    <t>Z0614R</t>
  </si>
  <si>
    <r>
      <rPr>
        <sz val="11"/>
        <color theme="1"/>
        <rFont val="Calibri"/>
        <family val="2"/>
        <scheme val="minor"/>
      </rPr>
      <t>张</t>
    </r>
    <r>
      <rPr>
        <sz val="11"/>
        <rFont val="HGS創英角ｺﾞｼｯｸUB"/>
        <family val="3"/>
        <charset val="128"/>
      </rPr>
      <t>家港福管家物</t>
    </r>
    <r>
      <rPr>
        <sz val="11"/>
        <color theme="1"/>
        <rFont val="Calibri"/>
        <family val="2"/>
        <scheme val="minor"/>
      </rPr>
      <t>业</t>
    </r>
    <r>
      <rPr>
        <sz val="11"/>
        <rFont val="HGS創英角ｺﾞｼｯｸUB"/>
        <family val="3"/>
        <charset val="128"/>
      </rPr>
      <t>管理有限公司</t>
    </r>
  </si>
  <si>
    <t>Z0616R</t>
  </si>
  <si>
    <r>
      <rPr>
        <sz val="11"/>
        <color theme="1"/>
        <rFont val="Calibri"/>
        <family val="2"/>
        <scheme val="minor"/>
      </rPr>
      <t>张</t>
    </r>
    <r>
      <rPr>
        <sz val="11"/>
        <rFont val="HGS創英角ｺﾞｼｯｸUB"/>
        <family val="3"/>
        <charset val="128"/>
      </rPr>
      <t>家港市中海</t>
    </r>
    <r>
      <rPr>
        <sz val="11"/>
        <color theme="1"/>
        <rFont val="Calibri"/>
        <family val="2"/>
        <scheme val="minor"/>
      </rPr>
      <t>电</t>
    </r>
    <r>
      <rPr>
        <sz val="11"/>
        <rFont val="HGS創英角ｺﾞｼｯｸUB"/>
        <family val="3"/>
        <charset val="128"/>
      </rPr>
      <t>气成套有限公司</t>
    </r>
  </si>
  <si>
    <t>Z0622R</t>
  </si>
  <si>
    <r>
      <t>京瓷企</t>
    </r>
    <r>
      <rPr>
        <sz val="11"/>
        <color theme="1"/>
        <rFont val="Calibri"/>
        <family val="2"/>
        <scheme val="minor"/>
      </rPr>
      <t>业</t>
    </r>
    <r>
      <rPr>
        <sz val="11"/>
        <rFont val="HGS創英角ｺﾞｼｯｸUB"/>
        <family val="3"/>
        <charset val="128"/>
      </rPr>
      <t>管理咨</t>
    </r>
    <r>
      <rPr>
        <sz val="11"/>
        <color theme="1"/>
        <rFont val="Calibri"/>
        <family val="2"/>
        <scheme val="minor"/>
      </rPr>
      <t>询</t>
    </r>
    <r>
      <rPr>
        <sz val="11"/>
        <rFont val="HGS創英角ｺﾞｼｯｸUB"/>
        <family val="3"/>
        <charset val="128"/>
      </rPr>
      <t>（上海）有限公司</t>
    </r>
  </si>
  <si>
    <t>Z0625R</t>
  </si>
  <si>
    <r>
      <t>无</t>
    </r>
    <r>
      <rPr>
        <sz val="11"/>
        <color theme="1"/>
        <rFont val="Calibri"/>
        <family val="2"/>
        <scheme val="minor"/>
      </rPr>
      <t>锡诺</t>
    </r>
    <r>
      <rPr>
        <sz val="11"/>
        <rFont val="HGS創英角ｺﾞｼｯｸUB"/>
        <family val="3"/>
        <charset val="128"/>
      </rPr>
      <t>信安全科技有限公司</t>
    </r>
  </si>
  <si>
    <t>Z0627J</t>
  </si>
  <si>
    <t>SANRITZ CORPORATION</t>
  </si>
  <si>
    <t>Z0629R</t>
  </si>
  <si>
    <r>
      <t>无</t>
    </r>
    <r>
      <rPr>
        <sz val="11"/>
        <color theme="1"/>
        <rFont val="Calibri"/>
        <family val="2"/>
        <scheme val="minor"/>
      </rPr>
      <t>锡</t>
    </r>
    <r>
      <rPr>
        <sz val="11"/>
        <rFont val="HGS創英角ｺﾞｼｯｸUB"/>
        <family val="3"/>
        <charset val="128"/>
      </rPr>
      <t>市</t>
    </r>
    <r>
      <rPr>
        <sz val="11"/>
        <color theme="1"/>
        <rFont val="Calibri"/>
        <family val="2"/>
        <scheme val="minor"/>
      </rPr>
      <t>蓝</t>
    </r>
    <r>
      <rPr>
        <sz val="11"/>
        <rFont val="HGS創英角ｺﾞｼｯｸUB"/>
        <family val="3"/>
        <charset val="128"/>
      </rPr>
      <t>旗自</t>
    </r>
    <r>
      <rPr>
        <sz val="11"/>
        <color theme="1"/>
        <rFont val="Calibri"/>
        <family val="2"/>
        <scheme val="minor"/>
      </rPr>
      <t>动</t>
    </r>
    <r>
      <rPr>
        <sz val="11"/>
        <rFont val="HGS創英角ｺﾞｼｯｸUB"/>
        <family val="3"/>
        <charset val="128"/>
      </rPr>
      <t>化</t>
    </r>
    <r>
      <rPr>
        <sz val="11"/>
        <color theme="1"/>
        <rFont val="Calibri"/>
        <family val="2"/>
        <scheme val="minor"/>
      </rPr>
      <t>设备</t>
    </r>
    <r>
      <rPr>
        <sz val="11"/>
        <rFont val="HGS創英角ｺﾞｼｯｸUB"/>
        <family val="3"/>
        <charset val="128"/>
      </rPr>
      <t>有限公司</t>
    </r>
  </si>
  <si>
    <t>Z0630R</t>
  </si>
  <si>
    <r>
      <t>上海</t>
    </r>
    <r>
      <rPr>
        <sz val="11"/>
        <color theme="1"/>
        <rFont val="Calibri"/>
        <family val="2"/>
        <scheme val="minor"/>
      </rPr>
      <t>东</t>
    </r>
    <r>
      <rPr>
        <sz val="11"/>
        <rFont val="HGS創英角ｺﾞｼｯｸUB"/>
        <family val="3"/>
        <charset val="128"/>
      </rPr>
      <t>洋油墨有限公司</t>
    </r>
  </si>
  <si>
    <t>Z0631R</t>
  </si>
  <si>
    <r>
      <rPr>
        <sz val="11"/>
        <color theme="1"/>
        <rFont val="Calibri"/>
        <family val="2"/>
        <scheme val="minor"/>
      </rPr>
      <t>贝</t>
    </r>
    <r>
      <rPr>
        <sz val="11"/>
        <rFont val="HGS創英角ｺﾞｼｯｸUB"/>
        <family val="3"/>
        <charset val="128"/>
      </rPr>
      <t>迪投</t>
    </r>
    <r>
      <rPr>
        <sz val="11"/>
        <color theme="1"/>
        <rFont val="Calibri"/>
        <family val="2"/>
        <scheme val="minor"/>
      </rPr>
      <t>资</t>
    </r>
    <r>
      <rPr>
        <sz val="11"/>
        <rFont val="HGS創英角ｺﾞｼｯｸUB"/>
        <family val="3"/>
        <charset val="128"/>
      </rPr>
      <t>管理（上海）有限公司</t>
    </r>
  </si>
  <si>
    <t>Z0634R</t>
  </si>
  <si>
    <r>
      <t>太</t>
    </r>
    <r>
      <rPr>
        <sz val="11"/>
        <color theme="1"/>
        <rFont val="Calibri"/>
        <family val="2"/>
        <scheme val="minor"/>
      </rPr>
      <t>仓</t>
    </r>
    <r>
      <rPr>
        <sz val="11"/>
        <rFont val="HGS創英角ｺﾞｼｯｸUB"/>
        <family val="3"/>
        <charset val="128"/>
      </rPr>
      <t>展新胶粘材料股份有限公司</t>
    </r>
  </si>
  <si>
    <t>Z0638R</t>
  </si>
  <si>
    <r>
      <t>上海富莱光学科技有限公司江</t>
    </r>
    <r>
      <rPr>
        <sz val="11"/>
        <color theme="1"/>
        <rFont val="Calibri"/>
        <family val="2"/>
        <scheme val="minor"/>
      </rPr>
      <t>苏</t>
    </r>
    <r>
      <rPr>
        <sz val="11"/>
        <rFont val="HGS創英角ｺﾞｼｯｸUB"/>
        <family val="3"/>
        <charset val="128"/>
      </rPr>
      <t>分公司</t>
    </r>
  </si>
  <si>
    <t>Z0639R</t>
  </si>
  <si>
    <t>深圳市源屏科技有限公司</t>
  </si>
  <si>
    <t>Z0640R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</si>
  <si>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镇东</t>
    </r>
    <r>
      <rPr>
        <sz val="11"/>
        <rFont val="HGS創英角ｺﾞｼｯｸUB"/>
        <family val="3"/>
        <charset val="128"/>
      </rPr>
      <t>城</t>
    </r>
    <r>
      <rPr>
        <sz val="11"/>
        <color theme="1"/>
        <rFont val="Calibri"/>
        <family val="2"/>
        <scheme val="minor"/>
      </rPr>
      <t>汤</t>
    </r>
    <r>
      <rPr>
        <sz val="11"/>
        <rFont val="HGS創英角ｺﾞｼｯｸUB"/>
        <family val="3"/>
        <charset val="128"/>
      </rPr>
      <t>姆森</t>
    </r>
    <r>
      <rPr>
        <sz val="11"/>
        <color theme="1"/>
        <rFont val="Calibri"/>
        <family val="2"/>
        <scheme val="minor"/>
      </rPr>
      <t>电</t>
    </r>
    <r>
      <rPr>
        <sz val="11"/>
        <rFont val="HGS創英角ｺﾞｼｯｸUB"/>
        <family val="3"/>
        <charset val="128"/>
      </rPr>
      <t>子商行</t>
    </r>
  </si>
  <si>
    <t>Z0641R</t>
  </si>
  <si>
    <t>深圳莱宝高科技股份有限公司</t>
  </si>
  <si>
    <t>Z0641U</t>
  </si>
  <si>
    <t>LAIBAO TECHNOLOGY(H.K)INDUSTRY CO.,LIMITED</t>
  </si>
  <si>
    <t>Z0642R</t>
  </si>
  <si>
    <r>
      <rPr>
        <sz val="11"/>
        <color theme="1"/>
        <rFont val="Calibri"/>
        <family val="2"/>
        <scheme val="minor"/>
      </rPr>
      <t>张</t>
    </r>
    <r>
      <rPr>
        <sz val="11"/>
        <rFont val="HGS創英角ｺﾞｼｯｸUB"/>
        <family val="3"/>
        <charset val="128"/>
      </rPr>
      <t>家港市</t>
    </r>
    <r>
      <rPr>
        <sz val="11"/>
        <color theme="1"/>
        <rFont val="Calibri"/>
        <family val="2"/>
        <scheme val="minor"/>
      </rPr>
      <t>杨</t>
    </r>
    <r>
      <rPr>
        <sz val="11"/>
        <rFont val="HGS創英角ｺﾞｼｯｸUB"/>
        <family val="3"/>
        <charset val="128"/>
      </rPr>
      <t>舍</t>
    </r>
    <r>
      <rPr>
        <sz val="11"/>
        <color theme="1"/>
        <rFont val="Calibri"/>
        <family val="2"/>
        <scheme val="minor"/>
      </rPr>
      <t>东</t>
    </r>
    <r>
      <rPr>
        <sz val="11"/>
        <rFont val="HGS創英角ｺﾞｼｯｸUB"/>
        <family val="3"/>
        <charset val="128"/>
      </rPr>
      <t>城德</t>
    </r>
    <r>
      <rPr>
        <sz val="11"/>
        <color theme="1"/>
        <rFont val="Calibri"/>
        <family val="2"/>
        <scheme val="minor"/>
      </rPr>
      <t>赛</t>
    </r>
    <r>
      <rPr>
        <sz val="11"/>
        <rFont val="HGS創英角ｺﾞｼｯｸUB"/>
        <family val="3"/>
        <charset val="128"/>
      </rPr>
      <t>威司</t>
    </r>
    <r>
      <rPr>
        <sz val="11"/>
        <color theme="1"/>
        <rFont val="Calibri"/>
        <family val="2"/>
        <scheme val="minor"/>
      </rPr>
      <t>电</t>
    </r>
    <r>
      <rPr>
        <sz val="11"/>
        <rFont val="HGS創英角ｺﾞｼｯｸUB"/>
        <family val="3"/>
        <charset val="128"/>
      </rPr>
      <t>子商行</t>
    </r>
  </si>
  <si>
    <t>Z0643J</t>
  </si>
  <si>
    <t>Merck Performance Materials Ltd</t>
  </si>
  <si>
    <t>Z0644R</t>
  </si>
  <si>
    <r>
      <rPr>
        <sz val="11"/>
        <color theme="1"/>
        <rFont val="Calibri"/>
        <family val="2"/>
        <scheme val="minor"/>
      </rPr>
      <t>苏</t>
    </r>
    <r>
      <rPr>
        <sz val="11"/>
        <rFont val="HGS創英角ｺﾞｼｯｸUB"/>
        <family val="3"/>
        <charset val="128"/>
      </rPr>
      <t>州普洛泰科精密工</t>
    </r>
    <r>
      <rPr>
        <sz val="11"/>
        <color theme="1"/>
        <rFont val="Calibri"/>
        <family val="2"/>
        <scheme val="minor"/>
      </rPr>
      <t>业</t>
    </r>
    <r>
      <rPr>
        <sz val="11"/>
        <rFont val="HGS創英角ｺﾞｼｯｸUB"/>
        <family val="3"/>
        <charset val="128"/>
      </rPr>
      <t>有限公司</t>
    </r>
  </si>
  <si>
    <t>Z0645R</t>
  </si>
  <si>
    <r>
      <t>烟台日特</t>
    </r>
    <r>
      <rPr>
        <sz val="11"/>
        <color theme="1"/>
        <rFont val="Calibri"/>
        <family val="2"/>
        <scheme val="minor"/>
      </rPr>
      <t>测</t>
    </r>
    <r>
      <rPr>
        <sz val="11"/>
        <rFont val="HGS創英角ｺﾞｼｯｸUB"/>
        <family val="3"/>
        <charset val="128"/>
      </rPr>
      <t>量</t>
    </r>
    <r>
      <rPr>
        <sz val="11"/>
        <color theme="1"/>
        <rFont val="Calibri"/>
        <family val="2"/>
        <scheme val="minor"/>
      </rPr>
      <t>仪</t>
    </r>
    <r>
      <rPr>
        <sz val="11"/>
        <rFont val="HGS創英角ｺﾞｼｯｸUB"/>
        <family val="3"/>
        <charset val="128"/>
      </rPr>
      <t>器有限公司</t>
    </r>
  </si>
  <si>
    <t>Z0647R</t>
  </si>
  <si>
    <r>
      <rPr>
        <sz val="11"/>
        <color theme="1"/>
        <rFont val="Calibri"/>
        <family val="2"/>
        <scheme val="minor"/>
      </rPr>
      <t>张</t>
    </r>
    <r>
      <rPr>
        <sz val="11"/>
        <rFont val="HGS創英角ｺﾞｼｯｸUB"/>
        <family val="3"/>
        <charset val="128"/>
      </rPr>
      <t>家港市神</t>
    </r>
    <r>
      <rPr>
        <sz val="11"/>
        <color theme="1"/>
        <rFont val="Calibri"/>
        <family val="2"/>
        <scheme val="minor"/>
      </rPr>
      <t>东</t>
    </r>
    <r>
      <rPr>
        <sz val="11"/>
        <rFont val="HGS創英角ｺﾞｼｯｸUB"/>
        <family val="3"/>
        <charset val="128"/>
      </rPr>
      <t>涂装有限公司</t>
    </r>
  </si>
  <si>
    <t>Z0649R</t>
  </si>
  <si>
    <r>
      <t>常州市防雷</t>
    </r>
    <r>
      <rPr>
        <sz val="11"/>
        <color theme="1"/>
        <rFont val="Calibri"/>
        <family val="2"/>
        <scheme val="minor"/>
      </rPr>
      <t>设</t>
    </r>
    <r>
      <rPr>
        <sz val="11"/>
        <rFont val="HGS創英角ｺﾞｼｯｸUB"/>
        <family val="3"/>
        <charset val="128"/>
      </rPr>
      <t>施</t>
    </r>
    <r>
      <rPr>
        <sz val="11"/>
        <color theme="1"/>
        <rFont val="Calibri"/>
        <family val="2"/>
        <scheme val="minor"/>
      </rPr>
      <t>检测</t>
    </r>
    <r>
      <rPr>
        <sz val="11"/>
        <rFont val="HGS創英角ｺﾞｼｯｸUB"/>
        <family val="3"/>
        <charset val="128"/>
      </rPr>
      <t>所有限公司</t>
    </r>
    <r>
      <rPr>
        <sz val="11"/>
        <color theme="1"/>
        <rFont val="Calibri"/>
        <family val="2"/>
        <scheme val="minor"/>
      </rPr>
      <t>张</t>
    </r>
    <r>
      <rPr>
        <sz val="11"/>
        <rFont val="HGS創英角ｺﾞｼｯｸUB"/>
        <family val="3"/>
        <charset val="128"/>
      </rPr>
      <t>家港分公司</t>
    </r>
  </si>
  <si>
    <t>Z0650R</t>
  </si>
  <si>
    <r>
      <rPr>
        <sz val="11"/>
        <color theme="1"/>
        <rFont val="Calibri"/>
        <family val="2"/>
        <scheme val="minor"/>
      </rPr>
      <t>张</t>
    </r>
    <r>
      <rPr>
        <sz val="11"/>
        <rFont val="HGS創英角ｺﾞｼｯｸUB"/>
        <family val="3"/>
        <charset val="128"/>
      </rPr>
      <t>家港市通安运</t>
    </r>
    <r>
      <rPr>
        <sz val="11"/>
        <color theme="1"/>
        <rFont val="Calibri"/>
        <family val="2"/>
        <scheme val="minor"/>
      </rPr>
      <t>输</t>
    </r>
    <r>
      <rPr>
        <sz val="11"/>
        <rFont val="HGS創英角ｺﾞｼｯｸUB"/>
        <family val="3"/>
        <charset val="128"/>
      </rPr>
      <t>有限公司</t>
    </r>
  </si>
  <si>
    <t>Z0651R</t>
  </si>
  <si>
    <t>彩皇（上海）精密化学有限公司</t>
  </si>
  <si>
    <t>Z0655R</t>
  </si>
  <si>
    <r>
      <rPr>
        <sz val="11"/>
        <color theme="1"/>
        <rFont val="Calibri"/>
        <family val="2"/>
        <scheme val="minor"/>
      </rPr>
      <t>东</t>
    </r>
    <r>
      <rPr>
        <sz val="11"/>
        <rFont val="HGS創英角ｺﾞｼｯｸUB"/>
        <family val="3"/>
        <charset val="128"/>
      </rPr>
      <t>莞拓</t>
    </r>
    <r>
      <rPr>
        <sz val="11"/>
        <color theme="1"/>
        <rFont val="Calibri"/>
        <family val="2"/>
        <scheme val="minor"/>
      </rPr>
      <t>亚电</t>
    </r>
    <r>
      <rPr>
        <sz val="11"/>
        <rFont val="HGS創英角ｺﾞｼｯｸUB"/>
        <family val="3"/>
        <charset val="128"/>
      </rPr>
      <t>子有限公司</t>
    </r>
  </si>
  <si>
    <t>Z0656R</t>
  </si>
  <si>
    <r>
      <t>上海捷效</t>
    </r>
    <r>
      <rPr>
        <sz val="11"/>
        <color theme="1"/>
        <rFont val="Calibri"/>
        <family val="2"/>
        <scheme val="minor"/>
      </rPr>
      <t>电</t>
    </r>
    <r>
      <rPr>
        <sz val="11"/>
        <rFont val="HGS創英角ｺﾞｼｯｸUB"/>
        <family val="3"/>
        <charset val="128"/>
      </rPr>
      <t>子科技有限公司</t>
    </r>
  </si>
  <si>
    <t>Z0657R</t>
  </si>
  <si>
    <r>
      <rPr>
        <sz val="11"/>
        <color theme="1"/>
        <rFont val="Calibri"/>
        <family val="2"/>
        <scheme val="minor"/>
      </rPr>
      <t>苏</t>
    </r>
    <r>
      <rPr>
        <sz val="11"/>
        <rFont val="HGS創英角ｺﾞｼｯｸUB"/>
        <family val="3"/>
        <charset val="128"/>
      </rPr>
      <t>州都</t>
    </r>
    <r>
      <rPr>
        <sz val="11"/>
        <color theme="1"/>
        <rFont val="Calibri"/>
        <family val="2"/>
        <scheme val="minor"/>
      </rPr>
      <t>亿</t>
    </r>
    <r>
      <rPr>
        <sz val="11"/>
        <rFont val="HGS創英角ｺﾞｼｯｸUB"/>
        <family val="3"/>
        <charset val="128"/>
      </rPr>
      <t>特空</t>
    </r>
    <r>
      <rPr>
        <sz val="11"/>
        <color theme="1"/>
        <rFont val="Calibri"/>
        <family val="2"/>
        <scheme val="minor"/>
      </rPr>
      <t>调</t>
    </r>
    <r>
      <rPr>
        <sz val="11"/>
        <rFont val="HGS創英角ｺﾞｼｯｸUB"/>
        <family val="3"/>
        <charset val="128"/>
      </rPr>
      <t>有限公司</t>
    </r>
  </si>
  <si>
    <t>Z0658R</t>
  </si>
  <si>
    <r>
      <rPr>
        <sz val="11"/>
        <color theme="1"/>
        <rFont val="Calibri"/>
        <family val="2"/>
        <scheme val="minor"/>
      </rPr>
      <t>苏</t>
    </r>
    <r>
      <rPr>
        <sz val="11"/>
        <rFont val="HGS創英角ｺﾞｼｯｸUB"/>
        <family val="3"/>
        <charset val="128"/>
      </rPr>
      <t>州都昌自</t>
    </r>
    <r>
      <rPr>
        <sz val="11"/>
        <color theme="1"/>
        <rFont val="Calibri"/>
        <family val="2"/>
        <scheme val="minor"/>
      </rPr>
      <t>动</t>
    </r>
    <r>
      <rPr>
        <sz val="11"/>
        <rFont val="HGS創英角ｺﾞｼｯｸUB"/>
        <family val="3"/>
        <charset val="128"/>
      </rPr>
      <t>化</t>
    </r>
    <r>
      <rPr>
        <sz val="11"/>
        <color theme="1"/>
        <rFont val="Calibri"/>
        <family val="2"/>
        <scheme val="minor"/>
      </rPr>
      <t>设备</t>
    </r>
    <r>
      <rPr>
        <sz val="11"/>
        <rFont val="HGS創英角ｺﾞｼｯｸUB"/>
        <family val="3"/>
        <charset val="128"/>
      </rPr>
      <t>有限公司</t>
    </r>
  </si>
  <si>
    <t>Z0659R</t>
  </si>
  <si>
    <r>
      <t>荏原冷</t>
    </r>
    <r>
      <rPr>
        <sz val="11"/>
        <color theme="1"/>
        <rFont val="Calibri"/>
        <family val="2"/>
        <scheme val="minor"/>
      </rPr>
      <t>热</t>
    </r>
    <r>
      <rPr>
        <sz val="11"/>
        <rFont val="HGS創英角ｺﾞｼｯｸUB"/>
        <family val="3"/>
        <charset val="128"/>
      </rPr>
      <t>系</t>
    </r>
    <r>
      <rPr>
        <sz val="11"/>
        <color theme="1"/>
        <rFont val="Calibri"/>
        <family val="2"/>
        <scheme val="minor"/>
      </rPr>
      <t>统</t>
    </r>
    <r>
      <rPr>
        <sz val="11"/>
        <rFont val="HGS創英角ｺﾞｼｯｸUB"/>
        <family val="3"/>
        <charset val="128"/>
      </rPr>
      <t>（中国）有限公司</t>
    </r>
  </si>
  <si>
    <t>Z0660R</t>
  </si>
  <si>
    <r>
      <rPr>
        <sz val="11"/>
        <color theme="1"/>
        <rFont val="Calibri"/>
        <family val="2"/>
        <scheme val="minor"/>
      </rPr>
      <t>东</t>
    </r>
    <r>
      <rPr>
        <sz val="11"/>
        <rFont val="HGS創英角ｺﾞｼｯｸUB"/>
        <family val="3"/>
        <charset val="128"/>
      </rPr>
      <t>莞恒</t>
    </r>
    <r>
      <rPr>
        <sz val="11"/>
        <color theme="1"/>
        <rFont val="Calibri"/>
        <family val="2"/>
        <scheme val="minor"/>
      </rPr>
      <t>扬</t>
    </r>
    <r>
      <rPr>
        <sz val="11"/>
        <rFont val="HGS創英角ｺﾞｼｯｸUB"/>
        <family val="3"/>
        <charset val="128"/>
      </rPr>
      <t>光</t>
    </r>
    <r>
      <rPr>
        <sz val="11"/>
        <color theme="1"/>
        <rFont val="Calibri"/>
        <family val="2"/>
        <scheme val="minor"/>
      </rPr>
      <t>电</t>
    </r>
    <r>
      <rPr>
        <sz val="11"/>
        <rFont val="HGS創英角ｺﾞｼｯｸUB"/>
        <family val="3"/>
        <charset val="128"/>
      </rPr>
      <t>有限公司</t>
    </r>
  </si>
  <si>
    <t>Z0661R</t>
  </si>
  <si>
    <r>
      <t>江</t>
    </r>
    <r>
      <rPr>
        <sz val="11"/>
        <color theme="1"/>
        <rFont val="Calibri"/>
        <family val="2"/>
        <scheme val="minor"/>
      </rPr>
      <t>苏鸿</t>
    </r>
    <r>
      <rPr>
        <sz val="11"/>
        <rFont val="HGS創英角ｺﾞｼｯｸUB"/>
        <family val="3"/>
        <charset val="128"/>
      </rPr>
      <t>佳</t>
    </r>
    <r>
      <rPr>
        <sz val="11"/>
        <color theme="1"/>
        <rFont val="Calibri"/>
        <family val="2"/>
        <scheme val="minor"/>
      </rPr>
      <t>电</t>
    </r>
    <r>
      <rPr>
        <sz val="11"/>
        <rFont val="HGS創英角ｺﾞｼｯｸUB"/>
        <family val="3"/>
        <charset val="128"/>
      </rPr>
      <t>子科技有限公司</t>
    </r>
  </si>
  <si>
    <t>Z0662U</t>
  </si>
  <si>
    <t>Ryoyo Electro Hong Kong Ltd.</t>
  </si>
  <si>
    <t>Z0663J</t>
  </si>
  <si>
    <t>Epson Hong kong limited</t>
  </si>
  <si>
    <t>Z0666R</t>
  </si>
  <si>
    <r>
      <rPr>
        <sz val="11"/>
        <color theme="1"/>
        <rFont val="Calibri"/>
        <family val="2"/>
        <scheme val="minor"/>
      </rPr>
      <t>苏</t>
    </r>
    <r>
      <rPr>
        <sz val="11"/>
        <rFont val="HGS創英角ｺﾞｼｯｸUB"/>
        <family val="3"/>
        <charset val="128"/>
      </rPr>
      <t>州如望机</t>
    </r>
    <r>
      <rPr>
        <sz val="11"/>
        <color theme="1"/>
        <rFont val="Calibri"/>
        <family val="2"/>
        <scheme val="minor"/>
      </rPr>
      <t>电设备</t>
    </r>
    <r>
      <rPr>
        <sz val="11"/>
        <rFont val="HGS創英角ｺﾞｼｯｸUB"/>
        <family val="3"/>
        <charset val="128"/>
      </rPr>
      <t>有限公司</t>
    </r>
  </si>
  <si>
    <t>Z0669R</t>
  </si>
  <si>
    <r>
      <rPr>
        <sz val="11"/>
        <color theme="1"/>
        <rFont val="Calibri"/>
        <family val="2"/>
        <scheme val="minor"/>
      </rPr>
      <t>苏</t>
    </r>
    <r>
      <rPr>
        <sz val="11"/>
        <rFont val="HGS創英角ｺﾞｼｯｸUB"/>
        <family val="3"/>
        <charset val="128"/>
      </rPr>
      <t>州晶瑞化学股份有限公司</t>
    </r>
  </si>
  <si>
    <t>Z0671R</t>
  </si>
  <si>
    <r>
      <t>上海帕卡机</t>
    </r>
    <r>
      <rPr>
        <sz val="11"/>
        <color theme="1"/>
        <rFont val="Calibri"/>
        <family val="2"/>
        <scheme val="minor"/>
      </rPr>
      <t>电</t>
    </r>
    <r>
      <rPr>
        <sz val="11"/>
        <rFont val="HGS創英角ｺﾞｼｯｸUB"/>
        <family val="3"/>
        <charset val="128"/>
      </rPr>
      <t>配件有限公司</t>
    </r>
  </si>
  <si>
    <t>Z0672R</t>
  </si>
  <si>
    <r>
      <t>网屏精密</t>
    </r>
    <r>
      <rPr>
        <sz val="11"/>
        <color theme="1"/>
        <rFont val="Calibri"/>
        <family val="2"/>
        <scheme val="minor"/>
      </rPr>
      <t>设备</t>
    </r>
    <r>
      <rPr>
        <sz val="11"/>
        <rFont val="HGS創英角ｺﾞｼｯｸUB"/>
        <family val="3"/>
        <charset val="128"/>
      </rPr>
      <t>（上海）有限公司</t>
    </r>
  </si>
  <si>
    <t>Z0673R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</si>
  <si>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t>
    </r>
    <r>
      <rPr>
        <sz val="11"/>
        <rFont val="HGS創英角ｺﾞｼｯｸUB"/>
        <family val="3"/>
        <charset val="128"/>
      </rPr>
      <t>宇航五交化</t>
    </r>
    <r>
      <rPr>
        <sz val="11"/>
        <color theme="1"/>
        <rFont val="Calibri"/>
        <family val="2"/>
        <scheme val="minor"/>
      </rPr>
      <t>经营</t>
    </r>
    <r>
      <rPr>
        <sz val="11"/>
        <rFont val="HGS創英角ｺﾞｼｯｸUB"/>
        <family val="3"/>
        <charset val="128"/>
      </rPr>
      <t>部</t>
    </r>
  </si>
  <si>
    <t>Z0674R</t>
  </si>
  <si>
    <t>上海富瀚科技有限公司</t>
  </si>
  <si>
    <t>Z0675R</t>
  </si>
  <si>
    <r>
      <rPr>
        <sz val="11"/>
        <color theme="1"/>
        <rFont val="Calibri"/>
        <family val="2"/>
        <scheme val="minor"/>
      </rPr>
      <t>苏</t>
    </r>
    <r>
      <rPr>
        <sz val="11"/>
        <rFont val="HGS創英角ｺﾞｼｯｸUB"/>
        <family val="3"/>
        <charset val="128"/>
      </rPr>
      <t>州九二五自</t>
    </r>
    <r>
      <rPr>
        <sz val="11"/>
        <color theme="1"/>
        <rFont val="Calibri"/>
        <family val="2"/>
        <scheme val="minor"/>
      </rPr>
      <t>动</t>
    </r>
    <r>
      <rPr>
        <sz val="11"/>
        <rFont val="HGS創英角ｺﾞｼｯｸUB"/>
        <family val="3"/>
        <charset val="128"/>
      </rPr>
      <t>化机械有限公司</t>
    </r>
  </si>
  <si>
    <t>Z0677R</t>
  </si>
  <si>
    <r>
      <t>南通市大安消防技</t>
    </r>
    <r>
      <rPr>
        <sz val="11"/>
        <color theme="1"/>
        <rFont val="Calibri"/>
        <family val="2"/>
        <scheme val="minor"/>
      </rPr>
      <t>术</t>
    </r>
    <r>
      <rPr>
        <sz val="11"/>
        <rFont val="HGS創英角ｺﾞｼｯｸUB"/>
        <family val="3"/>
        <charset val="128"/>
      </rPr>
      <t>服</t>
    </r>
    <r>
      <rPr>
        <sz val="11"/>
        <color theme="1"/>
        <rFont val="Calibri"/>
        <family val="2"/>
        <scheme val="minor"/>
      </rPr>
      <t>务</t>
    </r>
    <r>
      <rPr>
        <sz val="11"/>
        <rFont val="HGS創英角ｺﾞｼｯｸUB"/>
        <family val="3"/>
        <charset val="128"/>
      </rPr>
      <t>有限公司</t>
    </r>
  </si>
  <si>
    <t>Z0678R</t>
  </si>
  <si>
    <r>
      <t>崇翌微</t>
    </r>
    <r>
      <rPr>
        <sz val="11"/>
        <color theme="1"/>
        <rFont val="Calibri"/>
        <family val="2"/>
        <scheme val="minor"/>
      </rPr>
      <t>电</t>
    </r>
    <r>
      <rPr>
        <sz val="11"/>
        <rFont val="HGS創英角ｺﾞｼｯｸUB"/>
        <family val="3"/>
        <charset val="128"/>
      </rPr>
      <t>子技</t>
    </r>
    <r>
      <rPr>
        <sz val="11"/>
        <color theme="1"/>
        <rFont val="Calibri"/>
        <family val="2"/>
        <scheme val="minor"/>
      </rPr>
      <t>术</t>
    </r>
    <r>
      <rPr>
        <sz val="11"/>
        <rFont val="HGS創英角ｺﾞｼｯｸUB"/>
        <family val="3"/>
        <charset val="128"/>
      </rPr>
      <t>（上海）有限公司</t>
    </r>
  </si>
  <si>
    <t>Z0679R</t>
  </si>
  <si>
    <r>
      <rPr>
        <sz val="11"/>
        <color theme="1"/>
        <rFont val="Calibri"/>
        <family val="2"/>
        <scheme val="minor"/>
      </rPr>
      <t>爱</t>
    </r>
    <r>
      <rPr>
        <sz val="11"/>
        <rFont val="HGS創英角ｺﾞｼｯｸUB"/>
        <family val="3"/>
        <charset val="128"/>
      </rPr>
      <t>斯佩克</t>
    </r>
    <r>
      <rPr>
        <sz val="11"/>
        <color theme="1"/>
        <rFont val="Calibri"/>
        <family val="2"/>
        <scheme val="minor"/>
      </rPr>
      <t>环</t>
    </r>
    <r>
      <rPr>
        <sz val="11"/>
        <rFont val="HGS創英角ｺﾞｼｯｸUB"/>
        <family val="3"/>
        <charset val="128"/>
      </rPr>
      <t>境</t>
    </r>
    <r>
      <rPr>
        <sz val="11"/>
        <color theme="1"/>
        <rFont val="Calibri"/>
        <family val="2"/>
        <scheme val="minor"/>
      </rPr>
      <t>仪</t>
    </r>
    <r>
      <rPr>
        <sz val="11"/>
        <rFont val="HGS創英角ｺﾞｼｯｸUB"/>
        <family val="3"/>
        <charset val="128"/>
      </rPr>
      <t>器（上海）有限公司</t>
    </r>
  </si>
  <si>
    <t>Z0681R</t>
  </si>
  <si>
    <r>
      <t>广州四</t>
    </r>
    <r>
      <rPr>
        <sz val="11"/>
        <color theme="1"/>
        <rFont val="Calibri"/>
        <family val="2"/>
        <scheme val="minor"/>
      </rPr>
      <t>马电</t>
    </r>
    <r>
      <rPr>
        <sz val="11"/>
        <rFont val="HGS創英角ｺﾞｼｯｸUB"/>
        <family val="3"/>
        <charset val="128"/>
      </rPr>
      <t>子科技</t>
    </r>
    <r>
      <rPr>
        <sz val="11"/>
        <color theme="1"/>
        <rFont val="Calibri"/>
        <family val="2"/>
        <scheme val="minor"/>
      </rPr>
      <t>发</t>
    </r>
    <r>
      <rPr>
        <sz val="11"/>
        <rFont val="HGS創英角ｺﾞｼｯｸUB"/>
        <family val="3"/>
        <charset val="128"/>
      </rPr>
      <t>展有限公司</t>
    </r>
  </si>
  <si>
    <t>Z0682R</t>
  </si>
  <si>
    <r>
      <rPr>
        <sz val="11"/>
        <color theme="1"/>
        <rFont val="Calibri"/>
        <family val="2"/>
        <scheme val="minor"/>
      </rPr>
      <t>赛</t>
    </r>
    <r>
      <rPr>
        <sz val="11"/>
        <rFont val="HGS創英角ｺﾞｼｯｸUB"/>
        <family val="3"/>
        <charset val="128"/>
      </rPr>
      <t>技</t>
    </r>
    <r>
      <rPr>
        <sz val="11"/>
        <color theme="1"/>
        <rFont val="Calibri"/>
        <family val="2"/>
        <scheme val="minor"/>
      </rPr>
      <t>软</t>
    </r>
    <r>
      <rPr>
        <sz val="11"/>
        <rFont val="HGS創英角ｺﾞｼｯｸUB"/>
        <family val="3"/>
        <charset val="128"/>
      </rPr>
      <t>件（上海）有限公司</t>
    </r>
  </si>
  <si>
    <t>Z0684R</t>
  </si>
  <si>
    <r>
      <t>西日本</t>
    </r>
    <r>
      <rPr>
        <sz val="11"/>
        <color theme="1"/>
        <rFont val="Calibri"/>
        <family val="2"/>
        <scheme val="minor"/>
      </rPr>
      <t>贸</t>
    </r>
    <r>
      <rPr>
        <sz val="11"/>
        <rFont val="HGS創英角ｺﾞｼｯｸUB"/>
        <family val="3"/>
        <charset val="128"/>
      </rPr>
      <t>易（上海）有限公司</t>
    </r>
  </si>
  <si>
    <t>Z0685R</t>
  </si>
  <si>
    <r>
      <t>京瓷（中国）商</t>
    </r>
    <r>
      <rPr>
        <sz val="11"/>
        <color theme="1"/>
        <rFont val="Calibri"/>
        <family val="2"/>
        <scheme val="minor"/>
      </rPr>
      <t>贸</t>
    </r>
    <r>
      <rPr>
        <sz val="11"/>
        <rFont val="HGS創英角ｺﾞｼｯｸUB"/>
        <family val="3"/>
        <charset val="128"/>
      </rPr>
      <t>有限公司上海分公司</t>
    </r>
  </si>
  <si>
    <t>Z0686R</t>
  </si>
  <si>
    <r>
      <t>昆山希盟自</t>
    </r>
    <r>
      <rPr>
        <sz val="11"/>
        <color theme="1"/>
        <rFont val="Calibri"/>
        <family val="2"/>
        <scheme val="minor"/>
      </rPr>
      <t>动</t>
    </r>
    <r>
      <rPr>
        <sz val="11"/>
        <rFont val="HGS創英角ｺﾞｼｯｸUB"/>
        <family val="3"/>
        <charset val="128"/>
      </rPr>
      <t>化科技有限公司</t>
    </r>
  </si>
  <si>
    <t>Z0687R</t>
  </si>
  <si>
    <t>上海怡康化工材料有限公司</t>
  </si>
  <si>
    <t>Z0688R</t>
  </si>
  <si>
    <r>
      <t>广州科升</t>
    </r>
    <r>
      <rPr>
        <sz val="11"/>
        <color theme="1"/>
        <rFont val="Calibri"/>
        <family val="2"/>
        <scheme val="minor"/>
      </rPr>
      <t>测</t>
    </r>
    <r>
      <rPr>
        <sz val="11"/>
        <rFont val="HGS創英角ｺﾞｼｯｸUB"/>
        <family val="3"/>
        <charset val="128"/>
      </rPr>
      <t>控</t>
    </r>
    <r>
      <rPr>
        <sz val="11"/>
        <color theme="1"/>
        <rFont val="Calibri"/>
        <family val="2"/>
        <scheme val="minor"/>
      </rPr>
      <t>设备</t>
    </r>
    <r>
      <rPr>
        <sz val="11"/>
        <rFont val="HGS創英角ｺﾞｼｯｸUB"/>
        <family val="3"/>
        <charset val="128"/>
      </rPr>
      <t>有限公司</t>
    </r>
  </si>
  <si>
    <t>Z0689R</t>
  </si>
  <si>
    <r>
      <t>汕</t>
    </r>
    <r>
      <rPr>
        <sz val="11"/>
        <color theme="1"/>
        <rFont val="Calibri"/>
        <family val="2"/>
        <scheme val="minor"/>
      </rPr>
      <t>头</t>
    </r>
    <r>
      <rPr>
        <sz val="11"/>
        <rFont val="HGS創英角ｺﾞｼｯｸUB"/>
        <family val="3"/>
        <charset val="128"/>
      </rPr>
      <t>市灵迪机械</t>
    </r>
    <r>
      <rPr>
        <sz val="11"/>
        <color theme="1"/>
        <rFont val="Calibri"/>
        <family val="2"/>
        <scheme val="minor"/>
      </rPr>
      <t>设备</t>
    </r>
    <r>
      <rPr>
        <sz val="11"/>
        <rFont val="HGS創英角ｺﾞｼｯｸUB"/>
        <family val="3"/>
        <charset val="128"/>
      </rPr>
      <t>有限公司</t>
    </r>
  </si>
  <si>
    <t>Z0691R</t>
  </si>
  <si>
    <r>
      <rPr>
        <sz val="11"/>
        <color theme="1"/>
        <rFont val="Calibri"/>
        <family val="2"/>
        <scheme val="minor"/>
      </rPr>
      <t>张</t>
    </r>
    <r>
      <rPr>
        <sz val="11"/>
        <rFont val="HGS創英角ｺﾞｼｯｸUB"/>
        <family val="3"/>
        <charset val="128"/>
      </rPr>
      <t>家港市丰丰物</t>
    </r>
    <r>
      <rPr>
        <sz val="11"/>
        <color theme="1"/>
        <rFont val="Calibri"/>
        <family val="2"/>
        <scheme val="minor"/>
      </rPr>
      <t>业</t>
    </r>
    <r>
      <rPr>
        <sz val="11"/>
        <rFont val="HGS創英角ｺﾞｼｯｸUB"/>
        <family val="3"/>
        <charset val="128"/>
      </rPr>
      <t>管理有限公司</t>
    </r>
  </si>
  <si>
    <t>Z0692U</t>
  </si>
  <si>
    <t>KAGA  DEVICES  （H.K.)  LIMITED</t>
  </si>
  <si>
    <t>Z0693R</t>
  </si>
  <si>
    <r>
      <t>无</t>
    </r>
    <r>
      <rPr>
        <sz val="11"/>
        <color theme="1"/>
        <rFont val="Calibri"/>
        <family val="2"/>
        <scheme val="minor"/>
      </rPr>
      <t>锡</t>
    </r>
    <r>
      <rPr>
        <sz val="11"/>
        <rFont val="HGS創英角ｺﾞｼｯｸUB"/>
        <family val="3"/>
        <charset val="128"/>
      </rPr>
      <t>市</t>
    </r>
    <r>
      <rPr>
        <sz val="11"/>
        <color theme="1"/>
        <rFont val="Calibri"/>
        <family val="2"/>
        <scheme val="minor"/>
      </rPr>
      <t>创</t>
    </r>
    <r>
      <rPr>
        <sz val="11"/>
        <rFont val="HGS創英角ｺﾞｼｯｸUB"/>
        <family val="3"/>
        <charset val="128"/>
      </rPr>
      <t>恒机械有限公司</t>
    </r>
  </si>
  <si>
    <t>Z0694R</t>
  </si>
  <si>
    <r>
      <t>昆山启升</t>
    </r>
    <r>
      <rPr>
        <sz val="11"/>
        <color theme="1"/>
        <rFont val="Calibri"/>
        <family val="2"/>
        <scheme val="minor"/>
      </rPr>
      <t>检测</t>
    </r>
    <r>
      <rPr>
        <sz val="11"/>
        <rFont val="HGS創英角ｺﾞｼｯｸUB"/>
        <family val="3"/>
        <charset val="128"/>
      </rPr>
      <t>技</t>
    </r>
    <r>
      <rPr>
        <sz val="11"/>
        <color theme="1"/>
        <rFont val="Calibri"/>
        <family val="2"/>
        <scheme val="minor"/>
      </rPr>
      <t>术</t>
    </r>
    <r>
      <rPr>
        <sz val="11"/>
        <rFont val="HGS創英角ｺﾞｼｯｸUB"/>
        <family val="3"/>
        <charset val="128"/>
      </rPr>
      <t>服</t>
    </r>
    <r>
      <rPr>
        <sz val="11"/>
        <color theme="1"/>
        <rFont val="Calibri"/>
        <family val="2"/>
        <scheme val="minor"/>
      </rPr>
      <t>务</t>
    </r>
    <r>
      <rPr>
        <sz val="11"/>
        <rFont val="HGS創英角ｺﾞｼｯｸUB"/>
        <family val="3"/>
        <charset val="128"/>
      </rPr>
      <t>有限公司</t>
    </r>
  </si>
  <si>
    <t>Z0695R</t>
  </si>
  <si>
    <r>
      <rPr>
        <sz val="11"/>
        <color theme="1"/>
        <rFont val="Calibri"/>
        <family val="2"/>
        <scheme val="minor"/>
      </rPr>
      <t>张</t>
    </r>
    <r>
      <rPr>
        <sz val="11"/>
        <rFont val="HGS創英角ｺﾞｼｯｸUB"/>
        <family val="3"/>
        <charset val="128"/>
      </rPr>
      <t>家港市</t>
    </r>
    <r>
      <rPr>
        <sz val="11"/>
        <color theme="1"/>
        <rFont val="Calibri"/>
        <family val="2"/>
        <scheme val="minor"/>
      </rPr>
      <t>苏扬</t>
    </r>
    <r>
      <rPr>
        <sz val="11"/>
        <rFont val="HGS創英角ｺﾞｼｯｸUB"/>
        <family val="3"/>
        <charset val="128"/>
      </rPr>
      <t>企</t>
    </r>
    <r>
      <rPr>
        <sz val="11"/>
        <color theme="1"/>
        <rFont val="Calibri"/>
        <family val="2"/>
        <scheme val="minor"/>
      </rPr>
      <t>业</t>
    </r>
    <r>
      <rPr>
        <sz val="11"/>
        <rFont val="HGS創英角ｺﾞｼｯｸUB"/>
        <family val="3"/>
        <charset val="128"/>
      </rPr>
      <t>管理咨</t>
    </r>
    <r>
      <rPr>
        <sz val="11"/>
        <color theme="1"/>
        <rFont val="Calibri"/>
        <family val="2"/>
        <scheme val="minor"/>
      </rPr>
      <t>询</t>
    </r>
    <r>
      <rPr>
        <sz val="11"/>
        <rFont val="HGS創英角ｺﾞｼｯｸUB"/>
        <family val="3"/>
        <charset val="128"/>
      </rPr>
      <t>有限公司</t>
    </r>
  </si>
  <si>
    <t>Z0696R</t>
  </si>
  <si>
    <r>
      <rPr>
        <sz val="11"/>
        <color theme="1"/>
        <rFont val="Calibri"/>
        <family val="2"/>
        <scheme val="minor"/>
      </rPr>
      <t>张</t>
    </r>
    <r>
      <rPr>
        <sz val="11"/>
        <rFont val="HGS創英角ｺﾞｼｯｸUB"/>
        <family val="3"/>
        <charset val="128"/>
      </rPr>
      <t>家港市</t>
    </r>
    <r>
      <rPr>
        <sz val="11"/>
        <color theme="1"/>
        <rFont val="Calibri"/>
        <family val="2"/>
        <scheme val="minor"/>
      </rPr>
      <t>乐</t>
    </r>
    <r>
      <rPr>
        <sz val="11"/>
        <rFont val="HGS創英角ｺﾞｼｯｸUB"/>
        <family val="3"/>
        <charset val="128"/>
      </rPr>
      <t>尚机</t>
    </r>
    <r>
      <rPr>
        <sz val="11"/>
        <color theme="1"/>
        <rFont val="Calibri"/>
        <family val="2"/>
        <scheme val="minor"/>
      </rPr>
      <t>电</t>
    </r>
    <r>
      <rPr>
        <sz val="11"/>
        <rFont val="HGS創英角ｺﾞｼｯｸUB"/>
        <family val="3"/>
        <charset val="128"/>
      </rPr>
      <t>物</t>
    </r>
    <r>
      <rPr>
        <sz val="11"/>
        <color theme="1"/>
        <rFont val="Calibri"/>
        <family val="2"/>
        <scheme val="minor"/>
      </rPr>
      <t>资</t>
    </r>
    <r>
      <rPr>
        <sz val="11"/>
        <rFont val="HGS創英角ｺﾞｼｯｸUB"/>
        <family val="3"/>
        <charset val="128"/>
      </rPr>
      <t>有限公司</t>
    </r>
  </si>
  <si>
    <t>Z0697R</t>
  </si>
  <si>
    <r>
      <t>昆山市</t>
    </r>
    <r>
      <rPr>
        <sz val="11"/>
        <color theme="1"/>
        <rFont val="Calibri"/>
        <family val="2"/>
        <scheme val="minor"/>
      </rPr>
      <t>华</t>
    </r>
    <r>
      <rPr>
        <sz val="11"/>
        <rFont val="HGS創英角ｺﾞｼｯｸUB"/>
        <family val="3"/>
        <charset val="128"/>
      </rPr>
      <t>雅机</t>
    </r>
    <r>
      <rPr>
        <sz val="11"/>
        <color theme="1"/>
        <rFont val="Calibri"/>
        <family val="2"/>
        <scheme val="minor"/>
      </rPr>
      <t>电</t>
    </r>
    <r>
      <rPr>
        <sz val="11"/>
        <rFont val="HGS創英角ｺﾞｼｯｸUB"/>
        <family val="3"/>
        <charset val="128"/>
      </rPr>
      <t>工程有限公司</t>
    </r>
  </si>
  <si>
    <t>Z0698R</t>
  </si>
  <si>
    <r>
      <t>上海村池</t>
    </r>
    <r>
      <rPr>
        <sz val="11"/>
        <color theme="1"/>
        <rFont val="Calibri"/>
        <family val="2"/>
        <scheme val="minor"/>
      </rPr>
      <t>贸</t>
    </r>
    <r>
      <rPr>
        <sz val="11"/>
        <rFont val="HGS創英角ｺﾞｼｯｸUB"/>
        <family val="3"/>
        <charset val="128"/>
      </rPr>
      <t>易有限公司</t>
    </r>
  </si>
  <si>
    <t>Z0699R</t>
  </si>
  <si>
    <r>
      <rPr>
        <sz val="11"/>
        <color theme="1"/>
        <rFont val="Calibri"/>
        <family val="2"/>
        <scheme val="minor"/>
      </rPr>
      <t>东</t>
    </r>
    <r>
      <rPr>
        <sz val="11"/>
        <rFont val="HGS創英角ｺﾞｼｯｸUB"/>
        <family val="3"/>
        <charset val="128"/>
      </rPr>
      <t>莞</t>
    </r>
    <r>
      <rPr>
        <sz val="11"/>
        <color theme="1"/>
        <rFont val="Calibri"/>
        <family val="2"/>
        <scheme val="minor"/>
      </rPr>
      <t>鹏龙</t>
    </r>
    <r>
      <rPr>
        <sz val="11"/>
        <rFont val="HGS創英角ｺﾞｼｯｸUB"/>
        <family val="3"/>
        <charset val="128"/>
      </rPr>
      <t>光</t>
    </r>
    <r>
      <rPr>
        <sz val="11"/>
        <color theme="1"/>
        <rFont val="Calibri"/>
        <family val="2"/>
        <scheme val="minor"/>
      </rPr>
      <t>电</t>
    </r>
    <r>
      <rPr>
        <sz val="11"/>
        <rFont val="HGS創英角ｺﾞｼｯｸUB"/>
        <family val="3"/>
        <charset val="128"/>
      </rPr>
      <t>有限公司</t>
    </r>
  </si>
  <si>
    <t>Z0700R</t>
  </si>
  <si>
    <r>
      <t>上海秋</t>
    </r>
    <r>
      <rPr>
        <sz val="11"/>
        <color theme="1"/>
        <rFont val="Calibri"/>
        <family val="2"/>
        <scheme val="minor"/>
      </rPr>
      <t>业</t>
    </r>
    <r>
      <rPr>
        <sz val="11"/>
        <rFont val="HGS創英角ｺﾞｼｯｸUB"/>
        <family val="3"/>
        <charset val="128"/>
      </rPr>
      <t>制冷</t>
    </r>
    <r>
      <rPr>
        <sz val="11"/>
        <color theme="1"/>
        <rFont val="Calibri"/>
        <family val="2"/>
        <scheme val="minor"/>
      </rPr>
      <t>设备</t>
    </r>
    <r>
      <rPr>
        <sz val="11"/>
        <rFont val="HGS創英角ｺﾞｼｯｸUB"/>
        <family val="3"/>
        <charset val="128"/>
      </rPr>
      <t>有限公司</t>
    </r>
  </si>
  <si>
    <t>Z0701U</t>
  </si>
  <si>
    <t>INNOLUX CORPORATION</t>
  </si>
  <si>
    <t>Z0703R</t>
  </si>
  <si>
    <r>
      <rPr>
        <sz val="11"/>
        <color theme="1"/>
        <rFont val="Calibri"/>
        <family val="2"/>
        <scheme val="minor"/>
      </rPr>
      <t>苏</t>
    </r>
    <r>
      <rPr>
        <sz val="11"/>
        <rFont val="HGS創英角ｺﾞｼｯｸUB"/>
        <family val="3"/>
        <charset val="128"/>
      </rPr>
      <t>州雷</t>
    </r>
    <r>
      <rPr>
        <sz val="11"/>
        <color theme="1"/>
        <rFont val="Calibri"/>
        <family val="2"/>
        <scheme val="minor"/>
      </rPr>
      <t>铭</t>
    </r>
    <r>
      <rPr>
        <sz val="11"/>
        <rFont val="HGS創英角ｺﾞｼｯｸUB"/>
        <family val="3"/>
        <charset val="128"/>
      </rPr>
      <t>机</t>
    </r>
    <r>
      <rPr>
        <sz val="11"/>
        <color theme="1"/>
        <rFont val="Calibri"/>
        <family val="2"/>
        <scheme val="minor"/>
      </rPr>
      <t>电</t>
    </r>
    <r>
      <rPr>
        <sz val="11"/>
        <rFont val="HGS創英角ｺﾞｼｯｸUB"/>
        <family val="3"/>
        <charset val="128"/>
      </rPr>
      <t>工程有限公司</t>
    </r>
  </si>
  <si>
    <t>Z0705R</t>
  </si>
  <si>
    <r>
      <rPr>
        <sz val="11"/>
        <color theme="1"/>
        <rFont val="Calibri"/>
        <family val="2"/>
        <scheme val="minor"/>
      </rPr>
      <t>苏</t>
    </r>
    <r>
      <rPr>
        <sz val="11"/>
        <rFont val="HGS創英角ｺﾞｼｯｸUB"/>
        <family val="3"/>
        <charset val="128"/>
      </rPr>
      <t>州莱德人工</t>
    </r>
    <r>
      <rPr>
        <sz val="11"/>
        <color theme="1"/>
        <rFont val="Calibri"/>
        <family val="2"/>
        <scheme val="minor"/>
      </rPr>
      <t>环</t>
    </r>
    <r>
      <rPr>
        <sz val="11"/>
        <rFont val="HGS創英角ｺﾞｼｯｸUB"/>
        <family val="3"/>
        <charset val="128"/>
      </rPr>
      <t>境</t>
    </r>
    <r>
      <rPr>
        <sz val="11"/>
        <color theme="1"/>
        <rFont val="Calibri"/>
        <family val="2"/>
        <scheme val="minor"/>
      </rPr>
      <t>设备</t>
    </r>
    <r>
      <rPr>
        <sz val="11"/>
        <rFont val="HGS創英角ｺﾞｼｯｸUB"/>
        <family val="3"/>
        <charset val="128"/>
      </rPr>
      <t>有限公司</t>
    </r>
  </si>
  <si>
    <t>Z0707R</t>
  </si>
  <si>
    <r>
      <rPr>
        <sz val="11"/>
        <color theme="1"/>
        <rFont val="Calibri"/>
        <family val="2"/>
        <scheme val="minor"/>
      </rPr>
      <t>张</t>
    </r>
    <r>
      <rPr>
        <sz val="11"/>
        <rFont val="HGS創英角ｺﾞｼｯｸUB"/>
        <family val="3"/>
        <charset val="128"/>
      </rPr>
      <t>家港保税区</t>
    </r>
    <r>
      <rPr>
        <sz val="11"/>
        <color theme="1"/>
        <rFont val="Calibri"/>
        <family val="2"/>
        <scheme val="minor"/>
      </rPr>
      <t>长</t>
    </r>
    <r>
      <rPr>
        <sz val="11"/>
        <rFont val="HGS創英角ｺﾞｼｯｸUB"/>
        <family val="3"/>
        <charset val="128"/>
      </rPr>
      <t>建工程建</t>
    </r>
    <r>
      <rPr>
        <sz val="11"/>
        <color theme="1"/>
        <rFont val="Calibri"/>
        <family val="2"/>
        <scheme val="minor"/>
      </rPr>
      <t>设</t>
    </r>
    <r>
      <rPr>
        <sz val="11"/>
        <rFont val="HGS創英角ｺﾞｼｯｸUB"/>
        <family val="3"/>
        <charset val="128"/>
      </rPr>
      <t>有限公司</t>
    </r>
  </si>
  <si>
    <t>Z0710R</t>
  </si>
  <si>
    <r>
      <t>高起企</t>
    </r>
    <r>
      <rPr>
        <sz val="11"/>
        <color theme="1"/>
        <rFont val="Calibri"/>
        <family val="2"/>
        <scheme val="minor"/>
      </rPr>
      <t>业</t>
    </r>
    <r>
      <rPr>
        <sz val="11"/>
        <rFont val="HGS創英角ｺﾞｼｯｸUB"/>
        <family val="3"/>
        <charset val="128"/>
      </rPr>
      <t>管理咨</t>
    </r>
    <r>
      <rPr>
        <sz val="11"/>
        <color theme="1"/>
        <rFont val="Calibri"/>
        <family val="2"/>
        <scheme val="minor"/>
      </rPr>
      <t>询</t>
    </r>
    <r>
      <rPr>
        <sz val="11"/>
        <rFont val="HGS創英角ｺﾞｼｯｸUB"/>
        <family val="3"/>
        <charset val="128"/>
      </rPr>
      <t>（上海）有限公司</t>
    </r>
  </si>
  <si>
    <t>Z0711R</t>
  </si>
  <si>
    <r>
      <rPr>
        <sz val="11"/>
        <color theme="1"/>
        <rFont val="Calibri"/>
        <family val="2"/>
        <scheme val="minor"/>
      </rPr>
      <t>优</t>
    </r>
    <r>
      <rPr>
        <sz val="11"/>
        <rFont val="HGS創英角ｺﾞｼｯｸUB"/>
        <family val="3"/>
        <charset val="128"/>
      </rPr>
      <t>益速</t>
    </r>
    <r>
      <rPr>
        <sz val="11"/>
        <color theme="1"/>
        <rFont val="Calibri"/>
        <family val="2"/>
        <scheme val="minor"/>
      </rPr>
      <t>环</t>
    </r>
    <r>
      <rPr>
        <sz val="11"/>
        <rFont val="HGS創英角ｺﾞｼｯｸUB"/>
        <family val="3"/>
        <charset val="128"/>
      </rPr>
      <t>境</t>
    </r>
    <r>
      <rPr>
        <sz val="11"/>
        <color theme="1"/>
        <rFont val="Calibri"/>
        <family val="2"/>
        <scheme val="minor"/>
      </rPr>
      <t>仪</t>
    </r>
    <r>
      <rPr>
        <sz val="11"/>
        <rFont val="HGS創英角ｺﾞｼｯｸUB"/>
        <family val="3"/>
        <charset val="128"/>
      </rPr>
      <t>器无</t>
    </r>
    <r>
      <rPr>
        <sz val="11"/>
        <color theme="1"/>
        <rFont val="Calibri"/>
        <family val="2"/>
        <scheme val="minor"/>
      </rPr>
      <t>锡</t>
    </r>
    <r>
      <rPr>
        <sz val="11"/>
        <rFont val="HGS創英角ｺﾞｼｯｸUB"/>
        <family val="3"/>
        <charset val="128"/>
      </rPr>
      <t>有限公司</t>
    </r>
  </si>
  <si>
    <t>Z0712R</t>
  </si>
  <si>
    <r>
      <t>江</t>
    </r>
    <r>
      <rPr>
        <sz val="11"/>
        <color theme="1"/>
        <rFont val="Calibri"/>
        <family val="2"/>
        <scheme val="minor"/>
      </rPr>
      <t>苏</t>
    </r>
    <r>
      <rPr>
        <sz val="11"/>
        <rFont val="HGS創英角ｺﾞｼｯｸUB"/>
        <family val="3"/>
        <charset val="128"/>
      </rPr>
      <t>德鑫建</t>
    </r>
    <r>
      <rPr>
        <sz val="11"/>
        <color theme="1"/>
        <rFont val="Calibri"/>
        <family val="2"/>
        <scheme val="minor"/>
      </rPr>
      <t>设</t>
    </r>
    <r>
      <rPr>
        <sz val="11"/>
        <rFont val="HGS創英角ｺﾞｼｯｸUB"/>
        <family val="3"/>
        <charset val="128"/>
      </rPr>
      <t>工程有限公司</t>
    </r>
  </si>
  <si>
    <t>Z0715R</t>
  </si>
  <si>
    <r>
      <rPr>
        <sz val="11"/>
        <color theme="1"/>
        <rFont val="Calibri"/>
        <family val="2"/>
        <scheme val="minor"/>
      </rPr>
      <t>张</t>
    </r>
    <r>
      <rPr>
        <sz val="11"/>
        <rFont val="HGS創英角ｺﾞｼｯｸUB"/>
        <family val="3"/>
        <charset val="128"/>
      </rPr>
      <t>家港市瑞智</t>
    </r>
    <r>
      <rPr>
        <sz val="11"/>
        <color theme="1"/>
        <rFont val="Calibri"/>
        <family val="2"/>
        <scheme val="minor"/>
      </rPr>
      <t>风</t>
    </r>
    <r>
      <rPr>
        <sz val="11"/>
        <rFont val="HGS創英角ｺﾞｼｯｸUB"/>
        <family val="3"/>
        <charset val="128"/>
      </rPr>
      <t>世</t>
    </r>
    <r>
      <rPr>
        <sz val="11"/>
        <color theme="1"/>
        <rFont val="Calibri"/>
        <family val="2"/>
        <scheme val="minor"/>
      </rPr>
      <t>纪贸</t>
    </r>
    <r>
      <rPr>
        <sz val="11"/>
        <rFont val="HGS創英角ｺﾞｼｯｸUB"/>
        <family val="3"/>
        <charset val="128"/>
      </rPr>
      <t>易有限公司</t>
    </r>
  </si>
  <si>
    <t>Z0716R</t>
  </si>
  <si>
    <r>
      <t>江</t>
    </r>
    <r>
      <rPr>
        <sz val="11"/>
        <color theme="1"/>
        <rFont val="Calibri"/>
        <family val="2"/>
        <scheme val="minor"/>
      </rPr>
      <t>苏暨</t>
    </r>
    <r>
      <rPr>
        <sz val="11"/>
        <rFont val="HGS創英角ｺﾞｼｯｸUB"/>
        <family val="3"/>
        <charset val="128"/>
      </rPr>
      <t>阳</t>
    </r>
    <r>
      <rPr>
        <sz val="11"/>
        <color theme="1"/>
        <rFont val="Calibri"/>
        <family val="2"/>
        <scheme val="minor"/>
      </rPr>
      <t>电</t>
    </r>
    <r>
      <rPr>
        <sz val="11"/>
        <rFont val="HGS創英角ｺﾞｼｯｸUB"/>
        <family val="3"/>
        <charset val="128"/>
      </rPr>
      <t>力科技</t>
    </r>
    <r>
      <rPr>
        <sz val="11"/>
        <color theme="1"/>
        <rFont val="Calibri"/>
        <family val="2"/>
        <scheme val="minor"/>
      </rPr>
      <t>发</t>
    </r>
    <r>
      <rPr>
        <sz val="11"/>
        <rFont val="HGS創英角ｺﾞｼｯｸUB"/>
        <family val="3"/>
        <charset val="128"/>
      </rPr>
      <t>展有限公司</t>
    </r>
  </si>
  <si>
    <t>Z0717R</t>
  </si>
  <si>
    <r>
      <t>江</t>
    </r>
    <r>
      <rPr>
        <sz val="11"/>
        <color theme="1"/>
        <rFont val="Calibri"/>
        <family val="2"/>
        <scheme val="minor"/>
      </rPr>
      <t>苏</t>
    </r>
    <r>
      <rPr>
        <sz val="11"/>
        <rFont val="HGS創英角ｺﾞｼｯｸUB"/>
        <family val="3"/>
        <charset val="128"/>
      </rPr>
      <t>久力</t>
    </r>
    <r>
      <rPr>
        <sz val="11"/>
        <color theme="1"/>
        <rFont val="Calibri"/>
        <family val="2"/>
        <scheme val="minor"/>
      </rPr>
      <t>环</t>
    </r>
    <r>
      <rPr>
        <sz val="11"/>
        <rFont val="HGS創英角ｺﾞｼｯｸUB"/>
        <family val="3"/>
        <charset val="128"/>
      </rPr>
      <t>境科技股份有限公司</t>
    </r>
  </si>
  <si>
    <t>Z0718R</t>
  </si>
  <si>
    <r>
      <rPr>
        <sz val="11"/>
        <color theme="1"/>
        <rFont val="Calibri"/>
        <family val="2"/>
        <scheme val="minor"/>
      </rPr>
      <t>张</t>
    </r>
    <r>
      <rPr>
        <sz val="11"/>
        <rFont val="HGS創英角ｺﾞｼｯｸUB"/>
        <family val="3"/>
        <charset val="128"/>
      </rPr>
      <t>家港市金港</t>
    </r>
    <r>
      <rPr>
        <sz val="11"/>
        <color theme="1"/>
        <rFont val="Calibri"/>
        <family val="2"/>
        <scheme val="minor"/>
      </rPr>
      <t>镇</t>
    </r>
    <r>
      <rPr>
        <sz val="11"/>
        <rFont val="HGS創英角ｺﾞｼｯｸUB"/>
        <family val="3"/>
        <charset val="128"/>
      </rPr>
      <t>高峰下水道疏通服</t>
    </r>
    <r>
      <rPr>
        <sz val="11"/>
        <color theme="1"/>
        <rFont val="Calibri"/>
        <family val="2"/>
        <scheme val="minor"/>
      </rPr>
      <t>务队</t>
    </r>
  </si>
  <si>
    <t>Z0719R</t>
  </si>
  <si>
    <r>
      <rPr>
        <sz val="11"/>
        <color theme="1"/>
        <rFont val="Calibri"/>
        <family val="2"/>
        <scheme val="minor"/>
      </rPr>
      <t>苏</t>
    </r>
    <r>
      <rPr>
        <sz val="11"/>
        <rFont val="HGS創英角ｺﾞｼｯｸUB"/>
        <family val="3"/>
        <charset val="128"/>
      </rPr>
      <t>州都</t>
    </r>
    <r>
      <rPr>
        <sz val="11"/>
        <color theme="1"/>
        <rFont val="Calibri"/>
        <family val="2"/>
        <scheme val="minor"/>
      </rPr>
      <t>亿</t>
    </r>
    <r>
      <rPr>
        <sz val="11"/>
        <rFont val="HGS創英角ｺﾞｼｯｸUB"/>
        <family val="3"/>
        <charset val="128"/>
      </rPr>
      <t>特机</t>
    </r>
    <r>
      <rPr>
        <sz val="11"/>
        <color theme="1"/>
        <rFont val="Calibri"/>
        <family val="2"/>
        <scheme val="minor"/>
      </rPr>
      <t>电</t>
    </r>
    <r>
      <rPr>
        <sz val="11"/>
        <rFont val="HGS創英角ｺﾞｼｯｸUB"/>
        <family val="3"/>
        <charset val="128"/>
      </rPr>
      <t>安装有限公司</t>
    </r>
  </si>
  <si>
    <t>Z0723R</t>
  </si>
  <si>
    <r>
      <t>上海佶川</t>
    </r>
    <r>
      <rPr>
        <sz val="11"/>
        <color theme="1"/>
        <rFont val="Calibri"/>
        <family val="2"/>
        <scheme val="minor"/>
      </rPr>
      <t>贸</t>
    </r>
    <r>
      <rPr>
        <sz val="11"/>
        <rFont val="HGS創英角ｺﾞｼｯｸUB"/>
        <family val="3"/>
        <charset val="128"/>
      </rPr>
      <t>易有限公司</t>
    </r>
  </si>
  <si>
    <t>Z0724R</t>
  </si>
  <si>
    <r>
      <rPr>
        <sz val="11"/>
        <color theme="1"/>
        <rFont val="Calibri"/>
        <family val="2"/>
        <scheme val="minor"/>
      </rPr>
      <t>苏</t>
    </r>
    <r>
      <rPr>
        <sz val="11"/>
        <rFont val="HGS創英角ｺﾞｼｯｸUB"/>
        <family val="3"/>
        <charset val="128"/>
      </rPr>
      <t>州新</t>
    </r>
    <r>
      <rPr>
        <sz val="11"/>
        <color theme="1"/>
        <rFont val="Calibri"/>
        <family val="2"/>
        <scheme val="minor"/>
      </rPr>
      <t>锐电</t>
    </r>
    <r>
      <rPr>
        <sz val="11"/>
        <rFont val="HGS創英角ｺﾞｼｯｸUB"/>
        <family val="3"/>
        <charset val="128"/>
      </rPr>
      <t>子工</t>
    </r>
    <r>
      <rPr>
        <sz val="11"/>
        <color theme="1"/>
        <rFont val="Calibri"/>
        <family val="2"/>
        <scheme val="minor"/>
      </rPr>
      <t>业</t>
    </r>
    <r>
      <rPr>
        <sz val="11"/>
        <rFont val="HGS創英角ｺﾞｼｯｸUB"/>
        <family val="3"/>
        <charset val="128"/>
      </rPr>
      <t>有限公司</t>
    </r>
  </si>
  <si>
    <t>Z0725R</t>
  </si>
  <si>
    <r>
      <t>上海</t>
    </r>
    <r>
      <rPr>
        <sz val="11"/>
        <color theme="1"/>
        <rFont val="Calibri"/>
        <family val="2"/>
        <scheme val="minor"/>
      </rPr>
      <t>赣</t>
    </r>
    <r>
      <rPr>
        <sz val="11"/>
        <rFont val="HGS創英角ｺﾞｼｯｸUB"/>
        <family val="3"/>
        <charset val="128"/>
      </rPr>
      <t>沪市政工程有限公司</t>
    </r>
  </si>
  <si>
    <r>
      <t>上海</t>
    </r>
    <r>
      <rPr>
        <sz val="11"/>
        <color theme="1"/>
        <rFont val="Calibri"/>
        <family val="2"/>
        <scheme val="minor"/>
      </rPr>
      <t>赣泸</t>
    </r>
    <r>
      <rPr>
        <sz val="11"/>
        <rFont val="HGS創英角ｺﾞｼｯｸUB"/>
        <family val="3"/>
        <charset val="128"/>
      </rPr>
      <t>市政工程有限公司</t>
    </r>
  </si>
  <si>
    <t>Z0728R</t>
  </si>
  <si>
    <r>
      <t>上海空多</t>
    </r>
    <r>
      <rPr>
        <sz val="11"/>
        <color theme="1"/>
        <rFont val="Calibri"/>
        <family val="2"/>
        <scheme val="minor"/>
      </rPr>
      <t>贸</t>
    </r>
    <r>
      <rPr>
        <sz val="11"/>
        <rFont val="HGS創英角ｺﾞｼｯｸUB"/>
        <family val="3"/>
        <charset val="128"/>
      </rPr>
      <t>易有限公司</t>
    </r>
  </si>
  <si>
    <t>Z0729R</t>
  </si>
  <si>
    <r>
      <rPr>
        <sz val="11"/>
        <color theme="1"/>
        <rFont val="Calibri"/>
        <family val="2"/>
        <scheme val="minor"/>
      </rPr>
      <t>张</t>
    </r>
    <r>
      <rPr>
        <sz val="11"/>
        <rFont val="HGS創英角ｺﾞｼｯｸUB"/>
        <family val="3"/>
        <charset val="128"/>
      </rPr>
      <t>家港天宇</t>
    </r>
    <r>
      <rPr>
        <sz val="11"/>
        <color theme="1"/>
        <rFont val="Calibri"/>
        <family val="2"/>
        <scheme val="minor"/>
      </rPr>
      <t>环</t>
    </r>
    <r>
      <rPr>
        <sz val="11"/>
        <rFont val="HGS創英角ｺﾞｼｯｸUB"/>
        <family val="3"/>
        <charset val="128"/>
      </rPr>
      <t>保科技有限公司</t>
    </r>
  </si>
  <si>
    <t>Z0730R</t>
  </si>
  <si>
    <r>
      <t>南京国</t>
    </r>
    <r>
      <rPr>
        <sz val="11"/>
        <color theme="1"/>
        <rFont val="Calibri"/>
        <family val="2"/>
        <scheme val="minor"/>
      </rPr>
      <t>环</t>
    </r>
    <r>
      <rPr>
        <sz val="11"/>
        <rFont val="HGS創英角ｺﾞｼｯｸUB"/>
        <family val="3"/>
        <charset val="128"/>
      </rPr>
      <t>科技股份有限公司</t>
    </r>
  </si>
  <si>
    <t>Z0732R</t>
  </si>
  <si>
    <r>
      <rPr>
        <sz val="11"/>
        <color theme="1"/>
        <rFont val="Calibri"/>
        <family val="2"/>
        <scheme val="minor"/>
      </rPr>
      <t>苏</t>
    </r>
    <r>
      <rPr>
        <sz val="11"/>
        <rFont val="HGS創英角ｺﾞｼｯｸUB"/>
        <family val="3"/>
        <charset val="128"/>
      </rPr>
      <t>州零壹保</t>
    </r>
    <r>
      <rPr>
        <sz val="11"/>
        <color theme="1"/>
        <rFont val="Calibri"/>
        <family val="2"/>
        <scheme val="minor"/>
      </rPr>
      <t>洁</t>
    </r>
    <r>
      <rPr>
        <sz val="11"/>
        <rFont val="HGS創英角ｺﾞｼｯｸUB"/>
        <family val="3"/>
        <charset val="128"/>
      </rPr>
      <t>服</t>
    </r>
    <r>
      <rPr>
        <sz val="11"/>
        <color theme="1"/>
        <rFont val="Calibri"/>
        <family val="2"/>
        <scheme val="minor"/>
      </rPr>
      <t>务</t>
    </r>
    <r>
      <rPr>
        <sz val="11"/>
        <rFont val="HGS創英角ｺﾞｼｯｸUB"/>
        <family val="3"/>
        <charset val="128"/>
      </rPr>
      <t>有限公司</t>
    </r>
  </si>
  <si>
    <t>Z0734R</t>
  </si>
  <si>
    <r>
      <t>江</t>
    </r>
    <r>
      <rPr>
        <sz val="11"/>
        <color theme="1"/>
        <rFont val="Calibri"/>
        <family val="2"/>
        <scheme val="minor"/>
      </rPr>
      <t>苏</t>
    </r>
    <r>
      <rPr>
        <sz val="11"/>
        <rFont val="HGS創英角ｺﾞｼｯｸUB"/>
        <family val="3"/>
        <charset val="128"/>
      </rPr>
      <t>宜嘉物</t>
    </r>
    <r>
      <rPr>
        <sz val="11"/>
        <color theme="1"/>
        <rFont val="Calibri"/>
        <family val="2"/>
        <scheme val="minor"/>
      </rPr>
      <t>资</t>
    </r>
    <r>
      <rPr>
        <sz val="11"/>
        <rFont val="HGS創英角ｺﾞｼｯｸUB"/>
        <family val="3"/>
        <charset val="128"/>
      </rPr>
      <t>回收再生利用有限公司</t>
    </r>
  </si>
  <si>
    <t>Z0735R</t>
  </si>
  <si>
    <r>
      <t>江</t>
    </r>
    <r>
      <rPr>
        <sz val="11"/>
        <color theme="1"/>
        <rFont val="Calibri"/>
        <family val="2"/>
        <scheme val="minor"/>
      </rPr>
      <t>苏锦</t>
    </r>
    <r>
      <rPr>
        <sz val="11"/>
        <rFont val="HGS創英角ｺﾞｼｯｸUB"/>
        <family val="3"/>
        <charset val="128"/>
      </rPr>
      <t>溙达</t>
    </r>
    <r>
      <rPr>
        <sz val="11"/>
        <color theme="1"/>
        <rFont val="Calibri"/>
        <family val="2"/>
        <scheme val="minor"/>
      </rPr>
      <t>电</t>
    </r>
    <r>
      <rPr>
        <sz val="11"/>
        <rFont val="HGS創英角ｺﾞｼｯｸUB"/>
        <family val="3"/>
        <charset val="128"/>
      </rPr>
      <t>力科技有限公司</t>
    </r>
  </si>
  <si>
    <t>Z0736R</t>
  </si>
  <si>
    <r>
      <rPr>
        <sz val="11"/>
        <color theme="1"/>
        <rFont val="Calibri"/>
        <family val="2"/>
        <scheme val="minor"/>
      </rPr>
      <t>苏</t>
    </r>
    <r>
      <rPr>
        <sz val="11"/>
        <rFont val="HGS創英角ｺﾞｼｯｸUB"/>
        <family val="3"/>
        <charset val="128"/>
      </rPr>
      <t>州市</t>
    </r>
    <r>
      <rPr>
        <sz val="11"/>
        <color theme="1"/>
        <rFont val="Calibri"/>
        <family val="2"/>
        <scheme val="minor"/>
      </rPr>
      <t>苏</t>
    </r>
    <r>
      <rPr>
        <sz val="11"/>
        <rFont val="HGS創英角ｺﾞｼｯｸUB"/>
        <family val="3"/>
        <charset val="128"/>
      </rPr>
      <t>再投循</t>
    </r>
    <r>
      <rPr>
        <sz val="11"/>
        <color theme="1"/>
        <rFont val="Calibri"/>
        <family val="2"/>
        <scheme val="minor"/>
      </rPr>
      <t>环</t>
    </r>
    <r>
      <rPr>
        <sz val="11"/>
        <rFont val="HGS創英角ｺﾞｼｯｸUB"/>
        <family val="3"/>
        <charset val="128"/>
      </rPr>
      <t>科技有限公司</t>
    </r>
  </si>
  <si>
    <t>Z0737J</t>
  </si>
  <si>
    <t>SENDAI ENGINEERING CO.,LTD</t>
  </si>
  <si>
    <t>Z0738R</t>
  </si>
  <si>
    <r>
      <rPr>
        <sz val="11"/>
        <color theme="1"/>
        <rFont val="Calibri"/>
        <family val="2"/>
        <scheme val="minor"/>
      </rPr>
      <t>扬</t>
    </r>
    <r>
      <rPr>
        <sz val="11"/>
        <rFont val="HGS創英角ｺﾞｼｯｸUB"/>
        <family val="3"/>
        <charset val="128"/>
      </rPr>
      <t>州</t>
    </r>
    <r>
      <rPr>
        <sz val="11"/>
        <color theme="1"/>
        <rFont val="Calibri"/>
        <family val="2"/>
        <scheme val="minor"/>
      </rPr>
      <t>贝尔</t>
    </r>
    <r>
      <rPr>
        <sz val="11"/>
        <rFont val="HGS創英角ｺﾞｼｯｸUB"/>
        <family val="3"/>
        <charset val="128"/>
      </rPr>
      <t>化工有限公司</t>
    </r>
  </si>
  <si>
    <t>Z0741R</t>
  </si>
  <si>
    <r>
      <rPr>
        <sz val="11"/>
        <color theme="1"/>
        <rFont val="Calibri"/>
        <family val="2"/>
        <scheme val="minor"/>
      </rPr>
      <t>苏</t>
    </r>
    <r>
      <rPr>
        <sz val="11"/>
        <rFont val="HGS創英角ｺﾞｼｯｸUB"/>
        <family val="3"/>
        <charset val="128"/>
      </rPr>
      <t>州大学</t>
    </r>
    <r>
      <rPr>
        <sz val="11"/>
        <color theme="1"/>
        <rFont val="Calibri"/>
        <family val="2"/>
        <scheme val="minor"/>
      </rPr>
      <t>卫</t>
    </r>
    <r>
      <rPr>
        <sz val="11"/>
        <rFont val="HGS創英角ｺﾞｼｯｸUB"/>
        <family val="3"/>
        <charset val="128"/>
      </rPr>
      <t>生与</t>
    </r>
    <r>
      <rPr>
        <sz val="11"/>
        <color theme="1"/>
        <rFont val="Calibri"/>
        <family val="2"/>
        <scheme val="minor"/>
      </rPr>
      <t>环</t>
    </r>
    <r>
      <rPr>
        <sz val="11"/>
        <rFont val="HGS創英角ｺﾞｼｯｸUB"/>
        <family val="3"/>
        <charset val="128"/>
      </rPr>
      <t>境技</t>
    </r>
    <r>
      <rPr>
        <sz val="11"/>
        <color theme="1"/>
        <rFont val="Calibri"/>
        <family val="2"/>
        <scheme val="minor"/>
      </rPr>
      <t>术</t>
    </r>
    <r>
      <rPr>
        <sz val="11"/>
        <rFont val="HGS創英角ｺﾞｼｯｸUB"/>
        <family val="3"/>
        <charset val="128"/>
      </rPr>
      <t>研究所</t>
    </r>
  </si>
  <si>
    <t>Z0742R</t>
  </si>
  <si>
    <r>
      <rPr>
        <sz val="11"/>
        <color theme="1"/>
        <rFont val="Calibri"/>
        <family val="2"/>
        <scheme val="minor"/>
      </rPr>
      <t>东</t>
    </r>
    <r>
      <rPr>
        <sz val="11"/>
        <rFont val="HGS創英角ｺﾞｼｯｸUB"/>
        <family val="3"/>
        <charset val="128"/>
      </rPr>
      <t>莞市溢信高</t>
    </r>
    <r>
      <rPr>
        <sz val="11"/>
        <color theme="1"/>
        <rFont val="Calibri"/>
        <family val="2"/>
        <scheme val="minor"/>
      </rPr>
      <t>电</t>
    </r>
    <r>
      <rPr>
        <sz val="11"/>
        <rFont val="HGS創英角ｺﾞｼｯｸUB"/>
        <family val="3"/>
        <charset val="128"/>
      </rPr>
      <t>子有限公司</t>
    </r>
  </si>
  <si>
    <t>Z0743J</t>
  </si>
  <si>
    <t>TATEYAMA KAGAKU INDUSTRY CO.,LTD</t>
  </si>
  <si>
    <t>Z0744R</t>
  </si>
  <si>
    <r>
      <t>博瑞德（</t>
    </r>
    <r>
      <rPr>
        <sz val="11"/>
        <color theme="1"/>
        <rFont val="Calibri"/>
        <family val="2"/>
        <scheme val="minor"/>
      </rPr>
      <t>张</t>
    </r>
    <r>
      <rPr>
        <sz val="11"/>
        <rFont val="HGS創英角ｺﾞｼｯｸUB"/>
        <family val="3"/>
        <charset val="128"/>
      </rPr>
      <t>家港）</t>
    </r>
    <r>
      <rPr>
        <sz val="11"/>
        <color theme="1"/>
        <rFont val="Calibri"/>
        <family val="2"/>
        <scheme val="minor"/>
      </rPr>
      <t>环</t>
    </r>
    <r>
      <rPr>
        <sz val="11"/>
        <rFont val="HGS創英角ｺﾞｼｯｸUB"/>
        <family val="3"/>
        <charset val="128"/>
      </rPr>
      <t>保科技有限公司</t>
    </r>
  </si>
  <si>
    <t>Z0745J</t>
  </si>
  <si>
    <t>Restar Electronics Corporation</t>
  </si>
  <si>
    <t>Z0746R</t>
  </si>
  <si>
    <r>
      <t>江</t>
    </r>
    <r>
      <rPr>
        <sz val="11"/>
        <color theme="1"/>
        <rFont val="Calibri"/>
        <family val="2"/>
        <scheme val="minor"/>
      </rPr>
      <t>苏</t>
    </r>
    <r>
      <rPr>
        <sz val="11"/>
        <rFont val="HGS創英角ｺﾞｼｯｸUB"/>
        <family val="3"/>
        <charset val="128"/>
      </rPr>
      <t>安泰消防技</t>
    </r>
    <r>
      <rPr>
        <sz val="11"/>
        <color theme="1"/>
        <rFont val="Calibri"/>
        <family val="2"/>
        <scheme val="minor"/>
      </rPr>
      <t>术</t>
    </r>
    <r>
      <rPr>
        <sz val="11"/>
        <rFont val="HGS創英角ｺﾞｼｯｸUB"/>
        <family val="3"/>
        <charset val="128"/>
      </rPr>
      <t>服</t>
    </r>
    <r>
      <rPr>
        <sz val="11"/>
        <color theme="1"/>
        <rFont val="Calibri"/>
        <family val="2"/>
        <scheme val="minor"/>
      </rPr>
      <t>务</t>
    </r>
    <r>
      <rPr>
        <sz val="11"/>
        <rFont val="HGS創英角ｺﾞｼｯｸUB"/>
        <family val="3"/>
        <charset val="128"/>
      </rPr>
      <t>有限公司</t>
    </r>
  </si>
  <si>
    <t>Z0747R</t>
  </si>
  <si>
    <r>
      <rPr>
        <sz val="11"/>
        <color theme="1"/>
        <rFont val="Calibri"/>
        <family val="2"/>
        <scheme val="minor"/>
      </rPr>
      <t>苏</t>
    </r>
    <r>
      <rPr>
        <sz val="11"/>
        <rFont val="HGS創英角ｺﾞｼｯｸUB"/>
        <family val="3"/>
        <charset val="128"/>
      </rPr>
      <t>州</t>
    </r>
    <r>
      <rPr>
        <sz val="11"/>
        <color theme="1"/>
        <rFont val="Calibri"/>
        <family val="2"/>
        <scheme val="minor"/>
      </rPr>
      <t>创</t>
    </r>
    <r>
      <rPr>
        <sz val="11"/>
        <rFont val="HGS創英角ｺﾞｼｯｸUB"/>
        <family val="3"/>
        <charset val="128"/>
      </rPr>
      <t>同生活服</t>
    </r>
    <r>
      <rPr>
        <sz val="11"/>
        <color theme="1"/>
        <rFont val="Calibri"/>
        <family val="2"/>
        <scheme val="minor"/>
      </rPr>
      <t>务</t>
    </r>
    <r>
      <rPr>
        <sz val="11"/>
        <rFont val="HGS創英角ｺﾞｼｯｸUB"/>
        <family val="3"/>
        <charset val="128"/>
      </rPr>
      <t>有限公司</t>
    </r>
  </si>
  <si>
    <t>Z0749U</t>
  </si>
  <si>
    <t>Career Technology (MFG) Co., Ltd.</t>
  </si>
  <si>
    <t>Z0752R</t>
  </si>
  <si>
    <r>
      <t>米思米（中国）精密机械</t>
    </r>
    <r>
      <rPr>
        <sz val="11"/>
        <color theme="1"/>
        <rFont val="Calibri"/>
        <family val="2"/>
        <scheme val="minor"/>
      </rPr>
      <t>贸</t>
    </r>
    <r>
      <rPr>
        <sz val="11"/>
        <rFont val="HGS創英角ｺﾞｼｯｸUB"/>
        <family val="3"/>
        <charset val="128"/>
      </rPr>
      <t>易有限公司</t>
    </r>
  </si>
  <si>
    <t>Z0753R</t>
  </si>
  <si>
    <r>
      <t>江阴市金澄</t>
    </r>
    <r>
      <rPr>
        <sz val="11"/>
        <color theme="1"/>
        <rFont val="Calibri"/>
        <family val="2"/>
        <scheme val="minor"/>
      </rPr>
      <t>电</t>
    </r>
    <r>
      <rPr>
        <sz val="11"/>
        <rFont val="HGS創英角ｺﾞｼｯｸUB"/>
        <family val="3"/>
        <charset val="128"/>
      </rPr>
      <t>梯有限公司</t>
    </r>
  </si>
  <si>
    <t>Z0755R</t>
  </si>
  <si>
    <r>
      <rPr>
        <sz val="11"/>
        <color theme="1"/>
        <rFont val="Calibri"/>
        <family val="2"/>
        <scheme val="minor"/>
      </rPr>
      <t>芜</t>
    </r>
    <r>
      <rPr>
        <sz val="11"/>
        <rFont val="HGS創英角ｺﾞｼｯｸUB"/>
        <family val="3"/>
        <charset val="128"/>
      </rPr>
      <t>湖</t>
    </r>
    <r>
      <rPr>
        <sz val="11"/>
        <color theme="1"/>
        <rFont val="Calibri"/>
        <family val="2"/>
        <scheme val="minor"/>
      </rPr>
      <t>长</t>
    </r>
    <r>
      <rPr>
        <sz val="11"/>
        <rFont val="HGS創英角ｺﾞｼｯｸUB"/>
        <family val="3"/>
        <charset val="128"/>
      </rPr>
      <t>信科技股份有限公司</t>
    </r>
  </si>
  <si>
    <t>Z0757R</t>
  </si>
  <si>
    <r>
      <t>南京工</t>
    </r>
    <r>
      <rPr>
        <sz val="11"/>
        <color theme="1"/>
        <rFont val="Calibri"/>
        <family val="2"/>
        <scheme val="minor"/>
      </rPr>
      <t>业</t>
    </r>
    <r>
      <rPr>
        <sz val="11"/>
        <rFont val="HGS創英角ｺﾞｼｯｸUB"/>
        <family val="3"/>
        <charset val="128"/>
      </rPr>
      <t>大学科技开</t>
    </r>
    <r>
      <rPr>
        <sz val="11"/>
        <color theme="1"/>
        <rFont val="Calibri"/>
        <family val="2"/>
        <scheme val="minor"/>
      </rPr>
      <t>发</t>
    </r>
    <r>
      <rPr>
        <sz val="11"/>
        <rFont val="HGS創英角ｺﾞｼｯｸUB"/>
        <family val="3"/>
        <charset val="128"/>
      </rPr>
      <t>中心</t>
    </r>
  </si>
  <si>
    <t>Z0758R</t>
  </si>
  <si>
    <r>
      <t>常熟</t>
    </r>
    <r>
      <rPr>
        <sz val="11"/>
        <color theme="1"/>
        <rFont val="Calibri"/>
        <family val="2"/>
        <scheme val="minor"/>
      </rPr>
      <t>济</t>
    </r>
    <r>
      <rPr>
        <sz val="11"/>
        <rFont val="HGS創英角ｺﾞｼｯｸUB"/>
        <family val="3"/>
        <charset val="128"/>
      </rPr>
      <t>丰包装</t>
    </r>
    <r>
      <rPr>
        <sz val="11"/>
        <color theme="1"/>
        <rFont val="Calibri"/>
        <family val="2"/>
        <scheme val="minor"/>
      </rPr>
      <t>纸业</t>
    </r>
    <r>
      <rPr>
        <sz val="11"/>
        <rFont val="HGS創英角ｺﾞｼｯｸUB"/>
        <family val="3"/>
        <charset val="128"/>
      </rPr>
      <t>有限公司</t>
    </r>
  </si>
  <si>
    <t>Z0761R</t>
  </si>
  <si>
    <t>上海晨光印刷有限公司</t>
  </si>
  <si>
    <t>Z0762R</t>
  </si>
  <si>
    <r>
      <rPr>
        <sz val="11"/>
        <color theme="1"/>
        <rFont val="Calibri"/>
        <family val="2"/>
        <scheme val="minor"/>
      </rPr>
      <t>张</t>
    </r>
    <r>
      <rPr>
        <sz val="11"/>
        <rFont val="HGS創英角ｺﾞｼｯｸUB"/>
        <family val="3"/>
        <charset val="128"/>
      </rPr>
      <t>家港市</t>
    </r>
    <r>
      <rPr>
        <sz val="11"/>
        <color theme="1"/>
        <rFont val="Calibri"/>
        <family val="2"/>
        <scheme val="minor"/>
      </rPr>
      <t>华</t>
    </r>
    <r>
      <rPr>
        <sz val="11"/>
        <rFont val="HGS創英角ｺﾞｼｯｸUB"/>
        <family val="3"/>
        <charset val="128"/>
      </rPr>
      <t>瑞危</t>
    </r>
    <r>
      <rPr>
        <sz val="11"/>
        <color theme="1"/>
        <rFont val="Calibri"/>
        <family val="2"/>
        <scheme val="minor"/>
      </rPr>
      <t>险废</t>
    </r>
    <r>
      <rPr>
        <sz val="11"/>
        <rFont val="HGS創英角ｺﾞｼｯｸUB"/>
        <family val="3"/>
        <charset val="128"/>
      </rPr>
      <t>物</t>
    </r>
    <r>
      <rPr>
        <sz val="11"/>
        <color theme="1"/>
        <rFont val="Calibri"/>
        <family val="2"/>
        <scheme val="minor"/>
      </rPr>
      <t>处</t>
    </r>
    <r>
      <rPr>
        <sz val="11"/>
        <rFont val="HGS創英角ｺﾞｼｯｸUB"/>
        <family val="3"/>
        <charset val="128"/>
      </rPr>
      <t>理中心有限公司</t>
    </r>
  </si>
  <si>
    <t>Z0764R</t>
  </si>
  <si>
    <r>
      <t>通用公正技</t>
    </r>
    <r>
      <rPr>
        <sz val="11"/>
        <color theme="1"/>
        <rFont val="Calibri"/>
        <family val="2"/>
        <scheme val="minor"/>
      </rPr>
      <t>术</t>
    </r>
    <r>
      <rPr>
        <sz val="11"/>
        <rFont val="HGS創英角ｺﾞｼｯｸUB"/>
        <family val="3"/>
        <charset val="128"/>
      </rPr>
      <t>服</t>
    </r>
    <r>
      <rPr>
        <sz val="11"/>
        <color theme="1"/>
        <rFont val="Calibri"/>
        <family val="2"/>
        <scheme val="minor"/>
      </rPr>
      <t>务</t>
    </r>
    <r>
      <rPr>
        <sz val="11"/>
        <rFont val="HGS創英角ｺﾞｼｯｸUB"/>
        <family val="3"/>
        <charset val="128"/>
      </rPr>
      <t>（中国）有限公司</t>
    </r>
  </si>
  <si>
    <t>SKC（東莞）</t>
    <rPh sb="4" eb="6">
      <t>トンガン</t>
    </rPh>
    <phoneticPr fontId="0"/>
  </si>
  <si>
    <t>A0088</t>
  </si>
  <si>
    <t>安捷利</t>
  </si>
  <si>
    <t>A0091</t>
  </si>
  <si>
    <t xml:space="preserve">ALL PLUS   </t>
  </si>
  <si>
    <t>A0098</t>
  </si>
  <si>
    <t>ANSTEED</t>
  </si>
  <si>
    <t>A0099</t>
  </si>
  <si>
    <t>AS ONE</t>
  </si>
  <si>
    <t>A0101</t>
  </si>
  <si>
    <t>AGATSUMA</t>
    <phoneticPr fontId="0"/>
  </si>
  <si>
    <t>B0038</t>
  </si>
  <si>
    <t>博世能</t>
  </si>
  <si>
    <t>B0041</t>
  </si>
  <si>
    <t>柏瑞捷</t>
  </si>
  <si>
    <t>B0043A</t>
  </si>
  <si>
    <t>BOYD</t>
  </si>
  <si>
    <t>B0044</t>
  </si>
  <si>
    <t>博格达</t>
  </si>
  <si>
    <t>B0045</t>
  </si>
  <si>
    <r>
      <t>部</t>
    </r>
    <r>
      <rPr>
        <sz val="11"/>
        <color theme="1"/>
        <rFont val="Calibri"/>
        <family val="2"/>
        <scheme val="minor"/>
      </rPr>
      <t>乐</t>
    </r>
    <r>
      <rPr>
        <sz val="11"/>
        <rFont val="HGS創英角ｺﾞｼｯｸUB"/>
        <family val="3"/>
        <charset val="128"/>
      </rPr>
      <t>世通</t>
    </r>
  </si>
  <si>
    <t>部乐世通</t>
  </si>
  <si>
    <t>B0046</t>
  </si>
  <si>
    <r>
      <rPr>
        <sz val="11"/>
        <color theme="1"/>
        <rFont val="Calibri"/>
        <family val="2"/>
        <scheme val="minor"/>
      </rPr>
      <t>办</t>
    </r>
    <r>
      <rPr>
        <sz val="11"/>
        <rFont val="HGS創英角ｺﾞｼｯｸUB"/>
        <family val="3"/>
        <charset val="128"/>
      </rPr>
      <t>公伙伴</t>
    </r>
  </si>
  <si>
    <t>B0049</t>
  </si>
  <si>
    <t>百川</t>
  </si>
  <si>
    <t>B0050</t>
  </si>
  <si>
    <t>佰瑞兴</t>
  </si>
  <si>
    <t>B0057</t>
  </si>
  <si>
    <t>碧海宏天</t>
  </si>
  <si>
    <t>B0059</t>
  </si>
  <si>
    <r>
      <t>八方玲</t>
    </r>
    <r>
      <rPr>
        <sz val="11"/>
        <color theme="1"/>
        <rFont val="Calibri"/>
        <family val="2"/>
        <scheme val="minor"/>
      </rPr>
      <t>珑</t>
    </r>
    <r>
      <rPr>
        <sz val="11"/>
        <rFont val="HGS創英角ｺﾞｼｯｸUB"/>
        <family val="3"/>
        <charset val="128"/>
      </rPr>
      <t>商</t>
    </r>
    <r>
      <rPr>
        <sz val="11"/>
        <color theme="1"/>
        <rFont val="Calibri"/>
        <family val="2"/>
        <scheme val="minor"/>
      </rPr>
      <t>贸</t>
    </r>
  </si>
  <si>
    <t>C0045</t>
  </si>
  <si>
    <r>
      <rPr>
        <sz val="11"/>
        <color theme="1"/>
        <rFont val="Calibri"/>
        <family val="2"/>
        <scheme val="minor"/>
      </rPr>
      <t>创兴</t>
    </r>
    <r>
      <rPr>
        <sz val="11"/>
        <rFont val="HGS創英角ｺﾞｼｯｸUB"/>
        <family val="3"/>
        <charset val="128"/>
      </rPr>
      <t>彩印</t>
    </r>
  </si>
  <si>
    <t>C0102</t>
  </si>
  <si>
    <t>大同</t>
  </si>
  <si>
    <t>C0103</t>
  </si>
  <si>
    <t>CHIYODA</t>
  </si>
  <si>
    <t>C0144</t>
  </si>
  <si>
    <t>创裕</t>
  </si>
  <si>
    <t>C0145</t>
  </si>
  <si>
    <t>千代达</t>
  </si>
  <si>
    <t>C0155</t>
  </si>
  <si>
    <t>CHIN MING SHAN</t>
  </si>
  <si>
    <t>C0162</t>
  </si>
  <si>
    <t>超前光电</t>
  </si>
  <si>
    <t>C0170</t>
  </si>
  <si>
    <t>长信</t>
  </si>
  <si>
    <t>C0172</t>
  </si>
  <si>
    <t>昌辉日用品</t>
  </si>
  <si>
    <t>C0175A</t>
  </si>
  <si>
    <t xml:space="preserve">CPT </t>
  </si>
  <si>
    <t>C0177A</t>
  </si>
  <si>
    <t>CPTTG</t>
  </si>
  <si>
    <t>C0178A</t>
  </si>
  <si>
    <t>SIP CHANGHONG</t>
  </si>
  <si>
    <t>CODA006</t>
  </si>
  <si>
    <t>阿特拉斯科普柯</t>
  </si>
  <si>
    <t>CODA009</t>
  </si>
  <si>
    <r>
      <rPr>
        <sz val="11"/>
        <color theme="1"/>
        <rFont val="Calibri"/>
        <family val="2"/>
        <scheme val="minor"/>
      </rPr>
      <t>爱发</t>
    </r>
    <r>
      <rPr>
        <sz val="11"/>
        <rFont val="HGS創英角ｺﾞｼｯｸUB"/>
        <family val="3"/>
        <charset val="128"/>
      </rPr>
      <t>科</t>
    </r>
  </si>
  <si>
    <t>CODA026</t>
  </si>
  <si>
    <t>安士澳</t>
  </si>
  <si>
    <t>CODA032</t>
  </si>
  <si>
    <t>安川</t>
  </si>
  <si>
    <t>CODB020</t>
  </si>
  <si>
    <r>
      <rPr>
        <sz val="11"/>
        <color theme="1"/>
        <rFont val="Calibri"/>
        <family val="2"/>
        <scheme val="minor"/>
      </rPr>
      <t>贝尔</t>
    </r>
  </si>
  <si>
    <t>CODB028</t>
  </si>
  <si>
    <t>伯豪</t>
  </si>
  <si>
    <t>CODC047</t>
  </si>
  <si>
    <t>彩渊</t>
  </si>
  <si>
    <t>CODD109</t>
  </si>
  <si>
    <r>
      <t>德</t>
    </r>
    <r>
      <rPr>
        <sz val="11"/>
        <color theme="1"/>
        <rFont val="Calibri"/>
        <family val="2"/>
        <scheme val="minor"/>
      </rPr>
      <t>为</t>
    </r>
  </si>
  <si>
    <t>CODF009</t>
  </si>
  <si>
    <r>
      <t>富</t>
    </r>
    <r>
      <rPr>
        <sz val="11"/>
        <color theme="1"/>
        <rFont val="Calibri"/>
        <family val="2"/>
        <scheme val="minor"/>
      </rPr>
      <t>诺</t>
    </r>
    <r>
      <rPr>
        <sz val="11"/>
        <rFont val="HGS創英角ｺﾞｼｯｸUB"/>
        <family val="3"/>
        <charset val="128"/>
      </rPr>
      <t>威</t>
    </r>
  </si>
  <si>
    <t>CODF047</t>
  </si>
  <si>
    <r>
      <t>凡</t>
    </r>
    <r>
      <rPr>
        <sz val="11"/>
        <color theme="1"/>
        <rFont val="Calibri"/>
        <family val="2"/>
        <scheme val="minor"/>
      </rPr>
      <t>诺电</t>
    </r>
    <r>
      <rPr>
        <sz val="11"/>
        <rFont val="HGS創英角ｺﾞｼｯｸUB"/>
        <family val="3"/>
        <charset val="128"/>
      </rPr>
      <t>子</t>
    </r>
  </si>
  <si>
    <t>CODG036</t>
  </si>
  <si>
    <r>
      <t>广</t>
    </r>
    <r>
      <rPr>
        <sz val="11"/>
        <color theme="1"/>
        <rFont val="Calibri"/>
        <family val="2"/>
        <scheme val="minor"/>
      </rPr>
      <t>电计</t>
    </r>
    <r>
      <rPr>
        <sz val="11"/>
        <rFont val="HGS創英角ｺﾞｼｯｸUB"/>
        <family val="3"/>
        <charset val="128"/>
      </rPr>
      <t>量</t>
    </r>
  </si>
  <si>
    <t>CODH112</t>
  </si>
  <si>
    <r>
      <rPr>
        <sz val="11"/>
        <color theme="1"/>
        <rFont val="Calibri"/>
        <family val="2"/>
        <scheme val="minor"/>
      </rPr>
      <t>鸿</t>
    </r>
    <r>
      <rPr>
        <sz val="11"/>
        <rFont val="HGS創英角ｺﾞｼｯｸUB"/>
        <family val="3"/>
        <charset val="128"/>
      </rPr>
      <t>超</t>
    </r>
  </si>
  <si>
    <t>CODH128</t>
  </si>
  <si>
    <r>
      <rPr>
        <sz val="11"/>
        <color theme="1"/>
        <rFont val="Calibri"/>
        <family val="2"/>
        <scheme val="minor"/>
      </rPr>
      <t>鸿</t>
    </r>
    <r>
      <rPr>
        <sz val="11"/>
        <rFont val="HGS創英角ｺﾞｼｯｸUB"/>
        <family val="3"/>
        <charset val="128"/>
      </rPr>
      <t>浩</t>
    </r>
    <r>
      <rPr>
        <sz val="11"/>
        <color theme="1"/>
        <rFont val="Calibri"/>
        <family val="2"/>
        <scheme val="minor"/>
      </rPr>
      <t>电</t>
    </r>
    <r>
      <rPr>
        <sz val="11"/>
        <rFont val="HGS創英角ｺﾞｼｯｸUB"/>
        <family val="3"/>
        <charset val="128"/>
      </rPr>
      <t>气</t>
    </r>
  </si>
  <si>
    <t>CODH160</t>
  </si>
  <si>
    <r>
      <rPr>
        <sz val="11"/>
        <color theme="1"/>
        <rFont val="Calibri"/>
        <family val="2"/>
        <scheme val="minor"/>
      </rPr>
      <t>华谌</t>
    </r>
  </si>
  <si>
    <t>CODH172</t>
  </si>
  <si>
    <r>
      <rPr>
        <sz val="11"/>
        <color theme="1"/>
        <rFont val="Calibri"/>
        <family val="2"/>
        <scheme val="minor"/>
      </rPr>
      <t>华诺</t>
    </r>
    <r>
      <rPr>
        <sz val="11"/>
        <rFont val="HGS創英角ｺﾞｼｯｸUB"/>
        <family val="3"/>
        <charset val="128"/>
      </rPr>
      <t>德</t>
    </r>
  </si>
  <si>
    <t>CODH173</t>
  </si>
  <si>
    <t>好利旺</t>
  </si>
  <si>
    <t>CODH177</t>
  </si>
  <si>
    <r>
      <rPr>
        <sz val="11"/>
        <color theme="1"/>
        <rFont val="Calibri"/>
        <family val="2"/>
        <scheme val="minor"/>
      </rPr>
      <t>环</t>
    </r>
    <r>
      <rPr>
        <sz val="11"/>
        <rFont val="HGS創英角ｺﾞｼｯｸUB"/>
        <family val="3"/>
        <charset val="128"/>
      </rPr>
      <t>泰</t>
    </r>
    <r>
      <rPr>
        <sz val="11"/>
        <color theme="1"/>
        <rFont val="Calibri"/>
        <family val="2"/>
        <scheme val="minor"/>
      </rPr>
      <t>伟业</t>
    </r>
  </si>
  <si>
    <t>CODI003</t>
  </si>
  <si>
    <r>
      <rPr>
        <sz val="11"/>
        <color theme="1"/>
        <rFont val="Calibri"/>
        <family val="2"/>
        <scheme val="minor"/>
      </rPr>
      <t>龙腾</t>
    </r>
    <r>
      <rPr>
        <sz val="11"/>
        <rFont val="HGS創英角ｺﾞｼｯｸUB"/>
        <family val="3"/>
        <charset val="128"/>
      </rPr>
      <t>光</t>
    </r>
    <r>
      <rPr>
        <sz val="11"/>
        <color theme="1"/>
        <rFont val="Calibri"/>
        <family val="2"/>
        <scheme val="minor"/>
      </rPr>
      <t>电</t>
    </r>
  </si>
  <si>
    <t>CODJ005</t>
  </si>
  <si>
    <t>金晶穗达</t>
  </si>
  <si>
    <t>CODJ034</t>
  </si>
  <si>
    <t>极而峰</t>
  </si>
  <si>
    <t>CODJ064</t>
  </si>
  <si>
    <t>健源泉</t>
  </si>
  <si>
    <t>CODJ149</t>
  </si>
  <si>
    <r>
      <t>京瓷商</t>
    </r>
    <r>
      <rPr>
        <sz val="11"/>
        <color theme="1"/>
        <rFont val="Calibri"/>
        <family val="2"/>
        <scheme val="minor"/>
      </rPr>
      <t>贸</t>
    </r>
    <r>
      <rPr>
        <sz val="11"/>
        <rFont val="HGS創英角ｺﾞｼｯｸUB"/>
        <family val="3"/>
        <charset val="128"/>
      </rPr>
      <t>上海</t>
    </r>
  </si>
  <si>
    <t>CODK015</t>
  </si>
  <si>
    <r>
      <rPr>
        <sz val="11"/>
        <color theme="1"/>
        <rFont val="Calibri"/>
        <family val="2"/>
        <scheme val="minor"/>
      </rPr>
      <t>凯</t>
    </r>
    <r>
      <rPr>
        <sz val="11"/>
        <rFont val="HGS創英角ｺﾞｼｯｸUB"/>
        <family val="3"/>
        <charset val="128"/>
      </rPr>
      <t>格</t>
    </r>
  </si>
  <si>
    <t>CODL056</t>
  </si>
  <si>
    <r>
      <rPr>
        <sz val="11"/>
        <color theme="1"/>
        <rFont val="Calibri"/>
        <family val="2"/>
        <scheme val="minor"/>
      </rPr>
      <t>联</t>
    </r>
    <r>
      <rPr>
        <sz val="11"/>
        <rFont val="HGS創英角ｺﾞｼｯｸUB"/>
        <family val="3"/>
        <charset val="128"/>
      </rPr>
      <t>得</t>
    </r>
  </si>
  <si>
    <t>CODL087</t>
  </si>
  <si>
    <r>
      <rPr>
        <sz val="11"/>
        <color theme="1"/>
        <rFont val="Calibri"/>
        <family val="2"/>
        <scheme val="minor"/>
      </rPr>
      <t>连</t>
    </r>
    <r>
      <rPr>
        <sz val="11"/>
        <rFont val="HGS創英角ｺﾞｼｯｸUB"/>
        <family val="3"/>
        <charset val="128"/>
      </rPr>
      <t>群</t>
    </r>
    <r>
      <rPr>
        <sz val="11"/>
        <color theme="1"/>
        <rFont val="Calibri"/>
        <family val="2"/>
        <scheme val="minor"/>
      </rPr>
      <t>电</t>
    </r>
    <r>
      <rPr>
        <sz val="11"/>
        <rFont val="HGS創英角ｺﾞｼｯｸUB"/>
        <family val="3"/>
        <charset val="128"/>
      </rPr>
      <t>子</t>
    </r>
  </si>
  <si>
    <t>CODO003</t>
  </si>
  <si>
    <r>
      <t>欧</t>
    </r>
    <r>
      <rPr>
        <sz val="11"/>
        <color theme="1"/>
        <rFont val="Calibri"/>
        <family val="2"/>
        <scheme val="minor"/>
      </rPr>
      <t>扬电脑</t>
    </r>
  </si>
  <si>
    <t>CODP015</t>
  </si>
  <si>
    <r>
      <rPr>
        <sz val="11"/>
        <color theme="1"/>
        <rFont val="Calibri"/>
        <family val="2"/>
        <scheme val="minor"/>
      </rPr>
      <t>鹏</t>
    </r>
    <r>
      <rPr>
        <sz val="11"/>
        <rFont val="HGS創英角ｺﾞｼｯｸUB"/>
        <family val="3"/>
        <charset val="128"/>
      </rPr>
      <t>基</t>
    </r>
  </si>
  <si>
    <t>CODR031</t>
  </si>
  <si>
    <r>
      <t>日立</t>
    </r>
    <r>
      <rPr>
        <sz val="11"/>
        <color theme="1"/>
        <rFont val="Calibri"/>
        <family val="2"/>
        <scheme val="minor"/>
      </rPr>
      <t>仪</t>
    </r>
    <r>
      <rPr>
        <sz val="11"/>
        <rFont val="HGS創英角ｺﾞｼｯｸUB"/>
        <family val="3"/>
        <charset val="128"/>
      </rPr>
      <t>器</t>
    </r>
  </si>
  <si>
    <t>CODR046</t>
  </si>
  <si>
    <t>睿化科技</t>
  </si>
  <si>
    <t>CODS092</t>
  </si>
  <si>
    <r>
      <t>神</t>
    </r>
    <r>
      <rPr>
        <sz val="11"/>
        <color theme="1"/>
        <rFont val="Calibri"/>
        <family val="2"/>
        <scheme val="minor"/>
      </rPr>
      <t>钢压缩</t>
    </r>
    <r>
      <rPr>
        <sz val="11"/>
        <rFont val="HGS創英角ｺﾞｼｯｸUB"/>
        <family val="3"/>
        <charset val="128"/>
      </rPr>
      <t>机</t>
    </r>
  </si>
  <si>
    <t>CODS111</t>
  </si>
  <si>
    <r>
      <t>思</t>
    </r>
    <r>
      <rPr>
        <sz val="11"/>
        <color theme="1"/>
        <rFont val="Calibri"/>
        <family val="2"/>
        <scheme val="minor"/>
      </rPr>
      <t>锐</t>
    </r>
    <r>
      <rPr>
        <sz val="11"/>
        <rFont val="HGS創英角ｺﾞｼｯｸUB"/>
        <family val="3"/>
        <charset val="128"/>
      </rPr>
      <t>科技</t>
    </r>
  </si>
  <si>
    <t>CODT027</t>
  </si>
  <si>
    <r>
      <t>通</t>
    </r>
    <r>
      <rPr>
        <sz val="11"/>
        <color theme="1"/>
        <rFont val="Calibri"/>
        <family val="2"/>
        <scheme val="minor"/>
      </rPr>
      <t>标标</t>
    </r>
    <r>
      <rPr>
        <sz val="11"/>
        <rFont val="HGS創英角ｺﾞｼｯｸUB"/>
        <family val="3"/>
        <charset val="128"/>
      </rPr>
      <t>准</t>
    </r>
  </si>
  <si>
    <t>CODT048</t>
  </si>
  <si>
    <r>
      <rPr>
        <sz val="11"/>
        <color theme="1"/>
        <rFont val="Calibri"/>
        <family val="2"/>
        <scheme val="minor"/>
      </rPr>
      <t>腾</t>
    </r>
    <r>
      <rPr>
        <sz val="11"/>
        <rFont val="HGS創英角ｺﾞｼｯｸUB"/>
        <family val="3"/>
        <charset val="128"/>
      </rPr>
      <t>盛</t>
    </r>
  </si>
  <si>
    <t>CODW024</t>
  </si>
  <si>
    <r>
      <t>万</t>
    </r>
    <r>
      <rPr>
        <sz val="11"/>
        <color theme="1"/>
        <rFont val="Calibri"/>
        <family val="2"/>
        <scheme val="minor"/>
      </rPr>
      <t>润</t>
    </r>
    <r>
      <rPr>
        <sz val="11"/>
        <rFont val="HGS創英角ｺﾞｼｯｸUB"/>
        <family val="3"/>
        <charset val="128"/>
      </rPr>
      <t>科技</t>
    </r>
  </si>
  <si>
    <t>CODX056</t>
  </si>
  <si>
    <r>
      <t>新</t>
    </r>
    <r>
      <rPr>
        <sz val="11"/>
        <color theme="1"/>
        <rFont val="Calibri"/>
        <family val="2"/>
        <scheme val="minor"/>
      </rPr>
      <t>发</t>
    </r>
  </si>
  <si>
    <t>CODX077</t>
  </si>
  <si>
    <r>
      <t>先立</t>
    </r>
    <r>
      <rPr>
        <sz val="11"/>
        <color theme="1"/>
        <rFont val="Calibri"/>
        <family val="2"/>
        <scheme val="minor"/>
      </rPr>
      <t>电</t>
    </r>
    <r>
      <rPr>
        <sz val="11"/>
        <rFont val="HGS創英角ｺﾞｼｯｸUB"/>
        <family val="3"/>
        <charset val="128"/>
      </rPr>
      <t>子</t>
    </r>
  </si>
  <si>
    <t>CODX092</t>
  </si>
  <si>
    <t>巽高</t>
  </si>
  <si>
    <t>CODX095</t>
  </si>
  <si>
    <r>
      <rPr>
        <sz val="11"/>
        <color theme="1"/>
        <rFont val="Calibri"/>
        <family val="2"/>
        <scheme val="minor"/>
      </rPr>
      <t>骁</t>
    </r>
    <r>
      <rPr>
        <sz val="11"/>
        <rFont val="HGS創英角ｺﾞｼｯｸUB"/>
        <family val="3"/>
        <charset val="128"/>
      </rPr>
      <t>客</t>
    </r>
  </si>
  <si>
    <t>CODY017</t>
  </si>
  <si>
    <t>盈拓</t>
  </si>
  <si>
    <t>CODY113</t>
  </si>
  <si>
    <r>
      <t>原田</t>
    </r>
    <r>
      <rPr>
        <sz val="11"/>
        <color theme="1"/>
        <rFont val="Calibri"/>
        <family val="2"/>
        <scheme val="minor"/>
      </rPr>
      <t>产业</t>
    </r>
  </si>
  <si>
    <t>CODY114</t>
  </si>
  <si>
    <t>源屏科技</t>
  </si>
  <si>
    <t>CODY129</t>
  </si>
  <si>
    <t>盈天</t>
  </si>
  <si>
    <t>CODY141</t>
  </si>
  <si>
    <r>
      <t>盈科互</t>
    </r>
    <r>
      <rPr>
        <sz val="11"/>
        <color theme="1"/>
        <rFont val="Calibri"/>
        <family val="2"/>
        <scheme val="minor"/>
      </rPr>
      <t>动</t>
    </r>
  </si>
  <si>
    <t>CODY143</t>
  </si>
  <si>
    <r>
      <t>源永</t>
    </r>
    <r>
      <rPr>
        <sz val="11"/>
        <color theme="1"/>
        <rFont val="Calibri"/>
        <family val="2"/>
        <scheme val="minor"/>
      </rPr>
      <t>动电</t>
    </r>
    <r>
      <rPr>
        <sz val="11"/>
        <rFont val="HGS創英角ｺﾞｼｯｸUB"/>
        <family val="3"/>
        <charset val="128"/>
      </rPr>
      <t>子</t>
    </r>
  </si>
  <si>
    <t>CODY144</t>
  </si>
  <si>
    <t>永靖</t>
  </si>
  <si>
    <t>CODZ013</t>
  </si>
  <si>
    <t>圳易通</t>
  </si>
  <si>
    <t>D0007</t>
  </si>
  <si>
    <t>东旺</t>
  </si>
  <si>
    <t>D0008</t>
  </si>
  <si>
    <t>东兴</t>
  </si>
  <si>
    <t>D0038</t>
  </si>
  <si>
    <r>
      <rPr>
        <sz val="11"/>
        <color theme="1"/>
        <rFont val="Calibri"/>
        <family val="2"/>
        <scheme val="minor"/>
      </rPr>
      <t>东</t>
    </r>
    <r>
      <rPr>
        <sz val="11"/>
        <rFont val="HGS創英角ｺﾞｼｯｸUB"/>
        <family val="3"/>
        <charset val="128"/>
      </rPr>
      <t>和</t>
    </r>
  </si>
  <si>
    <t>D0048</t>
  </si>
  <si>
    <t>东江</t>
  </si>
  <si>
    <t>D0056</t>
  </si>
  <si>
    <t>DMC</t>
  </si>
  <si>
    <t>D0057</t>
  </si>
  <si>
    <t>DAZHENG</t>
  </si>
  <si>
    <t>D0060</t>
  </si>
  <si>
    <t>電計貿易</t>
  </si>
  <si>
    <t>D0063</t>
  </si>
  <si>
    <t>东诠</t>
  </si>
  <si>
    <t>D0078</t>
  </si>
  <si>
    <t>恒扬</t>
  </si>
  <si>
    <t>D0084</t>
  </si>
  <si>
    <t>东日数码</t>
  </si>
  <si>
    <t>D0085</t>
  </si>
  <si>
    <t>大源</t>
  </si>
  <si>
    <t>D0096A</t>
  </si>
  <si>
    <t>大参林</t>
  </si>
  <si>
    <t>D0098</t>
  </si>
  <si>
    <t>德隆</t>
  </si>
  <si>
    <t>D0101</t>
  </si>
  <si>
    <t>东川消防</t>
  </si>
  <si>
    <t>E0001</t>
  </si>
  <si>
    <t>EPSON H.K.</t>
  </si>
  <si>
    <t>E0045</t>
  </si>
  <si>
    <t>一博</t>
  </si>
  <si>
    <t>E0048</t>
  </si>
  <si>
    <t>ELEMATEC</t>
  </si>
  <si>
    <t>E0052</t>
  </si>
  <si>
    <t>依摩泰</t>
  </si>
  <si>
    <t>E0054</t>
  </si>
  <si>
    <t>锋达伟</t>
  </si>
  <si>
    <t>F0052</t>
  </si>
  <si>
    <t>丰成</t>
  </si>
  <si>
    <t>F0076</t>
  </si>
  <si>
    <t>富鑫</t>
  </si>
  <si>
    <t>F0078</t>
  </si>
  <si>
    <t>福实</t>
  </si>
  <si>
    <t>F0079</t>
  </si>
  <si>
    <t>锋尚</t>
  </si>
  <si>
    <t>F0082</t>
  </si>
  <si>
    <t>可盛</t>
  </si>
  <si>
    <t>F0085</t>
  </si>
  <si>
    <t>丰藤</t>
  </si>
  <si>
    <t>F0092</t>
  </si>
  <si>
    <t>飞泰</t>
  </si>
  <si>
    <t>F0097</t>
  </si>
  <si>
    <t>福德</t>
  </si>
  <si>
    <t>G0048</t>
  </si>
  <si>
    <r>
      <t>石</t>
    </r>
    <r>
      <rPr>
        <sz val="11"/>
        <color theme="1"/>
        <rFont val="Calibri"/>
        <family val="2"/>
        <scheme val="minor"/>
      </rPr>
      <t>龙</t>
    </r>
    <r>
      <rPr>
        <sz val="11"/>
        <rFont val="HGS創英角ｺﾞｼｯｸUB"/>
        <family val="3"/>
        <charset val="128"/>
      </rPr>
      <t>广告公司</t>
    </r>
  </si>
  <si>
    <t>G0050</t>
  </si>
  <si>
    <t>贵名</t>
  </si>
  <si>
    <t>G0059</t>
  </si>
  <si>
    <t>GIANTPLUS</t>
    <phoneticPr fontId="11"/>
  </si>
  <si>
    <t>G0063</t>
  </si>
  <si>
    <t>泽科</t>
  </si>
  <si>
    <t>G0075</t>
  </si>
  <si>
    <t>乔钜</t>
  </si>
  <si>
    <t>G0079</t>
  </si>
  <si>
    <t>广龙</t>
  </si>
  <si>
    <t>G0084</t>
  </si>
  <si>
    <t>光鑫</t>
  </si>
  <si>
    <t>G0087</t>
  </si>
  <si>
    <t>广千</t>
  </si>
  <si>
    <t>G0088</t>
  </si>
  <si>
    <t>光志</t>
  </si>
  <si>
    <t>H0001</t>
  </si>
  <si>
    <t>HK TAIYO YUDEN</t>
  </si>
  <si>
    <t>H0084</t>
  </si>
  <si>
    <t>宏阳</t>
  </si>
  <si>
    <t>H0102</t>
  </si>
  <si>
    <t>宏亿行</t>
  </si>
  <si>
    <t>H0109</t>
  </si>
  <si>
    <t>互益</t>
  </si>
  <si>
    <t>H0114</t>
  </si>
  <si>
    <t>HT (PCB MAKER)</t>
  </si>
  <si>
    <t>H0134</t>
    <phoneticPr fontId="0"/>
  </si>
  <si>
    <t>HIMAX</t>
    <phoneticPr fontId="11"/>
  </si>
  <si>
    <t>H0136</t>
  </si>
  <si>
    <t>HK NOBLE</t>
  </si>
  <si>
    <t>H0150</t>
  </si>
  <si>
    <t>HIROSE</t>
  </si>
  <si>
    <t>H0157</t>
  </si>
  <si>
    <t>恒泰</t>
  </si>
  <si>
    <t>H0168</t>
  </si>
  <si>
    <t>海洪</t>
  </si>
  <si>
    <t>H0171</t>
  </si>
  <si>
    <t>林立精密</t>
  </si>
  <si>
    <t>H0181</t>
  </si>
  <si>
    <t>华优检测</t>
  </si>
  <si>
    <t>H0182</t>
  </si>
  <si>
    <t>华测计量</t>
  </si>
  <si>
    <t>H0183</t>
  </si>
  <si>
    <t>洪志起重</t>
  </si>
  <si>
    <t>H0190</t>
  </si>
  <si>
    <t>惠通</t>
  </si>
  <si>
    <t>H0197</t>
  </si>
  <si>
    <t>恒达劳保</t>
  </si>
  <si>
    <t>H0198</t>
  </si>
  <si>
    <t>HAKUTO</t>
  </si>
  <si>
    <t>H0199</t>
  </si>
  <si>
    <t>红土电子</t>
  </si>
  <si>
    <t>H0200</t>
  </si>
  <si>
    <r>
      <rPr>
        <sz val="11"/>
        <color theme="1"/>
        <rFont val="Calibri"/>
        <family val="2"/>
        <scheme val="minor"/>
      </rPr>
      <t>华兴</t>
    </r>
    <r>
      <rPr>
        <sz val="11"/>
        <rFont val="HGS創英角ｺﾞｼｯｸUB"/>
        <family val="3"/>
        <charset val="128"/>
      </rPr>
      <t>源</t>
    </r>
    <r>
      <rPr>
        <sz val="11"/>
        <color theme="1"/>
        <rFont val="Calibri"/>
        <family val="2"/>
        <scheme val="minor"/>
      </rPr>
      <t>创</t>
    </r>
  </si>
  <si>
    <t>H0201</t>
  </si>
  <si>
    <t>海炫</t>
  </si>
  <si>
    <t>H0202</t>
  </si>
  <si>
    <t>和丰</t>
  </si>
  <si>
    <t>H0206</t>
  </si>
  <si>
    <t>慧心</t>
  </si>
  <si>
    <t>I0029</t>
  </si>
  <si>
    <t>INABATA SANGYO</t>
  </si>
  <si>
    <t>I0039</t>
  </si>
  <si>
    <t>IRISO</t>
  </si>
  <si>
    <t>I0040</t>
  </si>
  <si>
    <t>银科</t>
  </si>
  <si>
    <t>I0043</t>
  </si>
  <si>
    <t>I0044A</t>
  </si>
  <si>
    <t>I-PEX</t>
  </si>
  <si>
    <t>J0069</t>
  </si>
  <si>
    <t>坚成</t>
  </si>
  <si>
    <t>J0070</t>
  </si>
  <si>
    <t>竣安</t>
  </si>
  <si>
    <t>J0076</t>
  </si>
  <si>
    <t>久雅</t>
  </si>
  <si>
    <t>J0077</t>
  </si>
  <si>
    <t xml:space="preserve">JOYO       </t>
  </si>
  <si>
    <t>J0084</t>
  </si>
  <si>
    <t>嘉音</t>
  </si>
  <si>
    <t>J0086</t>
  </si>
  <si>
    <t>极东</t>
  </si>
  <si>
    <t>J0106</t>
  </si>
  <si>
    <t>锦雅</t>
  </si>
  <si>
    <t>J0114</t>
  </si>
  <si>
    <t>佳信</t>
  </si>
  <si>
    <t>J0121</t>
  </si>
  <si>
    <t>景曜</t>
  </si>
  <si>
    <t>J0126</t>
  </si>
  <si>
    <t>金鹏</t>
  </si>
  <si>
    <t>J0129</t>
  </si>
  <si>
    <r>
      <t>嘉广</t>
    </r>
    <r>
      <rPr>
        <sz val="11"/>
        <color theme="1"/>
        <rFont val="Calibri"/>
        <family val="2"/>
        <scheme val="minor"/>
      </rPr>
      <t>贸</t>
    </r>
    <r>
      <rPr>
        <sz val="11"/>
        <rFont val="HGS創英角ｺﾞｼｯｸUB"/>
        <family val="3"/>
        <charset val="128"/>
      </rPr>
      <t>易</t>
    </r>
  </si>
  <si>
    <t>J0131</t>
  </si>
  <si>
    <t>K0033</t>
  </si>
  <si>
    <t>KOA ELECTRONICS</t>
  </si>
  <si>
    <t>K0125</t>
  </si>
  <si>
    <t>KOA ELEC.</t>
  </si>
  <si>
    <t>K0131</t>
  </si>
  <si>
    <t>KAMOGAWA</t>
  </si>
  <si>
    <t>K0140</t>
  </si>
  <si>
    <t>KEYENCE</t>
  </si>
  <si>
    <t>K0166</t>
  </si>
  <si>
    <r>
      <t>京瓷信息系</t>
    </r>
    <r>
      <rPr>
        <sz val="11"/>
        <color theme="1"/>
        <rFont val="Calibri"/>
        <family val="2"/>
        <scheme val="minor"/>
      </rPr>
      <t>统</t>
    </r>
  </si>
  <si>
    <t>K0166B</t>
  </si>
  <si>
    <t>KCSS</t>
  </si>
  <si>
    <t>K0187</t>
  </si>
  <si>
    <t>凯亚</t>
  </si>
  <si>
    <t>K0190</t>
  </si>
  <si>
    <t>国誉</t>
  </si>
  <si>
    <t>K0191</t>
  </si>
  <si>
    <t>四国化工</t>
  </si>
  <si>
    <t>K0194</t>
  </si>
  <si>
    <t>KONO</t>
  </si>
  <si>
    <t>K0200</t>
  </si>
  <si>
    <t>康福特</t>
  </si>
  <si>
    <t>K0203</t>
  </si>
  <si>
    <t>科奥</t>
  </si>
  <si>
    <t>K0212</t>
  </si>
  <si>
    <t>科泰</t>
  </si>
  <si>
    <t>K0221</t>
  </si>
  <si>
    <t>康迪</t>
  </si>
  <si>
    <t>K0224</t>
  </si>
  <si>
    <t>KHST (CONN.)</t>
  </si>
  <si>
    <t>K0243</t>
  </si>
  <si>
    <t>科达</t>
  </si>
  <si>
    <t>K0250</t>
  </si>
  <si>
    <t>科伟</t>
  </si>
  <si>
    <t>K0253A</t>
  </si>
  <si>
    <t>KAGA</t>
  </si>
  <si>
    <t>利锋</t>
  </si>
  <si>
    <t>L0074</t>
  </si>
  <si>
    <t>联科</t>
  </si>
  <si>
    <t>L0075</t>
  </si>
  <si>
    <t>力邦</t>
  </si>
  <si>
    <t>L0076</t>
  </si>
  <si>
    <t>力丰</t>
  </si>
  <si>
    <t>L0078</t>
  </si>
  <si>
    <t>利红</t>
  </si>
  <si>
    <t>L0079</t>
  </si>
  <si>
    <t>龙昌</t>
  </si>
  <si>
    <t>L0080</t>
  </si>
  <si>
    <t>LINPO</t>
  </si>
  <si>
    <t>L0085</t>
  </si>
  <si>
    <t>绿屋</t>
  </si>
  <si>
    <t>L0086</t>
  </si>
  <si>
    <t>乐天</t>
  </si>
  <si>
    <t>L0089</t>
  </si>
  <si>
    <t>菱商电子</t>
  </si>
  <si>
    <t>L0098</t>
  </si>
  <si>
    <t>联成</t>
  </si>
  <si>
    <t>L0105</t>
  </si>
  <si>
    <t>励邦五金制品</t>
  </si>
  <si>
    <t>M0005</t>
  </si>
  <si>
    <t xml:space="preserve">MURATA     </t>
  </si>
  <si>
    <t>MARUBUN/ARROW</t>
  </si>
  <si>
    <t>M0080</t>
  </si>
  <si>
    <t>MIDORIYA  HK</t>
  </si>
  <si>
    <t>M0092</t>
  </si>
  <si>
    <t xml:space="preserve">MARUICHI </t>
  </si>
  <si>
    <t>M0113</t>
  </si>
  <si>
    <t>MISUMI</t>
  </si>
  <si>
    <t>M0117</t>
  </si>
  <si>
    <t>绿安全</t>
  </si>
  <si>
    <t>M0134</t>
  </si>
  <si>
    <t>三颗星</t>
  </si>
  <si>
    <t>M0142</t>
  </si>
  <si>
    <t>铭辉</t>
  </si>
  <si>
    <t>M0155</t>
  </si>
  <si>
    <t>M0157</t>
  </si>
  <si>
    <t>茂祥</t>
  </si>
  <si>
    <t>M0165</t>
  </si>
  <si>
    <t>迈程</t>
  </si>
  <si>
    <t>M0167</t>
  </si>
  <si>
    <t>茂林</t>
  </si>
  <si>
    <t>M0169</t>
  </si>
  <si>
    <t>MINEBEA FOB</t>
  </si>
  <si>
    <t>M0171</t>
  </si>
  <si>
    <t>铭派</t>
  </si>
  <si>
    <t>M0176A</t>
  </si>
  <si>
    <t>MARUBENI</t>
  </si>
  <si>
    <t>M0179A</t>
  </si>
  <si>
    <t>MERCK</t>
  </si>
  <si>
    <t>N0006</t>
  </si>
  <si>
    <t>NOVALUX</t>
  </si>
  <si>
    <t>N0079</t>
  </si>
  <si>
    <t>日科</t>
  </si>
  <si>
    <t>N0096</t>
  </si>
  <si>
    <t>NISSHO</t>
  </si>
  <si>
    <t>N0110</t>
  </si>
  <si>
    <t>NITTO DENKO</t>
  </si>
  <si>
    <t>N0111</t>
  </si>
  <si>
    <r>
      <t>日</t>
    </r>
    <r>
      <rPr>
        <sz val="11"/>
        <color theme="1"/>
        <rFont val="Calibri"/>
        <family val="2"/>
        <scheme val="minor"/>
      </rPr>
      <t>东迈</t>
    </r>
    <r>
      <rPr>
        <sz val="11"/>
        <rFont val="HGS創英角ｺﾞｼｯｸUB"/>
        <family val="3"/>
        <charset val="128"/>
      </rPr>
      <t>特科思</t>
    </r>
  </si>
  <si>
    <t>N0114</t>
  </si>
  <si>
    <t xml:space="preserve">NTW (PCB)  </t>
  </si>
  <si>
    <t>N0119</t>
  </si>
  <si>
    <t>NICHIA</t>
  </si>
  <si>
    <t>N0122</t>
  </si>
  <si>
    <t>N0126</t>
  </si>
  <si>
    <t>三惠</t>
  </si>
  <si>
    <t>N0130</t>
  </si>
  <si>
    <t>南方消防</t>
  </si>
  <si>
    <t>N0143</t>
  </si>
  <si>
    <t>O0038</t>
  </si>
  <si>
    <t xml:space="preserve">OHGITANI </t>
  </si>
  <si>
    <t>O0049</t>
  </si>
  <si>
    <t>OKUNO(FPC)</t>
    <phoneticPr fontId="11"/>
  </si>
  <si>
    <t>O0056</t>
  </si>
  <si>
    <t xml:space="preserve">OPTIMAX  </t>
  </si>
  <si>
    <t>O0065A</t>
  </si>
  <si>
    <t>欧立恩拓</t>
  </si>
  <si>
    <t>P0053</t>
  </si>
  <si>
    <t>琶麗</t>
  </si>
  <si>
    <t>P0067</t>
  </si>
  <si>
    <t>鹏龙光电</t>
  </si>
  <si>
    <t>P0070</t>
  </si>
  <si>
    <t>鹏亮</t>
  </si>
  <si>
    <t>P0071</t>
  </si>
  <si>
    <t>朋晖</t>
  </si>
  <si>
    <t>P0074</t>
  </si>
  <si>
    <t>普达柯</t>
  </si>
  <si>
    <t>P0076</t>
  </si>
  <si>
    <t>PALTEK</t>
  </si>
  <si>
    <t>P0078</t>
  </si>
  <si>
    <t>佳泰</t>
    <phoneticPr fontId="11"/>
  </si>
  <si>
    <t>P0088</t>
  </si>
  <si>
    <t>品聚</t>
  </si>
  <si>
    <t>Q0014</t>
  </si>
  <si>
    <t>千粤</t>
  </si>
  <si>
    <t>Q0016</t>
  </si>
  <si>
    <t>强庆</t>
  </si>
  <si>
    <t>Q0017</t>
  </si>
  <si>
    <t>Q-NITTO</t>
  </si>
  <si>
    <t>ROHM HK</t>
  </si>
  <si>
    <t>R0059</t>
  </si>
  <si>
    <t>润富</t>
  </si>
  <si>
    <t>R0062</t>
  </si>
  <si>
    <t>日红</t>
  </si>
  <si>
    <t>R0063</t>
  </si>
  <si>
    <t>RYOSHO</t>
  </si>
  <si>
    <t>R0064</t>
  </si>
  <si>
    <t>RESTAR</t>
  </si>
  <si>
    <t>S0003</t>
  </si>
  <si>
    <t>SUN TAT</t>
  </si>
  <si>
    <t>S0126</t>
  </si>
  <si>
    <t>SUMIDA</t>
  </si>
  <si>
    <t>S0179</t>
  </si>
  <si>
    <t>SATO</t>
  </si>
  <si>
    <t>S0188</t>
  </si>
  <si>
    <t>SAGAMI</t>
  </si>
  <si>
    <t>S0196</t>
  </si>
  <si>
    <t>升力</t>
  </si>
  <si>
    <t>S0231</t>
  </si>
  <si>
    <t>双力叉车</t>
  </si>
  <si>
    <t>S0238</t>
  </si>
  <si>
    <t>三丰</t>
  </si>
  <si>
    <t>S0239</t>
  </si>
  <si>
    <t>千住</t>
  </si>
  <si>
    <t>S0242</t>
  </si>
  <si>
    <t>四友</t>
  </si>
  <si>
    <t>S0267</t>
  </si>
  <si>
    <t xml:space="preserve">SMITH      </t>
  </si>
  <si>
    <t>S0273</t>
  </si>
  <si>
    <t xml:space="preserve">SITRONIX </t>
  </si>
  <si>
    <t>S0279</t>
  </si>
  <si>
    <t>正荣</t>
    <phoneticPr fontId="11"/>
  </si>
  <si>
    <t>S0282</t>
  </si>
  <si>
    <t>STACK</t>
  </si>
  <si>
    <t>S0292</t>
  </si>
  <si>
    <t>东莞计量院</t>
  </si>
  <si>
    <t>S0295</t>
  </si>
  <si>
    <t>石桥</t>
  </si>
  <si>
    <t>S0297</t>
  </si>
  <si>
    <t>四会富仕</t>
    <phoneticPr fontId="11"/>
  </si>
  <si>
    <t>四会富士</t>
  </si>
  <si>
    <t>S0298</t>
  </si>
  <si>
    <t>三肯</t>
  </si>
  <si>
    <t>S0300</t>
  </si>
  <si>
    <t>硕源</t>
  </si>
  <si>
    <t>S0313</t>
  </si>
  <si>
    <t>SCG</t>
  </si>
  <si>
    <t>S0317</t>
  </si>
  <si>
    <t>杉本</t>
  </si>
  <si>
    <t>S0325</t>
  </si>
  <si>
    <t>斯铭</t>
  </si>
  <si>
    <t>S0327</t>
  </si>
  <si>
    <t>SHINKO</t>
  </si>
  <si>
    <t>S0329</t>
  </si>
  <si>
    <t>森本</t>
  </si>
  <si>
    <t>S0332</t>
  </si>
  <si>
    <t>SOLEKIA</t>
  </si>
  <si>
    <t>S0340</t>
  </si>
  <si>
    <t>善思视觉</t>
  </si>
  <si>
    <t>S0349</t>
  </si>
  <si>
    <r>
      <t>三菱</t>
    </r>
    <r>
      <rPr>
        <sz val="11"/>
        <color theme="1"/>
        <rFont val="Calibri"/>
        <family val="2"/>
        <scheme val="minor"/>
      </rPr>
      <t>电</t>
    </r>
    <r>
      <rPr>
        <sz val="11"/>
        <rFont val="HGS創英角ｺﾞｼｯｸUB"/>
        <family val="3"/>
        <charset val="128"/>
      </rPr>
      <t>机</t>
    </r>
  </si>
  <si>
    <t>S0350A</t>
  </si>
  <si>
    <t>SANRITZ</t>
  </si>
  <si>
    <t>S0351</t>
  </si>
  <si>
    <t>下田</t>
  </si>
  <si>
    <t>S0354</t>
  </si>
  <si>
    <t>SKY DISPLAY</t>
  </si>
  <si>
    <t>S0372</t>
  </si>
  <si>
    <t>信邦</t>
  </si>
  <si>
    <t>TOKYO BYOKANE</t>
  </si>
  <si>
    <t>爱斯佩克</t>
  </si>
  <si>
    <t>T0083</t>
  </si>
  <si>
    <t xml:space="preserve">TDK GZ     </t>
  </si>
  <si>
    <t>TDK</t>
  </si>
  <si>
    <t>T0092</t>
  </si>
  <si>
    <t>天骁</t>
  </si>
  <si>
    <t>T0149</t>
  </si>
  <si>
    <t>卓越</t>
  </si>
  <si>
    <t>T0164</t>
  </si>
  <si>
    <t>TOREX (HK)</t>
  </si>
  <si>
    <t>T0167</t>
  </si>
  <si>
    <t xml:space="preserve">TECNOS     </t>
  </si>
  <si>
    <t>T0180</t>
  </si>
  <si>
    <t>TOYODA</t>
  </si>
  <si>
    <t>T0191</t>
  </si>
  <si>
    <t>拓兴</t>
  </si>
  <si>
    <t>T0200</t>
  </si>
  <si>
    <t>TEXFOCUS</t>
  </si>
  <si>
    <t>T0214</t>
  </si>
  <si>
    <t>天塞</t>
  </si>
  <si>
    <t>U0035</t>
  </si>
  <si>
    <t>UKC</t>
  </si>
  <si>
    <t>W0043</t>
  </si>
  <si>
    <t>威龙</t>
  </si>
  <si>
    <t>W0054</t>
  </si>
  <si>
    <t>和生</t>
  </si>
  <si>
    <t>W0062</t>
  </si>
  <si>
    <t>闻信电子</t>
  </si>
  <si>
    <t>W0069</t>
  </si>
  <si>
    <t>WPI</t>
  </si>
  <si>
    <t>W0074</t>
  </si>
  <si>
    <t>WILLAS-ARRAY US</t>
  </si>
  <si>
    <t>W0085</t>
  </si>
  <si>
    <t>潍博</t>
  </si>
  <si>
    <t>W0086</t>
  </si>
  <si>
    <t>维拓</t>
  </si>
  <si>
    <t>X0012</t>
  </si>
  <si>
    <r>
      <t>新</t>
    </r>
    <r>
      <rPr>
        <sz val="11"/>
        <rFont val="NSimSun"/>
        <family val="3"/>
        <charset val="134"/>
      </rPr>
      <t>东</t>
    </r>
  </si>
  <si>
    <t>X0038</t>
  </si>
  <si>
    <t>雄志</t>
  </si>
  <si>
    <t>X0045</t>
  </si>
  <si>
    <t>协沐</t>
  </si>
  <si>
    <t>X0047</t>
  </si>
  <si>
    <t>旭翔</t>
  </si>
  <si>
    <t>X0049</t>
  </si>
  <si>
    <t>欣隆</t>
  </si>
  <si>
    <t>X0051</t>
  </si>
  <si>
    <t>翔达</t>
  </si>
  <si>
    <t>X0052</t>
  </si>
  <si>
    <t>兴铧文具</t>
  </si>
  <si>
    <t>Y0020</t>
  </si>
  <si>
    <t>永成</t>
  </si>
  <si>
    <t>Y0060</t>
  </si>
  <si>
    <t>YAMAZEN</t>
  </si>
  <si>
    <t>Y0087</t>
  </si>
  <si>
    <t>YE JIA</t>
  </si>
  <si>
    <t>Y0090</t>
  </si>
  <si>
    <t xml:space="preserve">YASUDA </t>
  </si>
  <si>
    <t>Y0093</t>
  </si>
  <si>
    <t xml:space="preserve">YIDONG     </t>
  </si>
  <si>
    <t>Y0094</t>
  </si>
  <si>
    <t>友明</t>
  </si>
  <si>
    <t>Y0109</t>
  </si>
  <si>
    <t>源旺</t>
  </si>
  <si>
    <t>Y0110</t>
  </si>
  <si>
    <t>YASUDA(SHEET)</t>
  </si>
  <si>
    <t>Y0113</t>
  </si>
  <si>
    <t>源欣</t>
  </si>
  <si>
    <t>Y0133</t>
  </si>
  <si>
    <t>逸致广告</t>
  </si>
  <si>
    <t>Y0138</t>
  </si>
  <si>
    <t>研田</t>
  </si>
  <si>
    <t>Y0139</t>
  </si>
  <si>
    <r>
      <t>煜</t>
    </r>
    <r>
      <rPr>
        <sz val="11"/>
        <color theme="1"/>
        <rFont val="Calibri"/>
        <family val="2"/>
        <scheme val="minor"/>
      </rPr>
      <t>龙</t>
    </r>
  </si>
  <si>
    <t>Y0144</t>
  </si>
  <si>
    <t>雅艺</t>
  </si>
  <si>
    <t>Y0146</t>
  </si>
  <si>
    <t>业勤</t>
  </si>
  <si>
    <t>Y0153</t>
  </si>
  <si>
    <t>YODOGAWA</t>
  </si>
  <si>
    <t>Y0153A</t>
  </si>
  <si>
    <t>Y0156</t>
  </si>
  <si>
    <t>雅虹</t>
  </si>
  <si>
    <t>Y0157</t>
  </si>
  <si>
    <t>永昶盛</t>
  </si>
  <si>
    <t>Y0159</t>
  </si>
  <si>
    <r>
      <t>宇</t>
    </r>
    <r>
      <rPr>
        <sz val="11"/>
        <color theme="1"/>
        <rFont val="Calibri"/>
        <family val="2"/>
        <scheme val="minor"/>
      </rPr>
      <t>创</t>
    </r>
  </si>
  <si>
    <t>Y0161</t>
  </si>
  <si>
    <t>运通</t>
  </si>
  <si>
    <t>Y0166</t>
  </si>
  <si>
    <t>永强电子</t>
  </si>
  <si>
    <t>Y0167</t>
  </si>
  <si>
    <t>原田</t>
  </si>
  <si>
    <t>Y0168</t>
  </si>
  <si>
    <t>友顺包装</t>
  </si>
  <si>
    <t>Y0169</t>
  </si>
  <si>
    <t>源丰厨具</t>
  </si>
  <si>
    <t>Y0171</t>
  </si>
  <si>
    <r>
      <rPr>
        <sz val="11"/>
        <color theme="1"/>
        <rFont val="Calibri"/>
        <family val="2"/>
        <scheme val="minor"/>
      </rPr>
      <t>赢</t>
    </r>
    <r>
      <rPr>
        <sz val="11"/>
        <rFont val="HGS創英角ｺﾞｼｯｸUB"/>
        <family val="3"/>
        <charset val="128"/>
      </rPr>
      <t>泰通智能装</t>
    </r>
    <r>
      <rPr>
        <sz val="11"/>
        <color theme="1"/>
        <rFont val="Calibri"/>
        <family val="2"/>
        <scheme val="minor"/>
      </rPr>
      <t>备</t>
    </r>
  </si>
  <si>
    <t>Z0014</t>
  </si>
  <si>
    <t>正一</t>
  </si>
  <si>
    <t>Z0037</t>
  </si>
  <si>
    <t>致远</t>
  </si>
  <si>
    <t>Z0039</t>
  </si>
  <si>
    <t>兆东</t>
  </si>
  <si>
    <t>Z0041</t>
  </si>
  <si>
    <t>卓达五金</t>
  </si>
  <si>
    <t>Z0054</t>
  </si>
  <si>
    <t>挚诚</t>
  </si>
  <si>
    <t>Z0058</t>
  </si>
  <si>
    <t>智邦电子</t>
  </si>
  <si>
    <t>概略</t>
    <rPh sb="0" eb="2">
      <t>ガイリャク</t>
    </rPh>
    <phoneticPr fontId="7"/>
  </si>
  <si>
    <t>現在、産機において不具合名称の統一が出来ておらず、詳細分析結果の集計や抽出などが十分に</t>
    <rPh sb="0" eb="2">
      <t>ゲンザイ</t>
    </rPh>
    <rPh sb="3" eb="4">
      <t>サン</t>
    </rPh>
    <rPh sb="4" eb="5">
      <t>キ</t>
    </rPh>
    <rPh sb="9" eb="12">
      <t>フグアイ</t>
    </rPh>
    <rPh sb="12" eb="14">
      <t>メイショウ</t>
    </rPh>
    <rPh sb="15" eb="17">
      <t>トウイツ</t>
    </rPh>
    <rPh sb="18" eb="20">
      <t>デキ</t>
    </rPh>
    <rPh sb="25" eb="27">
      <t>ショウサイ</t>
    </rPh>
    <rPh sb="27" eb="29">
      <t>ブンセキ</t>
    </rPh>
    <rPh sb="29" eb="31">
      <t>ケッカ</t>
    </rPh>
    <rPh sb="32" eb="34">
      <t>シュウケイ</t>
    </rPh>
    <phoneticPr fontId="7"/>
  </si>
  <si>
    <t>出来ていなかったためクレームの傾向を確認し次のアクションまたクレームを発生前にくいとめる業務が出来なかった。</t>
    <rPh sb="15" eb="17">
      <t>ケイコウ</t>
    </rPh>
    <rPh sb="18" eb="20">
      <t>カクニン</t>
    </rPh>
    <rPh sb="21" eb="22">
      <t>ツギ</t>
    </rPh>
    <rPh sb="35" eb="37">
      <t>ハッセイ</t>
    </rPh>
    <rPh sb="37" eb="38">
      <t>マエ</t>
    </rPh>
    <rPh sb="44" eb="46">
      <t>ギョウム</t>
    </rPh>
    <rPh sb="47" eb="49">
      <t>デキ</t>
    </rPh>
    <phoneticPr fontId="7"/>
  </si>
  <si>
    <t>今回、不具合情報（Defactive Modeマスタ）を用い、クレーム解析結果をコード化し、データの抽出、集計を容易にして</t>
    <rPh sb="0" eb="2">
      <t>コンカイ</t>
    </rPh>
    <rPh sb="3" eb="6">
      <t>フグアイ</t>
    </rPh>
    <rPh sb="6" eb="8">
      <t>ジョウホウ</t>
    </rPh>
    <rPh sb="28" eb="29">
      <t>モチ</t>
    </rPh>
    <rPh sb="35" eb="37">
      <t>カイセキ</t>
    </rPh>
    <rPh sb="37" eb="39">
      <t>ケッカ</t>
    </rPh>
    <rPh sb="43" eb="44">
      <t>カ</t>
    </rPh>
    <rPh sb="50" eb="52">
      <t>チュウシュツ</t>
    </rPh>
    <rPh sb="53" eb="55">
      <t>シュウケイ</t>
    </rPh>
    <rPh sb="56" eb="58">
      <t>ヨウイ</t>
    </rPh>
    <phoneticPr fontId="7"/>
  </si>
  <si>
    <t>クレームの傾向を把握し、今後の横展開や戦略的な品質改善活動を行う。</t>
    <rPh sb="5" eb="7">
      <t>ケイコウ</t>
    </rPh>
    <rPh sb="8" eb="10">
      <t>ハアク</t>
    </rPh>
    <rPh sb="12" eb="14">
      <t>コンゴ</t>
    </rPh>
    <rPh sb="15" eb="16">
      <t>ヨコ</t>
    </rPh>
    <rPh sb="16" eb="18">
      <t>テンカイ</t>
    </rPh>
    <rPh sb="19" eb="21">
      <t>センリャク</t>
    </rPh>
    <rPh sb="21" eb="22">
      <t>テキ</t>
    </rPh>
    <rPh sb="23" eb="25">
      <t>ヒンシツ</t>
    </rPh>
    <rPh sb="25" eb="27">
      <t>カイゼン</t>
    </rPh>
    <rPh sb="27" eb="29">
      <t>カツドウ</t>
    </rPh>
    <rPh sb="30" eb="31">
      <t>オコナ</t>
    </rPh>
    <phoneticPr fontId="7"/>
  </si>
  <si>
    <t>※ ”不具合現象（大分類）”のプルダウンを選択後、”詳細現象（中分類）”⇒”原因（小分類）”の順に選択し、</t>
    <rPh sb="3" eb="6">
      <t>フグアイ</t>
    </rPh>
    <rPh sb="6" eb="8">
      <t>ゲンショウ</t>
    </rPh>
    <rPh sb="9" eb="10">
      <t>ダイ</t>
    </rPh>
    <rPh sb="10" eb="12">
      <t>ブンルイ</t>
    </rPh>
    <rPh sb="21" eb="23">
      <t>センタク</t>
    </rPh>
    <rPh sb="23" eb="24">
      <t>ゴ</t>
    </rPh>
    <rPh sb="26" eb="28">
      <t>ショウサイ</t>
    </rPh>
    <rPh sb="28" eb="30">
      <t>ゲンショウ</t>
    </rPh>
    <rPh sb="31" eb="34">
      <t>チュウブンルイ</t>
    </rPh>
    <rPh sb="38" eb="40">
      <t>ゲンイン</t>
    </rPh>
    <rPh sb="41" eb="42">
      <t>ショウ</t>
    </rPh>
    <rPh sb="42" eb="44">
      <t>ブンルイ</t>
    </rPh>
    <rPh sb="47" eb="48">
      <t>ジュン</t>
    </rPh>
    <rPh sb="49" eb="51">
      <t>センタク</t>
    </rPh>
    <phoneticPr fontId="7"/>
  </si>
  <si>
    <t>　　　E列の不良コードをClaim報告書の右側のコード一覧に記載願います。</t>
    <rPh sb="4" eb="5">
      <t>レツ</t>
    </rPh>
    <rPh sb="6" eb="8">
      <t>フリョウ</t>
    </rPh>
    <rPh sb="17" eb="20">
      <t>ホウコクショ</t>
    </rPh>
    <rPh sb="21" eb="22">
      <t>ミギ</t>
    </rPh>
    <rPh sb="22" eb="23">
      <t>ガワ</t>
    </rPh>
    <rPh sb="27" eb="29">
      <t>イチラン</t>
    </rPh>
    <rPh sb="30" eb="32">
      <t>キサイ</t>
    </rPh>
    <rPh sb="32" eb="33">
      <t>ネガ</t>
    </rPh>
    <phoneticPr fontId="7"/>
  </si>
  <si>
    <t>更新日</t>
    <rPh sb="0" eb="2">
      <t>コウシン</t>
    </rPh>
    <rPh sb="2" eb="3">
      <t>ヒ</t>
    </rPh>
    <phoneticPr fontId="7"/>
  </si>
  <si>
    <t>Function/ Appearance</t>
    <phoneticPr fontId="7"/>
  </si>
  <si>
    <t>Defect phenomenon
(Major classification)</t>
    <phoneticPr fontId="9"/>
  </si>
  <si>
    <t>Detailed phenomenon
(Middle classification)</t>
    <phoneticPr fontId="9"/>
  </si>
  <si>
    <t>Cause
(Minor classfication)</t>
    <phoneticPr fontId="9"/>
  </si>
  <si>
    <t>Defect code</t>
    <phoneticPr fontId="7"/>
  </si>
  <si>
    <t>Function</t>
    <phoneticPr fontId="0"/>
  </si>
  <si>
    <t>FPC defect</t>
    <phoneticPr fontId="9"/>
  </si>
  <si>
    <t>FPC conductor disconnection</t>
    <phoneticPr fontId="0"/>
  </si>
  <si>
    <t>Foreign material</t>
    <phoneticPr fontId="0"/>
  </si>
  <si>
    <t>FACLEG</t>
  </si>
  <si>
    <t>Handling</t>
    <phoneticPr fontId="0"/>
  </si>
  <si>
    <t>FACLEa</t>
  </si>
  <si>
    <t>J/C condition setting issue</t>
    <phoneticPr fontId="0"/>
  </si>
  <si>
    <t>FACLEC</t>
  </si>
  <si>
    <t>Process condition setting issue</t>
    <phoneticPr fontId="0"/>
  </si>
  <si>
    <t>FACLEj</t>
  </si>
  <si>
    <t>FPC process environment</t>
    <phoneticPr fontId="0"/>
  </si>
  <si>
    <t>FACLEB</t>
  </si>
  <si>
    <t>Other process environment</t>
    <phoneticPr fontId="0"/>
  </si>
  <si>
    <t>FACLEU</t>
  </si>
  <si>
    <t>Tray design issue</t>
    <phoneticPr fontId="0"/>
  </si>
  <si>
    <t>FACLEX</t>
  </si>
  <si>
    <t>Wrong direction of tray</t>
    <phoneticPr fontId="0"/>
  </si>
  <si>
    <t>FACLEZ</t>
  </si>
  <si>
    <t>Tray foreign material</t>
    <phoneticPr fontId="0"/>
  </si>
  <si>
    <t>FACLEW</t>
  </si>
  <si>
    <t>Wrong tray</t>
    <phoneticPr fontId="0"/>
  </si>
  <si>
    <t>FACLEY</t>
  </si>
  <si>
    <t>Storage condition(incl. identification condition)</t>
    <phoneticPr fontId="0"/>
  </si>
  <si>
    <t>FACLEm</t>
  </si>
  <si>
    <t>Forwarder</t>
    <phoneticPr fontId="0"/>
  </si>
  <si>
    <t>FACLEg</t>
  </si>
  <si>
    <t>Packing design issue</t>
    <phoneticPr fontId="0"/>
  </si>
  <si>
    <t>FACLEh</t>
  </si>
  <si>
    <t>Rework/ Repair</t>
    <phoneticPr fontId="0"/>
  </si>
  <si>
    <t>FACLEi</t>
  </si>
  <si>
    <t xml:space="preserve">Broken by Customer </t>
    <phoneticPr fontId="0"/>
  </si>
  <si>
    <t>FACLEL</t>
  </si>
  <si>
    <t>FACLEb</t>
  </si>
  <si>
    <t>Good part within spec.</t>
    <phoneticPr fontId="0"/>
  </si>
  <si>
    <t>FACLEO</t>
  </si>
  <si>
    <t>Material defect</t>
    <phoneticPr fontId="0"/>
  </si>
  <si>
    <t>FACLEl</t>
  </si>
  <si>
    <t>ESD control</t>
    <phoneticPr fontId="0"/>
  </si>
  <si>
    <t>FACLES</t>
  </si>
  <si>
    <t>Warranty expiration</t>
    <phoneticPr fontId="0"/>
  </si>
  <si>
    <t>FACLEf</t>
  </si>
  <si>
    <t>FPC leak by conductor</t>
    <phoneticPr fontId="9"/>
  </si>
  <si>
    <t>FACKEG</t>
  </si>
  <si>
    <t>FACKEa</t>
  </si>
  <si>
    <t>FACKEC</t>
  </si>
  <si>
    <t>FACKEj</t>
  </si>
  <si>
    <t>FACKEB</t>
  </si>
  <si>
    <t>FACKEU</t>
  </si>
  <si>
    <t>FACKEm</t>
  </si>
  <si>
    <t>FACKEg</t>
  </si>
  <si>
    <t>FACKEi</t>
  </si>
  <si>
    <t>FACKEL</t>
  </si>
  <si>
    <t>FACKEb</t>
  </si>
  <si>
    <t>FACKEO</t>
  </si>
  <si>
    <t>FACKEl</t>
  </si>
  <si>
    <t>FACKES</t>
  </si>
  <si>
    <t>FACKEf</t>
  </si>
  <si>
    <t>FACsEb</t>
  </si>
  <si>
    <t>Partial mura incl. Stain</t>
  </si>
  <si>
    <t>Array gap related</t>
    <phoneticPr fontId="0"/>
  </si>
  <si>
    <t>FBCXEG</t>
  </si>
  <si>
    <t>Partial mura incl. Stain</t>
    <phoneticPr fontId="0"/>
  </si>
  <si>
    <t>FBCXEa</t>
  </si>
  <si>
    <t>FBCXEC</t>
  </si>
  <si>
    <t>FBCXEj</t>
  </si>
  <si>
    <t>Array process environment</t>
    <phoneticPr fontId="9"/>
  </si>
  <si>
    <t>FBCXEH</t>
  </si>
  <si>
    <t>FBCXEU</t>
  </si>
  <si>
    <t>FBCXES</t>
  </si>
  <si>
    <t>FBCXEX</t>
  </si>
  <si>
    <t>FBCXEZ</t>
  </si>
  <si>
    <t>FBCXEW</t>
  </si>
  <si>
    <t>FBCXEY</t>
  </si>
  <si>
    <t>FBCXEh</t>
  </si>
  <si>
    <t>FBCXEm</t>
  </si>
  <si>
    <t>FBCXEi</t>
  </si>
  <si>
    <t>FBCXEg</t>
  </si>
  <si>
    <t>FBCXEL</t>
  </si>
  <si>
    <t>FBCXEb</t>
  </si>
  <si>
    <t>FBCXEO</t>
  </si>
  <si>
    <t>FBCXEl</t>
  </si>
  <si>
    <t>FBCXEf</t>
  </si>
  <si>
    <t>Liquid intrusion in Array related</t>
    <phoneticPr fontId="0"/>
  </si>
  <si>
    <t>FBCYEG</t>
  </si>
  <si>
    <t>FBCYEa</t>
  </si>
  <si>
    <t>FBCYEC</t>
  </si>
  <si>
    <t>FBCYEj</t>
  </si>
  <si>
    <t>FBCYEH</t>
  </si>
  <si>
    <t>FBCYEU</t>
  </si>
  <si>
    <t>FBCYES</t>
  </si>
  <si>
    <t>FBCYEX</t>
  </si>
  <si>
    <t>FBCYEZ</t>
  </si>
  <si>
    <t>FBCYEW</t>
  </si>
  <si>
    <t>FBCYEY</t>
  </si>
  <si>
    <t>FBCYEh</t>
  </si>
  <si>
    <t>FBCYEm</t>
  </si>
  <si>
    <t>FBCYEi</t>
  </si>
  <si>
    <t>FBCYEg</t>
  </si>
  <si>
    <t>FBCYEL</t>
  </si>
  <si>
    <t>FBCYEb</t>
  </si>
  <si>
    <t>FBCYEO</t>
  </si>
  <si>
    <t>FBCYEl</t>
  </si>
  <si>
    <t>FBCYEf</t>
  </si>
  <si>
    <t>Other Array related</t>
    <phoneticPr fontId="0"/>
  </si>
  <si>
    <t>FBCdEG</t>
  </si>
  <si>
    <t>FBCdEa</t>
  </si>
  <si>
    <t>FBCdEC</t>
  </si>
  <si>
    <t>FBCdEj</t>
  </si>
  <si>
    <t>Production process environment</t>
    <phoneticPr fontId="9"/>
  </si>
  <si>
    <t>FBCdEQ</t>
  </si>
  <si>
    <t>FBCdEU</t>
  </si>
  <si>
    <t>FBCdES</t>
  </si>
  <si>
    <t>FBCdEX</t>
  </si>
  <si>
    <t>FBCdEZ</t>
  </si>
  <si>
    <t>FBCdEW</t>
  </si>
  <si>
    <t>FBCdEY</t>
  </si>
  <si>
    <t>FBCdEh</t>
  </si>
  <si>
    <t>FBCdEm</t>
  </si>
  <si>
    <t>FBCdEi</t>
  </si>
  <si>
    <t>FBCdEg</t>
  </si>
  <si>
    <t>Other Array related</t>
  </si>
  <si>
    <t xml:space="preserve">Broken by Customer </t>
  </si>
  <si>
    <t>FBCdEL</t>
  </si>
  <si>
    <t>FBCdEb</t>
  </si>
  <si>
    <t>Good part within spec.</t>
  </si>
  <si>
    <t>FBCdEO</t>
  </si>
  <si>
    <t>Material defect</t>
  </si>
  <si>
    <t>FBCdEl</t>
  </si>
  <si>
    <t>FBCdEf</t>
  </si>
  <si>
    <t>FBCsEb</t>
  </si>
  <si>
    <t>Alignment mura related</t>
    <phoneticPr fontId="0"/>
  </si>
  <si>
    <t>FBCiEG</t>
  </si>
  <si>
    <t>FBCiEa</t>
  </si>
  <si>
    <t>FBCiEC</t>
  </si>
  <si>
    <t>FBCiEj</t>
  </si>
  <si>
    <t>FBCiEQ</t>
  </si>
  <si>
    <t>FBCiEU</t>
  </si>
  <si>
    <t>FBCiES</t>
  </si>
  <si>
    <t>FBCiEX</t>
  </si>
  <si>
    <t>FBCiEZ</t>
  </si>
  <si>
    <t>FBCiEW</t>
  </si>
  <si>
    <t>FBCiEY</t>
  </si>
  <si>
    <t>FBCiEh</t>
  </si>
  <si>
    <t>FBCiEm</t>
  </si>
  <si>
    <t>FBCiEi</t>
  </si>
  <si>
    <t>FBCiEg</t>
  </si>
  <si>
    <t>FBCiEL</t>
  </si>
  <si>
    <t>FBCiEb</t>
  </si>
  <si>
    <t>FBCiEO</t>
  </si>
  <si>
    <t>FBCiEl</t>
  </si>
  <si>
    <t>FBCiEf</t>
  </si>
  <si>
    <t>BL diffuser related</t>
    <phoneticPr fontId="0"/>
  </si>
  <si>
    <t>FBCBEG</t>
  </si>
  <si>
    <t>FBCBEa</t>
  </si>
  <si>
    <t>FBCBEC</t>
  </si>
  <si>
    <t>FBCBEj</t>
  </si>
  <si>
    <t>FBCBEQ</t>
  </si>
  <si>
    <t>FBCBEU</t>
  </si>
  <si>
    <t>FBCBES</t>
  </si>
  <si>
    <t>FBCBEX</t>
  </si>
  <si>
    <t>FBCBEZ</t>
  </si>
  <si>
    <t>FBCBEW</t>
  </si>
  <si>
    <t>FBCBEY</t>
  </si>
  <si>
    <t>FBCBEh</t>
  </si>
  <si>
    <t>FBCBEm</t>
  </si>
  <si>
    <t>FBCBEi</t>
  </si>
  <si>
    <t>FBCBEg</t>
  </si>
  <si>
    <t>FBCBEL</t>
  </si>
  <si>
    <t>FBCBEb</t>
  </si>
  <si>
    <t>FBCBEO</t>
  </si>
  <si>
    <t>FBCBEl</t>
  </si>
  <si>
    <t>FBCBEf</t>
  </si>
  <si>
    <t>BL light guide related</t>
    <phoneticPr fontId="0"/>
  </si>
  <si>
    <t>FBCFEG</t>
  </si>
  <si>
    <t>FBCFEa</t>
  </si>
  <si>
    <t>FBCFEC</t>
  </si>
  <si>
    <t>FBCFEj</t>
  </si>
  <si>
    <t>FBCFEQ</t>
  </si>
  <si>
    <t>FBCFEU</t>
  </si>
  <si>
    <t>FBCFES</t>
  </si>
  <si>
    <t>FBCFEX</t>
  </si>
  <si>
    <t>FBCFEZ</t>
  </si>
  <si>
    <t>FBCFEW</t>
  </si>
  <si>
    <t>FBCFEY</t>
  </si>
  <si>
    <t>FBCFEh</t>
  </si>
  <si>
    <t>FBCFEm</t>
  </si>
  <si>
    <t>FBCFEi</t>
  </si>
  <si>
    <t>FBCFEg</t>
  </si>
  <si>
    <t>FBCFEL</t>
  </si>
  <si>
    <t>FBCFEb</t>
  </si>
  <si>
    <t>FBCFEO</t>
  </si>
  <si>
    <t>FBCFEl</t>
  </si>
  <si>
    <t>FBCFEf</t>
  </si>
  <si>
    <t>BL lens sheet related</t>
    <phoneticPr fontId="0"/>
  </si>
  <si>
    <t>FBCCEG</t>
  </si>
  <si>
    <t>FBCCEa</t>
  </si>
  <si>
    <t>FBCCEC</t>
  </si>
  <si>
    <t>FBCCEj</t>
  </si>
  <si>
    <t>FBCCEQ</t>
  </si>
  <si>
    <t>FBCCEU</t>
  </si>
  <si>
    <t>FBCCES</t>
  </si>
  <si>
    <t>FBCCEX</t>
  </si>
  <si>
    <t>FBCCEZ</t>
  </si>
  <si>
    <t>FBCCEW</t>
  </si>
  <si>
    <t>FBCCEY</t>
  </si>
  <si>
    <t>FBCCEh</t>
  </si>
  <si>
    <t>FBCCEm</t>
  </si>
  <si>
    <t>FBCCEi</t>
  </si>
  <si>
    <t>FBCCEg</t>
  </si>
  <si>
    <t>FBCCEL</t>
  </si>
  <si>
    <t>FBCCEb</t>
  </si>
  <si>
    <t>FBCCEO</t>
  </si>
  <si>
    <t>FBCCEl</t>
  </si>
  <si>
    <t>FBCCEf</t>
  </si>
  <si>
    <t>Polarizer related</t>
    <phoneticPr fontId="0"/>
  </si>
  <si>
    <t>FBClEG</t>
  </si>
  <si>
    <t>FBClEa</t>
  </si>
  <si>
    <t>FBClEC</t>
  </si>
  <si>
    <t>FBClEj</t>
  </si>
  <si>
    <t>FBClEQ</t>
  </si>
  <si>
    <t>FBClEU</t>
  </si>
  <si>
    <t>FBClES</t>
  </si>
  <si>
    <t>FBClEX</t>
  </si>
  <si>
    <t>FBClEZ</t>
  </si>
  <si>
    <t>FBClEW</t>
  </si>
  <si>
    <t>FBClEY</t>
  </si>
  <si>
    <t>FBClEh</t>
  </si>
  <si>
    <t>FBClEm</t>
  </si>
  <si>
    <t>FBClEi</t>
  </si>
  <si>
    <t>FBClEg</t>
  </si>
  <si>
    <t>FBClEL</t>
  </si>
  <si>
    <t>FBClEb</t>
  </si>
  <si>
    <t>FBClEO</t>
  </si>
  <si>
    <t>FBClEl</t>
  </si>
  <si>
    <t>FBClEf</t>
  </si>
  <si>
    <t>UV seal closing related</t>
    <phoneticPr fontId="0"/>
  </si>
  <si>
    <t>FBCUEG</t>
  </si>
  <si>
    <t>FBCUEa</t>
  </si>
  <si>
    <t>FBCUEC</t>
  </si>
  <si>
    <t>FBCUEj</t>
  </si>
  <si>
    <t>FBCUEQ</t>
  </si>
  <si>
    <t>FBCUEU</t>
  </si>
  <si>
    <t>FBCUES</t>
  </si>
  <si>
    <t>FBCUEX</t>
  </si>
  <si>
    <t>FBCUEZ</t>
  </si>
  <si>
    <t>FBCUEW</t>
  </si>
  <si>
    <t>FBCUEY</t>
  </si>
  <si>
    <t>FBCUEh</t>
  </si>
  <si>
    <t>FBCUEm</t>
  </si>
  <si>
    <t>FBCUEi</t>
  </si>
  <si>
    <t>FBCUEg</t>
  </si>
  <si>
    <t>FBCUEL</t>
  </si>
  <si>
    <t>FBCUEb</t>
  </si>
  <si>
    <t>FBCUEO</t>
  </si>
  <si>
    <t>FBCUEl</t>
  </si>
  <si>
    <t>FBCUEf</t>
  </si>
  <si>
    <t>COG related</t>
    <phoneticPr fontId="0"/>
  </si>
  <si>
    <t>FBCGEG</t>
  </si>
  <si>
    <t>FBCGEa</t>
  </si>
  <si>
    <t>FBCGEC</t>
  </si>
  <si>
    <t>FBCGEj</t>
  </si>
  <si>
    <t>FBCGEQ</t>
  </si>
  <si>
    <t>FBCGEU</t>
  </si>
  <si>
    <t>FBCGES</t>
  </si>
  <si>
    <t>FBCGEX</t>
  </si>
  <si>
    <t>FBCGEZ</t>
  </si>
  <si>
    <t>FBCGEW</t>
  </si>
  <si>
    <t>FBCGEY</t>
  </si>
  <si>
    <t>FBCGEh</t>
  </si>
  <si>
    <t>FBCGEm</t>
  </si>
  <si>
    <t>FBCGEi</t>
  </si>
  <si>
    <t>FBCGEg</t>
  </si>
  <si>
    <t>FBCGEL</t>
  </si>
  <si>
    <t>FBCGEb</t>
  </si>
  <si>
    <t>FBCGEO</t>
  </si>
  <si>
    <t>FBCGEl</t>
  </si>
  <si>
    <t>FBCGEf</t>
  </si>
  <si>
    <t>FOG related</t>
    <phoneticPr fontId="0"/>
  </si>
  <si>
    <t>FBCIEG</t>
  </si>
  <si>
    <t>FBCIEa</t>
  </si>
  <si>
    <t>FBCIEC</t>
  </si>
  <si>
    <t>FBCIEj</t>
  </si>
  <si>
    <t>FBCIEQ</t>
  </si>
  <si>
    <t>FBCIEU</t>
  </si>
  <si>
    <t>FBCIES</t>
  </si>
  <si>
    <t>FBCIEX</t>
  </si>
  <si>
    <t>FBCIEZ</t>
  </si>
  <si>
    <t>FBCIEW</t>
  </si>
  <si>
    <t>FBCIEY</t>
  </si>
  <si>
    <t>FBCIEh</t>
  </si>
  <si>
    <t>FBCIEm</t>
  </si>
  <si>
    <t>FBCIEi</t>
  </si>
  <si>
    <t>FBCIEg</t>
  </si>
  <si>
    <t>FBCIEL</t>
  </si>
  <si>
    <t>FBCIEb</t>
  </si>
  <si>
    <t>FBCIEO</t>
  </si>
  <si>
    <t>FBCIEl</t>
  </si>
  <si>
    <t>FBCIEf</t>
  </si>
  <si>
    <t>Mounting mura (Warp/ deformation)</t>
    <phoneticPr fontId="0"/>
  </si>
  <si>
    <t>FBCgEG</t>
  </si>
  <si>
    <t>FBCgEa</t>
  </si>
  <si>
    <t>FBCgEC</t>
  </si>
  <si>
    <t>FBCgEj</t>
  </si>
  <si>
    <t>FBCgEQ</t>
  </si>
  <si>
    <t>FBCgEU</t>
  </si>
  <si>
    <t>FBCgES</t>
  </si>
  <si>
    <t>FBCgEX</t>
  </si>
  <si>
    <t>FBCgEZ</t>
  </si>
  <si>
    <t>FBCgEW</t>
  </si>
  <si>
    <t>FBCgEY</t>
  </si>
  <si>
    <t>FBCgEh</t>
  </si>
  <si>
    <t>FBCgEm</t>
  </si>
  <si>
    <t>FBCgEi</t>
  </si>
  <si>
    <t>FBCgEg</t>
  </si>
  <si>
    <t>FBCgEL</t>
  </si>
  <si>
    <t>FBCgEb</t>
  </si>
  <si>
    <t>FBCgEO</t>
  </si>
  <si>
    <t>FBCgEl</t>
  </si>
  <si>
    <t>FBCgEf</t>
  </si>
  <si>
    <t>ＶＲ adjustment defect</t>
    <phoneticPr fontId="0"/>
  </si>
  <si>
    <t>FBCVEG</t>
  </si>
  <si>
    <t>FBCVEa</t>
  </si>
  <si>
    <t>FBCVEC</t>
  </si>
  <si>
    <t>FBCVEj</t>
  </si>
  <si>
    <t>FBCVEQ</t>
  </si>
  <si>
    <t>FBCVEU</t>
  </si>
  <si>
    <t>FBCVES</t>
  </si>
  <si>
    <t>FBCVEX</t>
  </si>
  <si>
    <t>FBCVEZ</t>
  </si>
  <si>
    <t>FBCVEW</t>
  </si>
  <si>
    <t>FBCVEY</t>
  </si>
  <si>
    <t>FBCVEh</t>
  </si>
  <si>
    <t>FBCVEm</t>
  </si>
  <si>
    <t>FBCVEi</t>
  </si>
  <si>
    <t>FBCVEg</t>
  </si>
  <si>
    <t>FBCVEL</t>
  </si>
  <si>
    <t>FBCVEb</t>
  </si>
  <si>
    <t>FBCVEO</t>
  </si>
  <si>
    <t>FBCVEl</t>
  </si>
  <si>
    <t>FBCVEf</t>
  </si>
  <si>
    <t>IC defect</t>
    <phoneticPr fontId="0"/>
  </si>
  <si>
    <t>FBCOEG</t>
  </si>
  <si>
    <t>FBCOEa</t>
  </si>
  <si>
    <t>FBCOEC</t>
  </si>
  <si>
    <t>FBCOEj</t>
  </si>
  <si>
    <t>FBCOEQ</t>
  </si>
  <si>
    <t>FBCOEU</t>
  </si>
  <si>
    <t>FBCOES</t>
  </si>
  <si>
    <t>FBCOEX</t>
  </si>
  <si>
    <t>FBCOEZ</t>
  </si>
  <si>
    <t>FBCOEW</t>
  </si>
  <si>
    <t>FBCOEY</t>
  </si>
  <si>
    <t>FBCOEh</t>
  </si>
  <si>
    <t>FBCOEm</t>
  </si>
  <si>
    <t>FBCOEi</t>
  </si>
  <si>
    <t>FBCOEg</t>
  </si>
  <si>
    <t>FBCOEL</t>
  </si>
  <si>
    <t>FBCOEb</t>
  </si>
  <si>
    <t>FBCOEO</t>
  </si>
  <si>
    <t>FBCOEl</t>
  </si>
  <si>
    <t>FBCOEf</t>
  </si>
  <si>
    <t>Disconnection by corrosion</t>
    <phoneticPr fontId="0"/>
  </si>
  <si>
    <t>FBCtEG</t>
  </si>
  <si>
    <t>FBCtEa</t>
  </si>
  <si>
    <t>FBCtEC</t>
  </si>
  <si>
    <t>FBCtEj</t>
  </si>
  <si>
    <t>FBCtEQ</t>
  </si>
  <si>
    <t>FBCtEU</t>
  </si>
  <si>
    <t>FBCtES</t>
  </si>
  <si>
    <t>FBCtEX</t>
  </si>
  <si>
    <t>FBCtEZ</t>
  </si>
  <si>
    <t>FBCtEW</t>
  </si>
  <si>
    <t>FBCtEY</t>
  </si>
  <si>
    <t>FBCtEh</t>
  </si>
  <si>
    <t>FBCtEm</t>
  </si>
  <si>
    <t>FBCtEi</t>
  </si>
  <si>
    <t>FBCtEg</t>
  </si>
  <si>
    <t>FBCtEL</t>
  </si>
  <si>
    <t>FBCtEb</t>
  </si>
  <si>
    <t>FBCtEO</t>
  </si>
  <si>
    <t>FBCtEl</t>
  </si>
  <si>
    <t>FBCtEf</t>
  </si>
  <si>
    <t>Other disconnection/ scratch</t>
    <phoneticPr fontId="0"/>
  </si>
  <si>
    <t>FBCeEG</t>
  </si>
  <si>
    <t>FBCeEa</t>
  </si>
  <si>
    <t>FBCeEC</t>
  </si>
  <si>
    <t>FBCeEj</t>
  </si>
  <si>
    <t>FBCeEQ</t>
  </si>
  <si>
    <t>FBCeEU</t>
  </si>
  <si>
    <t>FBCeES</t>
  </si>
  <si>
    <t>FBCeEX</t>
  </si>
  <si>
    <t>FBCeEZ</t>
  </si>
  <si>
    <t>FBCeEW</t>
  </si>
  <si>
    <t>FBCeEY</t>
  </si>
  <si>
    <t>FBCeEh</t>
  </si>
  <si>
    <t>FBCeEm</t>
  </si>
  <si>
    <t>FBCeEi</t>
  </si>
  <si>
    <t>FBCeEg</t>
  </si>
  <si>
    <t>FBCeEL</t>
  </si>
  <si>
    <t>FBCeEb</t>
  </si>
  <si>
    <t>FBCeEO</t>
  </si>
  <si>
    <t>FBCeEl</t>
  </si>
  <si>
    <t>Other disconnection/ scratch</t>
  </si>
  <si>
    <t>FBCeEf</t>
  </si>
  <si>
    <t>Streak defect</t>
    <phoneticPr fontId="0"/>
  </si>
  <si>
    <t>Array gap defect</t>
    <phoneticPr fontId="0"/>
  </si>
  <si>
    <t>FCCWEG</t>
  </si>
  <si>
    <t>FCCWEa</t>
  </si>
  <si>
    <t>FCCWEC</t>
  </si>
  <si>
    <t>FCCWEj</t>
  </si>
  <si>
    <t>FCCWEQ</t>
  </si>
  <si>
    <t>FCCWEU</t>
  </si>
  <si>
    <t>FCCWES</t>
  </si>
  <si>
    <t>FCCWEX</t>
  </si>
  <si>
    <t>FCCWEZ</t>
  </si>
  <si>
    <t>FCCWEW</t>
  </si>
  <si>
    <t>FCCWEY</t>
  </si>
  <si>
    <t>FCCWEh</t>
  </si>
  <si>
    <t>FCCWEm</t>
  </si>
  <si>
    <t>FCCWEi</t>
  </si>
  <si>
    <t>FCCWEg</t>
  </si>
  <si>
    <t>FCCWEL</t>
  </si>
  <si>
    <t>FCCWEb</t>
  </si>
  <si>
    <t>FCCWEO</t>
  </si>
  <si>
    <t>FCCWEl</t>
  </si>
  <si>
    <t>FCCWEf</t>
  </si>
  <si>
    <t>FCCdEG</t>
  </si>
  <si>
    <t>FCCdEa</t>
  </si>
  <si>
    <t>FCCdEC</t>
  </si>
  <si>
    <t>FCCdEj</t>
  </si>
  <si>
    <t>FCCdEQ</t>
  </si>
  <si>
    <t>FCCdEU</t>
  </si>
  <si>
    <t>FCCdES</t>
  </si>
  <si>
    <t>FCCdEX</t>
  </si>
  <si>
    <t>FCCdEZ</t>
  </si>
  <si>
    <t>FCCdEW</t>
  </si>
  <si>
    <t>FCCdEY</t>
  </si>
  <si>
    <t>FCCdEh</t>
  </si>
  <si>
    <t>FCCdEm</t>
  </si>
  <si>
    <t>FCCdEi</t>
  </si>
  <si>
    <t>FCCdEg</t>
  </si>
  <si>
    <t>FCCdEL</t>
  </si>
  <si>
    <t>FCCdEb</t>
  </si>
  <si>
    <t>FCCdEO</t>
  </si>
  <si>
    <t>FCCdEl</t>
  </si>
  <si>
    <t>FCCdEf</t>
  </si>
  <si>
    <t>Alignment mura</t>
    <phoneticPr fontId="0"/>
  </si>
  <si>
    <t>FCChEG</t>
  </si>
  <si>
    <t>FCChEa</t>
  </si>
  <si>
    <t>FCChEC</t>
  </si>
  <si>
    <t>FCChEj</t>
  </si>
  <si>
    <t>FCChEQ</t>
  </si>
  <si>
    <t>FCChEU</t>
  </si>
  <si>
    <t>FCChES</t>
  </si>
  <si>
    <t>FCChEX</t>
  </si>
  <si>
    <t>FCChEZ</t>
  </si>
  <si>
    <t>FCChEW</t>
  </si>
  <si>
    <t>FCChEY</t>
  </si>
  <si>
    <t>FCChEh</t>
  </si>
  <si>
    <t>FCChEm</t>
  </si>
  <si>
    <t>FCChEi</t>
  </si>
  <si>
    <t>FCChEg</t>
  </si>
  <si>
    <t>FCChEL</t>
  </si>
  <si>
    <t>FCChEb</t>
  </si>
  <si>
    <t>FCChEO</t>
  </si>
  <si>
    <t>FCChEl</t>
  </si>
  <si>
    <t>FCChEf</t>
  </si>
  <si>
    <t>BL diffuser defect</t>
    <phoneticPr fontId="0"/>
  </si>
  <si>
    <t>FCCAEG</t>
  </si>
  <si>
    <t>FCCAEa</t>
  </si>
  <si>
    <t>FCCAEC</t>
  </si>
  <si>
    <t>FCCAEj</t>
  </si>
  <si>
    <t>FCCAEQ</t>
  </si>
  <si>
    <t>FCCAEU</t>
  </si>
  <si>
    <t>FCCAES</t>
  </si>
  <si>
    <t>FCCAEX</t>
  </si>
  <si>
    <t>FCCAEZ</t>
  </si>
  <si>
    <t>FCCAEW</t>
  </si>
  <si>
    <t>FCCAEY</t>
  </si>
  <si>
    <t>FCCAEh</t>
  </si>
  <si>
    <t>FCCAEm</t>
  </si>
  <si>
    <t>FCCAEi</t>
  </si>
  <si>
    <t>FCCAEg</t>
  </si>
  <si>
    <t>FCCAEL</t>
  </si>
  <si>
    <t>FCCAEb</t>
  </si>
  <si>
    <t>FCCAEO</t>
  </si>
  <si>
    <t>FCCAEl</t>
  </si>
  <si>
    <t>FCCAEf</t>
  </si>
  <si>
    <t>BL light guide defect</t>
    <phoneticPr fontId="0"/>
  </si>
  <si>
    <t>FCCEEG</t>
  </si>
  <si>
    <t>FCCEEa</t>
  </si>
  <si>
    <t>FCCEEC</t>
  </si>
  <si>
    <t>FCCEEj</t>
  </si>
  <si>
    <t>FCCEEQ</t>
  </si>
  <si>
    <t>FCCEEU</t>
  </si>
  <si>
    <t>FCCEES</t>
  </si>
  <si>
    <t>FCCEEX</t>
  </si>
  <si>
    <t>FCCEEZ</t>
  </si>
  <si>
    <t>FCCEEW</t>
  </si>
  <si>
    <t>FCCEEY</t>
  </si>
  <si>
    <t>FCCEEh</t>
  </si>
  <si>
    <t>FCCEEm</t>
  </si>
  <si>
    <t>FCCEEi</t>
  </si>
  <si>
    <t>FCCEEg</t>
  </si>
  <si>
    <t>FCCEEL</t>
  </si>
  <si>
    <t>FCCEEb</t>
  </si>
  <si>
    <t>FCCEEO</t>
  </si>
  <si>
    <t>FCCEEl</t>
  </si>
  <si>
    <t>FCCEEf</t>
  </si>
  <si>
    <t>BL lens sheet defect</t>
    <phoneticPr fontId="0"/>
  </si>
  <si>
    <t>FCCDEG</t>
  </si>
  <si>
    <t>FCCDEa</t>
  </si>
  <si>
    <t>FCCDEC</t>
  </si>
  <si>
    <t>FCCDEj</t>
  </si>
  <si>
    <t>FCCDEQ</t>
  </si>
  <si>
    <t>FCCDEU</t>
  </si>
  <si>
    <t>FCCDES</t>
  </si>
  <si>
    <t>FCCDEX</t>
  </si>
  <si>
    <t>FCCDEZ</t>
  </si>
  <si>
    <t>FCCDEW</t>
  </si>
  <si>
    <t>FCCDEY</t>
  </si>
  <si>
    <t>FCCDEh</t>
  </si>
  <si>
    <t>FCCDEm</t>
  </si>
  <si>
    <t>FCCDEi</t>
  </si>
  <si>
    <t>FCCDEg</t>
  </si>
  <si>
    <t>FCCDEL</t>
  </si>
  <si>
    <t>FCCDEb</t>
  </si>
  <si>
    <t>FCCDEO</t>
  </si>
  <si>
    <t>FCCDEl</t>
  </si>
  <si>
    <t>FCCDEf</t>
  </si>
  <si>
    <t>Polarizer defect</t>
    <phoneticPr fontId="0"/>
  </si>
  <si>
    <t>FCCmEG</t>
  </si>
  <si>
    <t>FCCmEa</t>
  </si>
  <si>
    <t>Polarizer defect</t>
  </si>
  <si>
    <t>FCCmEC</t>
  </si>
  <si>
    <t>FCCmEj</t>
  </si>
  <si>
    <t>FCCmEQ</t>
  </si>
  <si>
    <t>FCCmEU</t>
  </si>
  <si>
    <t>FCCmES</t>
  </si>
  <si>
    <t>FCCmEX</t>
  </si>
  <si>
    <t>FCCmEZ</t>
  </si>
  <si>
    <t>FCCmEW</t>
  </si>
  <si>
    <t>FCCmEY</t>
  </si>
  <si>
    <t>FCCmEh</t>
  </si>
  <si>
    <t>FCCmEm</t>
  </si>
  <si>
    <t>FCCmEi</t>
  </si>
  <si>
    <t>FCCmEg</t>
  </si>
  <si>
    <t>FCCmEL</t>
  </si>
  <si>
    <t>FCCmEb</t>
  </si>
  <si>
    <t>Streak defect</t>
  </si>
  <si>
    <t>FCCmEO</t>
  </si>
  <si>
    <t>FCCmEl</t>
  </si>
  <si>
    <t>FCCmEf</t>
  </si>
  <si>
    <t>UV seal closing defect</t>
    <phoneticPr fontId="0"/>
  </si>
  <si>
    <t>FCCTEG</t>
  </si>
  <si>
    <t>FCCTEa</t>
  </si>
  <si>
    <t>FCCTEC</t>
  </si>
  <si>
    <t>FCCTEj</t>
  </si>
  <si>
    <t>FCCTEQ</t>
  </si>
  <si>
    <t>FCCTEU</t>
  </si>
  <si>
    <t>FCCTES</t>
  </si>
  <si>
    <t>FCCTEX</t>
  </si>
  <si>
    <t>FCCTEZ</t>
  </si>
  <si>
    <t>FCCTEW</t>
  </si>
  <si>
    <t>FCCTEY</t>
  </si>
  <si>
    <t>FCCTEh</t>
  </si>
  <si>
    <t>FCCTEm</t>
  </si>
  <si>
    <t>FCCTEi</t>
  </si>
  <si>
    <t>FCCTEg</t>
  </si>
  <si>
    <t>FCCTEL</t>
  </si>
  <si>
    <t>FCCTEb</t>
  </si>
  <si>
    <t>FCCTEO</t>
  </si>
  <si>
    <t>FCCTEl</t>
  </si>
  <si>
    <t>FCCTEf</t>
  </si>
  <si>
    <t>COG defect</t>
    <phoneticPr fontId="0"/>
  </si>
  <si>
    <t>FCCHEG</t>
  </si>
  <si>
    <t>FCCHEa</t>
  </si>
  <si>
    <t>FCCHEC</t>
  </si>
  <si>
    <t>FCCHEj</t>
  </si>
  <si>
    <t>FCCHEQ</t>
  </si>
  <si>
    <t>FCCHEU</t>
  </si>
  <si>
    <t>FCCHES</t>
  </si>
  <si>
    <t>FCCHEX</t>
  </si>
  <si>
    <t>FCCHEZ</t>
  </si>
  <si>
    <t>FCCHEW</t>
  </si>
  <si>
    <t>FCCHEY</t>
  </si>
  <si>
    <t>FCCHEh</t>
  </si>
  <si>
    <t>FCCHEm</t>
  </si>
  <si>
    <t>FCCHEi</t>
  </si>
  <si>
    <t>FCCHEg</t>
  </si>
  <si>
    <t>FCCHEL</t>
  </si>
  <si>
    <t>FCCHEb</t>
  </si>
  <si>
    <t>FCCHEO</t>
  </si>
  <si>
    <t>FCCHEl</t>
  </si>
  <si>
    <t>FCCHEf</t>
  </si>
  <si>
    <t>FOG defect</t>
    <phoneticPr fontId="0"/>
  </si>
  <si>
    <t>FCCJEG</t>
  </si>
  <si>
    <t>FCCJEa</t>
  </si>
  <si>
    <t>FCCJEC</t>
  </si>
  <si>
    <t>FCCJEj</t>
  </si>
  <si>
    <t>FCCJEQ</t>
  </si>
  <si>
    <t>FCCJEU</t>
  </si>
  <si>
    <t>FCCJES</t>
  </si>
  <si>
    <t>FCCJEX</t>
  </si>
  <si>
    <t>FCCJEZ</t>
  </si>
  <si>
    <t>FCCJEW</t>
  </si>
  <si>
    <t>FCCJEY</t>
  </si>
  <si>
    <t>FCCJEh</t>
  </si>
  <si>
    <t>FCCJEm</t>
  </si>
  <si>
    <t>FCCJEi</t>
  </si>
  <si>
    <t>FCCJEg</t>
  </si>
  <si>
    <t>FCCJEL</t>
  </si>
  <si>
    <t>FCCJEb</t>
  </si>
  <si>
    <t>FCCJEO</t>
  </si>
  <si>
    <t>FCCJEl</t>
  </si>
  <si>
    <t>FCCJEf</t>
  </si>
  <si>
    <t>FCCgEG</t>
  </si>
  <si>
    <t>FCCgEa</t>
  </si>
  <si>
    <t>FCCgEC</t>
  </si>
  <si>
    <t>FCCgEj</t>
  </si>
  <si>
    <t>FCCgEQ</t>
  </si>
  <si>
    <t>FCCgEU</t>
  </si>
  <si>
    <t>FCCgES</t>
  </si>
  <si>
    <t>FCCgEX</t>
  </si>
  <si>
    <t>FCCgEZ</t>
  </si>
  <si>
    <t>FCCgEW</t>
  </si>
  <si>
    <t>FCCgEY</t>
  </si>
  <si>
    <t>FCCgEh</t>
  </si>
  <si>
    <t>FCCgEm</t>
  </si>
  <si>
    <t>FCCgEi</t>
  </si>
  <si>
    <t>FCCgEg</t>
  </si>
  <si>
    <t>FCCgEL</t>
  </si>
  <si>
    <t>FCCgEb</t>
  </si>
  <si>
    <t>FCCgEO</t>
  </si>
  <si>
    <t>FCCgEl</t>
  </si>
  <si>
    <t>FCCgEf</t>
  </si>
  <si>
    <t>FCCVEG</t>
  </si>
  <si>
    <t>FCCVEa</t>
  </si>
  <si>
    <t>FCCVEC</t>
  </si>
  <si>
    <t>FCCVEj</t>
  </si>
  <si>
    <t>FCCVEQ</t>
  </si>
  <si>
    <t>FCCVEU</t>
  </si>
  <si>
    <t>FCCVES</t>
  </si>
  <si>
    <t>FCCVEX</t>
  </si>
  <si>
    <t>FCCVEZ</t>
  </si>
  <si>
    <t>FCCVEW</t>
  </si>
  <si>
    <t>FCCVEY</t>
  </si>
  <si>
    <t>FCCVEh</t>
  </si>
  <si>
    <t>FCCVEm</t>
  </si>
  <si>
    <t>FCCVEi</t>
  </si>
  <si>
    <t>FCCVEg</t>
  </si>
  <si>
    <t>FCCVEL</t>
  </si>
  <si>
    <t>FCCVEb</t>
  </si>
  <si>
    <t>FCCVEO</t>
  </si>
  <si>
    <t>FCCVEl</t>
  </si>
  <si>
    <t>FCCVEf</t>
  </si>
  <si>
    <t>FCCOEG</t>
  </si>
  <si>
    <t>FCCOEa</t>
  </si>
  <si>
    <t>FCCOEC</t>
  </si>
  <si>
    <t>FCCOEj</t>
  </si>
  <si>
    <t>FCCOEQ</t>
  </si>
  <si>
    <t>FCCOEU</t>
  </si>
  <si>
    <t>FCCOES</t>
  </si>
  <si>
    <t>FCCOEX</t>
  </si>
  <si>
    <t>FCCOEZ</t>
  </si>
  <si>
    <t>FCCOEW</t>
  </si>
  <si>
    <t>FCCOEY</t>
  </si>
  <si>
    <t>FCCOEh</t>
  </si>
  <si>
    <t>FCCOEm</t>
  </si>
  <si>
    <t>FCCOEi</t>
  </si>
  <si>
    <t>FCCOEg</t>
  </si>
  <si>
    <t>FCCOEL</t>
  </si>
  <si>
    <t>FCCOEb</t>
  </si>
  <si>
    <t>FCCOEO</t>
  </si>
  <si>
    <t>FCCOEl</t>
  </si>
  <si>
    <t>FCCOEf</t>
  </si>
  <si>
    <t>FCCtEG</t>
  </si>
  <si>
    <t>FCCtEa</t>
  </si>
  <si>
    <t>FCCtEC</t>
  </si>
  <si>
    <t>FCCtEj</t>
  </si>
  <si>
    <t>FCCtEQ</t>
  </si>
  <si>
    <t>FCCtEU</t>
  </si>
  <si>
    <t>FCCtES</t>
  </si>
  <si>
    <t>FCCtEX</t>
  </si>
  <si>
    <t>FCCtEZ</t>
  </si>
  <si>
    <t>FCCtEW</t>
  </si>
  <si>
    <t>FCCtEY</t>
  </si>
  <si>
    <t>FCCtEh</t>
  </si>
  <si>
    <t>FCCtEm</t>
  </si>
  <si>
    <t>FCCtEi</t>
  </si>
  <si>
    <t>FCCtEg</t>
  </si>
  <si>
    <t>FCCtEL</t>
  </si>
  <si>
    <t>FCCtEb</t>
  </si>
  <si>
    <t>FCCtEO</t>
  </si>
  <si>
    <t>FCCtEl</t>
  </si>
  <si>
    <t>FCCtEf</t>
  </si>
  <si>
    <t>FCCsEb</t>
  </si>
  <si>
    <t>FCCeEG</t>
  </si>
  <si>
    <t>FCCeEa</t>
  </si>
  <si>
    <t>FCCeEC</t>
  </si>
  <si>
    <t>FCCeEj</t>
  </si>
  <si>
    <t>FCCeEQ</t>
  </si>
  <si>
    <t>FCCeEU</t>
  </si>
  <si>
    <t>FCCeES</t>
  </si>
  <si>
    <t>FCCeEX</t>
  </si>
  <si>
    <t>FCCeEZ</t>
  </si>
  <si>
    <t>FCCeEW</t>
  </si>
  <si>
    <t>FCCeEY</t>
  </si>
  <si>
    <t>FCCeEh</t>
  </si>
  <si>
    <t>FCCeEm</t>
  </si>
  <si>
    <t>FCCeEi</t>
  </si>
  <si>
    <t>FCCeEg</t>
  </si>
  <si>
    <t>FCCeEL</t>
  </si>
  <si>
    <t>FCCeEb</t>
  </si>
  <si>
    <t>FCCeEO</t>
  </si>
  <si>
    <t>FCCeEl</t>
  </si>
  <si>
    <t>FCCeEf</t>
  </si>
  <si>
    <t>Touch panel defect</t>
  </si>
  <si>
    <t>TP FPC disconnection</t>
  </si>
  <si>
    <t>FDCSEG</t>
  </si>
  <si>
    <t>Touch panel defect</t>
    <phoneticPr fontId="0"/>
  </si>
  <si>
    <t>TP FPC disconnection</t>
    <phoneticPr fontId="0"/>
  </si>
  <si>
    <t>FDCSEa</t>
  </si>
  <si>
    <t>FDCSEC</t>
  </si>
  <si>
    <t>FDCSEj</t>
  </si>
  <si>
    <t>FDCSEQ</t>
  </si>
  <si>
    <t>FDCSEU</t>
  </si>
  <si>
    <t>FDCSES</t>
  </si>
  <si>
    <t>FDCSEX</t>
  </si>
  <si>
    <t>FDCSEZ</t>
  </si>
  <si>
    <t>FDCSEW</t>
  </si>
  <si>
    <t>FDCSEY</t>
  </si>
  <si>
    <t>FDCSEh</t>
  </si>
  <si>
    <t>FDCSEm</t>
  </si>
  <si>
    <t>FDCSEi</t>
  </si>
  <si>
    <t>FDCSEg</t>
  </si>
  <si>
    <t>FDCSEL</t>
  </si>
  <si>
    <t>FDCSEb</t>
  </si>
  <si>
    <t>FDCSEO</t>
  </si>
  <si>
    <t>FDCSEl</t>
  </si>
  <si>
    <t>FDCSEf</t>
  </si>
  <si>
    <t>Migration</t>
    <phoneticPr fontId="0"/>
  </si>
  <si>
    <t>FDCnEG</t>
  </si>
  <si>
    <t>FDCnEa</t>
  </si>
  <si>
    <t>FDCnEC</t>
  </si>
  <si>
    <t>FDCnEj</t>
  </si>
  <si>
    <t>FDCnEQ</t>
  </si>
  <si>
    <t>FDCnEU</t>
  </si>
  <si>
    <t>FDCnES</t>
  </si>
  <si>
    <t>FDCnEX</t>
  </si>
  <si>
    <t>FDCnEZ</t>
  </si>
  <si>
    <t>FDCnEW</t>
  </si>
  <si>
    <t>FDCnEY</t>
  </si>
  <si>
    <t>FDCnEh</t>
  </si>
  <si>
    <t>FDCnEm</t>
  </si>
  <si>
    <t>FDCnEi</t>
  </si>
  <si>
    <t>FDCnEg</t>
  </si>
  <si>
    <t>FDCnEL</t>
  </si>
  <si>
    <t>FDCnEb</t>
  </si>
  <si>
    <t>FDCnEO</t>
  </si>
  <si>
    <t>FDCnEl</t>
  </si>
  <si>
    <t>FDCnEf</t>
  </si>
  <si>
    <t>Abnormal resistance between terminals</t>
    <phoneticPr fontId="0"/>
  </si>
  <si>
    <t>FDCfEG</t>
  </si>
  <si>
    <t>FDCfEa</t>
  </si>
  <si>
    <t>FDCfEC</t>
  </si>
  <si>
    <t>FDCfEj</t>
  </si>
  <si>
    <t>FDCfEQ</t>
  </si>
  <si>
    <t>FDCfEU</t>
  </si>
  <si>
    <t>FDCfES</t>
  </si>
  <si>
    <t>FDCfEX</t>
  </si>
  <si>
    <t>FDCfEZ</t>
  </si>
  <si>
    <t>FDCfEW</t>
  </si>
  <si>
    <t>FDCfEY</t>
  </si>
  <si>
    <t>FDCfEh</t>
  </si>
  <si>
    <t>FDCfEm</t>
  </si>
  <si>
    <t>FDCfEi</t>
  </si>
  <si>
    <t>FDCfEg</t>
  </si>
  <si>
    <t>FDCfEL</t>
  </si>
  <si>
    <t>FDCfEb</t>
  </si>
  <si>
    <t>FDCfEO</t>
  </si>
  <si>
    <t>FDCfEl</t>
  </si>
  <si>
    <t>FDCfEf</t>
  </si>
  <si>
    <t>Insulation resistance abnormality</t>
    <phoneticPr fontId="0"/>
  </si>
  <si>
    <t>FDCbEG</t>
  </si>
  <si>
    <t>FDCbEa</t>
  </si>
  <si>
    <t>FDCbEC</t>
  </si>
  <si>
    <t>FDCbEj</t>
  </si>
  <si>
    <t>FDCbEQ</t>
  </si>
  <si>
    <t>FDCbEU</t>
  </si>
  <si>
    <t>FDCbES</t>
  </si>
  <si>
    <t>FDCbEX</t>
  </si>
  <si>
    <t>FDCbEZ</t>
  </si>
  <si>
    <t>FDCbEW</t>
  </si>
  <si>
    <t>FDCbEY</t>
  </si>
  <si>
    <t>FDCbEh</t>
  </si>
  <si>
    <t>FDCbEm</t>
  </si>
  <si>
    <t>FDCbEi</t>
  </si>
  <si>
    <t>FDCbEg</t>
  </si>
  <si>
    <t>FDCbEL</t>
  </si>
  <si>
    <t>FDCbEb</t>
  </si>
  <si>
    <t>FDCbEO</t>
  </si>
  <si>
    <t>FDCbEl</t>
  </si>
  <si>
    <t>FDCbEf</t>
  </si>
  <si>
    <t>Wrong specification</t>
    <phoneticPr fontId="0"/>
  </si>
  <si>
    <t>FDCaEG</t>
  </si>
  <si>
    <t>FDCaEa</t>
  </si>
  <si>
    <t>FDCaEC</t>
  </si>
  <si>
    <t>FDCaEj</t>
  </si>
  <si>
    <t>FDCaEQ</t>
  </si>
  <si>
    <t>FDCaEU</t>
  </si>
  <si>
    <t>FDCaES</t>
  </si>
  <si>
    <t>FDCaEX</t>
  </si>
  <si>
    <t>FDCaEZ</t>
  </si>
  <si>
    <t>FDCaEW</t>
  </si>
  <si>
    <t>FDCaEY</t>
  </si>
  <si>
    <t>FDCaEh</t>
  </si>
  <si>
    <t>FDCaEm</t>
  </si>
  <si>
    <t>FDCaEi</t>
  </si>
  <si>
    <t>FDCaEg</t>
  </si>
  <si>
    <t>FDCaEL</t>
  </si>
  <si>
    <t>FDCaEb</t>
  </si>
  <si>
    <t>FDCaEO</t>
  </si>
  <si>
    <t>FDCaEl</t>
  </si>
  <si>
    <t>FDCaEf</t>
  </si>
  <si>
    <t>PCB defect</t>
    <phoneticPr fontId="0"/>
  </si>
  <si>
    <t>FDCREG</t>
  </si>
  <si>
    <t>FDCREa</t>
  </si>
  <si>
    <t>FDCREC</t>
  </si>
  <si>
    <t>FDCREj</t>
  </si>
  <si>
    <t>FDCREQ</t>
  </si>
  <si>
    <t>FDCREU</t>
  </si>
  <si>
    <t>FDCRES</t>
  </si>
  <si>
    <t>FDCREX</t>
  </si>
  <si>
    <t>FDCREZ</t>
  </si>
  <si>
    <t>FDCREW</t>
  </si>
  <si>
    <t>FDCREY</t>
  </si>
  <si>
    <t>FDCREh</t>
  </si>
  <si>
    <t>FDCREm</t>
  </si>
  <si>
    <t>FDCREi</t>
  </si>
  <si>
    <t>FDCREg</t>
  </si>
  <si>
    <t>FDCREL</t>
  </si>
  <si>
    <t>FDCREb</t>
  </si>
  <si>
    <t>FDCREO</t>
  </si>
  <si>
    <t>FDCREl</t>
  </si>
  <si>
    <t>FDCREf</t>
  </si>
  <si>
    <t>FDCtEG</t>
  </si>
  <si>
    <t>FDCtEa</t>
  </si>
  <si>
    <t>FDCtEC</t>
  </si>
  <si>
    <t>FDCtEj</t>
  </si>
  <si>
    <t>FDCtEQ</t>
  </si>
  <si>
    <t>FDCtEU</t>
  </si>
  <si>
    <t>FDCtES</t>
  </si>
  <si>
    <t>FDCtEX</t>
  </si>
  <si>
    <t>FDCtEZ</t>
  </si>
  <si>
    <t>FDCtEW</t>
  </si>
  <si>
    <t>FDCtEY</t>
  </si>
  <si>
    <t>FDCtEh</t>
  </si>
  <si>
    <t>FDCtEm</t>
  </si>
  <si>
    <t>FDCtEi</t>
  </si>
  <si>
    <t>FDCtEg</t>
  </si>
  <si>
    <t>FDCtEL</t>
  </si>
  <si>
    <t>FDCtEb</t>
  </si>
  <si>
    <t>FDCtEO</t>
  </si>
  <si>
    <t>FDCtEl</t>
  </si>
  <si>
    <t>FDCtEf</t>
  </si>
  <si>
    <t>FDCsEb</t>
  </si>
  <si>
    <t>Operation load</t>
    <phoneticPr fontId="0"/>
  </si>
  <si>
    <t>FDCvEG</t>
  </si>
  <si>
    <t>FDCvEa</t>
  </si>
  <si>
    <t>FDCvEC</t>
  </si>
  <si>
    <t>FDCvEj</t>
  </si>
  <si>
    <t>FDCvEQ</t>
  </si>
  <si>
    <t>FDCvEU</t>
  </si>
  <si>
    <t>FDCvES</t>
  </si>
  <si>
    <t>FDCvEX</t>
  </si>
  <si>
    <t>FDCvEZ</t>
  </si>
  <si>
    <t>FDCvEW</t>
  </si>
  <si>
    <t>FDCvEY</t>
  </si>
  <si>
    <t>FDCvEh</t>
  </si>
  <si>
    <t>FDCvEm</t>
  </si>
  <si>
    <t>FDCvEi</t>
  </si>
  <si>
    <t>FDCvEg</t>
  </si>
  <si>
    <t>FDCvEL</t>
  </si>
  <si>
    <t>FDCvEb</t>
  </si>
  <si>
    <t>FDCvEO</t>
  </si>
  <si>
    <t>FDCvEl</t>
  </si>
  <si>
    <t>FDCvEf</t>
  </si>
  <si>
    <t>FDCeEG</t>
  </si>
  <si>
    <t>FDCeEa</t>
  </si>
  <si>
    <t>FDCeEC</t>
  </si>
  <si>
    <t>FDCeEj</t>
  </si>
  <si>
    <t>FDCeEQ</t>
  </si>
  <si>
    <t>FDCeEU</t>
  </si>
  <si>
    <t>FDCeES</t>
  </si>
  <si>
    <t>FDCeEX</t>
  </si>
  <si>
    <t>FDCeEZ</t>
  </si>
  <si>
    <t>FDCeEW</t>
  </si>
  <si>
    <t>FDCeEY</t>
  </si>
  <si>
    <t>FDCeEh</t>
  </si>
  <si>
    <t>FDCeEm</t>
  </si>
  <si>
    <t>FDCeEi</t>
  </si>
  <si>
    <t>FDCeEg</t>
  </si>
  <si>
    <t>FDCeEL</t>
  </si>
  <si>
    <t>FDCeEb</t>
  </si>
  <si>
    <t>FDCeEO</t>
  </si>
  <si>
    <t>FDCeEl</t>
  </si>
  <si>
    <t>FDCeEf</t>
  </si>
  <si>
    <t>FPC others</t>
  </si>
  <si>
    <t>FDDGEG</t>
  </si>
  <si>
    <t>FPC others</t>
    <phoneticPr fontId="9"/>
  </si>
  <si>
    <t>FDDGEa</t>
  </si>
  <si>
    <t>FDDGEC</t>
  </si>
  <si>
    <t>FDDGEj</t>
  </si>
  <si>
    <t>FPC process environment</t>
  </si>
  <si>
    <t>FDDGEB</t>
  </si>
  <si>
    <t>FDDGEU</t>
  </si>
  <si>
    <t>FDDGEX</t>
  </si>
  <si>
    <t>FDDGEZ</t>
  </si>
  <si>
    <t>FDDGEW</t>
  </si>
  <si>
    <t>FDDGEY</t>
  </si>
  <si>
    <t>FDDGEm</t>
  </si>
  <si>
    <t>FDDGEg</t>
  </si>
  <si>
    <t>FDDGEh</t>
  </si>
  <si>
    <t>FDDGEi</t>
  </si>
  <si>
    <t>FDDGEL</t>
  </si>
  <si>
    <t>FDDGEb</t>
  </si>
  <si>
    <t>FDDGEO</t>
  </si>
  <si>
    <t>FDDGEl</t>
  </si>
  <si>
    <t>FDDGES</t>
  </si>
  <si>
    <t>PNL wrong side stuffing(incl. former process related)</t>
    <phoneticPr fontId="0"/>
  </si>
  <si>
    <t>FDDGEF</t>
  </si>
  <si>
    <t>FDDGEf</t>
  </si>
  <si>
    <t>BL low brightness</t>
    <phoneticPr fontId="0"/>
  </si>
  <si>
    <t>FECREG</t>
  </si>
  <si>
    <t>FECREa</t>
  </si>
  <si>
    <t>FECREC</t>
  </si>
  <si>
    <t>FECREj</t>
  </si>
  <si>
    <t>FECREQ</t>
  </si>
  <si>
    <t>FECREU</t>
  </si>
  <si>
    <t>FECRES</t>
  </si>
  <si>
    <t>FECREX</t>
  </si>
  <si>
    <t>FECREZ</t>
  </si>
  <si>
    <t>FECREW</t>
  </si>
  <si>
    <t>FECREY</t>
  </si>
  <si>
    <t>FECREh</t>
  </si>
  <si>
    <t>FECREm</t>
  </si>
  <si>
    <t>FECREi</t>
  </si>
  <si>
    <t>FECREg</t>
  </si>
  <si>
    <t>FECREL</t>
  </si>
  <si>
    <t>FECREb</t>
  </si>
  <si>
    <t>FECREO</t>
  </si>
  <si>
    <t>FECREl</t>
  </si>
  <si>
    <t>FECREf</t>
  </si>
  <si>
    <t>LED defect</t>
    <phoneticPr fontId="0"/>
  </si>
  <si>
    <t>FECQEG</t>
  </si>
  <si>
    <t>FECQEa</t>
  </si>
  <si>
    <t>FECQEC</t>
  </si>
  <si>
    <t>FECQEj</t>
  </si>
  <si>
    <t>FECQEQ</t>
  </si>
  <si>
    <t>FECQEU</t>
  </si>
  <si>
    <t>FECQES</t>
  </si>
  <si>
    <t>FECQEX</t>
  </si>
  <si>
    <t>FECQEZ</t>
  </si>
  <si>
    <t>FECQEW</t>
  </si>
  <si>
    <t>FECQEY</t>
  </si>
  <si>
    <t>FECQEh</t>
  </si>
  <si>
    <t>FECQEm</t>
  </si>
  <si>
    <t>FECQEi</t>
  </si>
  <si>
    <t>FECQEg</t>
  </si>
  <si>
    <t>FECQEL</t>
  </si>
  <si>
    <t>FECQEb</t>
  </si>
  <si>
    <t>FECQEO</t>
  </si>
  <si>
    <t>FECQEl</t>
  </si>
  <si>
    <t>FECQEf</t>
  </si>
  <si>
    <t>Soldering defect</t>
    <phoneticPr fontId="0"/>
  </si>
  <si>
    <t>FECjEG</t>
  </si>
  <si>
    <t>FECjEa</t>
  </si>
  <si>
    <t>FECjEC</t>
  </si>
  <si>
    <t>FECjEj</t>
  </si>
  <si>
    <t>FECjEQ</t>
  </si>
  <si>
    <t>FECjEU</t>
  </si>
  <si>
    <t>FECjES</t>
  </si>
  <si>
    <t>FECjEX</t>
  </si>
  <si>
    <t>FECjEZ</t>
  </si>
  <si>
    <t>FECjEW</t>
  </si>
  <si>
    <t>FECjEY</t>
  </si>
  <si>
    <t>FECjEh</t>
  </si>
  <si>
    <t>FECjEm</t>
  </si>
  <si>
    <t>FECjEi</t>
  </si>
  <si>
    <t>FECjEg</t>
  </si>
  <si>
    <t>FECjEL</t>
  </si>
  <si>
    <t>FECjEb</t>
  </si>
  <si>
    <t>FECjEO</t>
  </si>
  <si>
    <t>FECjEl</t>
  </si>
  <si>
    <t>FECjEf</t>
  </si>
  <si>
    <t>FECaEG</t>
  </si>
  <si>
    <t>FECaEa</t>
  </si>
  <si>
    <t>FECaEC</t>
  </si>
  <si>
    <t>FECaEj</t>
  </si>
  <si>
    <t>FECaEQ</t>
  </si>
  <si>
    <t>FECaEU</t>
  </si>
  <si>
    <t>FECaES</t>
  </si>
  <si>
    <t>FECaEX</t>
  </si>
  <si>
    <t>FECaEZ</t>
  </si>
  <si>
    <t>FECaEW</t>
  </si>
  <si>
    <t>FECaEY</t>
  </si>
  <si>
    <t>FECaEh</t>
  </si>
  <si>
    <t>FECaEm</t>
  </si>
  <si>
    <t>FECaEi</t>
  </si>
  <si>
    <t>FECaEg</t>
  </si>
  <si>
    <t>FECaEL</t>
  </si>
  <si>
    <t>FECaEb</t>
  </si>
  <si>
    <t>FECaEO</t>
  </si>
  <si>
    <t>FECaEl</t>
  </si>
  <si>
    <t>FECaEf</t>
  </si>
  <si>
    <t>Mistake on wiring</t>
    <phoneticPr fontId="0"/>
  </si>
  <si>
    <t>FECqEG</t>
  </si>
  <si>
    <t>FECqEa</t>
  </si>
  <si>
    <t>FECqEC</t>
  </si>
  <si>
    <t>FECqEj</t>
  </si>
  <si>
    <t>FECqEQ</t>
  </si>
  <si>
    <t>FECqEU</t>
  </si>
  <si>
    <t>FECqES</t>
  </si>
  <si>
    <t>FECqEX</t>
  </si>
  <si>
    <t>FECqEZ</t>
  </si>
  <si>
    <t>FECqEW</t>
  </si>
  <si>
    <t>FECqEY</t>
  </si>
  <si>
    <t>FECqEh</t>
  </si>
  <si>
    <t>FECqEm</t>
  </si>
  <si>
    <t>FECqEi</t>
  </si>
  <si>
    <t>FECqEg</t>
  </si>
  <si>
    <t>FECqEL</t>
  </si>
  <si>
    <t>FECqEb</t>
  </si>
  <si>
    <t>FECqEO</t>
  </si>
  <si>
    <t>FECqEl</t>
  </si>
  <si>
    <t>FECqEf</t>
  </si>
  <si>
    <t>FECsEb</t>
  </si>
  <si>
    <t>BL no light</t>
    <phoneticPr fontId="0"/>
  </si>
  <si>
    <t>FFCREG</t>
  </si>
  <si>
    <t>FFCREa</t>
  </si>
  <si>
    <t>FFCREC</t>
  </si>
  <si>
    <t>FFCREj</t>
  </si>
  <si>
    <t>FFCREQ</t>
  </si>
  <si>
    <t>FFCREU</t>
  </si>
  <si>
    <t>FFCRES</t>
  </si>
  <si>
    <t>FFCREX</t>
  </si>
  <si>
    <t>FFCREZ</t>
  </si>
  <si>
    <t>FFCREW</t>
  </si>
  <si>
    <t>FFCREY</t>
  </si>
  <si>
    <t>FFCREh</t>
  </si>
  <si>
    <t>FFCREm</t>
  </si>
  <si>
    <t>FFCREi</t>
  </si>
  <si>
    <t>FFCREg</t>
  </si>
  <si>
    <t>FFCREL</t>
  </si>
  <si>
    <t>FFCREb</t>
  </si>
  <si>
    <t>FFCREO</t>
  </si>
  <si>
    <t>FFCREl</t>
  </si>
  <si>
    <t>FFCREf</t>
  </si>
  <si>
    <t>Fuse cut</t>
    <phoneticPr fontId="0"/>
  </si>
  <si>
    <t>FFCkEG</t>
  </si>
  <si>
    <t>FFCkEa</t>
  </si>
  <si>
    <t>FFCkEC</t>
  </si>
  <si>
    <t>FFCkEj</t>
  </si>
  <si>
    <t>FFCkEQ</t>
  </si>
  <si>
    <t>FFCkEU</t>
  </si>
  <si>
    <t>FFCkES</t>
  </si>
  <si>
    <t>FFCkEX</t>
  </si>
  <si>
    <t>FFCkEZ</t>
  </si>
  <si>
    <t>FFCkEW</t>
  </si>
  <si>
    <t>FFCkEY</t>
  </si>
  <si>
    <t>FFCkEh</t>
  </si>
  <si>
    <t>FFCkEm</t>
  </si>
  <si>
    <t>FFCkEi</t>
  </si>
  <si>
    <t>FFCkEg</t>
  </si>
  <si>
    <t>FFCkEL</t>
  </si>
  <si>
    <t>FFCkEb</t>
  </si>
  <si>
    <t>FFCkEO</t>
  </si>
  <si>
    <t>FFCkEl</t>
  </si>
  <si>
    <t>FFCkEf</t>
  </si>
  <si>
    <t>FFCQEG</t>
  </si>
  <si>
    <t>FFCQEa</t>
  </si>
  <si>
    <t>FFCQEC</t>
  </si>
  <si>
    <t>FFCQEj</t>
  </si>
  <si>
    <t>FFCQEQ</t>
  </si>
  <si>
    <t>FFCQEU</t>
  </si>
  <si>
    <t>FFCQES</t>
  </si>
  <si>
    <t>FFCQEX</t>
  </si>
  <si>
    <t>FFCQEZ</t>
  </si>
  <si>
    <t>FFCQEW</t>
  </si>
  <si>
    <t>FFCQEY</t>
  </si>
  <si>
    <t>FFCQEh</t>
  </si>
  <si>
    <t>FFCQEm</t>
  </si>
  <si>
    <t>FFCQEi</t>
  </si>
  <si>
    <t>FFCQEg</t>
  </si>
  <si>
    <t>FFCQEL</t>
  </si>
  <si>
    <t>FFCQEb</t>
  </si>
  <si>
    <t>FFCQEO</t>
  </si>
  <si>
    <t>FFCQEl</t>
  </si>
  <si>
    <t>FFCQEf</t>
  </si>
  <si>
    <t>FFCjEG</t>
  </si>
  <si>
    <t>FFCjEa</t>
  </si>
  <si>
    <t>FFCjEC</t>
  </si>
  <si>
    <t>FFCjEj</t>
  </si>
  <si>
    <t>FFCjEQ</t>
  </si>
  <si>
    <t>FFCjEU</t>
  </si>
  <si>
    <t>FFCjES</t>
  </si>
  <si>
    <t>FFCjEX</t>
  </si>
  <si>
    <t>FFCjEZ</t>
  </si>
  <si>
    <t>FFCjEW</t>
  </si>
  <si>
    <t>FFCjEY</t>
  </si>
  <si>
    <t>FFCjEh</t>
  </si>
  <si>
    <t>FFCjEm</t>
  </si>
  <si>
    <t>FFCjEi</t>
  </si>
  <si>
    <t>FFCjEg</t>
  </si>
  <si>
    <t>FFCjEL</t>
  </si>
  <si>
    <t>FFCjEb</t>
  </si>
  <si>
    <t>FFCjEO</t>
  </si>
  <si>
    <t>FFCjEl</t>
  </si>
  <si>
    <t>FFCjEf</t>
  </si>
  <si>
    <t>FFCaEG</t>
  </si>
  <si>
    <t>FFCaEa</t>
  </si>
  <si>
    <t>FFCaEC</t>
  </si>
  <si>
    <t>FFCaEj</t>
  </si>
  <si>
    <t>FFCaEQ</t>
  </si>
  <si>
    <t>FFCaEU</t>
  </si>
  <si>
    <t>FFCaES</t>
  </si>
  <si>
    <t>FFCaEX</t>
  </si>
  <si>
    <t>FFCaEZ</t>
  </si>
  <si>
    <t>FFCaEW</t>
  </si>
  <si>
    <t>FFCaEY</t>
  </si>
  <si>
    <t>FFCaEh</t>
  </si>
  <si>
    <t>FFCaEm</t>
  </si>
  <si>
    <t>FFCaEi</t>
  </si>
  <si>
    <t>FFCaEg</t>
  </si>
  <si>
    <t>FFCaEL</t>
  </si>
  <si>
    <t>FFCaEb</t>
  </si>
  <si>
    <t>FFCaEO</t>
  </si>
  <si>
    <t>FFCaEl</t>
  </si>
  <si>
    <t>FFCaEf</t>
  </si>
  <si>
    <t>FFCqEG</t>
  </si>
  <si>
    <t>FFCqEa</t>
  </si>
  <si>
    <t>FFCqEC</t>
  </si>
  <si>
    <t>FFCqEj</t>
  </si>
  <si>
    <t>FFCqEQ</t>
  </si>
  <si>
    <t>FFCqEU</t>
  </si>
  <si>
    <t>FFCqES</t>
  </si>
  <si>
    <t>FFCqEX</t>
  </si>
  <si>
    <t>FFCqEZ</t>
  </si>
  <si>
    <t>FFCqEW</t>
  </si>
  <si>
    <t>FFCqEY</t>
  </si>
  <si>
    <t>FFCqEh</t>
  </si>
  <si>
    <t>FFCqEm</t>
  </si>
  <si>
    <t>FFCqEi</t>
  </si>
  <si>
    <t>FFCqEg</t>
  </si>
  <si>
    <t>FFCqEL</t>
  </si>
  <si>
    <t>FFCqEb</t>
  </si>
  <si>
    <t>FFCqEO</t>
  </si>
  <si>
    <t>FFCqEl</t>
  </si>
  <si>
    <t>FFCqEf</t>
  </si>
  <si>
    <t>FFCsEb</t>
  </si>
  <si>
    <t>Wiring defect</t>
    <phoneticPr fontId="0"/>
  </si>
  <si>
    <t>FFCuEG</t>
  </si>
  <si>
    <t>FFCuEa</t>
  </si>
  <si>
    <t>FFCuEC</t>
  </si>
  <si>
    <t>FFCuEj</t>
  </si>
  <si>
    <t>FFCuEQ</t>
  </si>
  <si>
    <t>FFCuEU</t>
  </si>
  <si>
    <t>FFCuES</t>
  </si>
  <si>
    <t>FFCuEX</t>
  </si>
  <si>
    <t>FFCuEZ</t>
  </si>
  <si>
    <t>FFCuEW</t>
  </si>
  <si>
    <t>FFCuEY</t>
  </si>
  <si>
    <t>FFCuEh</t>
  </si>
  <si>
    <t>FFCuEm</t>
  </si>
  <si>
    <t>FFCuEi</t>
  </si>
  <si>
    <t>FFCuEg</t>
  </si>
  <si>
    <t>FFCuEL</t>
  </si>
  <si>
    <t>FFCuEb</t>
  </si>
  <si>
    <t>FFCuEO</t>
  </si>
  <si>
    <t>FFCuEl</t>
  </si>
  <si>
    <t>FFCuEf</t>
  </si>
  <si>
    <t>BL partial no light</t>
    <phoneticPr fontId="0"/>
  </si>
  <si>
    <t>FGCQEG</t>
  </si>
  <si>
    <t>FGCQEa</t>
  </si>
  <si>
    <t>FGCQEC</t>
  </si>
  <si>
    <t>FGCQEj</t>
  </si>
  <si>
    <t>FGCQEQ</t>
  </si>
  <si>
    <t>FGCQEU</t>
  </si>
  <si>
    <t>FGCQES</t>
  </si>
  <si>
    <t>FGCQEX</t>
  </si>
  <si>
    <t>FGCQEZ</t>
  </si>
  <si>
    <t>FGCQEW</t>
  </si>
  <si>
    <t>FGCQEY</t>
  </si>
  <si>
    <t>FGCQEh</t>
  </si>
  <si>
    <t>FGCQEm</t>
  </si>
  <si>
    <t>FGCQEi</t>
  </si>
  <si>
    <t>FGCQEg</t>
  </si>
  <si>
    <t>FGCQEL</t>
  </si>
  <si>
    <t>FGCQEb</t>
  </si>
  <si>
    <t>FGCQEO</t>
  </si>
  <si>
    <t>FGCQEl</t>
  </si>
  <si>
    <t>FGCQEf</t>
  </si>
  <si>
    <t>FGCREG</t>
  </si>
  <si>
    <t>FGCREa</t>
  </si>
  <si>
    <t>FGCREC</t>
  </si>
  <si>
    <t>FGCREj</t>
  </si>
  <si>
    <t>FGCREQ</t>
  </si>
  <si>
    <t>FGCREU</t>
  </si>
  <si>
    <t>FGCRES</t>
  </si>
  <si>
    <t>FGCREX</t>
  </si>
  <si>
    <t>FGCREZ</t>
  </si>
  <si>
    <t>FGCREW</t>
  </si>
  <si>
    <t>FGCREY</t>
  </si>
  <si>
    <t>FGCREh</t>
  </si>
  <si>
    <t>FGCREm</t>
  </si>
  <si>
    <t>FGCREi</t>
  </si>
  <si>
    <t>FGCREg</t>
  </si>
  <si>
    <t>FGCREL</t>
  </si>
  <si>
    <t>FGCREb</t>
  </si>
  <si>
    <t>FGCREO</t>
  </si>
  <si>
    <t>FGCREl</t>
  </si>
  <si>
    <t>FGCREf</t>
  </si>
  <si>
    <t>FGCjEG</t>
  </si>
  <si>
    <t>FGCjEa</t>
  </si>
  <si>
    <t>FGCjEC</t>
  </si>
  <si>
    <t>FGCjEj</t>
  </si>
  <si>
    <t>FGCjEQ</t>
  </si>
  <si>
    <t>FGCjEU</t>
  </si>
  <si>
    <t>FGCjES</t>
  </si>
  <si>
    <t>FGCjEX</t>
  </si>
  <si>
    <t>FGCjEZ</t>
  </si>
  <si>
    <t>FGCjEW</t>
  </si>
  <si>
    <t>FGCjEY</t>
  </si>
  <si>
    <t>FGCjEh</t>
  </si>
  <si>
    <t>FGCjEm</t>
  </si>
  <si>
    <t>FGCjEi</t>
  </si>
  <si>
    <t>FGCjEg</t>
  </si>
  <si>
    <t>FGCjEL</t>
  </si>
  <si>
    <t>FGCjEb</t>
  </si>
  <si>
    <t>FGCjEO</t>
  </si>
  <si>
    <t>FGCjEl</t>
  </si>
  <si>
    <t>FGCjEf</t>
  </si>
  <si>
    <t>FGCaEG</t>
  </si>
  <si>
    <t>FGCaEa</t>
  </si>
  <si>
    <t>FGCaEC</t>
  </si>
  <si>
    <t>FGCaEj</t>
  </si>
  <si>
    <t>FGCaEQ</t>
  </si>
  <si>
    <t>FGCaEU</t>
  </si>
  <si>
    <t>FGCaES</t>
  </si>
  <si>
    <t>FGCaEX</t>
  </si>
  <si>
    <t>FGCaEZ</t>
  </si>
  <si>
    <t>FGCaEW</t>
  </si>
  <si>
    <t>FGCaEY</t>
  </si>
  <si>
    <t>FGCaEh</t>
  </si>
  <si>
    <t>FGCaEm</t>
  </si>
  <si>
    <t>FGCaEi</t>
  </si>
  <si>
    <t>FGCaEg</t>
  </si>
  <si>
    <t>FGCaEL</t>
  </si>
  <si>
    <t>FGCaEb</t>
  </si>
  <si>
    <t>FGCaEO</t>
  </si>
  <si>
    <t>FGCaEl</t>
  </si>
  <si>
    <t>FGCaEf</t>
  </si>
  <si>
    <t>FGCqEG</t>
  </si>
  <si>
    <t>FGCqEa</t>
  </si>
  <si>
    <t>FGCqEC</t>
  </si>
  <si>
    <t>FGCqEj</t>
  </si>
  <si>
    <t>FGCqEQ</t>
  </si>
  <si>
    <t>FGCqEU</t>
  </si>
  <si>
    <t>FGCqES</t>
  </si>
  <si>
    <t>FGCqEX</t>
  </si>
  <si>
    <t>FGCqEZ</t>
  </si>
  <si>
    <t>FGCqEW</t>
  </si>
  <si>
    <t>FGCqEY</t>
  </si>
  <si>
    <t>FGCqEh</t>
  </si>
  <si>
    <t>FGCqEm</t>
  </si>
  <si>
    <t>FGCqEi</t>
  </si>
  <si>
    <t>FGCqEg</t>
  </si>
  <si>
    <t>FGCqEL</t>
  </si>
  <si>
    <t>FGCqEb</t>
  </si>
  <si>
    <t>FGCqEO</t>
  </si>
  <si>
    <t>FGCqEl</t>
  </si>
  <si>
    <t>FGCqEf</t>
  </si>
  <si>
    <t>FGCsEb</t>
  </si>
  <si>
    <t>FGCuEG</t>
  </si>
  <si>
    <t>FGCuEa</t>
  </si>
  <si>
    <t>FGCuEC</t>
  </si>
  <si>
    <t>FGCuEj</t>
  </si>
  <si>
    <t>FGCuEQ</t>
  </si>
  <si>
    <t>FGCuEU</t>
  </si>
  <si>
    <t>FGCuES</t>
  </si>
  <si>
    <t>FGCuEX</t>
  </si>
  <si>
    <t>FGCuEZ</t>
  </si>
  <si>
    <t>FGCuEW</t>
  </si>
  <si>
    <t>FGCuEY</t>
  </si>
  <si>
    <t>FGCuEh</t>
  </si>
  <si>
    <t>FGCuEm</t>
  </si>
  <si>
    <t>FGCuEi</t>
  </si>
  <si>
    <t>FGCuEg</t>
  </si>
  <si>
    <t>FGCuEL</t>
  </si>
  <si>
    <t>FGCuEb</t>
  </si>
  <si>
    <t>FGCuEO</t>
  </si>
  <si>
    <t>FGCuEl</t>
  </si>
  <si>
    <t>FGCuEf</t>
  </si>
  <si>
    <t>Abnormal display</t>
  </si>
  <si>
    <t>FHCdEG</t>
  </si>
  <si>
    <t>Function</t>
  </si>
  <si>
    <t>Abnormal display</t>
    <phoneticPr fontId="0"/>
  </si>
  <si>
    <t>FHCdEa</t>
  </si>
  <si>
    <t>FHCdEC</t>
  </si>
  <si>
    <t>FHCdEj</t>
  </si>
  <si>
    <t>FHCdES</t>
  </si>
  <si>
    <t>Production process related</t>
    <phoneticPr fontId="9"/>
  </si>
  <si>
    <t>FHCdER</t>
  </si>
  <si>
    <t>FHCdEW</t>
  </si>
  <si>
    <t>FHCdEX</t>
  </si>
  <si>
    <t>FHCdEZ</t>
  </si>
  <si>
    <t>FHCdEY</t>
  </si>
  <si>
    <t>FHCdEh</t>
  </si>
  <si>
    <t>FHCdEi</t>
  </si>
  <si>
    <t>FHCdEm</t>
  </si>
  <si>
    <t>FHCdEg</t>
  </si>
  <si>
    <t>FHCdEl</t>
  </si>
  <si>
    <t>FHCdEL</t>
  </si>
  <si>
    <t>FHCdEb</t>
  </si>
  <si>
    <t>FHCdEO</t>
  </si>
  <si>
    <t>Occurred in transportation</t>
    <phoneticPr fontId="0"/>
  </si>
  <si>
    <t>FHCdEk</t>
  </si>
  <si>
    <t>FHCdEf</t>
  </si>
  <si>
    <t>FHCREG</t>
  </si>
  <si>
    <t>FHCREa</t>
  </si>
  <si>
    <t>FHCREC</t>
  </si>
  <si>
    <t>FHCREj</t>
  </si>
  <si>
    <t>FHCRES</t>
  </si>
  <si>
    <t>FHCRER</t>
  </si>
  <si>
    <t>FHCREW</t>
  </si>
  <si>
    <t>FHCREX</t>
  </si>
  <si>
    <t>FHCREZ</t>
  </si>
  <si>
    <t>FHCREY</t>
  </si>
  <si>
    <t>FHCREh</t>
  </si>
  <si>
    <t>FHCREi</t>
  </si>
  <si>
    <t>FHCREm</t>
  </si>
  <si>
    <t>FHCREg</t>
  </si>
  <si>
    <t>FHCREl</t>
  </si>
  <si>
    <t>PCB defect</t>
  </si>
  <si>
    <t>FHCREL</t>
  </si>
  <si>
    <t>FHCREb</t>
  </si>
  <si>
    <t>FHCREO</t>
  </si>
  <si>
    <t>FHCREk</t>
  </si>
  <si>
    <t>FHCREf</t>
  </si>
  <si>
    <t>FHCHEG</t>
  </si>
  <si>
    <t>FHCHEa</t>
  </si>
  <si>
    <t>FHCHEC</t>
  </si>
  <si>
    <t>FHCHEj</t>
  </si>
  <si>
    <t>FHCHES</t>
  </si>
  <si>
    <t>FHCHER</t>
  </si>
  <si>
    <t>FHCHEW</t>
  </si>
  <si>
    <t>FHCHEX</t>
  </si>
  <si>
    <t>FHCHEZ</t>
  </si>
  <si>
    <t>FHCHEY</t>
  </si>
  <si>
    <t>FHCHEh</t>
  </si>
  <si>
    <t>FHCHEi</t>
  </si>
  <si>
    <t>FHCHEm</t>
  </si>
  <si>
    <t>FHCHEg</t>
  </si>
  <si>
    <t>FHCHEl</t>
  </si>
  <si>
    <t>FHCHEL</t>
  </si>
  <si>
    <t>FHCHEb</t>
  </si>
  <si>
    <t>FHCHEO</t>
  </si>
  <si>
    <t>FHCHEk</t>
  </si>
  <si>
    <t>FHCHEf</t>
  </si>
  <si>
    <t>FHCJEG</t>
  </si>
  <si>
    <t>FHCJEa</t>
  </si>
  <si>
    <t>FHCJEC</t>
  </si>
  <si>
    <t>FHCJEj</t>
  </si>
  <si>
    <t>FHCJES</t>
  </si>
  <si>
    <t>FHCJER</t>
  </si>
  <si>
    <t>FHCJEW</t>
  </si>
  <si>
    <t>FHCJEX</t>
  </si>
  <si>
    <t>FHCJEZ</t>
  </si>
  <si>
    <t>FHCJEY</t>
  </si>
  <si>
    <t>FHCJEh</t>
  </si>
  <si>
    <t>FHCJEi</t>
  </si>
  <si>
    <t>FHCJEm</t>
  </si>
  <si>
    <t>FHCJEg</t>
  </si>
  <si>
    <t>FHCJEl</t>
  </si>
  <si>
    <t>FHCJEL</t>
  </si>
  <si>
    <t>FHCJEb</t>
  </si>
  <si>
    <t>FHCJEO</t>
  </si>
  <si>
    <t>FHCJEk</t>
  </si>
  <si>
    <t>FHCJEf</t>
  </si>
  <si>
    <t>No GND terminal</t>
    <phoneticPr fontId="0"/>
  </si>
  <si>
    <t>FHCNEG</t>
  </si>
  <si>
    <t>FHCNEa</t>
  </si>
  <si>
    <t>FHCNEC</t>
  </si>
  <si>
    <t>FHCNEj</t>
  </si>
  <si>
    <t>FHCNES</t>
  </si>
  <si>
    <t>FHCNER</t>
  </si>
  <si>
    <t>FHCNEW</t>
  </si>
  <si>
    <t>FHCNEX</t>
  </si>
  <si>
    <t>FHCNEZ</t>
  </si>
  <si>
    <t>FHCNEY</t>
  </si>
  <si>
    <t>FHCNEh</t>
  </si>
  <si>
    <t>FHCNEi</t>
  </si>
  <si>
    <t>FHCNEm</t>
  </si>
  <si>
    <t>FHCNEg</t>
  </si>
  <si>
    <t>FHCNEl</t>
  </si>
  <si>
    <t>FHCNEL</t>
  </si>
  <si>
    <t>No GND terminal</t>
  </si>
  <si>
    <t>FHCNEb</t>
  </si>
  <si>
    <t>FHCNEO</t>
  </si>
  <si>
    <t>FHCNEk</t>
  </si>
  <si>
    <t>FHCNEf</t>
  </si>
  <si>
    <t>IC defect</t>
  </si>
  <si>
    <t>Foreign material</t>
  </si>
  <si>
    <t>FHCOEG</t>
  </si>
  <si>
    <t>FHCOEa</t>
  </si>
  <si>
    <t>FHCOEC</t>
  </si>
  <si>
    <t>FHCOEj</t>
  </si>
  <si>
    <t>FHCOES</t>
  </si>
  <si>
    <t>Production process related</t>
  </si>
  <si>
    <t>FHCOER</t>
  </si>
  <si>
    <t>FHCOEW</t>
  </si>
  <si>
    <t>FHCOEX</t>
  </si>
  <si>
    <t>FHCOEZ</t>
  </si>
  <si>
    <t>FHCOEY</t>
  </si>
  <si>
    <t>FHCOEh</t>
  </si>
  <si>
    <t>FHCOEi</t>
  </si>
  <si>
    <t>FHCOEm</t>
  </si>
  <si>
    <t>FHCOEg</t>
  </si>
  <si>
    <t>FHCOEl</t>
  </si>
  <si>
    <t>FHCOEL</t>
  </si>
  <si>
    <t>FHCOEb</t>
  </si>
  <si>
    <t>FHCOEO</t>
  </si>
  <si>
    <t>FHCOEk</t>
  </si>
  <si>
    <t>FHCOEf</t>
  </si>
  <si>
    <t>Insulation sheet defect</t>
    <phoneticPr fontId="0"/>
  </si>
  <si>
    <t>FHCoEG</t>
  </si>
  <si>
    <t>FHCoEa</t>
  </si>
  <si>
    <t>FHCoEC</t>
  </si>
  <si>
    <t>FHCoEj</t>
  </si>
  <si>
    <t>FHCoES</t>
  </si>
  <si>
    <t>FHCoER</t>
  </si>
  <si>
    <t>FHCoEW</t>
  </si>
  <si>
    <t>FHCoEX</t>
  </si>
  <si>
    <t>FHCoEZ</t>
  </si>
  <si>
    <t>FHCoEY</t>
  </si>
  <si>
    <t>FHCoEh</t>
  </si>
  <si>
    <t>FHCoEi</t>
  </si>
  <si>
    <t>FHCoEm</t>
  </si>
  <si>
    <t>FHCoEg</t>
  </si>
  <si>
    <t>FHCoEl</t>
  </si>
  <si>
    <t>FHCoEL</t>
  </si>
  <si>
    <t>FHCoEb</t>
  </si>
  <si>
    <t>FHCoEO</t>
  </si>
  <si>
    <t>FHCoEk</t>
  </si>
  <si>
    <t>FHCoEf</t>
  </si>
  <si>
    <t>FHCjEG</t>
  </si>
  <si>
    <t>FHCjEa</t>
  </si>
  <si>
    <t>FHCjEC</t>
  </si>
  <si>
    <t>FHCjEj</t>
  </si>
  <si>
    <t>FHCjES</t>
  </si>
  <si>
    <t>FHCjER</t>
  </si>
  <si>
    <t>FHCjEW</t>
  </si>
  <si>
    <t>FHCjEX</t>
  </si>
  <si>
    <t>FHCjEZ</t>
  </si>
  <si>
    <t>FHCjEY</t>
  </si>
  <si>
    <t>FHCjEh</t>
  </si>
  <si>
    <t>FHCjEi</t>
  </si>
  <si>
    <t>FHCjEm</t>
  </si>
  <si>
    <t>FHCjEg</t>
  </si>
  <si>
    <t>FHCjEl</t>
  </si>
  <si>
    <t>FHCjEL</t>
  </si>
  <si>
    <t>FHCjEb</t>
  </si>
  <si>
    <t>FHCjEO</t>
  </si>
  <si>
    <t>FHCjEk</t>
  </si>
  <si>
    <t>FHCjEf</t>
  </si>
  <si>
    <t>FHCtEG</t>
  </si>
  <si>
    <t>FHCtEa</t>
  </si>
  <si>
    <t>FHCtEC</t>
  </si>
  <si>
    <t>FHCtEj</t>
  </si>
  <si>
    <t>FHCtES</t>
  </si>
  <si>
    <t>FHCtER</t>
  </si>
  <si>
    <t>FHCtEW</t>
  </si>
  <si>
    <t>FHCtEX</t>
  </si>
  <si>
    <t>FHCtEZ</t>
  </si>
  <si>
    <t>FHCtEY</t>
  </si>
  <si>
    <t>FHCtEh</t>
  </si>
  <si>
    <t>FHCtEi</t>
  </si>
  <si>
    <t>FHCtEm</t>
  </si>
  <si>
    <t>FHCtEg</t>
  </si>
  <si>
    <t>FHCtEl</t>
  </si>
  <si>
    <t>FHCtEL</t>
  </si>
  <si>
    <t>FHCtEb</t>
  </si>
  <si>
    <t>FHCtEO</t>
  </si>
  <si>
    <t>FHCtEk</t>
  </si>
  <si>
    <t>FHCtEf</t>
  </si>
  <si>
    <t>FHCeEG</t>
  </si>
  <si>
    <t>FHCeEa</t>
  </si>
  <si>
    <t>FHCeEC</t>
  </si>
  <si>
    <t>Process condition setting issue</t>
  </si>
  <si>
    <t>FHCeEj</t>
  </si>
  <si>
    <t>FHCeES</t>
  </si>
  <si>
    <t>FHCeER</t>
  </si>
  <si>
    <t>FHCeEW</t>
  </si>
  <si>
    <t>FHCeEX</t>
  </si>
  <si>
    <t>FHCeEZ</t>
  </si>
  <si>
    <t>FHCeEY</t>
  </si>
  <si>
    <t>FHCeEh</t>
  </si>
  <si>
    <t>FHCeEi</t>
  </si>
  <si>
    <t>FHCeEm</t>
  </si>
  <si>
    <t>FHCeEg</t>
  </si>
  <si>
    <t>FHCeEl</t>
  </si>
  <si>
    <t>FHCeEL</t>
  </si>
  <si>
    <t>FHCeEb</t>
  </si>
  <si>
    <t>FHCeEO</t>
  </si>
  <si>
    <t>FHCeEk</t>
  </si>
  <si>
    <t>FHCeEf</t>
  </si>
  <si>
    <t>COB defect</t>
    <phoneticPr fontId="0"/>
  </si>
  <si>
    <t>FHCyEG</t>
  </si>
  <si>
    <t>FHCyEa</t>
  </si>
  <si>
    <t>FHCyEC</t>
  </si>
  <si>
    <t>FHCyEj</t>
  </si>
  <si>
    <t>FHCyES</t>
  </si>
  <si>
    <t>FHCyER</t>
  </si>
  <si>
    <t>FHCyEW</t>
  </si>
  <si>
    <t>FHCyEX</t>
  </si>
  <si>
    <t>FHCyEZ</t>
  </si>
  <si>
    <t>FHCyEY</t>
  </si>
  <si>
    <t>FHCyEh</t>
  </si>
  <si>
    <t>FHCyEi</t>
  </si>
  <si>
    <t>FHCyEm</t>
  </si>
  <si>
    <t>FHCyEg</t>
  </si>
  <si>
    <t>FHCyEl</t>
  </si>
  <si>
    <t>FHCyEL</t>
  </si>
  <si>
    <t>FHCyEb</t>
  </si>
  <si>
    <t>FHCyEO</t>
  </si>
  <si>
    <t>FHCyEk</t>
  </si>
  <si>
    <t>FHCyEf</t>
  </si>
  <si>
    <t>FHCsEb</t>
  </si>
  <si>
    <t>Horizontal missing line</t>
  </si>
  <si>
    <t>FICOEG</t>
  </si>
  <si>
    <t>Horizontal missing line</t>
    <phoneticPr fontId="0"/>
  </si>
  <si>
    <t>FICOEa</t>
  </si>
  <si>
    <t>FICOEC</t>
  </si>
  <si>
    <t>FICOEj</t>
  </si>
  <si>
    <t>FICOES</t>
  </si>
  <si>
    <t>FICOER</t>
  </si>
  <si>
    <t>FICOEW</t>
  </si>
  <si>
    <t>FICOEX</t>
  </si>
  <si>
    <t>FICOEZ</t>
  </si>
  <si>
    <t>FICOEY</t>
  </si>
  <si>
    <t>FICOEh</t>
  </si>
  <si>
    <t>FICOEi</t>
  </si>
  <si>
    <t>FICOEm</t>
  </si>
  <si>
    <t>FICOEg</t>
  </si>
  <si>
    <t>FICOEl</t>
  </si>
  <si>
    <t>FICOEL</t>
  </si>
  <si>
    <t>FICOEb</t>
  </si>
  <si>
    <t>FICOEO</t>
  </si>
  <si>
    <t>FICOEk</t>
  </si>
  <si>
    <t>FICOEf</t>
  </si>
  <si>
    <t>COG defect</t>
  </si>
  <si>
    <t>FICHEG</t>
  </si>
  <si>
    <t>FICHEa</t>
  </si>
  <si>
    <t>FICHEC</t>
  </si>
  <si>
    <t>FICHEj</t>
  </si>
  <si>
    <t>FICHES</t>
  </si>
  <si>
    <t>FICHER</t>
  </si>
  <si>
    <t>FICHEW</t>
  </si>
  <si>
    <t>FICHEX</t>
  </si>
  <si>
    <t>FICHEZ</t>
  </si>
  <si>
    <t>FICHEY</t>
  </si>
  <si>
    <t>FICHEh</t>
  </si>
  <si>
    <t>FICHEi</t>
  </si>
  <si>
    <t>FICHEm</t>
  </si>
  <si>
    <t>FICHEg</t>
  </si>
  <si>
    <t>FICHEl</t>
  </si>
  <si>
    <t>FICHEL</t>
  </si>
  <si>
    <t>FICHEb</t>
  </si>
  <si>
    <t>FICHEO</t>
  </si>
  <si>
    <t>FICHEk</t>
  </si>
  <si>
    <t>FICHEf</t>
  </si>
  <si>
    <t>Cut disconnection</t>
  </si>
  <si>
    <t>FICZEG</t>
  </si>
  <si>
    <t>Cut disconnection</t>
    <phoneticPr fontId="0"/>
  </si>
  <si>
    <t>FICZEa</t>
  </si>
  <si>
    <t>FICZEC</t>
  </si>
  <si>
    <t>FICZEj</t>
  </si>
  <si>
    <t>FICZES</t>
  </si>
  <si>
    <t>FICZER</t>
  </si>
  <si>
    <t>FICZEW</t>
  </si>
  <si>
    <t>FICZEX</t>
  </si>
  <si>
    <t>FICZEZ</t>
  </si>
  <si>
    <t>FICZEY</t>
  </si>
  <si>
    <t>FICZEh</t>
  </si>
  <si>
    <t>FICZEi</t>
  </si>
  <si>
    <t>FICZEm</t>
  </si>
  <si>
    <t>FICZEg</t>
  </si>
  <si>
    <t>FICZEl</t>
  </si>
  <si>
    <t>FICZEL</t>
  </si>
  <si>
    <t>FICZEb</t>
  </si>
  <si>
    <t>FICZEO</t>
  </si>
  <si>
    <t>FICZEk</t>
  </si>
  <si>
    <t>FICZEf</t>
  </si>
  <si>
    <t>ITO contact disconnection</t>
    <phoneticPr fontId="0"/>
  </si>
  <si>
    <t>FICPEG</t>
  </si>
  <si>
    <t>FICPEa</t>
  </si>
  <si>
    <t>FICPEC</t>
  </si>
  <si>
    <t>FICPEj</t>
  </si>
  <si>
    <t>FICPES</t>
  </si>
  <si>
    <t>FICPER</t>
  </si>
  <si>
    <t>FICPEW</t>
  </si>
  <si>
    <t>FICPEX</t>
  </si>
  <si>
    <t>FICPEZ</t>
  </si>
  <si>
    <t>FICPEY</t>
  </si>
  <si>
    <t>FICPEh</t>
  </si>
  <si>
    <t>FICPEi</t>
  </si>
  <si>
    <t>FICPEm</t>
  </si>
  <si>
    <t>FICPEg</t>
  </si>
  <si>
    <t>FICPEl</t>
  </si>
  <si>
    <t>FICPEL</t>
  </si>
  <si>
    <t>FICPEb</t>
  </si>
  <si>
    <t>FICPEO</t>
  </si>
  <si>
    <t>FICPEk</t>
  </si>
  <si>
    <t>FICPEf</t>
  </si>
  <si>
    <t>GI foreign material in layer</t>
  </si>
  <si>
    <t>FICMEG</t>
  </si>
  <si>
    <t>GI foreign material in layer</t>
    <phoneticPr fontId="0"/>
  </si>
  <si>
    <t>FICMEa</t>
  </si>
  <si>
    <t>FICMEC</t>
  </si>
  <si>
    <t>FICMEj</t>
  </si>
  <si>
    <t>FICMES</t>
  </si>
  <si>
    <t>FICMER</t>
  </si>
  <si>
    <t>FICMEW</t>
  </si>
  <si>
    <t>FICMEX</t>
  </si>
  <si>
    <t>FICMEZ</t>
  </si>
  <si>
    <t>FICMEY</t>
  </si>
  <si>
    <t>FICMEh</t>
  </si>
  <si>
    <t>FICMEi</t>
  </si>
  <si>
    <t>FICMEm</t>
  </si>
  <si>
    <t>FICMEg</t>
  </si>
  <si>
    <t>FICMEl</t>
  </si>
  <si>
    <t>FICMEL</t>
  </si>
  <si>
    <t>FICMEb</t>
  </si>
  <si>
    <t>FICMEO</t>
  </si>
  <si>
    <t>FICMEk</t>
  </si>
  <si>
    <t>FICMEf</t>
  </si>
  <si>
    <t>FICeEG</t>
  </si>
  <si>
    <t>FICeEa</t>
  </si>
  <si>
    <t>FICeEC</t>
  </si>
  <si>
    <t>FICeEj</t>
  </si>
  <si>
    <t>FICeES</t>
  </si>
  <si>
    <t>FICeER</t>
  </si>
  <si>
    <t>FICeEW</t>
  </si>
  <si>
    <t>FICeEX</t>
  </si>
  <si>
    <t>FICeEZ</t>
  </si>
  <si>
    <t>FICeEY</t>
  </si>
  <si>
    <t>FICeEh</t>
  </si>
  <si>
    <t>FICeEi</t>
  </si>
  <si>
    <t>FICeEm</t>
  </si>
  <si>
    <t>FICeEg</t>
  </si>
  <si>
    <t>FICeEl</t>
  </si>
  <si>
    <t>FICeEL</t>
  </si>
  <si>
    <t>FICeEb</t>
  </si>
  <si>
    <t>FICeEO</t>
  </si>
  <si>
    <t>FICeEk</t>
  </si>
  <si>
    <t>FICeEf</t>
  </si>
  <si>
    <t>FICtEG</t>
  </si>
  <si>
    <t>FICtEa</t>
  </si>
  <si>
    <t>FICtEC</t>
  </si>
  <si>
    <t>FICtEj</t>
  </si>
  <si>
    <t>FICtES</t>
  </si>
  <si>
    <t>FICtER</t>
  </si>
  <si>
    <t>FICtEW</t>
  </si>
  <si>
    <t>FICtEX</t>
  </si>
  <si>
    <t>FICtEZ</t>
  </si>
  <si>
    <t>FICtEY</t>
  </si>
  <si>
    <t>FICtEh</t>
  </si>
  <si>
    <t>FICtEi</t>
  </si>
  <si>
    <t>FICtEm</t>
  </si>
  <si>
    <t>FICtEg</t>
  </si>
  <si>
    <t>FICtEl</t>
  </si>
  <si>
    <t>FICtEL</t>
  </si>
  <si>
    <t>FICtEb</t>
  </si>
  <si>
    <t>FICtEO</t>
  </si>
  <si>
    <t>FICtEk</t>
  </si>
  <si>
    <t>FICtEf</t>
  </si>
  <si>
    <t>FICsEb</t>
  </si>
  <si>
    <t>Vertical missing line</t>
  </si>
  <si>
    <t>FJCOEG</t>
  </si>
  <si>
    <t>Vertical missing line</t>
    <phoneticPr fontId="0"/>
  </si>
  <si>
    <t>FJCOEa</t>
  </si>
  <si>
    <t>FJCOEC</t>
  </si>
  <si>
    <t>FJCOEj</t>
  </si>
  <si>
    <t>ESD control</t>
  </si>
  <si>
    <t>FJCOES</t>
  </si>
  <si>
    <t>FJCOER</t>
  </si>
  <si>
    <t>FJCOEW</t>
  </si>
  <si>
    <t>FJCOEX</t>
  </si>
  <si>
    <t>FJCOEZ</t>
  </si>
  <si>
    <t>FJCOEY</t>
  </si>
  <si>
    <t>FJCOEh</t>
  </si>
  <si>
    <t>FJCOEi</t>
  </si>
  <si>
    <t>FJCOEm</t>
  </si>
  <si>
    <t>FJCOEg</t>
  </si>
  <si>
    <t>FJCOEl</t>
  </si>
  <si>
    <t>FJCOEL</t>
  </si>
  <si>
    <t>FJCOEb</t>
  </si>
  <si>
    <t>FJCOEO</t>
  </si>
  <si>
    <t>FJCOEk</t>
  </si>
  <si>
    <t>FJCOEf</t>
  </si>
  <si>
    <t>FJCHEG</t>
  </si>
  <si>
    <t>FJCHEa</t>
  </si>
  <si>
    <t>FJCHEC</t>
  </si>
  <si>
    <t>FJCHEj</t>
  </si>
  <si>
    <t>FJCHES</t>
  </si>
  <si>
    <t>FJCHER</t>
  </si>
  <si>
    <t>FJCHEW</t>
  </si>
  <si>
    <t>FJCHEX</t>
  </si>
  <si>
    <t>FJCHEZ</t>
  </si>
  <si>
    <t>FJCHEY</t>
  </si>
  <si>
    <t>FJCHEh</t>
  </si>
  <si>
    <t>FJCHEi</t>
  </si>
  <si>
    <t>FJCHEm</t>
  </si>
  <si>
    <t>FJCHEg</t>
  </si>
  <si>
    <t>FJCHEl</t>
  </si>
  <si>
    <t>FJCHEL</t>
  </si>
  <si>
    <t>FJCHEb</t>
  </si>
  <si>
    <t>FJCHEO</t>
  </si>
  <si>
    <t>FJCHEk</t>
  </si>
  <si>
    <t>FJCHEf</t>
  </si>
  <si>
    <t>FJCZEG</t>
  </si>
  <si>
    <t>FJCZEa</t>
  </si>
  <si>
    <t>FJCZEC</t>
  </si>
  <si>
    <t>FJCZEj</t>
  </si>
  <si>
    <t>FJCZES</t>
  </si>
  <si>
    <t>FJCZER</t>
  </si>
  <si>
    <t>FJCZEW</t>
  </si>
  <si>
    <t>FJCZEX</t>
  </si>
  <si>
    <t>FJCZEZ</t>
  </si>
  <si>
    <t>FJCZEY</t>
  </si>
  <si>
    <t>FJCZEh</t>
  </si>
  <si>
    <t>FJCZEi</t>
  </si>
  <si>
    <t>FJCZEm</t>
  </si>
  <si>
    <t>FJCZEg</t>
  </si>
  <si>
    <t>FJCZEl</t>
  </si>
  <si>
    <t>FJCZEL</t>
  </si>
  <si>
    <t>FJCZEb</t>
  </si>
  <si>
    <t>FJCZEO</t>
  </si>
  <si>
    <t>FJCZEk</t>
  </si>
  <si>
    <t>FJCZEf</t>
  </si>
  <si>
    <t>FJCPEG</t>
  </si>
  <si>
    <t>FJCPEa</t>
  </si>
  <si>
    <t>FJCPEC</t>
  </si>
  <si>
    <t>FJCPEj</t>
  </si>
  <si>
    <t>FJCPES</t>
  </si>
  <si>
    <t>FJCPER</t>
  </si>
  <si>
    <t>FJCPEW</t>
  </si>
  <si>
    <t>FJCPEX</t>
  </si>
  <si>
    <t>FJCPEZ</t>
  </si>
  <si>
    <t>FJCPEY</t>
  </si>
  <si>
    <t>FJCPEh</t>
  </si>
  <si>
    <t>FJCPEi</t>
  </si>
  <si>
    <t>FJCPEm</t>
  </si>
  <si>
    <t>FJCPEg</t>
  </si>
  <si>
    <t>FJCPEl</t>
  </si>
  <si>
    <t>FJCPEL</t>
  </si>
  <si>
    <t>FJCPEb</t>
  </si>
  <si>
    <t>FJCPEO</t>
  </si>
  <si>
    <t>FJCPEk</t>
  </si>
  <si>
    <t>FJCPEf</t>
  </si>
  <si>
    <t>FJCMEG</t>
  </si>
  <si>
    <t>FJCMEa</t>
  </si>
  <si>
    <t>FJCMEC</t>
  </si>
  <si>
    <t>FJCMEj</t>
  </si>
  <si>
    <t>FJCMES</t>
  </si>
  <si>
    <t>FJCMER</t>
  </si>
  <si>
    <t>FJCMEW</t>
  </si>
  <si>
    <t>FJCMEX</t>
  </si>
  <si>
    <t>FJCMEZ</t>
  </si>
  <si>
    <t>FJCMEY</t>
  </si>
  <si>
    <t>FJCMEh</t>
  </si>
  <si>
    <t>FJCMEi</t>
  </si>
  <si>
    <t>FJCMEm</t>
  </si>
  <si>
    <t>FJCMEg</t>
  </si>
  <si>
    <t>FJCMEl</t>
  </si>
  <si>
    <t>FJCMEL</t>
  </si>
  <si>
    <t>FJCMEb</t>
  </si>
  <si>
    <t>FJCMEO</t>
  </si>
  <si>
    <t>FJCMEk</t>
  </si>
  <si>
    <t>FJCMEf</t>
  </si>
  <si>
    <t>FJCeEG</t>
  </si>
  <si>
    <t>FJCeEa</t>
  </si>
  <si>
    <t>FJCeEC</t>
  </si>
  <si>
    <t>FJCeEj</t>
  </si>
  <si>
    <t>FJCeES</t>
  </si>
  <si>
    <t>FJCeER</t>
  </si>
  <si>
    <t>FJCeEW</t>
  </si>
  <si>
    <t>FJCeEX</t>
  </si>
  <si>
    <t>FJCeEZ</t>
  </si>
  <si>
    <t>FJCeEY</t>
  </si>
  <si>
    <t>FJCeEh</t>
  </si>
  <si>
    <t>FJCeEi</t>
  </si>
  <si>
    <t>FJCeEm</t>
  </si>
  <si>
    <t>FJCeEg</t>
  </si>
  <si>
    <t>FJCeEl</t>
  </si>
  <si>
    <t>FJCeEL</t>
  </si>
  <si>
    <t>FJCeEb</t>
  </si>
  <si>
    <t>FJCeEO</t>
  </si>
  <si>
    <t>FJCeEk</t>
  </si>
  <si>
    <t>FJCeEf</t>
  </si>
  <si>
    <t>FJCtEG</t>
  </si>
  <si>
    <t>FJCtEa</t>
  </si>
  <si>
    <t>FJCtEC</t>
  </si>
  <si>
    <t>FJCtEj</t>
  </si>
  <si>
    <t>FJCtES</t>
  </si>
  <si>
    <t>FJCtER</t>
  </si>
  <si>
    <t>FJCtEW</t>
  </si>
  <si>
    <t>FJCtEX</t>
  </si>
  <si>
    <t>FJCtEZ</t>
  </si>
  <si>
    <t>FJCtEY</t>
  </si>
  <si>
    <t>FJCtEh</t>
  </si>
  <si>
    <t>FJCtEi</t>
  </si>
  <si>
    <t>FJCtEm</t>
  </si>
  <si>
    <t>FJCtEg</t>
  </si>
  <si>
    <t>FJCtEl</t>
  </si>
  <si>
    <t>FJCtEL</t>
  </si>
  <si>
    <t>FJCtEb</t>
  </si>
  <si>
    <t>FJCtEO</t>
  </si>
  <si>
    <t>FJCtEk</t>
  </si>
  <si>
    <t>FJCtEf</t>
  </si>
  <si>
    <t>FJCsEb</t>
  </si>
  <si>
    <t>Cross missing line</t>
    <phoneticPr fontId="0"/>
  </si>
  <si>
    <t>FKCOEG</t>
  </si>
  <si>
    <t>FKCOEa</t>
  </si>
  <si>
    <t>FKCOEC</t>
  </si>
  <si>
    <t>FKCOEj</t>
  </si>
  <si>
    <t>FKCOES</t>
  </si>
  <si>
    <t>FKCOER</t>
  </si>
  <si>
    <t>FKCOEW</t>
  </si>
  <si>
    <t>FKCOEX</t>
  </si>
  <si>
    <t>FKCOEZ</t>
  </si>
  <si>
    <t>FKCOEY</t>
  </si>
  <si>
    <t>FKCOEh</t>
  </si>
  <si>
    <t>FKCOEi</t>
  </si>
  <si>
    <t>FKCOEm</t>
  </si>
  <si>
    <t>FKCOEg</t>
  </si>
  <si>
    <t>FKCOEl</t>
  </si>
  <si>
    <t>FKCOEL</t>
  </si>
  <si>
    <t>FKCOEb</t>
  </si>
  <si>
    <t>FKCOEO</t>
  </si>
  <si>
    <t>FKCOEk</t>
  </si>
  <si>
    <t>FKCOEf</t>
  </si>
  <si>
    <t>FKCHEG</t>
  </si>
  <si>
    <t>FKCHEa</t>
  </si>
  <si>
    <t>FKCHEC</t>
  </si>
  <si>
    <t>FKCHEj</t>
  </si>
  <si>
    <t>FKCHES</t>
  </si>
  <si>
    <t>FKCHER</t>
  </si>
  <si>
    <t>FKCHEW</t>
  </si>
  <si>
    <t>FKCHEX</t>
  </si>
  <si>
    <t>FKCHEZ</t>
  </si>
  <si>
    <t>FKCHEY</t>
  </si>
  <si>
    <t>FKCHEh</t>
  </si>
  <si>
    <t>FKCHEi</t>
  </si>
  <si>
    <t>FKCHEm</t>
  </si>
  <si>
    <t>FKCHEg</t>
  </si>
  <si>
    <t>FKCHEl</t>
  </si>
  <si>
    <t>FKCHEL</t>
  </si>
  <si>
    <t>FKCHEb</t>
  </si>
  <si>
    <t>FKCHEO</t>
  </si>
  <si>
    <t>FKCHEk</t>
  </si>
  <si>
    <t>FKCHEf</t>
  </si>
  <si>
    <t>FKCZEG</t>
  </si>
  <si>
    <t>FKCZEa</t>
  </si>
  <si>
    <t>FKCZEC</t>
  </si>
  <si>
    <t>FKCZEj</t>
  </si>
  <si>
    <t>FKCZES</t>
  </si>
  <si>
    <t>FKCZER</t>
  </si>
  <si>
    <t>FKCZEW</t>
  </si>
  <si>
    <t>FKCZEX</t>
  </si>
  <si>
    <t>FKCZEZ</t>
  </si>
  <si>
    <t>FKCZEY</t>
  </si>
  <si>
    <t>FKCZEh</t>
  </si>
  <si>
    <t>FKCZEi</t>
  </si>
  <si>
    <t>FKCZEm</t>
  </si>
  <si>
    <t>FKCZEg</t>
  </si>
  <si>
    <t>FKCZEl</t>
  </si>
  <si>
    <t>FKCZEL</t>
  </si>
  <si>
    <t>FKCZEb</t>
  </si>
  <si>
    <t>FKCZEO</t>
  </si>
  <si>
    <t>FKCZEk</t>
  </si>
  <si>
    <t>FKCZEf</t>
  </si>
  <si>
    <t>FKCPEG</t>
  </si>
  <si>
    <t>FKCPEa</t>
  </si>
  <si>
    <t>FKCPEC</t>
  </si>
  <si>
    <t>FKCPEj</t>
  </si>
  <si>
    <t>FKCPES</t>
  </si>
  <si>
    <t>FKCPER</t>
  </si>
  <si>
    <t>FKCPEW</t>
  </si>
  <si>
    <t>FKCPEX</t>
  </si>
  <si>
    <t>FKCPEZ</t>
  </si>
  <si>
    <t>FKCPEY</t>
  </si>
  <si>
    <t>FKCPEh</t>
  </si>
  <si>
    <t>FKCPEi</t>
  </si>
  <si>
    <t>FKCPEm</t>
  </si>
  <si>
    <t>FKCPEg</t>
  </si>
  <si>
    <t>FKCPEl</t>
  </si>
  <si>
    <t>FKCPEL</t>
  </si>
  <si>
    <t>FKCPEb</t>
  </si>
  <si>
    <t>FKCPEO</t>
  </si>
  <si>
    <t>FKCPEk</t>
  </si>
  <si>
    <t>FKCPEf</t>
  </si>
  <si>
    <t>Cross missing line</t>
  </si>
  <si>
    <t>FKCMEG</t>
  </si>
  <si>
    <t>FKCMEa</t>
  </si>
  <si>
    <t>FKCMEC</t>
  </si>
  <si>
    <t>FKCMEj</t>
  </si>
  <si>
    <t>FKCMES</t>
  </si>
  <si>
    <t>FKCMER</t>
  </si>
  <si>
    <t>FKCMEW</t>
  </si>
  <si>
    <t>FKCMEX</t>
  </si>
  <si>
    <t>FKCMEZ</t>
  </si>
  <si>
    <t>FKCMEY</t>
  </si>
  <si>
    <t>FKCMEh</t>
  </si>
  <si>
    <t>FKCMEi</t>
  </si>
  <si>
    <t>FKCMEm</t>
  </si>
  <si>
    <t>FKCMEg</t>
  </si>
  <si>
    <t>FKCMEl</t>
  </si>
  <si>
    <t>FKCMEL</t>
  </si>
  <si>
    <t>FKCMEb</t>
  </si>
  <si>
    <t>FKCMEO</t>
  </si>
  <si>
    <t>FKCMEk</t>
  </si>
  <si>
    <t>FKCMEf</t>
  </si>
  <si>
    <t>FKCeEG</t>
  </si>
  <si>
    <t>FKCeEa</t>
  </si>
  <si>
    <t>FKCeEC</t>
  </si>
  <si>
    <t>FKCeEj</t>
  </si>
  <si>
    <t>FKCeES</t>
  </si>
  <si>
    <t>FKCeER</t>
  </si>
  <si>
    <t>FKCeEW</t>
  </si>
  <si>
    <t>FKCeEX</t>
  </si>
  <si>
    <t>FKCeEZ</t>
  </si>
  <si>
    <t>FKCeEY</t>
  </si>
  <si>
    <t>FKCeEh</t>
  </si>
  <si>
    <t>FKCeEi</t>
  </si>
  <si>
    <t>FKCeEm</t>
  </si>
  <si>
    <t>FKCeEg</t>
  </si>
  <si>
    <t>FKCeEl</t>
  </si>
  <si>
    <t>FKCeEL</t>
  </si>
  <si>
    <t>FKCeEb</t>
  </si>
  <si>
    <t>FKCeEO</t>
  </si>
  <si>
    <t>FKCeEk</t>
  </si>
  <si>
    <t>FKCeEf</t>
  </si>
  <si>
    <t>FKCtEG</t>
  </si>
  <si>
    <t>FKCtEa</t>
  </si>
  <si>
    <t>FKCtEC</t>
  </si>
  <si>
    <t>FKCtEj</t>
  </si>
  <si>
    <t>FKCtES</t>
  </si>
  <si>
    <t>FKCtER</t>
  </si>
  <si>
    <t>FKCtEW</t>
  </si>
  <si>
    <t>FKCtEX</t>
  </si>
  <si>
    <t>FKCtEZ</t>
  </si>
  <si>
    <t>FKCtEY</t>
  </si>
  <si>
    <t>FKCtEh</t>
  </si>
  <si>
    <t>FKCtEi</t>
  </si>
  <si>
    <t>FKCtEm</t>
  </si>
  <si>
    <t>FKCtEg</t>
  </si>
  <si>
    <t>FKCtEl</t>
  </si>
  <si>
    <t>FKCtEL</t>
  </si>
  <si>
    <t>FKCtEb</t>
  </si>
  <si>
    <t>FKCtEO</t>
  </si>
  <si>
    <t>FKCtEk</t>
  </si>
  <si>
    <t>FKCtEf</t>
  </si>
  <si>
    <t>FKCsEb</t>
  </si>
  <si>
    <t>L-missing line</t>
    <phoneticPr fontId="0"/>
  </si>
  <si>
    <t>FLCOEG</t>
  </si>
  <si>
    <t>FLCOEa</t>
  </si>
  <si>
    <t>FLCOEC</t>
  </si>
  <si>
    <t>FLCOEj</t>
  </si>
  <si>
    <t>FLCOES</t>
  </si>
  <si>
    <t>FLCOER</t>
  </si>
  <si>
    <t>FLCOEW</t>
  </si>
  <si>
    <t>FLCOEX</t>
  </si>
  <si>
    <t>FLCOEZ</t>
  </si>
  <si>
    <t>FLCOEY</t>
  </si>
  <si>
    <t>FLCOEh</t>
  </si>
  <si>
    <t>FLCOEi</t>
  </si>
  <si>
    <t>FLCOEm</t>
  </si>
  <si>
    <t>FLCOEg</t>
  </si>
  <si>
    <t>FLCOEl</t>
  </si>
  <si>
    <t>FLCOEL</t>
  </si>
  <si>
    <t>FLCOEb</t>
  </si>
  <si>
    <t>FLCOEO</t>
  </si>
  <si>
    <t>FLCOEk</t>
  </si>
  <si>
    <t>FLCOEf</t>
  </si>
  <si>
    <t>FLCHEG</t>
  </si>
  <si>
    <t>FLCHEa</t>
  </si>
  <si>
    <t>FLCHEC</t>
  </si>
  <si>
    <t>FLCHEj</t>
  </si>
  <si>
    <t>FLCHES</t>
  </si>
  <si>
    <t>FLCHER</t>
  </si>
  <si>
    <t>FLCHEW</t>
  </si>
  <si>
    <t>FLCHEX</t>
  </si>
  <si>
    <t>FLCHEZ</t>
  </si>
  <si>
    <t>FLCHEY</t>
  </si>
  <si>
    <t>FLCHEh</t>
  </si>
  <si>
    <t>FLCHEi</t>
  </si>
  <si>
    <t>FLCHEm</t>
  </si>
  <si>
    <t>FLCHEg</t>
  </si>
  <si>
    <t>FLCHEl</t>
  </si>
  <si>
    <t>FLCHEL</t>
  </si>
  <si>
    <t>FLCHEb</t>
  </si>
  <si>
    <t>FLCHEO</t>
  </si>
  <si>
    <t>FLCHEk</t>
  </si>
  <si>
    <t>FLCHEf</t>
  </si>
  <si>
    <t>FLCZEG</t>
  </si>
  <si>
    <t>FLCZEa</t>
  </si>
  <si>
    <t>FLCZEC</t>
  </si>
  <si>
    <t>FLCZEj</t>
  </si>
  <si>
    <t>FLCZES</t>
  </si>
  <si>
    <t>FLCZER</t>
  </si>
  <si>
    <t>FLCZEW</t>
  </si>
  <si>
    <t>FLCZEX</t>
  </si>
  <si>
    <t>FLCZEZ</t>
  </si>
  <si>
    <t>FLCZEY</t>
  </si>
  <si>
    <t>FLCZEh</t>
  </si>
  <si>
    <t>FLCZEi</t>
  </si>
  <si>
    <t>FLCZEm</t>
  </si>
  <si>
    <t>FLCZEg</t>
  </si>
  <si>
    <t>FLCZEl</t>
  </si>
  <si>
    <t>FLCZEL</t>
  </si>
  <si>
    <t>FLCZEb</t>
  </si>
  <si>
    <t>FLCZEO</t>
  </si>
  <si>
    <t>FLCZEk</t>
  </si>
  <si>
    <t>FLCZEf</t>
  </si>
  <si>
    <t>FLCPEG</t>
  </si>
  <si>
    <t>FLCPEa</t>
  </si>
  <si>
    <t>FLCPEC</t>
  </si>
  <si>
    <t>FLCPEj</t>
  </si>
  <si>
    <t>FLCPES</t>
  </si>
  <si>
    <t>FLCPER</t>
  </si>
  <si>
    <t>FLCPEW</t>
  </si>
  <si>
    <t>FLCPEX</t>
  </si>
  <si>
    <t>FLCPEZ</t>
  </si>
  <si>
    <t>FLCPEY</t>
  </si>
  <si>
    <t>FLCPEh</t>
  </si>
  <si>
    <t>FLCPEi</t>
  </si>
  <si>
    <t>FLCPEm</t>
  </si>
  <si>
    <t>FLCPEg</t>
  </si>
  <si>
    <t>FLCPEl</t>
  </si>
  <si>
    <t>FLCPEL</t>
  </si>
  <si>
    <t>FLCPEb</t>
  </si>
  <si>
    <t>FLCPEO</t>
  </si>
  <si>
    <t>FLCPEk</t>
  </si>
  <si>
    <t>FLCPEf</t>
  </si>
  <si>
    <t>FLCMEG</t>
  </si>
  <si>
    <t>FLCMEa</t>
  </si>
  <si>
    <t>FLCMEC</t>
  </si>
  <si>
    <t>FLCMEj</t>
  </si>
  <si>
    <t>FLCMES</t>
  </si>
  <si>
    <t>FLCMER</t>
  </si>
  <si>
    <t>FLCMEW</t>
  </si>
  <si>
    <t>FLCMEX</t>
  </si>
  <si>
    <t>FLCMEZ</t>
  </si>
  <si>
    <t>FLCMEY</t>
  </si>
  <si>
    <t>FLCMEh</t>
  </si>
  <si>
    <t>FLCMEi</t>
  </si>
  <si>
    <t>FLCMEm</t>
  </si>
  <si>
    <t>FLCMEg</t>
  </si>
  <si>
    <t>FLCMEl</t>
  </si>
  <si>
    <t>FLCMEL</t>
  </si>
  <si>
    <t>FLCMEb</t>
  </si>
  <si>
    <t>FLCMEO</t>
  </si>
  <si>
    <t>FLCMEk</t>
  </si>
  <si>
    <t>FLCMEf</t>
  </si>
  <si>
    <t>FLCeEG</t>
  </si>
  <si>
    <t>FLCeEa</t>
  </si>
  <si>
    <t>FLCeEC</t>
  </si>
  <si>
    <t>FLCeEj</t>
  </si>
  <si>
    <t>FLCeES</t>
  </si>
  <si>
    <t>FLCeER</t>
  </si>
  <si>
    <t>FLCeEW</t>
  </si>
  <si>
    <t>FLCeEX</t>
  </si>
  <si>
    <t>FLCeEZ</t>
  </si>
  <si>
    <t>FLCeEY</t>
  </si>
  <si>
    <t>FLCeEh</t>
  </si>
  <si>
    <t>FLCeEi</t>
  </si>
  <si>
    <t>FLCeEm</t>
  </si>
  <si>
    <t>FLCeEg</t>
  </si>
  <si>
    <t>FLCeEl</t>
  </si>
  <si>
    <t>FLCeEL</t>
  </si>
  <si>
    <t>FLCeEb</t>
  </si>
  <si>
    <t>FLCeEO</t>
  </si>
  <si>
    <t>FLCeEk</t>
  </si>
  <si>
    <t>FLCeEf</t>
  </si>
  <si>
    <t>FLCtEG</t>
  </si>
  <si>
    <t>FLCtEa</t>
  </si>
  <si>
    <t>FLCtEC</t>
  </si>
  <si>
    <t>FLCtEj</t>
  </si>
  <si>
    <t>FLCtES</t>
  </si>
  <si>
    <t>FLCtER</t>
  </si>
  <si>
    <t>FLCtEW</t>
  </si>
  <si>
    <t>FLCtEX</t>
  </si>
  <si>
    <t>FLCtEZ</t>
  </si>
  <si>
    <t>FLCtEY</t>
  </si>
  <si>
    <t>FLCtEh</t>
  </si>
  <si>
    <t>FLCtEi</t>
  </si>
  <si>
    <t>FLCtEm</t>
  </si>
  <si>
    <t>FLCtEg</t>
  </si>
  <si>
    <t>FLCtEl</t>
  </si>
  <si>
    <t>FLCtEL</t>
  </si>
  <si>
    <t>FLCtEb</t>
  </si>
  <si>
    <t>FLCtEO</t>
  </si>
  <si>
    <t>FLCtEk</t>
  </si>
  <si>
    <t>FLCtEf</t>
  </si>
  <si>
    <t>FLCsEb</t>
  </si>
  <si>
    <t>FMCOEG</t>
  </si>
  <si>
    <t>Partial missing line</t>
    <phoneticPr fontId="0"/>
  </si>
  <si>
    <t>FMCOEa</t>
  </si>
  <si>
    <t>FMCOEC</t>
  </si>
  <si>
    <t>FMCOEj</t>
  </si>
  <si>
    <t>FMCOES</t>
  </si>
  <si>
    <t>FMCOER</t>
  </si>
  <si>
    <t>FMCOEW</t>
  </si>
  <si>
    <t>FMCOEX</t>
  </si>
  <si>
    <t>FMCOEZ</t>
  </si>
  <si>
    <t>FMCOEY</t>
  </si>
  <si>
    <t>FMCOEh</t>
  </si>
  <si>
    <t>FMCOEi</t>
  </si>
  <si>
    <t>FMCOEm</t>
  </si>
  <si>
    <t>FMCOEg</t>
  </si>
  <si>
    <t>FMCOEl</t>
  </si>
  <si>
    <t>FMCOEL</t>
  </si>
  <si>
    <t>FMCOEb</t>
  </si>
  <si>
    <t>FMCOEO</t>
  </si>
  <si>
    <t>FMCOEk</t>
  </si>
  <si>
    <t>FMCOEf</t>
  </si>
  <si>
    <t>FMCHEG</t>
  </si>
  <si>
    <t>FMCHEa</t>
  </si>
  <si>
    <t>FMCHEC</t>
  </si>
  <si>
    <t>FMCHEj</t>
  </si>
  <si>
    <t>FMCHES</t>
  </si>
  <si>
    <t>FMCHER</t>
  </si>
  <si>
    <t>FMCHEW</t>
  </si>
  <si>
    <t>FMCHEX</t>
  </si>
  <si>
    <t>FMCHEZ</t>
  </si>
  <si>
    <t>FMCHEY</t>
  </si>
  <si>
    <t>FMCHEh</t>
  </si>
  <si>
    <t>FMCHEi</t>
  </si>
  <si>
    <t>FMCHEm</t>
  </si>
  <si>
    <t>FMCHEg</t>
  </si>
  <si>
    <t>FMCHEl</t>
  </si>
  <si>
    <t>FMCHEL</t>
  </si>
  <si>
    <t>FMCHEb</t>
  </si>
  <si>
    <t>FMCHEO</t>
  </si>
  <si>
    <t>FMCHEk</t>
  </si>
  <si>
    <t>FMCHEf</t>
  </si>
  <si>
    <t>FMCZEG</t>
  </si>
  <si>
    <t>FMCZEa</t>
  </si>
  <si>
    <t>FMCZEC</t>
  </si>
  <si>
    <t>FMCZEj</t>
  </si>
  <si>
    <t>FMCZES</t>
  </si>
  <si>
    <t>FMCZER</t>
  </si>
  <si>
    <t>FMCZEW</t>
  </si>
  <si>
    <t>FMCZEX</t>
  </si>
  <si>
    <t>FMCZEZ</t>
  </si>
  <si>
    <t>FMCZEY</t>
  </si>
  <si>
    <t>FMCZEh</t>
  </si>
  <si>
    <t>FMCZEi</t>
  </si>
  <si>
    <t>FMCZEm</t>
  </si>
  <si>
    <t>FMCZEg</t>
  </si>
  <si>
    <t>FMCZEl</t>
  </si>
  <si>
    <t>FMCZEL</t>
  </si>
  <si>
    <t>FMCZEb</t>
  </si>
  <si>
    <t>FMCZEO</t>
  </si>
  <si>
    <t>FMCZEk</t>
  </si>
  <si>
    <t>FMCZEf</t>
  </si>
  <si>
    <t>FMCPEG</t>
  </si>
  <si>
    <t>FMCPEa</t>
  </si>
  <si>
    <t>FMCPEC</t>
  </si>
  <si>
    <t>FMCPEj</t>
  </si>
  <si>
    <t>FMCPES</t>
  </si>
  <si>
    <t>FMCPER</t>
  </si>
  <si>
    <t>FMCPEW</t>
  </si>
  <si>
    <t>FMCPEX</t>
  </si>
  <si>
    <t>FMCPEZ</t>
  </si>
  <si>
    <t>FMCPEY</t>
  </si>
  <si>
    <t>FMCPEh</t>
  </si>
  <si>
    <t>FMCPEi</t>
  </si>
  <si>
    <t>FMCPEm</t>
  </si>
  <si>
    <t>FMCPEg</t>
  </si>
  <si>
    <t>FMCPEl</t>
  </si>
  <si>
    <t>FMCPEL</t>
  </si>
  <si>
    <t>FMCPEb</t>
  </si>
  <si>
    <t>FMCPEO</t>
  </si>
  <si>
    <t>FMCPEk</t>
  </si>
  <si>
    <t>FMCPEf</t>
  </si>
  <si>
    <t>FMCMEG</t>
  </si>
  <si>
    <t>FMCMEa</t>
  </si>
  <si>
    <t>FMCMEC</t>
  </si>
  <si>
    <t>FMCMEj</t>
  </si>
  <si>
    <t>FMCMES</t>
  </si>
  <si>
    <t>FMCMER</t>
  </si>
  <si>
    <t>FMCMEW</t>
  </si>
  <si>
    <t>FMCMEX</t>
  </si>
  <si>
    <t>FMCMEZ</t>
  </si>
  <si>
    <t>FMCMEY</t>
  </si>
  <si>
    <t>FMCMEh</t>
  </si>
  <si>
    <t>FMCMEi</t>
  </si>
  <si>
    <t>FMCMEm</t>
  </si>
  <si>
    <t>FMCMEg</t>
  </si>
  <si>
    <t>FMCMEl</t>
  </si>
  <si>
    <t>FMCMEL</t>
  </si>
  <si>
    <t>FMCMEb</t>
  </si>
  <si>
    <t>FMCMEO</t>
  </si>
  <si>
    <t>FMCMEk</t>
  </si>
  <si>
    <t>FMCMEf</t>
  </si>
  <si>
    <t>FMCeEG</t>
  </si>
  <si>
    <t>FMCeEa</t>
  </si>
  <si>
    <t>FMCeEC</t>
  </si>
  <si>
    <t>FMCeEj</t>
  </si>
  <si>
    <t>FMCeES</t>
  </si>
  <si>
    <t>FMCeER</t>
  </si>
  <si>
    <t>FMCeEW</t>
  </si>
  <si>
    <t>FMCeEX</t>
  </si>
  <si>
    <t>FMCeEZ</t>
  </si>
  <si>
    <t>FMCeEY</t>
  </si>
  <si>
    <t>FMCeEh</t>
  </si>
  <si>
    <t>FMCeEi</t>
  </si>
  <si>
    <t>FMCeEm</t>
  </si>
  <si>
    <t>FMCeEg</t>
  </si>
  <si>
    <t>FMCeEl</t>
  </si>
  <si>
    <t>FMCeEL</t>
  </si>
  <si>
    <t>FMCeEb</t>
  </si>
  <si>
    <t>FMCeEO</t>
  </si>
  <si>
    <t>FMCeEk</t>
  </si>
  <si>
    <t>FMCeEf</t>
  </si>
  <si>
    <t>FMCtEG</t>
  </si>
  <si>
    <t>FMCtEa</t>
  </si>
  <si>
    <t>FMCtEC</t>
  </si>
  <si>
    <t>FMCtEj</t>
  </si>
  <si>
    <t>FMCtES</t>
  </si>
  <si>
    <t>FMCtER</t>
  </si>
  <si>
    <t>FMCtEW</t>
  </si>
  <si>
    <t>FMCtEX</t>
  </si>
  <si>
    <t>FMCtEZ</t>
  </si>
  <si>
    <t>FMCtEY</t>
  </si>
  <si>
    <t>FMCtEh</t>
  </si>
  <si>
    <t>FMCtEi</t>
  </si>
  <si>
    <t>FMCtEm</t>
  </si>
  <si>
    <t>FMCtEg</t>
  </si>
  <si>
    <t>FMCtEl</t>
  </si>
  <si>
    <t>FMCtEL</t>
  </si>
  <si>
    <t>FMCtEb</t>
  </si>
  <si>
    <t>FMCtEO</t>
  </si>
  <si>
    <t>FMCtEk</t>
  </si>
  <si>
    <t>FMCtEf</t>
  </si>
  <si>
    <t>Partial missing line</t>
  </si>
  <si>
    <t>FMCsEb</t>
  </si>
  <si>
    <t>Bright spot/dot</t>
  </si>
  <si>
    <t>Connected bright spot/dot</t>
    <phoneticPr fontId="5"/>
  </si>
  <si>
    <t>FNCxEG</t>
  </si>
  <si>
    <t>Bright spot/dot</t>
    <phoneticPr fontId="0"/>
  </si>
  <si>
    <t>Connected bright spot/dot</t>
    <phoneticPr fontId="0"/>
  </si>
  <si>
    <t>FNCxEa</t>
  </si>
  <si>
    <t>FNCxEC</t>
  </si>
  <si>
    <t>FNCxEj</t>
  </si>
  <si>
    <t>FNCxES</t>
  </si>
  <si>
    <t>FNCxER</t>
  </si>
  <si>
    <t>FNCxEW</t>
  </si>
  <si>
    <t>FNCxEX</t>
  </si>
  <si>
    <t>FNCxEZ</t>
  </si>
  <si>
    <t>FNCxEY</t>
  </si>
  <si>
    <t>FNCxEh</t>
  </si>
  <si>
    <t>FNCxEi</t>
  </si>
  <si>
    <t>部分ムラ（大分類）</t>
  </si>
  <si>
    <t>FNCxEm</t>
  </si>
  <si>
    <t>FNCxEg</t>
  </si>
  <si>
    <t>FNCxEl</t>
  </si>
  <si>
    <t>FNCxEL</t>
  </si>
  <si>
    <t>FNCxEb</t>
  </si>
  <si>
    <t>FNCxEO</t>
  </si>
  <si>
    <t>FNCxEk</t>
  </si>
  <si>
    <t>FNCxEf</t>
  </si>
  <si>
    <t>Bright spot/ dot</t>
  </si>
  <si>
    <t>FNCwEG</t>
  </si>
  <si>
    <t>Bright spot/ dot</t>
    <phoneticPr fontId="0"/>
  </si>
  <si>
    <t>FNCwEa</t>
  </si>
  <si>
    <t>FNCwEC</t>
  </si>
  <si>
    <t>FNCwEj</t>
  </si>
  <si>
    <t>FNCwES</t>
  </si>
  <si>
    <t>FNCwER</t>
  </si>
  <si>
    <t>FNCwEW</t>
  </si>
  <si>
    <t>FNCwEX</t>
  </si>
  <si>
    <t>FNCwEZ</t>
  </si>
  <si>
    <t>FNCwEY</t>
  </si>
  <si>
    <t>FNCwEh</t>
  </si>
  <si>
    <t>FNCwEi</t>
  </si>
  <si>
    <t>FNCwEm</t>
  </si>
  <si>
    <t>FNCwEg</t>
  </si>
  <si>
    <t>FNCwEl</t>
  </si>
  <si>
    <t>FNCwEL</t>
  </si>
  <si>
    <t>FNCwEb</t>
  </si>
  <si>
    <t>FNCwEO</t>
  </si>
  <si>
    <t>FNCwEk</t>
  </si>
  <si>
    <t>FNCwEf</t>
  </si>
  <si>
    <t>FNCsEb</t>
  </si>
  <si>
    <t>Consumption current defect</t>
  </si>
  <si>
    <t>FOCGEG</t>
  </si>
  <si>
    <t>FOCGEa</t>
  </si>
  <si>
    <t>FOCGEC</t>
  </si>
  <si>
    <t>FOCGEj</t>
  </si>
  <si>
    <t>FOCGEQ</t>
  </si>
  <si>
    <t>FOCGEU</t>
  </si>
  <si>
    <t>FOCGES</t>
  </si>
  <si>
    <t>FOCGEX</t>
  </si>
  <si>
    <t>FOCGEZ</t>
  </si>
  <si>
    <t>FOCGEW</t>
  </si>
  <si>
    <t>FOCGEY</t>
  </si>
  <si>
    <t>FOCGEh</t>
  </si>
  <si>
    <t>FOCGEm</t>
  </si>
  <si>
    <t>FOCGEi</t>
  </si>
  <si>
    <t>FOCGEg</t>
  </si>
  <si>
    <t>FOCGEL</t>
  </si>
  <si>
    <t>FOCGEb</t>
  </si>
  <si>
    <t>FOCGEO</t>
  </si>
  <si>
    <t>FOCGEl</t>
  </si>
  <si>
    <t>FOCGEf</t>
  </si>
  <si>
    <t>FOCIEG</t>
  </si>
  <si>
    <t>FOCIEa</t>
  </si>
  <si>
    <t>FOCIEC</t>
  </si>
  <si>
    <t>FOCIEj</t>
  </si>
  <si>
    <t>FOCIEQ</t>
  </si>
  <si>
    <t>FOCIEU</t>
  </si>
  <si>
    <t>FOCIES</t>
  </si>
  <si>
    <t>FOCIEX</t>
  </si>
  <si>
    <t>FOCIEZ</t>
  </si>
  <si>
    <t>FOCIEW</t>
  </si>
  <si>
    <t>FOCIEY</t>
  </si>
  <si>
    <t>FOCIEh</t>
  </si>
  <si>
    <t>FOCIEm</t>
  </si>
  <si>
    <t>FOCIEi</t>
  </si>
  <si>
    <t>FOCIEg</t>
  </si>
  <si>
    <t>FOCIEL</t>
  </si>
  <si>
    <t>FOCIEb</t>
  </si>
  <si>
    <t>FOCIEO</t>
  </si>
  <si>
    <t>FOCIEl</t>
  </si>
  <si>
    <t>FOCIEf</t>
  </si>
  <si>
    <t>FOCgEG</t>
  </si>
  <si>
    <t>FOCgEa</t>
  </si>
  <si>
    <t>FOCgEC</t>
  </si>
  <si>
    <t>FOCgEj</t>
  </si>
  <si>
    <t>FOCgEQ</t>
  </si>
  <si>
    <t>FOCgEU</t>
  </si>
  <si>
    <t>FOCgES</t>
  </si>
  <si>
    <t>FOCgEX</t>
  </si>
  <si>
    <t>FOCgEZ</t>
  </si>
  <si>
    <t>FOCgEW</t>
  </si>
  <si>
    <t>FOCgEY</t>
  </si>
  <si>
    <t>FOCgEh</t>
  </si>
  <si>
    <t>FOCgEm</t>
  </si>
  <si>
    <t>FOCgEi</t>
  </si>
  <si>
    <t>FOCgEg</t>
  </si>
  <si>
    <t>FOCgEL</t>
  </si>
  <si>
    <t>FOCgEb</t>
  </si>
  <si>
    <t>FOCgEO</t>
  </si>
  <si>
    <t>FOCgEl</t>
  </si>
  <si>
    <t>FOCgEf</t>
  </si>
  <si>
    <t>FOCVEG</t>
  </si>
  <si>
    <t>FOCVEa</t>
  </si>
  <si>
    <t>FOCVEC</t>
  </si>
  <si>
    <t>FOCVEj</t>
  </si>
  <si>
    <t>FOCVEQ</t>
  </si>
  <si>
    <t>FOCVEU</t>
  </si>
  <si>
    <t>FOCVES</t>
  </si>
  <si>
    <t>FOCVEX</t>
  </si>
  <si>
    <t>FOCVEZ</t>
  </si>
  <si>
    <t>FOCVEW</t>
  </si>
  <si>
    <t>FOCVEY</t>
  </si>
  <si>
    <t>FOCVEh</t>
  </si>
  <si>
    <t>FOCVEm</t>
  </si>
  <si>
    <t>FOCVEi</t>
  </si>
  <si>
    <t>FOCVEg</t>
  </si>
  <si>
    <t>FOCVEL</t>
  </si>
  <si>
    <t>FOCVEb</t>
  </si>
  <si>
    <t>FOCVEO</t>
  </si>
  <si>
    <t>FOCVEl</t>
  </si>
  <si>
    <t>FOCVEf</t>
  </si>
  <si>
    <t>FOCOEG</t>
  </si>
  <si>
    <t>FOCOEa</t>
  </si>
  <si>
    <t>FOCOEC</t>
  </si>
  <si>
    <t>FOCOEj</t>
  </si>
  <si>
    <t>FOCOEQ</t>
  </si>
  <si>
    <t>FOCOEU</t>
  </si>
  <si>
    <t>FOCOES</t>
  </si>
  <si>
    <t>FOCOEX</t>
  </si>
  <si>
    <t>FOCOEZ</t>
  </si>
  <si>
    <t>FOCOEW</t>
  </si>
  <si>
    <t>FOCOEY</t>
  </si>
  <si>
    <t>FOCOEh</t>
  </si>
  <si>
    <t>FOCOEm</t>
  </si>
  <si>
    <t>FOCOEi</t>
  </si>
  <si>
    <t>FOCOEg</t>
  </si>
  <si>
    <t>FOCOEL</t>
  </si>
  <si>
    <t>FOCOEb</t>
  </si>
  <si>
    <t>FOCOEO</t>
  </si>
  <si>
    <t>FOCOEl</t>
  </si>
  <si>
    <t>FOCOEf</t>
  </si>
  <si>
    <t>FOCtEG</t>
  </si>
  <si>
    <t>FOCtEa</t>
  </si>
  <si>
    <t>FOCtEC</t>
  </si>
  <si>
    <t>FOCtEj</t>
  </si>
  <si>
    <t>FOCtEQ</t>
  </si>
  <si>
    <t>FOCtEU</t>
  </si>
  <si>
    <t>FOCtES</t>
  </si>
  <si>
    <t>FOCtEX</t>
  </si>
  <si>
    <t>FOCtEZ</t>
  </si>
  <si>
    <t>FOCtEW</t>
  </si>
  <si>
    <t>FOCtEY</t>
  </si>
  <si>
    <t>FOCtEh</t>
  </si>
  <si>
    <t>FOCtEm</t>
  </si>
  <si>
    <t>FOCtEi</t>
  </si>
  <si>
    <t>FOCtEg</t>
  </si>
  <si>
    <t>FOCtEL</t>
  </si>
  <si>
    <t>FOCtEb</t>
  </si>
  <si>
    <t>FOCtEO</t>
  </si>
  <si>
    <t>FOCtEl</t>
  </si>
  <si>
    <t>FOCtEf</t>
  </si>
  <si>
    <t>FOCeEG</t>
  </si>
  <si>
    <t>FOCeEa</t>
  </si>
  <si>
    <t>FOCeEC</t>
  </si>
  <si>
    <t>FOCeEj</t>
  </si>
  <si>
    <t>FOCeEQ</t>
  </si>
  <si>
    <t>FOCeEU</t>
  </si>
  <si>
    <t>FOCeES</t>
  </si>
  <si>
    <t>FOCeEX</t>
  </si>
  <si>
    <t>FOCeEZ</t>
  </si>
  <si>
    <t>FOCeEW</t>
  </si>
  <si>
    <t>FOCeEY</t>
  </si>
  <si>
    <t>FOCeEh</t>
  </si>
  <si>
    <t>FOCeEm</t>
  </si>
  <si>
    <t>FOCeEi</t>
  </si>
  <si>
    <t>FOCeEg</t>
  </si>
  <si>
    <t>FOCeEL</t>
  </si>
  <si>
    <t>FOCeEb</t>
  </si>
  <si>
    <t>FOCeEO</t>
  </si>
  <si>
    <t>FOCeEl</t>
  </si>
  <si>
    <t>FOCeEf</t>
  </si>
  <si>
    <t>Appearance</t>
    <phoneticPr fontId="0"/>
  </si>
  <si>
    <t>Missing stiffener</t>
    <phoneticPr fontId="9"/>
  </si>
  <si>
    <t>AAdNEa</t>
  </si>
  <si>
    <t>AAdNEC</t>
  </si>
  <si>
    <t>AAdNEj</t>
  </si>
  <si>
    <t>AAdNEB</t>
  </si>
  <si>
    <t>AAdNEU</t>
  </si>
  <si>
    <t>AAdNEX</t>
  </si>
  <si>
    <t>AAdNEZ</t>
  </si>
  <si>
    <t>AAdNEY</t>
  </si>
  <si>
    <t>AAdNEm</t>
  </si>
  <si>
    <t>AAdNEg</t>
  </si>
  <si>
    <t>AAdNEh</t>
  </si>
  <si>
    <t>AAdNEi</t>
  </si>
  <si>
    <t>AAdNEL</t>
  </si>
  <si>
    <t>AAdNEb</t>
  </si>
  <si>
    <t>AAdNEO</t>
  </si>
  <si>
    <t>AAdNEl</t>
  </si>
  <si>
    <t>AAdNEf</t>
  </si>
  <si>
    <t>Stiffener outline dimension</t>
  </si>
  <si>
    <t>AAdMEa</t>
  </si>
  <si>
    <t>Stiffener outline dimension</t>
    <phoneticPr fontId="9"/>
  </si>
  <si>
    <t>AAdMEC</t>
  </si>
  <si>
    <t>AAdMEj</t>
  </si>
  <si>
    <t>AAdMEB</t>
  </si>
  <si>
    <t>AAdMEU</t>
  </si>
  <si>
    <t>AAdMEX</t>
  </si>
  <si>
    <t>AAdMEZ</t>
  </si>
  <si>
    <t>AAdMEY</t>
  </si>
  <si>
    <t>AAdMEm</t>
  </si>
  <si>
    <t>AAdMEg</t>
  </si>
  <si>
    <t>AAdMEh</t>
  </si>
  <si>
    <t>AAdMEi</t>
  </si>
  <si>
    <t>AAdMEL</t>
  </si>
  <si>
    <t>FPC defect</t>
  </si>
  <si>
    <t>AAdMEb</t>
  </si>
  <si>
    <t>AAdMEO</t>
  </si>
  <si>
    <t>AAdMEl</t>
  </si>
  <si>
    <t>AAdMEf</t>
  </si>
  <si>
    <t>Dent/ Dimple</t>
    <phoneticPr fontId="9"/>
  </si>
  <si>
    <t>AADvEa</t>
  </si>
  <si>
    <t>AADvEC</t>
  </si>
  <si>
    <t>AADvEj</t>
  </si>
  <si>
    <t>AADvEB</t>
  </si>
  <si>
    <t>AADvEU</t>
  </si>
  <si>
    <t>AADvEX</t>
  </si>
  <si>
    <t>AADvEZ</t>
  </si>
  <si>
    <t>AADvEY</t>
  </si>
  <si>
    <t>AADvEm</t>
  </si>
  <si>
    <t>AADvEg</t>
  </si>
  <si>
    <t>AADvEh</t>
  </si>
  <si>
    <t>AADvEi</t>
  </si>
  <si>
    <t>AADvEL</t>
  </si>
  <si>
    <t>AADvEb</t>
  </si>
  <si>
    <t>AADvEO</t>
  </si>
  <si>
    <t>AADvEl</t>
  </si>
  <si>
    <t>AADvEf</t>
  </si>
  <si>
    <t>FPC dimension</t>
    <phoneticPr fontId="9"/>
  </si>
  <si>
    <t>AADFEa</t>
  </si>
  <si>
    <t>AADFEC</t>
  </si>
  <si>
    <t>AADFEj</t>
  </si>
  <si>
    <t>AADFEB</t>
  </si>
  <si>
    <t>AADFEU</t>
  </si>
  <si>
    <t>AADFEX</t>
  </si>
  <si>
    <t>AADFEZ</t>
  </si>
  <si>
    <t>AADFEY</t>
  </si>
  <si>
    <t>AADFEm</t>
  </si>
  <si>
    <t>AADFEg</t>
  </si>
  <si>
    <t>AADFEh</t>
  </si>
  <si>
    <t>AADFEi</t>
  </si>
  <si>
    <t>AADFEL</t>
  </si>
  <si>
    <t>AADFEb</t>
  </si>
  <si>
    <t>AADFEO</t>
  </si>
  <si>
    <t>AADFEl</t>
  </si>
  <si>
    <t>AADFEf</t>
  </si>
  <si>
    <t>FPC discoloration</t>
    <phoneticPr fontId="9"/>
  </si>
  <si>
    <t>AADHEG</t>
  </si>
  <si>
    <t>AADHEa</t>
  </si>
  <si>
    <t>AADHEC</t>
  </si>
  <si>
    <t>AADHEj</t>
  </si>
  <si>
    <t>AADHEB</t>
  </si>
  <si>
    <t>AADHEU</t>
  </si>
  <si>
    <t>AADHEm</t>
  </si>
  <si>
    <t>AADHEg</t>
  </si>
  <si>
    <t>AADHEh</t>
  </si>
  <si>
    <t>AADHEi</t>
  </si>
  <si>
    <t>AADHEL</t>
  </si>
  <si>
    <t>AADHEb</t>
  </si>
  <si>
    <t>AADHEO</t>
  </si>
  <si>
    <t>AADHEl</t>
  </si>
  <si>
    <t>AADHES</t>
  </si>
  <si>
    <t>AADHEf</t>
  </si>
  <si>
    <t>FPC plating peeled off</t>
    <phoneticPr fontId="9"/>
  </si>
  <si>
    <t>AADJEG</t>
  </si>
  <si>
    <t>AADJEa</t>
  </si>
  <si>
    <t>AADJEC</t>
  </si>
  <si>
    <t>AADJEj</t>
  </si>
  <si>
    <t>AADJEB</t>
  </si>
  <si>
    <t>AADJEU</t>
  </si>
  <si>
    <t>AADJEX</t>
  </si>
  <si>
    <t>AADJEZ</t>
  </si>
  <si>
    <t>AADJEW</t>
  </si>
  <si>
    <t>AADJEY</t>
  </si>
  <si>
    <t>AADJEm</t>
  </si>
  <si>
    <t>AADJEg</t>
  </si>
  <si>
    <t>AADJEh</t>
  </si>
  <si>
    <t>AADJEi</t>
  </si>
  <si>
    <t>AADJEL</t>
  </si>
  <si>
    <t>AADJEb</t>
  </si>
  <si>
    <t>AADJEO</t>
  </si>
  <si>
    <t>AADJEl</t>
  </si>
  <si>
    <t>AADJES</t>
  </si>
  <si>
    <t>AADJEf</t>
  </si>
  <si>
    <t>FPC no plating</t>
    <phoneticPr fontId="9"/>
  </si>
  <si>
    <t>AADIEG</t>
  </si>
  <si>
    <t>AADIEa</t>
  </si>
  <si>
    <t>AADIEC</t>
  </si>
  <si>
    <t>AADIEj</t>
  </si>
  <si>
    <t>AADIEB</t>
  </si>
  <si>
    <t>AADIEU</t>
  </si>
  <si>
    <t>AADIEm</t>
  </si>
  <si>
    <t>AADIEg</t>
  </si>
  <si>
    <t>AADIEi</t>
  </si>
  <si>
    <t>AADIEL</t>
  </si>
  <si>
    <t>AADIEb</t>
  </si>
  <si>
    <t>AADIEO</t>
  </si>
  <si>
    <t>AADIEl</t>
  </si>
  <si>
    <t>AADIES</t>
  </si>
  <si>
    <t>AADIEf</t>
  </si>
  <si>
    <t>Through-hole defect</t>
    <phoneticPr fontId="9"/>
  </si>
  <si>
    <t>AADtEa</t>
  </si>
  <si>
    <t>AADtEC</t>
  </si>
  <si>
    <t>AADtEj</t>
  </si>
  <si>
    <t>AADtEB</t>
  </si>
  <si>
    <t>AADtEU</t>
  </si>
  <si>
    <t>AADtEX</t>
  </si>
  <si>
    <t>AADtEZ</t>
  </si>
  <si>
    <t>AADtEY</t>
  </si>
  <si>
    <t>AADtEm</t>
  </si>
  <si>
    <t>AADtEg</t>
  </si>
  <si>
    <t>AADtEh</t>
  </si>
  <si>
    <t>AADtEi</t>
  </si>
  <si>
    <t>AADtEL</t>
  </si>
  <si>
    <t>AADtEb</t>
  </si>
  <si>
    <t>AADtEO</t>
  </si>
  <si>
    <t>AADtEl</t>
  </si>
  <si>
    <t>AADtEf</t>
  </si>
  <si>
    <t>FPC torn</t>
    <phoneticPr fontId="0"/>
  </si>
  <si>
    <t>AADKEG</t>
  </si>
  <si>
    <t>AADKEa</t>
  </si>
  <si>
    <t>AADKEC</t>
  </si>
  <si>
    <t>AADKEj</t>
  </si>
  <si>
    <t>AADKEB</t>
  </si>
  <si>
    <t>AADKEU</t>
  </si>
  <si>
    <t>AADKEX</t>
  </si>
  <si>
    <t>AADKEZ</t>
  </si>
  <si>
    <t>AADKEW</t>
  </si>
  <si>
    <t>AADKEY</t>
  </si>
  <si>
    <t>AADKEm</t>
  </si>
  <si>
    <t>AADKEg</t>
  </si>
  <si>
    <t>AADKEh</t>
  </si>
  <si>
    <t>AADKEi</t>
  </si>
  <si>
    <t>AADKEL</t>
  </si>
  <si>
    <t>AADKEb</t>
  </si>
  <si>
    <t>AADKEO</t>
  </si>
  <si>
    <t>AADKEl</t>
  </si>
  <si>
    <t>AADKES</t>
  </si>
  <si>
    <t>AADKEf</t>
  </si>
  <si>
    <t>AADGEG</t>
  </si>
  <si>
    <t>AADGEa</t>
  </si>
  <si>
    <t>AADGEC</t>
  </si>
  <si>
    <t>AADGEj</t>
  </si>
  <si>
    <t>AADGEB</t>
  </si>
  <si>
    <t>AADGEU</t>
  </si>
  <si>
    <t>AADGEX</t>
  </si>
  <si>
    <t>AADGEZ</t>
  </si>
  <si>
    <t>AADGEW</t>
  </si>
  <si>
    <t>AADGEY</t>
  </si>
  <si>
    <t>AADGEm</t>
  </si>
  <si>
    <t>AADGEg</t>
  </si>
  <si>
    <t>AADGEh</t>
  </si>
  <si>
    <t>AADGEi</t>
  </si>
  <si>
    <t>AADGEL</t>
  </si>
  <si>
    <t>AADGEb</t>
  </si>
  <si>
    <t>AADGEO</t>
  </si>
  <si>
    <t>AADGEl</t>
  </si>
  <si>
    <t>AADGES</t>
  </si>
  <si>
    <t>AADGEF</t>
  </si>
  <si>
    <t>AADGEf</t>
  </si>
  <si>
    <t>AAdYEb</t>
  </si>
  <si>
    <t>Cover glass defect</t>
    <phoneticPr fontId="0"/>
  </si>
  <si>
    <t>Foreign material between OCA-CG</t>
    <phoneticPr fontId="9"/>
  </si>
  <si>
    <t>ABDMEG</t>
  </si>
  <si>
    <t>ABDMEa</t>
  </si>
  <si>
    <t>ABDMEC</t>
  </si>
  <si>
    <t>ABDMEj</t>
  </si>
  <si>
    <t>OCA process environment</t>
    <phoneticPr fontId="0"/>
  </si>
  <si>
    <t>ABDMED</t>
  </si>
  <si>
    <t>ABDMEU</t>
  </si>
  <si>
    <t>ABDMEi</t>
  </si>
  <si>
    <t>ABDMEm</t>
  </si>
  <si>
    <t>ABDMEh</t>
  </si>
  <si>
    <t>ABDMEl</t>
  </si>
  <si>
    <t>ABDMEL</t>
  </si>
  <si>
    <t>ABDMEg</t>
  </si>
  <si>
    <t>ABDMEb</t>
  </si>
  <si>
    <t>ABDMEO</t>
  </si>
  <si>
    <t>ABDMEf</t>
  </si>
  <si>
    <t>Bubble in OCA-CG</t>
    <phoneticPr fontId="9"/>
  </si>
  <si>
    <t>ABDNEG</t>
  </si>
  <si>
    <t>ABDNEa</t>
  </si>
  <si>
    <t>ABDNEC</t>
  </si>
  <si>
    <t>ABDNEj</t>
  </si>
  <si>
    <t>ABDNEi</t>
  </si>
  <si>
    <t>ABDNEX</t>
  </si>
  <si>
    <t>ABDNEZ</t>
  </si>
  <si>
    <t>ABDNEW</t>
  </si>
  <si>
    <t>ABDNEY</t>
  </si>
  <si>
    <t>ABDNEh</t>
  </si>
  <si>
    <t>ABDNED</t>
  </si>
  <si>
    <t>Inspection process environment</t>
    <phoneticPr fontId="0"/>
  </si>
  <si>
    <t>ABDNEN</t>
  </si>
  <si>
    <t>ABDNEU</t>
  </si>
  <si>
    <t>ABDNEm</t>
  </si>
  <si>
    <t>ABDNEg</t>
  </si>
  <si>
    <t>ABDNEl</t>
  </si>
  <si>
    <t>ABDNEL</t>
  </si>
  <si>
    <t>ABDNEb</t>
  </si>
  <si>
    <t>ABDNEO</t>
  </si>
  <si>
    <t>ABDNEk</t>
  </si>
  <si>
    <t>ABDNEf</t>
  </si>
  <si>
    <t>CG scratch</t>
    <phoneticPr fontId="0"/>
  </si>
  <si>
    <t>ABDDEG</t>
  </si>
  <si>
    <t>ABDDEa</t>
  </si>
  <si>
    <t>ABDDEC</t>
  </si>
  <si>
    <t>ABDDEj</t>
  </si>
  <si>
    <t>ABDDEi</t>
  </si>
  <si>
    <t>ABDDEX</t>
  </si>
  <si>
    <t>ABDDEZ</t>
  </si>
  <si>
    <t>ABDDEW</t>
  </si>
  <si>
    <t>ABDDEY</t>
  </si>
  <si>
    <t>ABDDEh</t>
  </si>
  <si>
    <t>ABDDED</t>
  </si>
  <si>
    <t>ABDDEN</t>
  </si>
  <si>
    <t>ABDDEU</t>
  </si>
  <si>
    <t>ABDDEm</t>
  </si>
  <si>
    <t>ABDDEg</t>
  </si>
  <si>
    <t>ABDDEl</t>
  </si>
  <si>
    <t>ABDDEL</t>
  </si>
  <si>
    <t>ABDDEb</t>
  </si>
  <si>
    <t>Cover glass defect</t>
  </si>
  <si>
    <t>CG scratch</t>
  </si>
  <si>
    <t>ABDDEO</t>
  </si>
  <si>
    <t>ABDDEk</t>
  </si>
  <si>
    <t>ABDDEf</t>
  </si>
  <si>
    <t>CG chip/ crack</t>
    <phoneticPr fontId="9"/>
  </si>
  <si>
    <t>ABDCEG</t>
  </si>
  <si>
    <t>ABDCEa</t>
  </si>
  <si>
    <t>ABDCEU</t>
  </si>
  <si>
    <t>ABDCEC</t>
  </si>
  <si>
    <t>ABDCEj</t>
  </si>
  <si>
    <t>ABDCEX</t>
  </si>
  <si>
    <t>ABDCEZ</t>
  </si>
  <si>
    <t>ABDCEW</t>
  </si>
  <si>
    <t>ABDCEY</t>
  </si>
  <si>
    <t>ABDCEm</t>
  </si>
  <si>
    <t>ABDCEg</t>
  </si>
  <si>
    <t>ABDCEh</t>
  </si>
  <si>
    <t>ABDCEi</t>
  </si>
  <si>
    <t>ABDCEL</t>
  </si>
  <si>
    <t>ABDCEb</t>
  </si>
  <si>
    <t>ABDCEO</t>
  </si>
  <si>
    <t>ABDCEl</t>
  </si>
  <si>
    <t>ABDCEF</t>
  </si>
  <si>
    <t>ABDCEf</t>
  </si>
  <si>
    <t>Foreign material between OCA-Array</t>
    <phoneticPr fontId="9"/>
  </si>
  <si>
    <t>ABDOEG</t>
  </si>
  <si>
    <t>ABDOEa</t>
  </si>
  <si>
    <t>ABDOEC</t>
  </si>
  <si>
    <t>ABDOEj</t>
  </si>
  <si>
    <t>ABDOED</t>
  </si>
  <si>
    <t>ABDOEU</t>
  </si>
  <si>
    <t>ABDOEi</t>
  </si>
  <si>
    <t>ABDOEm</t>
  </si>
  <si>
    <t>ABDOEh</t>
  </si>
  <si>
    <t>ABDOEl</t>
  </si>
  <si>
    <t>ABDOEL</t>
  </si>
  <si>
    <t>ABDOEg</t>
  </si>
  <si>
    <t>ABDOEb</t>
  </si>
  <si>
    <t>ABDOEO</t>
  </si>
  <si>
    <t>ABDOEf</t>
  </si>
  <si>
    <t>Bubble in OCA-Array</t>
    <phoneticPr fontId="9"/>
  </si>
  <si>
    <t>ABDPEG</t>
  </si>
  <si>
    <t>ABDPEa</t>
  </si>
  <si>
    <t>ABDPEC</t>
  </si>
  <si>
    <t>ABDPEj</t>
  </si>
  <si>
    <t>ABDPEi</t>
  </si>
  <si>
    <t>ABDPEX</t>
  </si>
  <si>
    <t>ABDPEZ</t>
  </si>
  <si>
    <t>ABDPEW</t>
  </si>
  <si>
    <t>ABDPEY</t>
  </si>
  <si>
    <t>ABDPEh</t>
  </si>
  <si>
    <t>ABDPED</t>
  </si>
  <si>
    <t>ABDPEN</t>
  </si>
  <si>
    <t>ABDPEU</t>
  </si>
  <si>
    <t>ABDPEm</t>
  </si>
  <si>
    <t>ABDPEg</t>
  </si>
  <si>
    <t>ABDPEl</t>
  </si>
  <si>
    <t>ABDPEL</t>
  </si>
  <si>
    <t>ABDPEb</t>
  </si>
  <si>
    <t>ABDPEO</t>
  </si>
  <si>
    <t>ABDPEk</t>
  </si>
  <si>
    <t>ABDPEf</t>
  </si>
  <si>
    <t>Cover glass dirt</t>
    <phoneticPr fontId="0"/>
  </si>
  <si>
    <t>ABDjEG</t>
  </si>
  <si>
    <t>ABDjEa</t>
  </si>
  <si>
    <t>ABDjEU</t>
  </si>
  <si>
    <t>ABDjEC</t>
  </si>
  <si>
    <t>ABDjEj</t>
  </si>
  <si>
    <t>ABDjEX</t>
  </si>
  <si>
    <t>ABDjEZ</t>
  </si>
  <si>
    <t>ABDjEW</t>
  </si>
  <si>
    <t>ABDjEY</t>
  </si>
  <si>
    <t>ABDjEm</t>
  </si>
  <si>
    <t>ABDjEg</t>
  </si>
  <si>
    <t>ABDjEh</t>
  </si>
  <si>
    <t>ABDjEi</t>
  </si>
  <si>
    <t>ABDjEL</t>
  </si>
  <si>
    <t>ABDjEb</t>
  </si>
  <si>
    <t>ABDjEO</t>
  </si>
  <si>
    <t>ABDjEl</t>
  </si>
  <si>
    <t>ABDjEf</t>
  </si>
  <si>
    <t>CG deformation/ warp</t>
    <phoneticPr fontId="0"/>
  </si>
  <si>
    <t>ABDEEG</t>
  </si>
  <si>
    <t>ABDEEa</t>
  </si>
  <si>
    <t>ABDEEC</t>
  </si>
  <si>
    <t>ABDEEj</t>
  </si>
  <si>
    <t>ABDEEU</t>
  </si>
  <si>
    <t>ABDEEi</t>
  </si>
  <si>
    <t>ABDEEm</t>
  </si>
  <si>
    <t>ABDEEL</t>
  </si>
  <si>
    <t>ABDEEb</t>
  </si>
  <si>
    <t>ABDEEO</t>
  </si>
  <si>
    <t>ABDEEh</t>
  </si>
  <si>
    <t>ABDEEl</t>
  </si>
  <si>
    <t>CG wrong side stuffing</t>
    <phoneticPr fontId="0"/>
  </si>
  <si>
    <t>ABDEEA</t>
  </si>
  <si>
    <t>ABDEEf</t>
  </si>
  <si>
    <t>ABdYEb</t>
  </si>
  <si>
    <t>Connector defect</t>
    <phoneticPr fontId="9"/>
  </si>
  <si>
    <t>Connector pin (terminal) broken</t>
    <phoneticPr fontId="9"/>
  </si>
  <si>
    <t>ACDmEG</t>
  </si>
  <si>
    <t>ACDmEa</t>
  </si>
  <si>
    <t>ACDmEC</t>
  </si>
  <si>
    <t>ACDmEj</t>
  </si>
  <si>
    <t>ACDmES</t>
  </si>
  <si>
    <t>Assembly process related</t>
  </si>
  <si>
    <t>ACDmEM</t>
  </si>
  <si>
    <t>Other process related</t>
    <phoneticPr fontId="0"/>
  </si>
  <si>
    <t>ACDmEV</t>
  </si>
  <si>
    <t>ACDmEW</t>
  </si>
  <si>
    <t>ACDmEX</t>
  </si>
  <si>
    <t>ACDmEZ</t>
  </si>
  <si>
    <t>ACDmEY</t>
  </si>
  <si>
    <t>ACDmEh</t>
  </si>
  <si>
    <t>ACDmEi</t>
  </si>
  <si>
    <t>ACDmEm</t>
  </si>
  <si>
    <t>ACDmEg</t>
  </si>
  <si>
    <t>ACDmEl</t>
  </si>
  <si>
    <t>ACDmEL</t>
  </si>
  <si>
    <t>ACDmEb</t>
  </si>
  <si>
    <t>ACDmEO</t>
  </si>
  <si>
    <t>ACDmEk</t>
  </si>
  <si>
    <t>ACDmEf</t>
  </si>
  <si>
    <t>Connector latch broken</t>
    <phoneticPr fontId="0"/>
  </si>
  <si>
    <t>ACDoEG</t>
  </si>
  <si>
    <t>ACDoEa</t>
  </si>
  <si>
    <t>ACDoEC</t>
  </si>
  <si>
    <t>ACDoEj</t>
  </si>
  <si>
    <t>ACDoES</t>
  </si>
  <si>
    <t>ACDoEM</t>
  </si>
  <si>
    <t>ACDoEV</t>
  </si>
  <si>
    <t>ACDoEW</t>
  </si>
  <si>
    <t>ACDoEX</t>
  </si>
  <si>
    <t>ACDoEZ</t>
  </si>
  <si>
    <t>ACDoEY</t>
  </si>
  <si>
    <t>ACDoEh</t>
  </si>
  <si>
    <t>ACDoEi</t>
  </si>
  <si>
    <t>ACDoEm</t>
  </si>
  <si>
    <t>ACDoEg</t>
  </si>
  <si>
    <t>ACDoEl</t>
  </si>
  <si>
    <t>ACDoEL</t>
  </si>
  <si>
    <t>ACDoEb</t>
  </si>
  <si>
    <t>ACDoEO</t>
  </si>
  <si>
    <t>ACDoEk</t>
  </si>
  <si>
    <t>ACDoEf</t>
  </si>
  <si>
    <t>Connector body broken</t>
    <phoneticPr fontId="9"/>
  </si>
  <si>
    <t>ACDnEG</t>
  </si>
  <si>
    <t>ACDnEa</t>
  </si>
  <si>
    <t>ACDnEC</t>
  </si>
  <si>
    <t>ACDnEj</t>
  </si>
  <si>
    <t>ACDnES</t>
  </si>
  <si>
    <t>ACDnEM</t>
  </si>
  <si>
    <t>ACDnEV</t>
  </si>
  <si>
    <t>ACDnEW</t>
  </si>
  <si>
    <t>ACDnEX</t>
  </si>
  <si>
    <t>ACDnEZ</t>
  </si>
  <si>
    <t>ACDnEY</t>
  </si>
  <si>
    <t>ACDnEh</t>
  </si>
  <si>
    <t>ACDnEi</t>
  </si>
  <si>
    <t>ACDnEm</t>
  </si>
  <si>
    <t>ACDnEg</t>
  </si>
  <si>
    <t>ACDnEl</t>
  </si>
  <si>
    <t>ACDnEL</t>
  </si>
  <si>
    <t>ACDnEb</t>
  </si>
  <si>
    <t>ACDnEO</t>
  </si>
  <si>
    <t>ACDnEk</t>
  </si>
  <si>
    <t>ACDnEf</t>
  </si>
  <si>
    <t>Foreign material in connector</t>
    <phoneticPr fontId="0"/>
  </si>
  <si>
    <t>ACDpEG</t>
  </si>
  <si>
    <t>ACDpEa</t>
  </si>
  <si>
    <t>ACDpEC</t>
  </si>
  <si>
    <t>ACDpEj</t>
  </si>
  <si>
    <t>ACDpEQ</t>
  </si>
  <si>
    <t>ACDpEU</t>
  </si>
  <si>
    <t>ACDpEi</t>
  </si>
  <si>
    <t>ACDpEm</t>
  </si>
  <si>
    <t>ACDpEh</t>
  </si>
  <si>
    <t>ACDpEl</t>
  </si>
  <si>
    <t>ACDpEL</t>
  </si>
  <si>
    <t>ACDpEg</t>
  </si>
  <si>
    <t>ACDpEb</t>
  </si>
  <si>
    <t>ACDpEO</t>
  </si>
  <si>
    <t>ACDpEf</t>
  </si>
  <si>
    <t>Connector deformation</t>
    <phoneticPr fontId="0"/>
  </si>
  <si>
    <t>ACDqEG</t>
  </si>
  <si>
    <t>ACDqEa</t>
  </si>
  <si>
    <t>ACDqEC</t>
  </si>
  <si>
    <t>ACDqEj</t>
  </si>
  <si>
    <t>ACDqES</t>
  </si>
  <si>
    <t>ACDqEM</t>
  </si>
  <si>
    <t>ACDqEV</t>
  </si>
  <si>
    <t>ACDqEW</t>
  </si>
  <si>
    <t>ACDqEX</t>
  </si>
  <si>
    <t>ACDqEZ</t>
  </si>
  <si>
    <t>ACDqEY</t>
  </si>
  <si>
    <t>ACDqEh</t>
  </si>
  <si>
    <t>ACDqEi</t>
  </si>
  <si>
    <t>ACDqEm</t>
  </si>
  <si>
    <t>ACDqEg</t>
  </si>
  <si>
    <t>ACDqEl</t>
  </si>
  <si>
    <t>ACDqEL</t>
  </si>
  <si>
    <t>ACDqEb</t>
  </si>
  <si>
    <t>ACDqEO</t>
  </si>
  <si>
    <t>ACDqEk</t>
  </si>
  <si>
    <t>ACDqEf</t>
  </si>
  <si>
    <t>Connector outline dimension</t>
    <phoneticPr fontId="9"/>
  </si>
  <si>
    <t>ACDlEG</t>
  </si>
  <si>
    <t>ACDlEa</t>
  </si>
  <si>
    <t>ACDlEC</t>
  </si>
  <si>
    <t>ACDlEj</t>
  </si>
  <si>
    <t>ACDlES</t>
  </si>
  <si>
    <t>ACDlEM</t>
  </si>
  <si>
    <t>ACDlEV</t>
  </si>
  <si>
    <t>ACDlEW</t>
  </si>
  <si>
    <t>ACDlEX</t>
  </si>
  <si>
    <t>ACDlEZ</t>
  </si>
  <si>
    <t>ACDlEY</t>
  </si>
  <si>
    <t>ACDlEh</t>
  </si>
  <si>
    <t>ACDlEi</t>
  </si>
  <si>
    <t>ACDlEm</t>
  </si>
  <si>
    <t>ACDlEg</t>
  </si>
  <si>
    <t>ACDlEl</t>
  </si>
  <si>
    <t>ACDlEL</t>
  </si>
  <si>
    <t>ACDlEb</t>
  </si>
  <si>
    <t>ACDlEO</t>
  </si>
  <si>
    <t>ACDlEk</t>
  </si>
  <si>
    <t>ACDlEf</t>
  </si>
  <si>
    <t>ACdYEb</t>
  </si>
  <si>
    <t>Reinforcement tape defect</t>
    <phoneticPr fontId="0"/>
  </si>
  <si>
    <t>Tape peeled off</t>
    <phoneticPr fontId="0"/>
  </si>
  <si>
    <t>ADDzEG</t>
  </si>
  <si>
    <t>ADDzEa</t>
  </si>
  <si>
    <t>ADDzEC</t>
  </si>
  <si>
    <t>ADDzEj</t>
  </si>
  <si>
    <t>ADDzEQ</t>
  </si>
  <si>
    <t>ADDzEU</t>
  </si>
  <si>
    <t>ADDzES</t>
  </si>
  <si>
    <t>ADDzEX</t>
  </si>
  <si>
    <t>ADDzEZ</t>
  </si>
  <si>
    <t>ADDzEW</t>
  </si>
  <si>
    <t>ADDzEY</t>
  </si>
  <si>
    <t>ADDzEh</t>
  </si>
  <si>
    <t>ADDzEm</t>
  </si>
  <si>
    <t>ADDzEi</t>
  </si>
  <si>
    <t>ADDzEg</t>
  </si>
  <si>
    <t>ADDzEL</t>
  </si>
  <si>
    <t>ADDzEb</t>
  </si>
  <si>
    <t>ADDzEO</t>
  </si>
  <si>
    <t>ADDzEl</t>
  </si>
  <si>
    <t>ADDzEf</t>
  </si>
  <si>
    <t>Tape dirt</t>
    <phoneticPr fontId="0"/>
  </si>
  <si>
    <t>ADdAEG</t>
  </si>
  <si>
    <t>ADdAEa</t>
  </si>
  <si>
    <t>ADdAEC</t>
  </si>
  <si>
    <t>ADdAEj</t>
  </si>
  <si>
    <t>ADdAEQ</t>
  </si>
  <si>
    <t>ADdAEU</t>
  </si>
  <si>
    <t>ADdAES</t>
  </si>
  <si>
    <t>ADdAEX</t>
  </si>
  <si>
    <t>ADdAEZ</t>
  </si>
  <si>
    <t>ADdAEW</t>
  </si>
  <si>
    <t>ADdAEY</t>
  </si>
  <si>
    <t>ADdAEh</t>
  </si>
  <si>
    <t>ADdAEm</t>
  </si>
  <si>
    <t>ADdAEi</t>
  </si>
  <si>
    <t>ADdAEg</t>
  </si>
  <si>
    <t>ADdAEL</t>
  </si>
  <si>
    <t>ADdAEb</t>
  </si>
  <si>
    <t>ADdAEO</t>
  </si>
  <si>
    <t>ADdAEl</t>
  </si>
  <si>
    <t>ADdAEf</t>
  </si>
  <si>
    <t>Tape lifted up</t>
    <phoneticPr fontId="0"/>
  </si>
  <si>
    <t>ADDxEG</t>
  </si>
  <si>
    <t>ADDxEa</t>
  </si>
  <si>
    <t>ADDxEC</t>
  </si>
  <si>
    <t>ADDxEj</t>
  </si>
  <si>
    <t>ADDxEQ</t>
  </si>
  <si>
    <t>ADDxEU</t>
  </si>
  <si>
    <t>ADDxES</t>
  </si>
  <si>
    <t>ADDxEX</t>
  </si>
  <si>
    <t>ADDxEZ</t>
  </si>
  <si>
    <t>ADDxEW</t>
  </si>
  <si>
    <t>ADDxEY</t>
  </si>
  <si>
    <t>ADDxEh</t>
  </si>
  <si>
    <t>ADDxEm</t>
  </si>
  <si>
    <t>ADDxEi</t>
  </si>
  <si>
    <t>ADDxEg</t>
  </si>
  <si>
    <t>ADDxEL</t>
  </si>
  <si>
    <t>ADDxEb</t>
  </si>
  <si>
    <t>ADDxEO</t>
  </si>
  <si>
    <t>ADDxEl</t>
  </si>
  <si>
    <t>ADDxEf</t>
  </si>
  <si>
    <t>ADDsEG</t>
  </si>
  <si>
    <t>ADDsEa</t>
  </si>
  <si>
    <t>ADDsEC</t>
  </si>
  <si>
    <t>ADDsEj</t>
  </si>
  <si>
    <t>ADDsEQ</t>
  </si>
  <si>
    <t>ADDsEU</t>
  </si>
  <si>
    <t>ADDsES</t>
  </si>
  <si>
    <t>ADDsEX</t>
  </si>
  <si>
    <t>ADDsEZ</t>
  </si>
  <si>
    <t>ADDsEW</t>
  </si>
  <si>
    <t>ADDsEY</t>
  </si>
  <si>
    <t>ADDsEh</t>
  </si>
  <si>
    <t>ADDsEm</t>
  </si>
  <si>
    <t>ADDsEi</t>
  </si>
  <si>
    <t>ADDsEg</t>
  </si>
  <si>
    <t>ADDsEL</t>
  </si>
  <si>
    <t>ADDsEb</t>
  </si>
  <si>
    <t>ADDsEO</t>
  </si>
  <si>
    <t>ADDsEl</t>
  </si>
  <si>
    <t>ADDsEf</t>
  </si>
  <si>
    <t>ADdYEb</t>
  </si>
  <si>
    <t>Shading tape defect</t>
    <phoneticPr fontId="0"/>
  </si>
  <si>
    <t>AEDzEG</t>
  </si>
  <si>
    <t>AEDzEa</t>
  </si>
  <si>
    <t>AEDzEC</t>
  </si>
  <si>
    <t>AEDzEj</t>
  </si>
  <si>
    <t>AEDzEQ</t>
  </si>
  <si>
    <t>AEDzEU</t>
  </si>
  <si>
    <t>AEDzES</t>
  </si>
  <si>
    <t>AEDzEX</t>
  </si>
  <si>
    <t>AEDzEZ</t>
  </si>
  <si>
    <t>AEDzEW</t>
  </si>
  <si>
    <t>AEDzEY</t>
  </si>
  <si>
    <t>AEDzEh</t>
  </si>
  <si>
    <t>AEDzEm</t>
  </si>
  <si>
    <t>AEDzEi</t>
  </si>
  <si>
    <t>AEDzEg</t>
  </si>
  <si>
    <t>AEDzEL</t>
  </si>
  <si>
    <t>AEDzEb</t>
  </si>
  <si>
    <t>AEDzEO</t>
  </si>
  <si>
    <t>AEDzEl</t>
  </si>
  <si>
    <t>AEDzEf</t>
  </si>
  <si>
    <t>AEdAEG</t>
  </si>
  <si>
    <t>AEdAEa</t>
  </si>
  <si>
    <t>AEdAEC</t>
  </si>
  <si>
    <t>AEdAEj</t>
  </si>
  <si>
    <t>AEdAEQ</t>
  </si>
  <si>
    <t>AEdAEU</t>
  </si>
  <si>
    <t>AEdAES</t>
  </si>
  <si>
    <t>AEdAEX</t>
  </si>
  <si>
    <t>AEdAEZ</t>
  </si>
  <si>
    <t>AEdAEW</t>
  </si>
  <si>
    <t>AEdAEY</t>
  </si>
  <si>
    <t>AEdAEh</t>
  </si>
  <si>
    <t>AEdAEm</t>
  </si>
  <si>
    <t>AEdAEi</t>
  </si>
  <si>
    <t>AEdAEg</t>
  </si>
  <si>
    <t>AEdAEL</t>
  </si>
  <si>
    <t>AEdAEb</t>
  </si>
  <si>
    <t>AEdAEO</t>
  </si>
  <si>
    <t>AEdAEl</t>
  </si>
  <si>
    <t>AEdAEf</t>
  </si>
  <si>
    <t>AEDxEG</t>
  </si>
  <si>
    <t>AEDxEa</t>
  </si>
  <si>
    <t>AEDxEC</t>
  </si>
  <si>
    <t>AEDxEj</t>
  </si>
  <si>
    <t>AEDxEQ</t>
  </si>
  <si>
    <t>AEDxEU</t>
  </si>
  <si>
    <t>AEDxES</t>
  </si>
  <si>
    <t>AEDxEX</t>
  </si>
  <si>
    <t>AEDxEZ</t>
  </si>
  <si>
    <t>AEDxEW</t>
  </si>
  <si>
    <t>AEDxEY</t>
  </si>
  <si>
    <t>AEDxEh</t>
  </si>
  <si>
    <t>AEDxEm</t>
  </si>
  <si>
    <t>AEDxEi</t>
  </si>
  <si>
    <t>AEDxEg</t>
  </si>
  <si>
    <t>AEDxEL</t>
  </si>
  <si>
    <t>AEDxEb</t>
  </si>
  <si>
    <t>AEDxEO</t>
  </si>
  <si>
    <t>AEDxEl</t>
  </si>
  <si>
    <t>AEDxEf</t>
  </si>
  <si>
    <t>AEDsEG</t>
  </si>
  <si>
    <t>AEDsEa</t>
  </si>
  <si>
    <t>AEDsEC</t>
  </si>
  <si>
    <t>AEDsEj</t>
  </si>
  <si>
    <t>AEDsEQ</t>
  </si>
  <si>
    <t>AEDsEU</t>
  </si>
  <si>
    <t>AEDsES</t>
  </si>
  <si>
    <t>AEDsEX</t>
  </si>
  <si>
    <t>AEDsEZ</t>
  </si>
  <si>
    <t>AEDsEW</t>
  </si>
  <si>
    <t>AEDsEY</t>
  </si>
  <si>
    <t>AEDsEh</t>
  </si>
  <si>
    <t>AEDsEm</t>
  </si>
  <si>
    <t>AEDsEi</t>
  </si>
  <si>
    <t>AEDsEg</t>
  </si>
  <si>
    <t>AEDsEL</t>
  </si>
  <si>
    <t>AEDsEb</t>
  </si>
  <si>
    <t>AEDsEO</t>
  </si>
  <si>
    <t>AEDsEl</t>
  </si>
  <si>
    <t>AEDsEf</t>
  </si>
  <si>
    <t>AEdYEb</t>
  </si>
  <si>
    <t>Conductive tape defect</t>
    <phoneticPr fontId="0"/>
  </si>
  <si>
    <t>Tape shifted</t>
    <phoneticPr fontId="0"/>
  </si>
  <si>
    <t>AEDyEG</t>
  </si>
  <si>
    <t>AEDyEa</t>
  </si>
  <si>
    <t>AEDyEC</t>
  </si>
  <si>
    <t>AEDyEj</t>
  </si>
  <si>
    <t>AEDyEQ</t>
  </si>
  <si>
    <t>AEDyEU</t>
  </si>
  <si>
    <t>AEDyES</t>
  </si>
  <si>
    <t>AEDyEX</t>
  </si>
  <si>
    <t>AEDyEZ</t>
  </si>
  <si>
    <t>AEDyEW</t>
  </si>
  <si>
    <t>AEDyEY</t>
  </si>
  <si>
    <t>AEDyEh</t>
  </si>
  <si>
    <t>AEDyEm</t>
  </si>
  <si>
    <t>AEDyEi</t>
  </si>
  <si>
    <t>AEDyEg</t>
  </si>
  <si>
    <t>AEDyEL</t>
  </si>
  <si>
    <t>AEDyEb</t>
  </si>
  <si>
    <t>AEDyEO</t>
  </si>
  <si>
    <t>AEDyEl</t>
  </si>
  <si>
    <t>AEDyEf</t>
  </si>
  <si>
    <t>Pull-tab defect</t>
    <phoneticPr fontId="0"/>
  </si>
  <si>
    <t>AFDzEG</t>
  </si>
  <si>
    <t>AFDzEa</t>
  </si>
  <si>
    <t>AFDzEC</t>
  </si>
  <si>
    <t>AFDzEj</t>
  </si>
  <si>
    <t>AFDzEQ</t>
  </si>
  <si>
    <t>AFDzEU</t>
  </si>
  <si>
    <t>AFDzES</t>
  </si>
  <si>
    <t>AFDzEX</t>
  </si>
  <si>
    <t>AFDzEZ</t>
  </si>
  <si>
    <t>AFDzEW</t>
  </si>
  <si>
    <t>AFDzEY</t>
  </si>
  <si>
    <t>AFDzEh</t>
  </si>
  <si>
    <t>AFDzEm</t>
  </si>
  <si>
    <t>AFDzEi</t>
  </si>
  <si>
    <t>AFDzEg</t>
  </si>
  <si>
    <t>AFDzEL</t>
  </si>
  <si>
    <t>AFDzEb</t>
  </si>
  <si>
    <t>AFDzEO</t>
  </si>
  <si>
    <t>AFDzEl</t>
  </si>
  <si>
    <t>AFDzEf</t>
  </si>
  <si>
    <t>AFdAEG</t>
  </si>
  <si>
    <t>AFdAEa</t>
  </si>
  <si>
    <t>AFdAEC</t>
  </si>
  <si>
    <t>AFdAEj</t>
  </si>
  <si>
    <t>AFdAEQ</t>
  </si>
  <si>
    <t>AFdAEU</t>
  </si>
  <si>
    <t>AFdAES</t>
  </si>
  <si>
    <t>AFdAEX</t>
  </si>
  <si>
    <t>AFdAEZ</t>
  </si>
  <si>
    <t>AFdAEW</t>
  </si>
  <si>
    <t>AFdAEY</t>
  </si>
  <si>
    <t>AFdAEh</t>
  </si>
  <si>
    <t>AFdAEm</t>
  </si>
  <si>
    <t>AFdAEi</t>
  </si>
  <si>
    <t>AFdAEg</t>
  </si>
  <si>
    <t>AFdAEL</t>
  </si>
  <si>
    <t>AFdAEb</t>
  </si>
  <si>
    <t>AFdAEO</t>
  </si>
  <si>
    <t>AFdAEl</t>
  </si>
  <si>
    <t>AFdAEf</t>
  </si>
  <si>
    <t>AFDxEG</t>
  </si>
  <si>
    <t>AFDxEa</t>
  </si>
  <si>
    <t>AFDxEC</t>
  </si>
  <si>
    <t>AFDxEj</t>
  </si>
  <si>
    <t>AFDxEQ</t>
  </si>
  <si>
    <t>AFDxEU</t>
  </si>
  <si>
    <t>AFDxES</t>
  </si>
  <si>
    <t>AFDxEX</t>
  </si>
  <si>
    <t>AFDxEZ</t>
  </si>
  <si>
    <t>AFDxEW</t>
  </si>
  <si>
    <t>AFDxEY</t>
  </si>
  <si>
    <t>AFDxEh</t>
  </si>
  <si>
    <t>AFDxEm</t>
  </si>
  <si>
    <t>AFDxEi</t>
  </si>
  <si>
    <t>AFDxEg</t>
  </si>
  <si>
    <t>AFDxEL</t>
  </si>
  <si>
    <t>AFDxEb</t>
  </si>
  <si>
    <t>AFDxEO</t>
  </si>
  <si>
    <t>AFDxEl</t>
  </si>
  <si>
    <t>AFDxEf</t>
  </si>
  <si>
    <t>AFDyEG</t>
  </si>
  <si>
    <t>AFDyEa</t>
  </si>
  <si>
    <t>AFDyEC</t>
  </si>
  <si>
    <t>AFDyEj</t>
  </si>
  <si>
    <t>AFDyEQ</t>
  </si>
  <si>
    <t>AFDyEU</t>
  </si>
  <si>
    <t>AFDyES</t>
  </si>
  <si>
    <t>AFDyEX</t>
  </si>
  <si>
    <t>AFDyEZ</t>
  </si>
  <si>
    <t>AFDyEW</t>
  </si>
  <si>
    <t>AFDyEY</t>
  </si>
  <si>
    <t>AFDyEh</t>
  </si>
  <si>
    <t>AFDyEm</t>
  </si>
  <si>
    <t>AFDyEi</t>
  </si>
  <si>
    <t>AFDyEg</t>
  </si>
  <si>
    <t>AFDyEL</t>
  </si>
  <si>
    <t>AFDyEb</t>
  </si>
  <si>
    <t>AFDyEO</t>
  </si>
  <si>
    <t>AFDyEl</t>
  </si>
  <si>
    <t>AFDyEf</t>
  </si>
  <si>
    <t>AFDsEG</t>
  </si>
  <si>
    <t>AFDsEa</t>
  </si>
  <si>
    <t>AFDsEC</t>
  </si>
  <si>
    <t>AFDsEj</t>
  </si>
  <si>
    <t>AFDsEQ</t>
  </si>
  <si>
    <t>AFDsEU</t>
  </si>
  <si>
    <t>AFDsES</t>
  </si>
  <si>
    <t>AFDsEX</t>
  </si>
  <si>
    <t>AFDsEZ</t>
  </si>
  <si>
    <t>AFDsEW</t>
  </si>
  <si>
    <t>AFDsEY</t>
  </si>
  <si>
    <t>AFDsEh</t>
  </si>
  <si>
    <t>AFDsEm</t>
  </si>
  <si>
    <t>AFDsEi</t>
  </si>
  <si>
    <t>AFDsEg</t>
  </si>
  <si>
    <t>AFDsEL</t>
  </si>
  <si>
    <t>AFDsEb</t>
  </si>
  <si>
    <t>AFDsEO</t>
  </si>
  <si>
    <t>AFDsEl</t>
  </si>
  <si>
    <t>AFDsEf</t>
  </si>
  <si>
    <t>AFdYEb</t>
  </si>
  <si>
    <t>Other tape defect</t>
    <phoneticPr fontId="0"/>
  </si>
  <si>
    <t>AGDzEG</t>
  </si>
  <si>
    <t>AGDzEa</t>
  </si>
  <si>
    <t>AGDzEC</t>
  </si>
  <si>
    <t>AGDzEj</t>
  </si>
  <si>
    <t>AGDzEQ</t>
  </si>
  <si>
    <t>AGDzEU</t>
  </si>
  <si>
    <t>AGDzES</t>
  </si>
  <si>
    <t>AGDzEX</t>
  </si>
  <si>
    <t>AGDzEZ</t>
  </si>
  <si>
    <t>AGDzEW</t>
  </si>
  <si>
    <t>AGDzEY</t>
  </si>
  <si>
    <t>AGDzEh</t>
  </si>
  <si>
    <t>AGDzEm</t>
  </si>
  <si>
    <t>AGDzEi</t>
  </si>
  <si>
    <t>AGDzEg</t>
  </si>
  <si>
    <t>AGDzEL</t>
  </si>
  <si>
    <t>AGDzEb</t>
  </si>
  <si>
    <t>AGDzEO</t>
  </si>
  <si>
    <t>AGDzEl</t>
  </si>
  <si>
    <t>AGDzEf</t>
  </si>
  <si>
    <t>AGdAEG</t>
  </si>
  <si>
    <t>AGdAEa</t>
  </si>
  <si>
    <t>AGdAEC</t>
  </si>
  <si>
    <t>AGdAEj</t>
  </si>
  <si>
    <t>AGdAEQ</t>
  </si>
  <si>
    <t>AGdAEU</t>
  </si>
  <si>
    <t>AGdAES</t>
  </si>
  <si>
    <t>AGdAEX</t>
  </si>
  <si>
    <t>AGdAEZ</t>
  </si>
  <si>
    <t>AGdAEW</t>
  </si>
  <si>
    <t>AGdAEY</t>
  </si>
  <si>
    <t>AGdAEh</t>
  </si>
  <si>
    <t>AGdAEm</t>
  </si>
  <si>
    <t>AGdAEi</t>
  </si>
  <si>
    <t>AGdAEg</t>
  </si>
  <si>
    <t>AGdAEL</t>
  </si>
  <si>
    <t>AGdAEb</t>
  </si>
  <si>
    <t>AGdAEO</t>
  </si>
  <si>
    <t>AGdAEl</t>
  </si>
  <si>
    <t>AGdAEf</t>
  </si>
  <si>
    <t>AGDxEG</t>
  </si>
  <si>
    <t>AGDxEa</t>
  </si>
  <si>
    <t>AGDxEC</t>
  </si>
  <si>
    <t>AGDxEj</t>
  </si>
  <si>
    <t>AGDxEQ</t>
  </si>
  <si>
    <t>AGDxEU</t>
  </si>
  <si>
    <t>AGDxES</t>
  </si>
  <si>
    <t>AGDxEX</t>
  </si>
  <si>
    <t>AGDxEZ</t>
  </si>
  <si>
    <t>AGDxEW</t>
  </si>
  <si>
    <t>AGDxEY</t>
  </si>
  <si>
    <t>AGDxEh</t>
  </si>
  <si>
    <t>AGDxEm</t>
  </si>
  <si>
    <t>AGDxEi</t>
  </si>
  <si>
    <t>AGDxEg</t>
  </si>
  <si>
    <t>AGDxEL</t>
  </si>
  <si>
    <t>AGDxEb</t>
  </si>
  <si>
    <t>AGDxEO</t>
  </si>
  <si>
    <t>AGDxEl</t>
  </si>
  <si>
    <t>AGDxEf</t>
  </si>
  <si>
    <t>AGDyEG</t>
  </si>
  <si>
    <t>AGDyEa</t>
  </si>
  <si>
    <t>AGDyEC</t>
  </si>
  <si>
    <t>AGDyEj</t>
  </si>
  <si>
    <t>AGDyEQ</t>
  </si>
  <si>
    <t>AGDyEU</t>
  </si>
  <si>
    <t>AGDyES</t>
  </si>
  <si>
    <t>AGDyEX</t>
  </si>
  <si>
    <t>AGDyEZ</t>
  </si>
  <si>
    <t>AGDyEW</t>
  </si>
  <si>
    <t>AGDyEY</t>
  </si>
  <si>
    <t>AGDyEh</t>
  </si>
  <si>
    <t>AGDyEm</t>
  </si>
  <si>
    <t>AGDyEi</t>
  </si>
  <si>
    <t>AGDyEg</t>
  </si>
  <si>
    <t>AGDyEL</t>
  </si>
  <si>
    <t>AGDyEb</t>
  </si>
  <si>
    <t>AGDyEO</t>
  </si>
  <si>
    <t>AGDyEl</t>
  </si>
  <si>
    <t>AGDyEf</t>
  </si>
  <si>
    <t>AGDsEG</t>
  </si>
  <si>
    <t>AGDsEa</t>
  </si>
  <si>
    <t>AGDsEC</t>
  </si>
  <si>
    <t>AGDsEj</t>
  </si>
  <si>
    <t>AGDsEQ</t>
  </si>
  <si>
    <t>AGDsEU</t>
  </si>
  <si>
    <t>AGDsES</t>
  </si>
  <si>
    <t>AGDsEX</t>
  </si>
  <si>
    <t>AGDsEZ</t>
  </si>
  <si>
    <t>AGDsEW</t>
  </si>
  <si>
    <t>AGDsEY</t>
  </si>
  <si>
    <t>AGDsEh</t>
  </si>
  <si>
    <t>AGDsEm</t>
  </si>
  <si>
    <t>AGDsEi</t>
  </si>
  <si>
    <t>AGDsEg</t>
  </si>
  <si>
    <t>AGDsEL</t>
  </si>
  <si>
    <t>AGDsEb</t>
  </si>
  <si>
    <t>AGDsEO</t>
  </si>
  <si>
    <t>AGDsEl</t>
  </si>
  <si>
    <t>AGDsEf</t>
  </si>
  <si>
    <t>AGdYEb</t>
  </si>
  <si>
    <t>TP glass broken</t>
    <phoneticPr fontId="0"/>
  </si>
  <si>
    <t>AHDVEG</t>
  </si>
  <si>
    <t>AHDVEa</t>
  </si>
  <si>
    <t>AHDVEC</t>
  </si>
  <si>
    <t>AHDVEj</t>
  </si>
  <si>
    <t>AHDVEQ</t>
  </si>
  <si>
    <t>AHDVEU</t>
  </si>
  <si>
    <t>AHDVES</t>
  </si>
  <si>
    <t>AHDVEX</t>
  </si>
  <si>
    <t>AHDVEZ</t>
  </si>
  <si>
    <t>AHDVEW</t>
  </si>
  <si>
    <t>AHDVEY</t>
  </si>
  <si>
    <t>AHDVEh</t>
  </si>
  <si>
    <t>AHDVEm</t>
  </si>
  <si>
    <t>AHDVEi</t>
  </si>
  <si>
    <t>AHDVEg</t>
  </si>
  <si>
    <t>AHDVEL</t>
  </si>
  <si>
    <t>AHDVEb</t>
  </si>
  <si>
    <t>AHDVEO</t>
  </si>
  <si>
    <t>AHDVEl</t>
  </si>
  <si>
    <t>AHDVEf</t>
  </si>
  <si>
    <t>TP glass scratch</t>
    <phoneticPr fontId="0"/>
  </si>
  <si>
    <t>AHDSEG</t>
  </si>
  <si>
    <t>AHDSEa</t>
  </si>
  <si>
    <t>AHDSEC</t>
  </si>
  <si>
    <t>AHDSEj</t>
  </si>
  <si>
    <t>AHDSEQ</t>
  </si>
  <si>
    <t>AHDSEU</t>
  </si>
  <si>
    <t>AHDSES</t>
  </si>
  <si>
    <t>AHDSEX</t>
  </si>
  <si>
    <t>AHDSEZ</t>
  </si>
  <si>
    <t>AHDSEW</t>
  </si>
  <si>
    <t>AHDSEY</t>
  </si>
  <si>
    <t>AHDSEh</t>
  </si>
  <si>
    <t>AHDSEm</t>
  </si>
  <si>
    <t>AHDSEi</t>
  </si>
  <si>
    <t>AHDSEg</t>
  </si>
  <si>
    <t>AHDSEL</t>
  </si>
  <si>
    <t>AHDSEb</t>
  </si>
  <si>
    <t>AHDSEO</t>
  </si>
  <si>
    <t>AHDSEl</t>
  </si>
  <si>
    <t>AHDSEf</t>
  </si>
  <si>
    <t>TP glass chip/ crack</t>
    <phoneticPr fontId="9"/>
  </si>
  <si>
    <t>AHDREG</t>
  </si>
  <si>
    <t>AHDREa</t>
  </si>
  <si>
    <t>AHDREC</t>
  </si>
  <si>
    <t>AHDREj</t>
  </si>
  <si>
    <t>AHDREQ</t>
  </si>
  <si>
    <t>AHDREU</t>
  </si>
  <si>
    <t>AHDRES</t>
  </si>
  <si>
    <t>AHDREX</t>
  </si>
  <si>
    <t>AHDREZ</t>
  </si>
  <si>
    <t>AHDREW</t>
  </si>
  <si>
    <t>AHDREY</t>
  </si>
  <si>
    <t>AHDREh</t>
  </si>
  <si>
    <t>AHDREm</t>
  </si>
  <si>
    <t>AHDREi</t>
  </si>
  <si>
    <t>AHDREg</t>
  </si>
  <si>
    <t>AHDREL</t>
  </si>
  <si>
    <t>AHDREb</t>
  </si>
  <si>
    <t>AHDREO</t>
  </si>
  <si>
    <t>AHDREl</t>
  </si>
  <si>
    <t>AHDREf</t>
  </si>
  <si>
    <t>TP glass dirt</t>
    <phoneticPr fontId="0"/>
  </si>
  <si>
    <t>AHDTEG</t>
  </si>
  <si>
    <t>AHDTEa</t>
  </si>
  <si>
    <t>AHDTEC</t>
  </si>
  <si>
    <t>AHDTEj</t>
  </si>
  <si>
    <t>AHDTEQ</t>
  </si>
  <si>
    <t>AHDTEU</t>
  </si>
  <si>
    <t>AHDTES</t>
  </si>
  <si>
    <t>AHDTEX</t>
  </si>
  <si>
    <t>AHDTEZ</t>
  </si>
  <si>
    <t>AHDTEW</t>
  </si>
  <si>
    <t>AHDTEY</t>
  </si>
  <si>
    <t>AHDTEh</t>
  </si>
  <si>
    <t>AHDTEm</t>
  </si>
  <si>
    <t>AHDTEi</t>
  </si>
  <si>
    <t>AHDTEg</t>
  </si>
  <si>
    <t>TP glass dirt</t>
  </si>
  <si>
    <t>AHDTEL</t>
  </si>
  <si>
    <t>AHDTEb</t>
  </si>
  <si>
    <t>AHDTEO</t>
  </si>
  <si>
    <t>AHDTEl</t>
  </si>
  <si>
    <t>AHDTEf</t>
  </si>
  <si>
    <t>TP glass deformation/ warp</t>
    <phoneticPr fontId="0"/>
  </si>
  <si>
    <t>AHDUEG</t>
  </si>
  <si>
    <t>AHDUEa</t>
  </si>
  <si>
    <t>AHDUEC</t>
  </si>
  <si>
    <t>AHDUEj</t>
  </si>
  <si>
    <t>AHDUEQ</t>
  </si>
  <si>
    <t>AHDUEU</t>
  </si>
  <si>
    <t>AHDUES</t>
  </si>
  <si>
    <t>AHDUEX</t>
  </si>
  <si>
    <t>AHDUEZ</t>
  </si>
  <si>
    <t>AHDUEW</t>
  </si>
  <si>
    <t>AHDUEY</t>
  </si>
  <si>
    <t>AHDUEh</t>
  </si>
  <si>
    <t>AHDUEm</t>
  </si>
  <si>
    <t>AHDUEi</t>
  </si>
  <si>
    <t>AHDUEg</t>
  </si>
  <si>
    <t>AHDUEL</t>
  </si>
  <si>
    <t>AHDUEb</t>
  </si>
  <si>
    <t>AHDUEO</t>
  </si>
  <si>
    <t>AHDUEl</t>
  </si>
  <si>
    <t>AHDUEf</t>
  </si>
  <si>
    <t>Surface film</t>
    <phoneticPr fontId="0"/>
  </si>
  <si>
    <t>AHdaEG</t>
  </si>
  <si>
    <t>AHdaEa</t>
  </si>
  <si>
    <t>AHdaEC</t>
  </si>
  <si>
    <t>AHdaEj</t>
  </si>
  <si>
    <t>AHdaEQ</t>
  </si>
  <si>
    <t>AHdaEU</t>
  </si>
  <si>
    <t>AHdaES</t>
  </si>
  <si>
    <t>AHdaEX</t>
  </si>
  <si>
    <t>AHdaEZ</t>
  </si>
  <si>
    <t>AHdaEW</t>
  </si>
  <si>
    <t>AHdaEY</t>
  </si>
  <si>
    <t>AHdaEh</t>
  </si>
  <si>
    <t>AHdaEm</t>
  </si>
  <si>
    <t>AHdaEi</t>
  </si>
  <si>
    <t>AHdaEg</t>
  </si>
  <si>
    <t>AHdaEL</t>
  </si>
  <si>
    <t>AHdaEb</t>
  </si>
  <si>
    <t>AHdaEO</t>
  </si>
  <si>
    <t>AHdaEl</t>
  </si>
  <si>
    <t>AHdaEf</t>
  </si>
  <si>
    <t>AHdYEb</t>
  </si>
  <si>
    <t>Wiring corrosion</t>
    <phoneticPr fontId="0"/>
  </si>
  <si>
    <t>AHdgEG</t>
  </si>
  <si>
    <t>AHdgEa</t>
  </si>
  <si>
    <t>AHdgEC</t>
  </si>
  <si>
    <t>AHdgEj</t>
  </si>
  <si>
    <t>AHdgEQ</t>
  </si>
  <si>
    <t>AHdgEU</t>
  </si>
  <si>
    <t>AHdgES</t>
  </si>
  <si>
    <t>AHdgEX</t>
  </si>
  <si>
    <t>AHdgEZ</t>
  </si>
  <si>
    <t>AHdgEW</t>
  </si>
  <si>
    <t>AHdgEY</t>
  </si>
  <si>
    <t>AHdgEh</t>
  </si>
  <si>
    <t>AHdgEm</t>
  </si>
  <si>
    <t>AHdgEi</t>
  </si>
  <si>
    <t>AHdgEg</t>
  </si>
  <si>
    <t>AHdgEL</t>
  </si>
  <si>
    <t>AHdgEb</t>
  </si>
  <si>
    <t>AHdgEO</t>
  </si>
  <si>
    <t>AHdgEl</t>
  </si>
  <si>
    <t>AHdgEf</t>
  </si>
  <si>
    <t>Glass defect</t>
    <phoneticPr fontId="0"/>
  </si>
  <si>
    <t>Outline dimension defect</t>
    <phoneticPr fontId="0"/>
  </si>
  <si>
    <t>AIDYEG</t>
  </si>
  <si>
    <t>AIDYEa</t>
  </si>
  <si>
    <t>AIDYEC</t>
  </si>
  <si>
    <t>AIDYEj</t>
  </si>
  <si>
    <t>AIDYEQ</t>
  </si>
  <si>
    <t>AIDYEi</t>
  </si>
  <si>
    <t>AIDYEm</t>
  </si>
  <si>
    <t>AIDYEL</t>
  </si>
  <si>
    <t>AIDYEb</t>
  </si>
  <si>
    <t>AIDYEO</t>
  </si>
  <si>
    <t>AIDYEh</t>
  </si>
  <si>
    <t>AIDYEl</t>
  </si>
  <si>
    <t>AIDYEF</t>
  </si>
  <si>
    <t>AIDYEf</t>
  </si>
  <si>
    <t>Chip/ Crack</t>
    <phoneticPr fontId="0"/>
  </si>
  <si>
    <t>AIDiEG</t>
  </si>
  <si>
    <t>AIDiEa</t>
  </si>
  <si>
    <t>AIDiEQ</t>
  </si>
  <si>
    <t>AIDiEC</t>
  </si>
  <si>
    <t>AIDiEj</t>
  </si>
  <si>
    <t>AIDiEX</t>
  </si>
  <si>
    <t>AIDiEZ</t>
  </si>
  <si>
    <t>AIDiEW</t>
  </si>
  <si>
    <t>AIDiEY</t>
  </si>
  <si>
    <t>AIDiEm</t>
  </si>
  <si>
    <t>AIDiEg</t>
  </si>
  <si>
    <t>AIDiEh</t>
  </si>
  <si>
    <t>AIDiEi</t>
  </si>
  <si>
    <t>Glass defect</t>
  </si>
  <si>
    <t>Chip/ Crack</t>
  </si>
  <si>
    <t>AIDiEL</t>
  </si>
  <si>
    <t>AIDiEb</t>
  </si>
  <si>
    <t>AIDiEO</t>
  </si>
  <si>
    <t>AIDiEl</t>
  </si>
  <si>
    <t>AIDiEF</t>
  </si>
  <si>
    <t>AIDiEf</t>
  </si>
  <si>
    <t>Scratch</t>
    <phoneticPr fontId="0"/>
  </si>
  <si>
    <t>AIDkEG</t>
  </si>
  <si>
    <t>AIDkEa</t>
  </si>
  <si>
    <t>AIDkEC</t>
  </si>
  <si>
    <t>AIDkEj</t>
  </si>
  <si>
    <t>AIDkEk</t>
  </si>
  <si>
    <t>AIDkEQ</t>
  </si>
  <si>
    <t>AIDkEX</t>
  </si>
  <si>
    <t>AIDkEZ</t>
  </si>
  <si>
    <t>AIDkEW</t>
  </si>
  <si>
    <t>AIDkEY</t>
  </si>
  <si>
    <t>AIDkEm</t>
  </si>
  <si>
    <t>AIDkEg</t>
  </si>
  <si>
    <t>AIDkEh</t>
  </si>
  <si>
    <t>AIDkEi</t>
  </si>
  <si>
    <t>AIDkEL</t>
  </si>
  <si>
    <t>AIDkEb</t>
  </si>
  <si>
    <t>AIDkEO</t>
  </si>
  <si>
    <t>AIDkEl</t>
  </si>
  <si>
    <t>AIDkEf</t>
  </si>
  <si>
    <t>Dirt</t>
    <phoneticPr fontId="0"/>
  </si>
  <si>
    <t>AIdTEG</t>
  </si>
  <si>
    <t>AIdTEa</t>
  </si>
  <si>
    <t>AIdTEQ</t>
  </si>
  <si>
    <t>AIdTEC</t>
  </si>
  <si>
    <t>AIdTEj</t>
  </si>
  <si>
    <t>AIdTEX</t>
  </si>
  <si>
    <t>AIdTEZ</t>
  </si>
  <si>
    <t>AIdTEW</t>
  </si>
  <si>
    <t>AIdTEY</t>
  </si>
  <si>
    <t>AIdTEm</t>
  </si>
  <si>
    <t>AIdTEg</t>
  </si>
  <si>
    <t>AIdTEh</t>
  </si>
  <si>
    <t>AIdTEi</t>
  </si>
  <si>
    <t>AIdTEL</t>
  </si>
  <si>
    <t>AIdTEb</t>
  </si>
  <si>
    <t>AIdTEO</t>
  </si>
  <si>
    <t>AIdTEl</t>
  </si>
  <si>
    <t>AIdTEf</t>
  </si>
  <si>
    <t>PNL deformation/ warp</t>
  </si>
  <si>
    <t>AIDQEG</t>
  </si>
  <si>
    <t>AIDQEa</t>
  </si>
  <si>
    <t>AIDQEC</t>
  </si>
  <si>
    <t>AIDQEj</t>
  </si>
  <si>
    <t>AIDQEQ</t>
  </si>
  <si>
    <t>AIDQEi</t>
  </si>
  <si>
    <t>AIDQEm</t>
  </si>
  <si>
    <t>AIDQEL</t>
  </si>
  <si>
    <t>AIDQEb</t>
  </si>
  <si>
    <t>AIDQEO</t>
  </si>
  <si>
    <t>AIDQEh</t>
  </si>
  <si>
    <t>AIDQEl</t>
  </si>
  <si>
    <t>AIDQEF</t>
  </si>
  <si>
    <t>AIDQEf</t>
  </si>
  <si>
    <t>AIDsEG</t>
  </si>
  <si>
    <t>AIDsEa</t>
  </si>
  <si>
    <t>AIDsEC</t>
  </si>
  <si>
    <t>AIDsEj</t>
  </si>
  <si>
    <t>AIDsEQ</t>
  </si>
  <si>
    <t>AIDsEi</t>
  </si>
  <si>
    <t>AIDsEm</t>
  </si>
  <si>
    <t>AIDsEL</t>
  </si>
  <si>
    <t>AIDsEb</t>
  </si>
  <si>
    <t>AIDsEO</t>
  </si>
  <si>
    <t>AIDsEh</t>
  </si>
  <si>
    <t>AIDsEl</t>
  </si>
  <si>
    <t>AIDsEF</t>
  </si>
  <si>
    <t>AIDsEf</t>
  </si>
  <si>
    <t>AIdYEb</t>
  </si>
  <si>
    <t>Metal frame defect</t>
    <phoneticPr fontId="0"/>
  </si>
  <si>
    <t>Deformation/ Warp</t>
    <phoneticPr fontId="0"/>
  </si>
  <si>
    <t>AJdBEG</t>
  </si>
  <si>
    <t>AJdBEa</t>
  </si>
  <si>
    <t>AJdBEC</t>
  </si>
  <si>
    <t>AJdBEj</t>
  </si>
  <si>
    <t>AJdBES</t>
  </si>
  <si>
    <t>AJdBER</t>
  </si>
  <si>
    <t>AJdBEW</t>
  </si>
  <si>
    <t>AJdBEX</t>
  </si>
  <si>
    <t>AJdBEZ</t>
  </si>
  <si>
    <t>AJdBEY</t>
  </si>
  <si>
    <t>AJdBEh</t>
  </si>
  <si>
    <t>AJdBEi</t>
  </si>
  <si>
    <t>AJdBEm</t>
  </si>
  <si>
    <t>AJdBEg</t>
  </si>
  <si>
    <t>AJdBEl</t>
  </si>
  <si>
    <t>AJdBEL</t>
  </si>
  <si>
    <t>AJdBEb</t>
  </si>
  <si>
    <t>AJdBEO</t>
  </si>
  <si>
    <t>AJdBEk</t>
  </si>
  <si>
    <t>AJdBEf</t>
  </si>
  <si>
    <t>Dent</t>
    <phoneticPr fontId="0"/>
  </si>
  <si>
    <t>AJDuEG</t>
  </si>
  <si>
    <t>AJDuEa</t>
  </si>
  <si>
    <t>AJDuEC</t>
  </si>
  <si>
    <t>AJDuEj</t>
  </si>
  <si>
    <t>AJDuES</t>
  </si>
  <si>
    <t>AJDuER</t>
  </si>
  <si>
    <t>AJDuEW</t>
  </si>
  <si>
    <t>AJDuEX</t>
  </si>
  <si>
    <t>AJDuEZ</t>
  </si>
  <si>
    <t>AJDuEY</t>
  </si>
  <si>
    <t>AJDuEh</t>
  </si>
  <si>
    <t>AJDuEi</t>
  </si>
  <si>
    <t>AJDuEm</t>
  </si>
  <si>
    <t>AJDuEg</t>
  </si>
  <si>
    <t>AJDuEl</t>
  </si>
  <si>
    <t>AJDuEL</t>
  </si>
  <si>
    <t>AJDuEb</t>
  </si>
  <si>
    <t>AJDuEO</t>
  </si>
  <si>
    <t>AJDuEk</t>
  </si>
  <si>
    <t>AJDuEf</t>
  </si>
  <si>
    <t>Abnormal outlie dimension</t>
    <phoneticPr fontId="0"/>
  </si>
  <si>
    <t>AJDXEG</t>
  </si>
  <si>
    <t>AJDXEa</t>
  </si>
  <si>
    <t>AJDXEC</t>
  </si>
  <si>
    <t>AJDXEj</t>
  </si>
  <si>
    <t>AJDXES</t>
  </si>
  <si>
    <t>AJDXER</t>
  </si>
  <si>
    <t>AJDXEW</t>
  </si>
  <si>
    <t>AJDXEX</t>
  </si>
  <si>
    <t>AJDXEZ</t>
  </si>
  <si>
    <t>AJDXEY</t>
  </si>
  <si>
    <t>AJDXEh</t>
  </si>
  <si>
    <t>AJDXEi</t>
  </si>
  <si>
    <t>AJDXEm</t>
  </si>
  <si>
    <t>AJDXEg</t>
  </si>
  <si>
    <t>AJDXEl</t>
  </si>
  <si>
    <t>AJDXEL</t>
  </si>
  <si>
    <t>AJDXEb</t>
  </si>
  <si>
    <t>AJDXEO</t>
  </si>
  <si>
    <t>AJDXEk</t>
  </si>
  <si>
    <t>AJDXEf</t>
  </si>
  <si>
    <t>AJdTEG</t>
  </si>
  <si>
    <t>AJdTEa</t>
  </si>
  <si>
    <t>AJdTEC</t>
  </si>
  <si>
    <t>AJdTEj</t>
  </si>
  <si>
    <t>AJdTES</t>
  </si>
  <si>
    <t>AJdTER</t>
  </si>
  <si>
    <t>AJdTEW</t>
  </si>
  <si>
    <t>AJdTEX</t>
  </si>
  <si>
    <t>AJdTEZ</t>
  </si>
  <si>
    <t>AJdTEY</t>
  </si>
  <si>
    <t>AJdTEh</t>
  </si>
  <si>
    <t>AJdTEi</t>
  </si>
  <si>
    <t>AJdTEm</t>
  </si>
  <si>
    <t>AJdTEg</t>
  </si>
  <si>
    <t>AJdTEl</t>
  </si>
  <si>
    <t>AJdTEL</t>
  </si>
  <si>
    <t>AJdTEb</t>
  </si>
  <si>
    <t>AJdTEO</t>
  </si>
  <si>
    <t>AJdTEk</t>
  </si>
  <si>
    <t>AJdTEf</t>
  </si>
  <si>
    <t>AJDkEG</t>
  </si>
  <si>
    <t>AJDkEa</t>
  </si>
  <si>
    <t>AJDkEC</t>
  </si>
  <si>
    <t>AJDkEj</t>
  </si>
  <si>
    <t>AJDkES</t>
  </si>
  <si>
    <t>AJDkER</t>
  </si>
  <si>
    <t>AJDkEW</t>
  </si>
  <si>
    <t>AJDkEX</t>
  </si>
  <si>
    <t>AJDkEZ</t>
  </si>
  <si>
    <t>AJDkEY</t>
  </si>
  <si>
    <t>AJDkEh</t>
  </si>
  <si>
    <t>AJDkEi</t>
  </si>
  <si>
    <t>AJDkEm</t>
  </si>
  <si>
    <t>AJDkEg</t>
  </si>
  <si>
    <t>AJDkEl</t>
  </si>
  <si>
    <t>AJDkEL</t>
  </si>
  <si>
    <t>AJDkEb</t>
  </si>
  <si>
    <t>AJDkEO</t>
  </si>
  <si>
    <t>AJDkEk</t>
  </si>
  <si>
    <t>AJDkEf</t>
  </si>
  <si>
    <t>AJDsEG</t>
  </si>
  <si>
    <t>AJDsEa</t>
  </si>
  <si>
    <t>AJDsEC</t>
  </si>
  <si>
    <t>AJDsEj</t>
  </si>
  <si>
    <t>AJDsES</t>
  </si>
  <si>
    <t>AJDsER</t>
  </si>
  <si>
    <t>AJDsEW</t>
  </si>
  <si>
    <t>AJDsEX</t>
  </si>
  <si>
    <t>AJDsEZ</t>
  </si>
  <si>
    <t>AJDsEY</t>
  </si>
  <si>
    <t>AJDsEh</t>
  </si>
  <si>
    <t>AJDsEi</t>
  </si>
  <si>
    <t>AJDsEm</t>
  </si>
  <si>
    <t>AJDsEg</t>
  </si>
  <si>
    <t>AJDsEl</t>
  </si>
  <si>
    <t>AJDsEL</t>
  </si>
  <si>
    <t>AJDsEb</t>
  </si>
  <si>
    <t>AJDsEO</t>
  </si>
  <si>
    <t>AJDsEk</t>
  </si>
  <si>
    <t>AJDsEf</t>
  </si>
  <si>
    <t>AJdYEb</t>
  </si>
  <si>
    <t>Foreign material between layers</t>
    <phoneticPr fontId="0"/>
  </si>
  <si>
    <t>Foreign material between BL-Panel</t>
    <phoneticPr fontId="0"/>
  </si>
  <si>
    <t>ALDBEG</t>
  </si>
  <si>
    <t>ALDBEa</t>
  </si>
  <si>
    <t>ALDBEC</t>
  </si>
  <si>
    <t>Foreign material between layers</t>
  </si>
  <si>
    <t>Foreign material between BL-Panel</t>
  </si>
  <si>
    <t>ALDBEj</t>
  </si>
  <si>
    <t>ALDBEQ</t>
  </si>
  <si>
    <t>ALDBEU</t>
  </si>
  <si>
    <t>ALDBEi</t>
  </si>
  <si>
    <t>ALDBEm</t>
  </si>
  <si>
    <t>ALDBEh</t>
  </si>
  <si>
    <t>ALDBEl</t>
  </si>
  <si>
    <t>ALDBEL</t>
  </si>
  <si>
    <t>ALDBEg</t>
  </si>
  <si>
    <t>ALDBEb</t>
  </si>
  <si>
    <t>ALDBEO</t>
  </si>
  <si>
    <t>ALDBEf</t>
  </si>
  <si>
    <t>Foreign material between TP-Panel</t>
    <phoneticPr fontId="0"/>
  </si>
  <si>
    <t>ALDWEG</t>
  </si>
  <si>
    <t>ALDWEa</t>
  </si>
  <si>
    <t>ALDWEC</t>
  </si>
  <si>
    <t>ALDWEj</t>
  </si>
  <si>
    <t>ALDWEQ</t>
  </si>
  <si>
    <t>ALDWEU</t>
  </si>
  <si>
    <t>ALDWEi</t>
  </si>
  <si>
    <t>ALDWEm</t>
  </si>
  <si>
    <t>ALDWEh</t>
  </si>
  <si>
    <t>ALDWEl</t>
  </si>
  <si>
    <t>ALDWEL</t>
  </si>
  <si>
    <t>ALDWEg</t>
  </si>
  <si>
    <t>ALDWEb</t>
  </si>
  <si>
    <t>ALDWEO</t>
  </si>
  <si>
    <t>Foreign material between TP-Panel</t>
  </si>
  <si>
    <t>ALDWEf</t>
  </si>
  <si>
    <t>Foreign material in B/L</t>
    <phoneticPr fontId="0"/>
  </si>
  <si>
    <t>ALDAEG</t>
  </si>
  <si>
    <t>ALDAEa</t>
  </si>
  <si>
    <t>ALDAEC</t>
  </si>
  <si>
    <t>ALDAEj</t>
  </si>
  <si>
    <t>ALDAEQ</t>
  </si>
  <si>
    <t>ALDAEU</t>
  </si>
  <si>
    <t>ALDAEi</t>
  </si>
  <si>
    <t>ALDAEm</t>
  </si>
  <si>
    <t>ALDAEh</t>
  </si>
  <si>
    <t>ALDAEl</t>
  </si>
  <si>
    <t>ALDAEL</t>
  </si>
  <si>
    <t>ALDAEg</t>
  </si>
  <si>
    <t>ALDAEb</t>
  </si>
  <si>
    <t>Foreign material in B/L</t>
  </si>
  <si>
    <t>ALDAEO</t>
  </si>
  <si>
    <t>ALDAEf</t>
  </si>
  <si>
    <t>Foreign material in TP</t>
    <phoneticPr fontId="0"/>
  </si>
  <si>
    <t>ALdZEG</t>
  </si>
  <si>
    <t>ALdZEa</t>
  </si>
  <si>
    <t>ALdZEC</t>
  </si>
  <si>
    <t>ALdZEj</t>
  </si>
  <si>
    <t>ALdZEQ</t>
  </si>
  <si>
    <t>ALdZEU</t>
  </si>
  <si>
    <t>ALdZEi</t>
  </si>
  <si>
    <t>ALdZEm</t>
  </si>
  <si>
    <t>ALdZEh</t>
  </si>
  <si>
    <t>ALdZEl</t>
  </si>
  <si>
    <t>ALdZEL</t>
  </si>
  <si>
    <t>ALdZEg</t>
  </si>
  <si>
    <t>ALdZEb</t>
  </si>
  <si>
    <t>Foreign material in TP</t>
  </si>
  <si>
    <t>ALdZEO</t>
  </si>
  <si>
    <t>ALdZEf</t>
  </si>
  <si>
    <t>ALdYEb</t>
  </si>
  <si>
    <t>Polarizer deformation/ dent</t>
  </si>
  <si>
    <t>AMdLEG</t>
  </si>
  <si>
    <t>Polarizer defect</t>
    <phoneticPr fontId="0"/>
  </si>
  <si>
    <t>Polarizer deformation/ dent</t>
    <phoneticPr fontId="0"/>
  </si>
  <si>
    <t>AMdLEa</t>
  </si>
  <si>
    <t>AMdLEC</t>
  </si>
  <si>
    <t>AMdLEj</t>
  </si>
  <si>
    <t>Polarizer affixing process environment</t>
    <phoneticPr fontId="0"/>
  </si>
  <si>
    <t>AMdLEe</t>
  </si>
  <si>
    <t>AMdLEN</t>
  </si>
  <si>
    <t>AMdLEU</t>
  </si>
  <si>
    <t>AMdLEX</t>
  </si>
  <si>
    <t>AMdLEZ</t>
  </si>
  <si>
    <t>AMdLEW</t>
  </si>
  <si>
    <t>AMdLEY</t>
  </si>
  <si>
    <t>AMdLEh</t>
  </si>
  <si>
    <t>AMdLEl</t>
  </si>
  <si>
    <t>AMdLEm</t>
  </si>
  <si>
    <t>AMdLEg</t>
  </si>
  <si>
    <t>AMdLEi</t>
  </si>
  <si>
    <t>AMdLEL</t>
  </si>
  <si>
    <t>AMdLEb</t>
  </si>
  <si>
    <t>AMdLEO</t>
  </si>
  <si>
    <t>AMdLEf</t>
  </si>
  <si>
    <t>Foreign material under polarizer</t>
    <phoneticPr fontId="0"/>
  </si>
  <si>
    <t>AMdHEG</t>
  </si>
  <si>
    <t>AMdHEa</t>
  </si>
  <si>
    <t>AMdHEC</t>
  </si>
  <si>
    <t>AMdHEj</t>
  </si>
  <si>
    <t>AMdHEe</t>
  </si>
  <si>
    <t>AMdHEU</t>
  </si>
  <si>
    <t>AMdHEi</t>
  </si>
  <si>
    <t>AMdHEm</t>
  </si>
  <si>
    <t>AMdHEh</t>
  </si>
  <si>
    <t>AMdHEl</t>
  </si>
  <si>
    <t>AMdHEL</t>
  </si>
  <si>
    <t>AMdHEg</t>
  </si>
  <si>
    <t>AMdHEb</t>
  </si>
  <si>
    <t>AMdHEO</t>
  </si>
  <si>
    <t>AMdHEf</t>
  </si>
  <si>
    <t>Bubble under polarizer</t>
    <phoneticPr fontId="0"/>
  </si>
  <si>
    <t>AMdJEG</t>
  </si>
  <si>
    <t>AMdJEa</t>
  </si>
  <si>
    <t>AMdJEC</t>
  </si>
  <si>
    <t>AMdJEj</t>
  </si>
  <si>
    <t>AMdJEi</t>
  </si>
  <si>
    <t>Outside printing related</t>
    <phoneticPr fontId="0"/>
  </si>
  <si>
    <t>AMdJEI</t>
  </si>
  <si>
    <t>AMdJEX</t>
  </si>
  <si>
    <t>AMdJEZ</t>
  </si>
  <si>
    <t>AMdJEW</t>
  </si>
  <si>
    <t>AMdJEY</t>
  </si>
  <si>
    <t>AMdJEh</t>
  </si>
  <si>
    <t>AMdJEe</t>
  </si>
  <si>
    <t>AMdJEN</t>
  </si>
  <si>
    <t>AMdJEU</t>
  </si>
  <si>
    <t>AMdJEm</t>
  </si>
  <si>
    <t>AMdJEg</t>
  </si>
  <si>
    <t>AMdJEl</t>
  </si>
  <si>
    <t>AMdJEL</t>
  </si>
  <si>
    <t>AMdJEb</t>
  </si>
  <si>
    <t>AMdJEO</t>
  </si>
  <si>
    <t>AMdJEk</t>
  </si>
  <si>
    <t>AMdJEf</t>
  </si>
  <si>
    <t>Polarizer scratch/ dent</t>
    <phoneticPr fontId="0"/>
  </si>
  <si>
    <t>AMdDEG</t>
  </si>
  <si>
    <t>AMdDEa</t>
  </si>
  <si>
    <t>AMdDEe</t>
  </si>
  <si>
    <t>AMdDEN</t>
  </si>
  <si>
    <t>AMdDEU</t>
  </si>
  <si>
    <t>AMdDEk</t>
  </si>
  <si>
    <t>AMdDEC</t>
  </si>
  <si>
    <t>AMdDEj</t>
  </si>
  <si>
    <t>AMdDEm</t>
  </si>
  <si>
    <t>AMdDEX</t>
  </si>
  <si>
    <t>AMdDEh</t>
  </si>
  <si>
    <t>AMdDEZ</t>
  </si>
  <si>
    <t>AMdDEW</t>
  </si>
  <si>
    <t>AMdDEY</t>
  </si>
  <si>
    <t>PNL overlapping</t>
    <phoneticPr fontId="0"/>
  </si>
  <si>
    <t>AMdDEE</t>
  </si>
  <si>
    <t>AMdDEi</t>
  </si>
  <si>
    <t>AMdDEg</t>
  </si>
  <si>
    <t>AMdDEl</t>
  </si>
  <si>
    <t>AMdDEL</t>
  </si>
  <si>
    <t>AMdDEb</t>
  </si>
  <si>
    <t>AMdDEO</t>
  </si>
  <si>
    <t>AMdDEf</t>
  </si>
  <si>
    <t>Polarizer dirt</t>
  </si>
  <si>
    <t>AMdIEG</t>
  </si>
  <si>
    <t>Polarizer dirt</t>
    <phoneticPr fontId="0"/>
  </si>
  <si>
    <t>AMdIEa</t>
  </si>
  <si>
    <t>AMdIEe</t>
  </si>
  <si>
    <t>AMdIEN</t>
  </si>
  <si>
    <t>AMdIEU</t>
  </si>
  <si>
    <t>AMdIEC</t>
  </si>
  <si>
    <t>AMdIEj</t>
  </si>
  <si>
    <t>AMdIEh</t>
  </si>
  <si>
    <t>AMdIEW</t>
  </si>
  <si>
    <t>AMdIEi</t>
  </si>
  <si>
    <t>AMdIEm</t>
  </si>
  <si>
    <t>Packing material</t>
    <phoneticPr fontId="0"/>
  </si>
  <si>
    <t>AMdIEP</t>
  </si>
  <si>
    <t>AMdIEl</t>
  </si>
  <si>
    <t>AMdIEg</t>
  </si>
  <si>
    <t>AMdIEL</t>
  </si>
  <si>
    <t>AMdIEb</t>
  </si>
  <si>
    <t>AMdIEO</t>
  </si>
  <si>
    <t>AMdIEf</t>
  </si>
  <si>
    <t>Polarizer degradation</t>
    <phoneticPr fontId="0"/>
  </si>
  <si>
    <t>AMdKEG</t>
  </si>
  <si>
    <t>Polarizer degradation</t>
  </si>
  <si>
    <t>AMdKEa</t>
  </si>
  <si>
    <t>AMdKEC</t>
  </si>
  <si>
    <t>AMdKEj</t>
  </si>
  <si>
    <t>AMdKEe</t>
  </si>
  <si>
    <t>AMdKEN</t>
  </si>
  <si>
    <t>AMdKEU</t>
  </si>
  <si>
    <t>AMdKEm</t>
  </si>
  <si>
    <t>AMdKEg</t>
  </si>
  <si>
    <t>AMdKEh</t>
  </si>
  <si>
    <t>AMdKEl</t>
  </si>
  <si>
    <t>AMdKEL</t>
  </si>
  <si>
    <t>AMdKEb</t>
  </si>
  <si>
    <t>AMdKEO</t>
  </si>
  <si>
    <t>Design</t>
    <phoneticPr fontId="0"/>
  </si>
  <si>
    <t>AMdKET</t>
  </si>
  <si>
    <t>AMdKEf</t>
  </si>
  <si>
    <t>Polarizer shifted</t>
    <phoneticPr fontId="0"/>
  </si>
  <si>
    <t>AMdEEG</t>
  </si>
  <si>
    <t>AMdEEa</t>
  </si>
  <si>
    <t>AMdEEC</t>
  </si>
  <si>
    <t>AMdEEj</t>
  </si>
  <si>
    <t>AMdEEe</t>
  </si>
  <si>
    <t>AMdEEU</t>
  </si>
  <si>
    <t>AMdEEm</t>
  </si>
  <si>
    <t>AMdEEg</t>
  </si>
  <si>
    <t>AMdEEh</t>
  </si>
  <si>
    <t>AMdEEi</t>
  </si>
  <si>
    <t>AMdEEl</t>
  </si>
  <si>
    <t>AMdEEL</t>
  </si>
  <si>
    <t>AMdEEb</t>
  </si>
  <si>
    <t>AMdEEO</t>
  </si>
  <si>
    <t>AMdEEf</t>
  </si>
  <si>
    <t>Polarizer defect others</t>
  </si>
  <si>
    <t>AMdGEG</t>
  </si>
  <si>
    <t>Polarizer defect others</t>
    <phoneticPr fontId="0"/>
  </si>
  <si>
    <t>AMdGEa</t>
  </si>
  <si>
    <t>AMdGEC</t>
  </si>
  <si>
    <t>AMdGEj</t>
  </si>
  <si>
    <t>AMdGEe</t>
  </si>
  <si>
    <t>Other process environment</t>
  </si>
  <si>
    <t>AMdGEU</t>
  </si>
  <si>
    <t>AMdGEX</t>
  </si>
  <si>
    <t>AMdGEZ</t>
  </si>
  <si>
    <t>AMdGEW</t>
  </si>
  <si>
    <t>AMdGEY</t>
  </si>
  <si>
    <t>AMdGEh</t>
  </si>
  <si>
    <t>AMdGEi</t>
  </si>
  <si>
    <t>AMdGEm</t>
  </si>
  <si>
    <t>AMdGEg</t>
  </si>
  <si>
    <t>AMdGEl</t>
  </si>
  <si>
    <t>AMdGEL</t>
  </si>
  <si>
    <t>AMdGEb</t>
  </si>
  <si>
    <t>AMdGEO</t>
  </si>
  <si>
    <t>AMdGEf</t>
  </si>
  <si>
    <t>AMdYEb</t>
  </si>
  <si>
    <t>Wrong polarizer</t>
    <phoneticPr fontId="0"/>
  </si>
  <si>
    <t>Double polarizer</t>
    <phoneticPr fontId="0"/>
  </si>
  <si>
    <t>ANdCEa</t>
  </si>
  <si>
    <t>ANdCEe</t>
  </si>
  <si>
    <t>ANdCEU</t>
  </si>
  <si>
    <t>ANdCEC</t>
  </si>
  <si>
    <t>ANdCEj</t>
  </si>
  <si>
    <t>ANdCEF</t>
  </si>
  <si>
    <t>ANdCEm</t>
  </si>
  <si>
    <t>ANdCEi</t>
  </si>
  <si>
    <t>ANdCEL</t>
  </si>
  <si>
    <t>ANdCEl</t>
  </si>
  <si>
    <t>ANdCEb</t>
  </si>
  <si>
    <t>ANdCEO</t>
  </si>
  <si>
    <t>ANdCEf</t>
  </si>
  <si>
    <t>FR wrong side/ FF affixing/ RR affixing</t>
    <phoneticPr fontId="0"/>
  </si>
  <si>
    <t>ANDLEa</t>
  </si>
  <si>
    <t>ANDLEe</t>
  </si>
  <si>
    <t>ANDLEU</t>
  </si>
  <si>
    <t>ANDLEm</t>
  </si>
  <si>
    <t>ANDLEi</t>
  </si>
  <si>
    <t>ANDLEL</t>
  </si>
  <si>
    <t>ANDLEb</t>
  </si>
  <si>
    <t>ANDLEC</t>
  </si>
  <si>
    <t>ANDLEj</t>
  </si>
  <si>
    <t>ANDLEF</t>
  </si>
  <si>
    <t>Mistake on polarizer withdraw</t>
    <phoneticPr fontId="0"/>
  </si>
  <si>
    <t>ANDLEd</t>
  </si>
  <si>
    <t>Mistake in polarizer cutting process</t>
    <phoneticPr fontId="0"/>
  </si>
  <si>
    <t>ANDLEc</t>
  </si>
  <si>
    <t>ANDLEl</t>
  </si>
  <si>
    <t>ANDLEO</t>
  </si>
  <si>
    <t>ANDLEf</t>
  </si>
  <si>
    <t>Mistake on material</t>
    <phoneticPr fontId="0"/>
  </si>
  <si>
    <t>ANDrEa</t>
  </si>
  <si>
    <t>ANDrEe</t>
  </si>
  <si>
    <t>ANDrEU</t>
  </si>
  <si>
    <t>ANDrEm</t>
  </si>
  <si>
    <t>ANDrEi</t>
  </si>
  <si>
    <t>ANDrEL</t>
  </si>
  <si>
    <t>ANDrEb</t>
  </si>
  <si>
    <t>ANDrEC</t>
  </si>
  <si>
    <t>ANDrEj</t>
  </si>
  <si>
    <t>ANDrEF</t>
  </si>
  <si>
    <t>ANDrEd</t>
  </si>
  <si>
    <t>ANDrEc</t>
  </si>
  <si>
    <t>ANDrEl</t>
  </si>
  <si>
    <t>ANDrEO</t>
  </si>
  <si>
    <t>ANDrEf</t>
  </si>
  <si>
    <t>Missing polarizer</t>
    <phoneticPr fontId="0"/>
  </si>
  <si>
    <t>ANdFEa</t>
  </si>
  <si>
    <t>ANdFEC</t>
  </si>
  <si>
    <t>ANdFEj</t>
  </si>
  <si>
    <t>ANdFEe</t>
  </si>
  <si>
    <t>ANdFEU</t>
  </si>
  <si>
    <t>ANdFEF</t>
  </si>
  <si>
    <t>ANdFEm</t>
  </si>
  <si>
    <t>ANdFEi</t>
  </si>
  <si>
    <t>ANdFEL</t>
  </si>
  <si>
    <t>ANdFEb</t>
  </si>
  <si>
    <t>ANdFEO</t>
  </si>
  <si>
    <t>ANdFEl</t>
  </si>
  <si>
    <t>ANdFEf</t>
  </si>
  <si>
    <t>Polarizer wrong spec./ others</t>
    <phoneticPr fontId="0"/>
  </si>
  <si>
    <t>ANdVEa</t>
  </si>
  <si>
    <t>ANdVEC</t>
  </si>
  <si>
    <t>ANdVEj</t>
  </si>
  <si>
    <t>ANdVEe</t>
  </si>
  <si>
    <t>ANdVEU</t>
  </si>
  <si>
    <t>ANdVEX</t>
  </si>
  <si>
    <t>ANdVEY</t>
  </si>
  <si>
    <t>ANdVEh</t>
  </si>
  <si>
    <t>ANdVEi</t>
  </si>
  <si>
    <t>ANdVEm</t>
  </si>
  <si>
    <t>ANdVEg</t>
  </si>
  <si>
    <t>ANdVEl</t>
  </si>
  <si>
    <t>ANdVEL</t>
  </si>
  <si>
    <t>ANdVEb</t>
  </si>
  <si>
    <t>ANdVEO</t>
  </si>
  <si>
    <t>ANdVEf</t>
  </si>
  <si>
    <t>ANdYEb</t>
  </si>
  <si>
    <t>Protective film defect</t>
    <phoneticPr fontId="0"/>
  </si>
  <si>
    <t>Protective film adhesion</t>
    <phoneticPr fontId="0"/>
  </si>
  <si>
    <t>APdSEG</t>
  </si>
  <si>
    <t>APdSEa</t>
  </si>
  <si>
    <t>APdSEC</t>
  </si>
  <si>
    <t>APdSEj</t>
  </si>
  <si>
    <t>APdSEe</t>
  </si>
  <si>
    <t>External connection process environment</t>
    <phoneticPr fontId="0"/>
  </si>
  <si>
    <t>APdSEJ</t>
  </si>
  <si>
    <t>APdSEN</t>
  </si>
  <si>
    <t>APdSEU</t>
  </si>
  <si>
    <t>APdSEm</t>
  </si>
  <si>
    <t>APdSEh</t>
  </si>
  <si>
    <t>APdSEX</t>
  </si>
  <si>
    <t>APdSEZ</t>
  </si>
  <si>
    <t>APdSEY</t>
  </si>
  <si>
    <t>APdSEg</t>
  </si>
  <si>
    <t>APdSEb</t>
  </si>
  <si>
    <t>APdSEO</t>
  </si>
  <si>
    <t>APdSEl</t>
  </si>
  <si>
    <t>APdSEL</t>
  </si>
  <si>
    <t>APdSEi</t>
  </si>
  <si>
    <t>APdSEf</t>
  </si>
  <si>
    <t>Protective film marking defect</t>
    <phoneticPr fontId="0"/>
  </si>
  <si>
    <t>APdREa</t>
  </si>
  <si>
    <t>APdREe</t>
  </si>
  <si>
    <t>APdREN</t>
  </si>
  <si>
    <t>APdREU</t>
  </si>
  <si>
    <t>APdREC</t>
  </si>
  <si>
    <t>APdREj</t>
  </si>
  <si>
    <t>APdREX</t>
  </si>
  <si>
    <t>APdREZ</t>
  </si>
  <si>
    <t>APdREY</t>
  </si>
  <si>
    <t>APdREm</t>
  </si>
  <si>
    <t>APdREi</t>
  </si>
  <si>
    <t>APdREg</t>
  </si>
  <si>
    <t>APdREL</t>
  </si>
  <si>
    <t>APdREb</t>
  </si>
  <si>
    <t>APdREO</t>
  </si>
  <si>
    <t>APdREh</t>
  </si>
  <si>
    <t>APdREl</t>
  </si>
  <si>
    <t>APdREf</t>
  </si>
  <si>
    <t>Double protective film</t>
    <phoneticPr fontId="0"/>
  </si>
  <si>
    <t>APdOEa</t>
  </si>
  <si>
    <t>APdOEe</t>
  </si>
  <si>
    <t>APdOEN</t>
  </si>
  <si>
    <t>APdOEU</t>
  </si>
  <si>
    <t>APdOEC</t>
  </si>
  <si>
    <t>APdOEj</t>
  </si>
  <si>
    <t>APdOEm</t>
  </si>
  <si>
    <t>APdOEi</t>
  </si>
  <si>
    <t>APdOEL</t>
  </si>
  <si>
    <t>APdOEb</t>
  </si>
  <si>
    <t>APdOEO</t>
  </si>
  <si>
    <t>APdOEF</t>
  </si>
  <si>
    <t>APdOEf</t>
  </si>
  <si>
    <t>Missing protective film</t>
    <phoneticPr fontId="0"/>
  </si>
  <si>
    <t>APdPEa</t>
  </si>
  <si>
    <t>APdPEe</t>
  </si>
  <si>
    <t>APdPEN</t>
  </si>
  <si>
    <t>APdPEU</t>
  </si>
  <si>
    <t>APdPEX</t>
  </si>
  <si>
    <t>APdPEZ</t>
  </si>
  <si>
    <t>APdPEY</t>
  </si>
  <si>
    <t>APdPEh</t>
  </si>
  <si>
    <t>APdPEC</t>
  </si>
  <si>
    <t>APdPEj</t>
  </si>
  <si>
    <t>APdPEm</t>
  </si>
  <si>
    <t>APdPEi</t>
  </si>
  <si>
    <t>APdPEL</t>
  </si>
  <si>
    <t>APdPEb</t>
  </si>
  <si>
    <t>APdPEO</t>
  </si>
  <si>
    <t>APdPEl</t>
  </si>
  <si>
    <t>APdPEF</t>
  </si>
  <si>
    <t>APdPEf</t>
  </si>
  <si>
    <t>Remaining protective film</t>
    <phoneticPr fontId="0"/>
  </si>
  <si>
    <t>APdQEa</t>
  </si>
  <si>
    <t>APdQEe</t>
  </si>
  <si>
    <t>APdQEN</t>
  </si>
  <si>
    <t>APdQEU</t>
  </si>
  <si>
    <t>APdQEC</t>
  </si>
  <si>
    <t>APdQEj</t>
  </si>
  <si>
    <t>APdQEm</t>
  </si>
  <si>
    <t>APdQEi</t>
  </si>
  <si>
    <t>APdQEL</t>
  </si>
  <si>
    <t>APdQEb</t>
  </si>
  <si>
    <t>APdQEO</t>
  </si>
  <si>
    <t>APdQEl</t>
  </si>
  <si>
    <t>APdQEF</t>
  </si>
  <si>
    <t>APdQEf</t>
  </si>
  <si>
    <t>Foreign material/ Burr on protective film</t>
    <phoneticPr fontId="0"/>
  </si>
  <si>
    <t>APdWEG</t>
  </si>
  <si>
    <t>APdWEa</t>
  </si>
  <si>
    <t>APdWEC</t>
  </si>
  <si>
    <t>APdWEj</t>
  </si>
  <si>
    <t>APdWEe</t>
  </si>
  <si>
    <t>APdWEU</t>
  </si>
  <si>
    <t>APdWEi</t>
  </si>
  <si>
    <t>APdWEm</t>
  </si>
  <si>
    <t>APdWEh</t>
  </si>
  <si>
    <t>APdWEl</t>
  </si>
  <si>
    <t>APdWEL</t>
  </si>
  <si>
    <t>APdWEg</t>
  </si>
  <si>
    <t>APdWEb</t>
  </si>
  <si>
    <t>APdWEO</t>
  </si>
  <si>
    <t>APdWEf</t>
  </si>
  <si>
    <t>APdYEb</t>
  </si>
  <si>
    <t>Outside filter defect</t>
    <phoneticPr fontId="0"/>
  </si>
  <si>
    <t>Outside filter dirt</t>
    <phoneticPr fontId="0"/>
  </si>
  <si>
    <t>AQDhEG</t>
  </si>
  <si>
    <t>AQDhEa</t>
  </si>
  <si>
    <t>AQDhEC</t>
  </si>
  <si>
    <t>AQDhEj</t>
  </si>
  <si>
    <t>Outside filter affixing process environment</t>
    <phoneticPr fontId="0"/>
  </si>
  <si>
    <t>AQDhEK</t>
  </si>
  <si>
    <t>AQDhEe</t>
  </si>
  <si>
    <t>AQDhEJ</t>
  </si>
  <si>
    <t>AQDhEN</t>
  </si>
  <si>
    <t>AQDhEU</t>
  </si>
  <si>
    <t>AQDhEi</t>
  </si>
  <si>
    <t>AQDhEW</t>
  </si>
  <si>
    <t>AQDhEm</t>
  </si>
  <si>
    <t>AQDhEP</t>
  </si>
  <si>
    <t>AQDhEl</t>
  </si>
  <si>
    <t>AQDhEg</t>
  </si>
  <si>
    <t>AQDhEL</t>
  </si>
  <si>
    <t>AQDhEb</t>
  </si>
  <si>
    <t>AQDhEO</t>
  </si>
  <si>
    <t>AQDhEf</t>
  </si>
  <si>
    <t>Outside filter scratch/ dent</t>
    <phoneticPr fontId="0"/>
  </si>
  <si>
    <t>AQDbEG</t>
  </si>
  <si>
    <t>AQDbEa</t>
  </si>
  <si>
    <t>AQDbEK</t>
  </si>
  <si>
    <t>AQDbEJ</t>
  </si>
  <si>
    <t>AQDbEN</t>
  </si>
  <si>
    <t>AQDbEU</t>
  </si>
  <si>
    <t>AQDbEC</t>
  </si>
  <si>
    <t>AQDbEj</t>
  </si>
  <si>
    <t>AQDbEX</t>
  </si>
  <si>
    <t>AQDbEZ</t>
  </si>
  <si>
    <t>AQDbEW</t>
  </si>
  <si>
    <t>AQDbEP</t>
  </si>
  <si>
    <t>AQDbEm</t>
  </si>
  <si>
    <t>AQDbEY</t>
  </si>
  <si>
    <t>AQDbEE</t>
  </si>
  <si>
    <t>AQDbEi</t>
  </si>
  <si>
    <t>AQDbEg</t>
  </si>
  <si>
    <t>AQDbEl</t>
  </si>
  <si>
    <t>AQDbEL</t>
  </si>
  <si>
    <t>AQDbEb</t>
  </si>
  <si>
    <t>AQDbEO</t>
  </si>
  <si>
    <t>AQDbEf</t>
  </si>
  <si>
    <t>Outside filter deformation/ dent</t>
    <phoneticPr fontId="0"/>
  </si>
  <si>
    <t>AQDfEG</t>
  </si>
  <si>
    <t>AQDfEa</t>
  </si>
  <si>
    <t>AQDfEK</t>
  </si>
  <si>
    <t>AQDfEJ</t>
  </si>
  <si>
    <t>AQDfEN</t>
  </si>
  <si>
    <t>AQDfEU</t>
  </si>
  <si>
    <t>AQDfEC</t>
  </si>
  <si>
    <t>AQDfEj</t>
  </si>
  <si>
    <t>AQDfEX</t>
  </si>
  <si>
    <t>AQDfEZ</t>
  </si>
  <si>
    <t>AQDfEW</t>
  </si>
  <si>
    <t>AQDfEY</t>
  </si>
  <si>
    <t>AQDfEP</t>
  </si>
  <si>
    <t>AQDfEh</t>
  </si>
  <si>
    <t>AQDfEl</t>
  </si>
  <si>
    <t>AQDfEm</t>
  </si>
  <si>
    <t>AQDfEg</t>
  </si>
  <si>
    <t>AQDfEi</t>
  </si>
  <si>
    <t>AQDfEL</t>
  </si>
  <si>
    <t>AQDfEb</t>
  </si>
  <si>
    <t>AQDfEO</t>
  </si>
  <si>
    <t>AQDfEf</t>
  </si>
  <si>
    <t>Bubble in outside filter</t>
    <phoneticPr fontId="0"/>
  </si>
  <si>
    <t>AQDZEG</t>
  </si>
  <si>
    <t>AQDZEa</t>
  </si>
  <si>
    <t>AQDZEK</t>
  </si>
  <si>
    <t>AQDZEJ</t>
  </si>
  <si>
    <t>AQDZEN</t>
  </si>
  <si>
    <t>AQDZEU</t>
  </si>
  <si>
    <t>AQDZEC</t>
  </si>
  <si>
    <t>AQDZEj</t>
  </si>
  <si>
    <t>AQDZEX</t>
  </si>
  <si>
    <t>AQDZEZ</t>
  </si>
  <si>
    <t>AQDZEW</t>
  </si>
  <si>
    <t>AQDZEY</t>
  </si>
  <si>
    <t>AQDZEh</t>
  </si>
  <si>
    <t>AQDZEP</t>
  </si>
  <si>
    <t>AQDZEl</t>
  </si>
  <si>
    <t>AQDZEm</t>
  </si>
  <si>
    <t>AQDZEg</t>
  </si>
  <si>
    <t>AQDZEi</t>
  </si>
  <si>
    <t>AQDZEL</t>
  </si>
  <si>
    <t>AQDZEb</t>
  </si>
  <si>
    <t>AQDZEO</t>
  </si>
  <si>
    <t>AQDZEf</t>
  </si>
  <si>
    <t>Outside filter wrong spec.</t>
    <phoneticPr fontId="0"/>
  </si>
  <si>
    <t>AQDcEG</t>
  </si>
  <si>
    <t>AQDcEa</t>
  </si>
  <si>
    <t>AQDcEK</t>
  </si>
  <si>
    <t>AQDcEU</t>
  </si>
  <si>
    <t>AQDcEF</t>
  </si>
  <si>
    <t>AQDcEC</t>
  </si>
  <si>
    <t>AQDcEj</t>
  </si>
  <si>
    <t>AQDcEX</t>
  </si>
  <si>
    <t>AQDcEZ</t>
  </si>
  <si>
    <t>AQDcEW</t>
  </si>
  <si>
    <t>AQDcEY</t>
  </si>
  <si>
    <t>AQDcEP</t>
  </si>
  <si>
    <t>AQDcEh</t>
  </si>
  <si>
    <t>AQDcEl</t>
  </si>
  <si>
    <t>AQDcEm</t>
  </si>
  <si>
    <t>AQDcEg</t>
  </si>
  <si>
    <t>AQDcEi</t>
  </si>
  <si>
    <t>AQDcEL</t>
  </si>
  <si>
    <t>AQDcEb</t>
  </si>
  <si>
    <t>AQDcEO</t>
  </si>
  <si>
    <t>AQDcEf</t>
  </si>
  <si>
    <t>Outside filter peeled off</t>
    <phoneticPr fontId="0"/>
  </si>
  <si>
    <t>AQDeEG</t>
  </si>
  <si>
    <t>AQDeEa</t>
  </si>
  <si>
    <t>AQDeEK</t>
  </si>
  <si>
    <t>AQDeEF</t>
  </si>
  <si>
    <t>AQDeEJ</t>
  </si>
  <si>
    <t>AQDeEN</t>
  </si>
  <si>
    <t>AQDeEU</t>
  </si>
  <si>
    <t>AQDeEC</t>
  </si>
  <si>
    <t>AQDeEj</t>
  </si>
  <si>
    <t>AQDeEh</t>
  </si>
  <si>
    <t>AQDeEX</t>
  </si>
  <si>
    <t>AQDeEZ</t>
  </si>
  <si>
    <t>AQDeEW</t>
  </si>
  <si>
    <t>AQDeEY</t>
  </si>
  <si>
    <t>AQDeEl</t>
  </si>
  <si>
    <t>AQDeEP</t>
  </si>
  <si>
    <t>AQDeEm</t>
  </si>
  <si>
    <t>AQDeEg</t>
  </si>
  <si>
    <t>AQDeEi</t>
  </si>
  <si>
    <t>AQDeEL</t>
  </si>
  <si>
    <t>AQDeEb</t>
  </si>
  <si>
    <t>AQDeEO</t>
  </si>
  <si>
    <t>AQDeEf</t>
  </si>
  <si>
    <t>Foreign material in outside filter</t>
  </si>
  <si>
    <t>AQDaEG</t>
  </si>
  <si>
    <t>AQDaEa</t>
  </si>
  <si>
    <t>AQDaEK</t>
  </si>
  <si>
    <t>AQDaEU</t>
  </si>
  <si>
    <t>AQDaEC</t>
  </si>
  <si>
    <t>AQDaEj</t>
  </si>
  <si>
    <t>AQDaEN</t>
  </si>
  <si>
    <t>AQDaEi</t>
  </si>
  <si>
    <t>AQDaEm</t>
  </si>
  <si>
    <t>AQDaEX</t>
  </si>
  <si>
    <t>AQDaEZ</t>
  </si>
  <si>
    <t>AQDaEW</t>
  </si>
  <si>
    <t>AQDaEY</t>
  </si>
  <si>
    <t>AQDaEl</t>
  </si>
  <si>
    <t>AQDaEP</t>
  </si>
  <si>
    <t>AQDaEL</t>
  </si>
  <si>
    <t>AQDaEg</t>
  </si>
  <si>
    <t>AQDaEb</t>
  </si>
  <si>
    <t>AQDaEO</t>
  </si>
  <si>
    <t>AQDaEf</t>
  </si>
  <si>
    <t>Outside filter pinhole</t>
    <phoneticPr fontId="0"/>
  </si>
  <si>
    <t>AQDgEG</t>
  </si>
  <si>
    <t>AQDgEa</t>
  </si>
  <si>
    <t>AQDgEC</t>
  </si>
  <si>
    <t>AQDgEj</t>
  </si>
  <si>
    <t>AQDgEi</t>
  </si>
  <si>
    <t>AQDgEX</t>
  </si>
  <si>
    <t>AQDgEZ</t>
  </si>
  <si>
    <t>AQDgEW</t>
  </si>
  <si>
    <t>AQDgEY</t>
  </si>
  <si>
    <t>AQDgEl</t>
  </si>
  <si>
    <t>AQDgEK</t>
  </si>
  <si>
    <t>AQDgEU</t>
  </si>
  <si>
    <t>AQDgEm</t>
  </si>
  <si>
    <t>AQDgEL</t>
  </si>
  <si>
    <t>AQDgEg</t>
  </si>
  <si>
    <t>AQDgEb</t>
  </si>
  <si>
    <t>AQDgEO</t>
  </si>
  <si>
    <t>AQDgEf</t>
  </si>
  <si>
    <t>Outside filter glue defect</t>
    <phoneticPr fontId="0"/>
  </si>
  <si>
    <t>AQDdEG</t>
  </si>
  <si>
    <t>AQDdEa</t>
  </si>
  <si>
    <t>AQDdEC</t>
  </si>
  <si>
    <t>AQDdEj</t>
  </si>
  <si>
    <t>AQDdEK</t>
  </si>
  <si>
    <t>AQDdEU</t>
  </si>
  <si>
    <t>AQDdEm</t>
  </si>
  <si>
    <t>AQDdEi</t>
  </si>
  <si>
    <t>AQDdEP</t>
  </si>
  <si>
    <t>AQDdEX</t>
  </si>
  <si>
    <t>AQDdEZ</t>
  </si>
  <si>
    <t>AQDdEW</t>
  </si>
  <si>
    <t>AQDdEY</t>
  </si>
  <si>
    <t>AQDdEl</t>
  </si>
  <si>
    <t>AQDdEL</t>
  </si>
  <si>
    <t>AQDdEg</t>
  </si>
  <si>
    <t>AQDdEb</t>
  </si>
  <si>
    <t>AQDdEO</t>
  </si>
  <si>
    <t>AQDdEf</t>
  </si>
  <si>
    <t>AQdYEb</t>
  </si>
  <si>
    <t>PCB appearance defect</t>
    <phoneticPr fontId="0"/>
  </si>
  <si>
    <t>Outline dimension</t>
    <phoneticPr fontId="0"/>
  </si>
  <si>
    <t>ARdbEG</t>
  </si>
  <si>
    <t>ARdbEa</t>
  </si>
  <si>
    <t>ARdbEC</t>
  </si>
  <si>
    <t>ARdbEj</t>
  </si>
  <si>
    <t>ARdbEe</t>
  </si>
  <si>
    <t>ARdbEU</t>
  </si>
  <si>
    <t>ARdbEi</t>
  </si>
  <si>
    <t>ARdbEm</t>
  </si>
  <si>
    <t>ARdbEh</t>
  </si>
  <si>
    <t>ARdbEl</t>
  </si>
  <si>
    <t>ARdbEL</t>
  </si>
  <si>
    <t>ARdbEg</t>
  </si>
  <si>
    <t>ARdbEb</t>
  </si>
  <si>
    <t>ARdbEO</t>
  </si>
  <si>
    <t>ARdbEf</t>
  </si>
  <si>
    <t>Discoloration/ Dirt</t>
  </si>
  <si>
    <t>ARdcEG</t>
  </si>
  <si>
    <t>ARdcEa</t>
  </si>
  <si>
    <t>ARdcEC</t>
  </si>
  <si>
    <t>ARdcEj</t>
  </si>
  <si>
    <t>ARdcEe</t>
  </si>
  <si>
    <t>ARdcEU</t>
  </si>
  <si>
    <t>ARdcEi</t>
  </si>
  <si>
    <t>ARdcEm</t>
  </si>
  <si>
    <t>ARdcEh</t>
  </si>
  <si>
    <t>ARdcEl</t>
  </si>
  <si>
    <t>ARdcEL</t>
  </si>
  <si>
    <t>ARdcEg</t>
  </si>
  <si>
    <t>ARdcEb</t>
  </si>
  <si>
    <t>ARdcEO</t>
  </si>
  <si>
    <t>ARdcEf</t>
  </si>
  <si>
    <t>Deformation/ Dent</t>
    <phoneticPr fontId="0"/>
  </si>
  <si>
    <t>ARddEG</t>
  </si>
  <si>
    <t>ARddEa</t>
  </si>
  <si>
    <t>ARddEC</t>
  </si>
  <si>
    <t>ARddEj</t>
  </si>
  <si>
    <t>ARddEe</t>
  </si>
  <si>
    <t>ARddEU</t>
  </si>
  <si>
    <t>ARddEi</t>
  </si>
  <si>
    <t>ARddEm</t>
  </si>
  <si>
    <t>ARddEh</t>
  </si>
  <si>
    <t>ARddEl</t>
  </si>
  <si>
    <t>ARddEL</t>
  </si>
  <si>
    <t>ARddEg</t>
  </si>
  <si>
    <t>ARddEb</t>
  </si>
  <si>
    <t>ARddEO</t>
  </si>
  <si>
    <t>ARddEf</t>
  </si>
  <si>
    <t>ARdeEG</t>
  </si>
  <si>
    <t>ARdeEa</t>
  </si>
  <si>
    <t>ARdeEC</t>
  </si>
  <si>
    <t>ARdeEj</t>
  </si>
  <si>
    <t>ARdeEe</t>
  </si>
  <si>
    <t>ARdeEU</t>
  </si>
  <si>
    <t>ARdeEi</t>
  </si>
  <si>
    <t>ARdeEm</t>
  </si>
  <si>
    <t>ARdeEh</t>
  </si>
  <si>
    <t>ARdeEl</t>
  </si>
  <si>
    <t>ARdeEL</t>
  </si>
  <si>
    <t>ARdeEg</t>
  </si>
  <si>
    <t>ARdeEb</t>
  </si>
  <si>
    <t>ARdeEO</t>
  </si>
  <si>
    <t>ARdeEf</t>
  </si>
  <si>
    <t>Scratch/ Chip</t>
    <phoneticPr fontId="0"/>
  </si>
  <si>
    <t>ARdfEG</t>
  </si>
  <si>
    <t>ARdfEa</t>
  </si>
  <si>
    <t>ARdfEC</t>
  </si>
  <si>
    <t>ARdfEj</t>
  </si>
  <si>
    <t>ARdfEe</t>
  </si>
  <si>
    <t>ARdfEU</t>
  </si>
  <si>
    <t>ARdfEi</t>
  </si>
  <si>
    <t>ARdfEm</t>
  </si>
  <si>
    <t>ARdfEh</t>
  </si>
  <si>
    <t>ARdfEl</t>
  </si>
  <si>
    <t>ARdfEL</t>
  </si>
  <si>
    <t>ARdfEg</t>
  </si>
  <si>
    <t>ARdfEb</t>
  </si>
  <si>
    <t>ARdfEO</t>
  </si>
  <si>
    <t>ARdfEf</t>
  </si>
  <si>
    <t>ARdYEG</t>
  </si>
  <si>
    <t>ARdYEa</t>
  </si>
  <si>
    <t>ARdYEC</t>
  </si>
  <si>
    <t>ARdYEj</t>
  </si>
  <si>
    <t>ARdYEe</t>
  </si>
  <si>
    <t>ARdYEU</t>
  </si>
  <si>
    <t>ARdYEi</t>
  </si>
  <si>
    <t>ARdYEm</t>
  </si>
  <si>
    <t>ARdYEh</t>
  </si>
  <si>
    <t>ARdYEl</t>
  </si>
  <si>
    <t>ARdYEL</t>
  </si>
  <si>
    <t>ARdYEg</t>
  </si>
  <si>
    <t>ARdYEb</t>
  </si>
  <si>
    <t>ARdYEO</t>
  </si>
  <si>
    <t>ARdYEf</t>
  </si>
  <si>
    <t>Plastic frame defect</t>
    <phoneticPr fontId="0"/>
  </si>
  <si>
    <t>ASdBEG</t>
  </si>
  <si>
    <t>ASdBEa</t>
  </si>
  <si>
    <t>ASdBEC</t>
  </si>
  <si>
    <t>ASdBEj</t>
  </si>
  <si>
    <t>ASdBES</t>
  </si>
  <si>
    <t>ASdBER</t>
  </si>
  <si>
    <t>ASdBEW</t>
  </si>
  <si>
    <t>ASdBEX</t>
  </si>
  <si>
    <t>ASdBEZ</t>
  </si>
  <si>
    <t>ASdBEY</t>
  </si>
  <si>
    <t>ASdBEh</t>
  </si>
  <si>
    <t>ASdBEi</t>
  </si>
  <si>
    <t>ASdBEm</t>
  </si>
  <si>
    <t>ASdBEg</t>
  </si>
  <si>
    <t>ASdBEl</t>
  </si>
  <si>
    <t>ASdBEL</t>
  </si>
  <si>
    <t>ASdBEb</t>
  </si>
  <si>
    <t>ASdBEO</t>
  </si>
  <si>
    <t>ASdBEk</t>
  </si>
  <si>
    <t>ASdBEf</t>
  </si>
  <si>
    <t>ASDuEG</t>
  </si>
  <si>
    <t>ASDuEa</t>
  </si>
  <si>
    <t>ASDuEC</t>
  </si>
  <si>
    <t>ASDuEj</t>
  </si>
  <si>
    <t>ASDuES</t>
  </si>
  <si>
    <t>ASDuER</t>
  </si>
  <si>
    <t>ASDuEW</t>
  </si>
  <si>
    <t>ASDuEX</t>
  </si>
  <si>
    <t>ASDuEZ</t>
  </si>
  <si>
    <t>ASDuEY</t>
  </si>
  <si>
    <t>ASDuEh</t>
  </si>
  <si>
    <t>ASDuEi</t>
  </si>
  <si>
    <t>ASDuEm</t>
  </si>
  <si>
    <t>ASDuEg</t>
  </si>
  <si>
    <t>ASDuEl</t>
  </si>
  <si>
    <t>ASDuEL</t>
  </si>
  <si>
    <t>ASDuEb</t>
  </si>
  <si>
    <t>ASDuEO</t>
  </si>
  <si>
    <t>ASDuEk</t>
  </si>
  <si>
    <t>ASDuEf</t>
  </si>
  <si>
    <t>ASDXEG</t>
  </si>
  <si>
    <t>ASDXEa</t>
  </si>
  <si>
    <t>ASDXEC</t>
  </si>
  <si>
    <t>ASDXEj</t>
  </si>
  <si>
    <t>ASDXES</t>
  </si>
  <si>
    <t>ASDXER</t>
  </si>
  <si>
    <t>ASDXEW</t>
  </si>
  <si>
    <t>ASDXEX</t>
  </si>
  <si>
    <t>ASDXEZ</t>
  </si>
  <si>
    <t>ASDXEY</t>
  </si>
  <si>
    <t>ASDXEh</t>
  </si>
  <si>
    <t>ASDXEi</t>
  </si>
  <si>
    <t>ASDXEm</t>
  </si>
  <si>
    <t>ASDXEg</t>
  </si>
  <si>
    <t>ASDXEl</t>
  </si>
  <si>
    <t>ASDXEL</t>
  </si>
  <si>
    <t>ASDXEb</t>
  </si>
  <si>
    <t>ASDXEO</t>
  </si>
  <si>
    <t>ASDXEk</t>
  </si>
  <si>
    <t>ASDXEf</t>
  </si>
  <si>
    <t>ASdTEG</t>
  </si>
  <si>
    <t>ASdTEa</t>
  </si>
  <si>
    <t>ASdTEC</t>
  </si>
  <si>
    <t>ASdTEj</t>
  </si>
  <si>
    <t>ASdTES</t>
  </si>
  <si>
    <t>ASdTER</t>
  </si>
  <si>
    <t>ASdTEW</t>
  </si>
  <si>
    <t>ASdTEX</t>
  </si>
  <si>
    <t>ASdTEZ</t>
  </si>
  <si>
    <t>ASdTEY</t>
  </si>
  <si>
    <t>ASdTEh</t>
  </si>
  <si>
    <t>ASdTEi</t>
  </si>
  <si>
    <t>ASdTEm</t>
  </si>
  <si>
    <t>ASdTEg</t>
  </si>
  <si>
    <t>ASdTEl</t>
  </si>
  <si>
    <t>ASdTEL</t>
  </si>
  <si>
    <t>ASdTEb</t>
  </si>
  <si>
    <t>ASdTEO</t>
  </si>
  <si>
    <t>ASdTEk</t>
  </si>
  <si>
    <t>ASdTEf</t>
  </si>
  <si>
    <t>ASDkEG</t>
  </si>
  <si>
    <t>ASDkEa</t>
  </si>
  <si>
    <t>ASDkEC</t>
  </si>
  <si>
    <t>ASDkEj</t>
  </si>
  <si>
    <t>ASDkES</t>
  </si>
  <si>
    <t>ASDkER</t>
  </si>
  <si>
    <t>ASDkEW</t>
  </si>
  <si>
    <t>ASDkEX</t>
  </si>
  <si>
    <t>ASDkEZ</t>
  </si>
  <si>
    <t>ASDkEY</t>
  </si>
  <si>
    <t>ASDkEh</t>
  </si>
  <si>
    <t>ASDkEi</t>
  </si>
  <si>
    <t>ASDkEm</t>
  </si>
  <si>
    <t>ASDkEg</t>
  </si>
  <si>
    <t>ASDkEl</t>
  </si>
  <si>
    <t>ASDkEL</t>
  </si>
  <si>
    <t>ASDkEb</t>
  </si>
  <si>
    <t>ASDkEO</t>
  </si>
  <si>
    <t>ASDkEk</t>
  </si>
  <si>
    <t>Plastic frame defect</t>
  </si>
  <si>
    <t>Scratch</t>
  </si>
  <si>
    <t>ASDkEf</t>
  </si>
  <si>
    <t>ASDsEG</t>
  </si>
  <si>
    <t>ASDsEa</t>
  </si>
  <si>
    <t>ASDsEC</t>
  </si>
  <si>
    <t>ASDsEj</t>
  </si>
  <si>
    <t>ASDsES</t>
  </si>
  <si>
    <t>ASDsER</t>
  </si>
  <si>
    <t>ASDsEW</t>
  </si>
  <si>
    <t>ASDsEX</t>
  </si>
  <si>
    <t>ASDsEZ</t>
  </si>
  <si>
    <t>ASDsEY</t>
  </si>
  <si>
    <t>ASDsEh</t>
  </si>
  <si>
    <t>ASDsEi</t>
  </si>
  <si>
    <t>ASDsEm</t>
  </si>
  <si>
    <t>ASDsEg</t>
  </si>
  <si>
    <t>ASDsEl</t>
  </si>
  <si>
    <t>ASDsEL</t>
  </si>
  <si>
    <t>ASDsEb</t>
  </si>
  <si>
    <t>ASDsEO</t>
  </si>
  <si>
    <t>ASDsEk</t>
  </si>
  <si>
    <t>ASDsEf</t>
  </si>
  <si>
    <t>ASdYEb</t>
  </si>
  <si>
    <t>Bubble in panel</t>
    <phoneticPr fontId="0"/>
  </si>
  <si>
    <t>Bubble by LC injection</t>
    <phoneticPr fontId="0"/>
  </si>
  <si>
    <t>ATbhEG</t>
  </si>
  <si>
    <t>ATbhEa</t>
  </si>
  <si>
    <t>ATbhEC</t>
  </si>
  <si>
    <t>ATbhEj</t>
  </si>
  <si>
    <t>ATbhES</t>
  </si>
  <si>
    <t>ATbhER</t>
  </si>
  <si>
    <t>ATbhEW</t>
  </si>
  <si>
    <t>ATbhEX</t>
  </si>
  <si>
    <t>ATbhEZ</t>
  </si>
  <si>
    <t>ATbhEY</t>
  </si>
  <si>
    <t>ATbhEh</t>
  </si>
  <si>
    <t>ATbhEi</t>
  </si>
  <si>
    <t>ATbhEm</t>
  </si>
  <si>
    <t>ATbhEg</t>
  </si>
  <si>
    <t>ATbhEl</t>
  </si>
  <si>
    <t>ATbhEL</t>
  </si>
  <si>
    <t>ATbhEb</t>
  </si>
  <si>
    <t>ATbhEO</t>
  </si>
  <si>
    <t>ATbhEk</t>
  </si>
  <si>
    <t>ATbhEf</t>
  </si>
  <si>
    <t>Bubble by seal closing</t>
    <phoneticPr fontId="0"/>
  </si>
  <si>
    <t>ATbiEG</t>
  </si>
  <si>
    <t>ATbiEa</t>
  </si>
  <si>
    <t>ATbiEC</t>
  </si>
  <si>
    <t>ATbiEj</t>
  </si>
  <si>
    <t>ATbiES</t>
  </si>
  <si>
    <t>ATbiER</t>
  </si>
  <si>
    <t>ATbiEW</t>
  </si>
  <si>
    <t>ATbiEX</t>
  </si>
  <si>
    <t>ATbiEZ</t>
  </si>
  <si>
    <t>ATbiEY</t>
  </si>
  <si>
    <t>ATbiEh</t>
  </si>
  <si>
    <t>ATbiEi</t>
  </si>
  <si>
    <t>ATbiEm</t>
  </si>
  <si>
    <t>ATbiEg</t>
  </si>
  <si>
    <t>ATbiEl</t>
  </si>
  <si>
    <t>ATbiEL</t>
  </si>
  <si>
    <t>ATbiEb</t>
  </si>
  <si>
    <t>ATbiEO</t>
  </si>
  <si>
    <t>ATbiEk</t>
  </si>
  <si>
    <t>ATbiEf</t>
  </si>
  <si>
    <t>Disconnected seal</t>
    <phoneticPr fontId="0"/>
  </si>
  <si>
    <t>ATbjEG</t>
  </si>
  <si>
    <t>ATbjEa</t>
  </si>
  <si>
    <t>ATbjEC</t>
  </si>
  <si>
    <t>ATbjEj</t>
  </si>
  <si>
    <t>ATbjES</t>
  </si>
  <si>
    <t>ATbjER</t>
  </si>
  <si>
    <t>ATbjEW</t>
  </si>
  <si>
    <t>ATbjEX</t>
  </si>
  <si>
    <t>ATbjEZ</t>
  </si>
  <si>
    <t>ATbjEY</t>
  </si>
  <si>
    <t>ATbjEh</t>
  </si>
  <si>
    <t>ATbjEi</t>
  </si>
  <si>
    <t>ATbjEm</t>
  </si>
  <si>
    <t>ATbjEg</t>
  </si>
  <si>
    <t>ATbjEl</t>
  </si>
  <si>
    <t>ATbjEL</t>
  </si>
  <si>
    <t>ATbjEb</t>
  </si>
  <si>
    <t>ATbjEO</t>
  </si>
  <si>
    <t>ATbjEk</t>
  </si>
  <si>
    <t>ATbjEf</t>
  </si>
  <si>
    <t>Bubble</t>
    <phoneticPr fontId="0"/>
  </si>
  <si>
    <t>ATbkEG</t>
  </si>
  <si>
    <t>ATbkEa</t>
  </si>
  <si>
    <t>ATbkEC</t>
  </si>
  <si>
    <t>Bubble in panel</t>
  </si>
  <si>
    <t>Bubble</t>
  </si>
  <si>
    <t>ATbkEj</t>
  </si>
  <si>
    <t>ATbkES</t>
  </si>
  <si>
    <t>ATbkER</t>
  </si>
  <si>
    <t>ATbkEW</t>
  </si>
  <si>
    <t>ATbkEX</t>
  </si>
  <si>
    <t>ATbkEZ</t>
  </si>
  <si>
    <t>ATbkEY</t>
  </si>
  <si>
    <t>ATbkEh</t>
  </si>
  <si>
    <t>ATbkEi</t>
  </si>
  <si>
    <t>ATbkEm</t>
  </si>
  <si>
    <t>ATbkEg</t>
  </si>
  <si>
    <t>ATbkEl</t>
  </si>
  <si>
    <t>ATbkEL</t>
  </si>
  <si>
    <t>ATbkEb</t>
  </si>
  <si>
    <t>ATbkEO</t>
  </si>
  <si>
    <t>ATbkEk</t>
  </si>
  <si>
    <t>ATbkEf</t>
  </si>
  <si>
    <t>Flicker</t>
  </si>
  <si>
    <t>FQCdEG</t>
  </si>
  <si>
    <t>Flicker</t>
    <phoneticPr fontId="0"/>
  </si>
  <si>
    <t>FQCdEa</t>
  </si>
  <si>
    <t>J/C condition setting issue</t>
  </si>
  <si>
    <t>FQCdEC</t>
  </si>
  <si>
    <t>FQCdEj</t>
  </si>
  <si>
    <t>FQCdES</t>
  </si>
  <si>
    <t>FQCdER</t>
  </si>
  <si>
    <t>Tray foreign material</t>
  </si>
  <si>
    <t>FQCdEW</t>
  </si>
  <si>
    <t>Tray design issue</t>
  </si>
  <si>
    <t>FQCdEX</t>
  </si>
  <si>
    <t>Wrong direction of tray</t>
  </si>
  <si>
    <t>FQCdEZ</t>
  </si>
  <si>
    <t>Wrong tray</t>
  </si>
  <si>
    <t>FQCdEY</t>
  </si>
  <si>
    <t>Packing design issue</t>
  </si>
  <si>
    <t>FQCdEh</t>
  </si>
  <si>
    <t>Rework/ Repair</t>
  </si>
  <si>
    <t>FQCdEi</t>
  </si>
  <si>
    <t>Storage condition(incl. identification condition)</t>
  </si>
  <si>
    <t>FQCdEm</t>
  </si>
  <si>
    <t>Forwarder</t>
  </si>
  <si>
    <t>FQCdEg</t>
  </si>
  <si>
    <t>FQCdEl</t>
  </si>
  <si>
    <t>FQCdEL</t>
  </si>
  <si>
    <t>FQCdEb</t>
  </si>
  <si>
    <t>FQCdEO</t>
  </si>
  <si>
    <t>Occurred in transportation</t>
  </si>
  <si>
    <t>FQCdEk</t>
  </si>
  <si>
    <t>Warranty expiration</t>
  </si>
  <si>
    <t>FQCdEf</t>
  </si>
  <si>
    <t>FQCREG</t>
  </si>
  <si>
    <t>FQCREa</t>
  </si>
  <si>
    <t>FQCREC</t>
  </si>
  <si>
    <t>FQCREj</t>
  </si>
  <si>
    <t>FQCRES</t>
  </si>
  <si>
    <t>FQCRER</t>
  </si>
  <si>
    <t>FQCREW</t>
  </si>
  <si>
    <t>FQCREX</t>
  </si>
  <si>
    <t>FQCREZ</t>
  </si>
  <si>
    <t>FQCREY</t>
  </si>
  <si>
    <t>FQCREh</t>
  </si>
  <si>
    <t>FQCREi</t>
  </si>
  <si>
    <t>FQCREm</t>
  </si>
  <si>
    <t>FQCREg</t>
  </si>
  <si>
    <t>FQCREl</t>
  </si>
  <si>
    <t>FQCREL</t>
  </si>
  <si>
    <t>FQCREb</t>
  </si>
  <si>
    <t>FQCREO</t>
  </si>
  <si>
    <t>FQCREk</t>
  </si>
  <si>
    <t>FQCREf</t>
  </si>
  <si>
    <t>FQCHEG</t>
  </si>
  <si>
    <t>FQCHEa</t>
  </si>
  <si>
    <t>FQCHEC</t>
  </si>
  <si>
    <t>FQCHEj</t>
  </si>
  <si>
    <t>FQCHES</t>
  </si>
  <si>
    <t>FQCHER</t>
  </si>
  <si>
    <t>FQCHEW</t>
  </si>
  <si>
    <t>FQCHEX</t>
  </si>
  <si>
    <t>FQCHEZ</t>
  </si>
  <si>
    <t>FQCHEY</t>
  </si>
  <si>
    <t>FQCHEh</t>
  </si>
  <si>
    <t>FQCHEi</t>
  </si>
  <si>
    <t>FQCHEm</t>
  </si>
  <si>
    <t>FQCHEg</t>
  </si>
  <si>
    <t>FQCHEl</t>
  </si>
  <si>
    <t>FQCHEL</t>
  </si>
  <si>
    <t>FQCHEb</t>
  </si>
  <si>
    <t>FQCHEO</t>
  </si>
  <si>
    <t>FQCHEk</t>
  </si>
  <si>
    <t>FQCHEf</t>
  </si>
  <si>
    <t>FQCJEG</t>
  </si>
  <si>
    <t>FQCJEa</t>
  </si>
  <si>
    <t>FQCJEC</t>
  </si>
  <si>
    <t>FQCJEj</t>
  </si>
  <si>
    <t>FQCJES</t>
  </si>
  <si>
    <t>FQCJER</t>
  </si>
  <si>
    <t>FQCJEW</t>
  </si>
  <si>
    <t>FQCJEX</t>
  </si>
  <si>
    <t>FQCJEZ</t>
  </si>
  <si>
    <t>FQCJEY</t>
  </si>
  <si>
    <t>FQCJEh</t>
  </si>
  <si>
    <t>FQCJEi</t>
  </si>
  <si>
    <t>FQCJEm</t>
  </si>
  <si>
    <t>FQCJEg</t>
  </si>
  <si>
    <t>FQCJEl</t>
  </si>
  <si>
    <t>FQCJEL</t>
  </si>
  <si>
    <t>FQCJEb</t>
  </si>
  <si>
    <t>FQCJEO</t>
  </si>
  <si>
    <t>FQCJEk</t>
  </si>
  <si>
    <t>FQCJEf</t>
  </si>
  <si>
    <t>FQCNEG</t>
  </si>
  <si>
    <t>FQCNEa</t>
  </si>
  <si>
    <t>FQCNEC</t>
  </si>
  <si>
    <t>FQCNEj</t>
  </si>
  <si>
    <t>FQCNES</t>
  </si>
  <si>
    <t>FQCNER</t>
  </si>
  <si>
    <t>FQCNEW</t>
  </si>
  <si>
    <t>FQCNEX</t>
  </si>
  <si>
    <t>FQCNEZ</t>
  </si>
  <si>
    <t>FQCNEY</t>
  </si>
  <si>
    <t>FQCNEh</t>
  </si>
  <si>
    <t>FQCNEi</t>
  </si>
  <si>
    <t>FQCNEm</t>
  </si>
  <si>
    <t>FQCNEg</t>
  </si>
  <si>
    <t>FQCNEl</t>
  </si>
  <si>
    <t>FQCNEL</t>
  </si>
  <si>
    <t>FQCNEb</t>
  </si>
  <si>
    <t>FQCNEO</t>
  </si>
  <si>
    <t>FQCNEk</t>
  </si>
  <si>
    <t>FQCNEf</t>
  </si>
  <si>
    <t>FQCOEG</t>
  </si>
  <si>
    <t>FQCOEa</t>
  </si>
  <si>
    <t>FQCOEC</t>
  </si>
  <si>
    <t>FQCOEj</t>
  </si>
  <si>
    <t>FQCOES</t>
  </si>
  <si>
    <t>FQCOER</t>
  </si>
  <si>
    <t>FQCOEW</t>
  </si>
  <si>
    <t>FQCOEX</t>
  </si>
  <si>
    <t>FQCOEZ</t>
  </si>
  <si>
    <t>FQCOEY</t>
  </si>
  <si>
    <t>FQCOEh</t>
  </si>
  <si>
    <t>FQCOEi</t>
  </si>
  <si>
    <t>FQCOEm</t>
  </si>
  <si>
    <t>FQCOEg</t>
  </si>
  <si>
    <t>FQCOEl</t>
  </si>
  <si>
    <t>FQCOEL</t>
  </si>
  <si>
    <t>FQCOEb</t>
  </si>
  <si>
    <t>FQCOEO</t>
  </si>
  <si>
    <t>FQCOEk</t>
  </si>
  <si>
    <t>FQCOEf</t>
  </si>
  <si>
    <t>FQCoEG</t>
  </si>
  <si>
    <t>FQCoEa</t>
  </si>
  <si>
    <t>FQCoEC</t>
  </si>
  <si>
    <t>FQCoEj</t>
  </si>
  <si>
    <t>FQCoES</t>
  </si>
  <si>
    <t>FQCoER</t>
  </si>
  <si>
    <t>FQCoEW</t>
  </si>
  <si>
    <t>FQCoEX</t>
  </si>
  <si>
    <t>FQCoEZ</t>
  </si>
  <si>
    <t>FQCoEY</t>
  </si>
  <si>
    <t>FQCoEh</t>
  </si>
  <si>
    <t>FQCoEi</t>
  </si>
  <si>
    <t>FQCoEm</t>
  </si>
  <si>
    <t>FQCoEg</t>
  </si>
  <si>
    <t>FQCoEl</t>
  </si>
  <si>
    <t>FQCoEL</t>
  </si>
  <si>
    <t>FQCoEb</t>
  </si>
  <si>
    <t>FQCoEO</t>
  </si>
  <si>
    <t>FQCoEk</t>
  </si>
  <si>
    <t>FQCoEf</t>
  </si>
  <si>
    <t>FQCjEG</t>
  </si>
  <si>
    <t>FQCjEa</t>
  </si>
  <si>
    <t>FQCjEC</t>
  </si>
  <si>
    <t>FQCjEj</t>
  </si>
  <si>
    <t>FQCjES</t>
  </si>
  <si>
    <t>FQCjER</t>
  </si>
  <si>
    <t>FQCjEW</t>
  </si>
  <si>
    <t>FQCjEX</t>
  </si>
  <si>
    <t>FQCjEZ</t>
  </si>
  <si>
    <t>FQCjEY</t>
  </si>
  <si>
    <t>FQCjEh</t>
  </si>
  <si>
    <t>FQCjEi</t>
  </si>
  <si>
    <t>FQCjEm</t>
  </si>
  <si>
    <t>FQCjEg</t>
  </si>
  <si>
    <t>FQCjEl</t>
  </si>
  <si>
    <t>FQCjEL</t>
  </si>
  <si>
    <t>FQCjEb</t>
  </si>
  <si>
    <t>FQCjEO</t>
  </si>
  <si>
    <t>FQCjEk</t>
  </si>
  <si>
    <t>FQCjEf</t>
  </si>
  <si>
    <t>FQCtEG</t>
  </si>
  <si>
    <t>FQCtEa</t>
  </si>
  <si>
    <t>FQCtEC</t>
  </si>
  <si>
    <t>FQCtEj</t>
  </si>
  <si>
    <t>FQCtES</t>
  </si>
  <si>
    <t>FQCtER</t>
  </si>
  <si>
    <t>FQCtEW</t>
  </si>
  <si>
    <t>FQCtEX</t>
  </si>
  <si>
    <t>FQCtEZ</t>
  </si>
  <si>
    <t>FQCtEY</t>
  </si>
  <si>
    <t>FQCtEh</t>
  </si>
  <si>
    <t>FQCtEi</t>
  </si>
  <si>
    <t>FQCtEm</t>
  </si>
  <si>
    <t>FQCtEg</t>
  </si>
  <si>
    <t>FQCtEl</t>
  </si>
  <si>
    <t>FQCtEL</t>
  </si>
  <si>
    <t>FQCtEb</t>
  </si>
  <si>
    <t>FQCtEO</t>
  </si>
  <si>
    <t>FQCtEk</t>
  </si>
  <si>
    <t>FQCtEf</t>
  </si>
  <si>
    <t>FQCeEG</t>
  </si>
  <si>
    <t>FQCeEa</t>
  </si>
  <si>
    <t>FQCeEC</t>
  </si>
  <si>
    <t>FQCeEj</t>
  </si>
  <si>
    <t>FQCeES</t>
  </si>
  <si>
    <t>FQCeER</t>
  </si>
  <si>
    <t>FQCeEW</t>
  </si>
  <si>
    <t>FQCeEX</t>
  </si>
  <si>
    <t>FQCeEZ</t>
  </si>
  <si>
    <t>FQCeEY</t>
  </si>
  <si>
    <t>FQCeEh</t>
  </si>
  <si>
    <t>FQCeEi</t>
  </si>
  <si>
    <t>FQCeEm</t>
  </si>
  <si>
    <t>FQCeEg</t>
  </si>
  <si>
    <t>FQCeEl</t>
  </si>
  <si>
    <t>FQCeEL</t>
  </si>
  <si>
    <t>FQCeEb</t>
  </si>
  <si>
    <t>FQCeEO</t>
  </si>
  <si>
    <t>FQCeEk</t>
  </si>
  <si>
    <t>FQCeEf</t>
  </si>
  <si>
    <t>FQCyEG</t>
  </si>
  <si>
    <t>FQCyEa</t>
  </si>
  <si>
    <t>FQCyEC</t>
  </si>
  <si>
    <t>FQCyEj</t>
  </si>
  <si>
    <t>FQCyES</t>
  </si>
  <si>
    <t>FQCyER</t>
  </si>
  <si>
    <t>FQCyEW</t>
  </si>
  <si>
    <t>FQCyEX</t>
  </si>
  <si>
    <t>FQCyEZ</t>
  </si>
  <si>
    <t>FQCyEY</t>
  </si>
  <si>
    <t>FQCyEh</t>
  </si>
  <si>
    <t>FQCyEi</t>
  </si>
  <si>
    <t>FQCyEm</t>
  </si>
  <si>
    <t>FQCyEg</t>
  </si>
  <si>
    <t>FQCyEl</t>
  </si>
  <si>
    <t>FQCyEL</t>
  </si>
  <si>
    <t>FQCyEb</t>
  </si>
  <si>
    <t>FQCyEO</t>
  </si>
  <si>
    <t>FQCyEk</t>
  </si>
  <si>
    <t>FQCyEf</t>
  </si>
  <si>
    <t>FQCsEb</t>
  </si>
  <si>
    <t>FQCzEG</t>
  </si>
  <si>
    <t>FQCzEa</t>
  </si>
  <si>
    <t>FQCzEC</t>
  </si>
  <si>
    <t>FQCzEj</t>
  </si>
  <si>
    <t>FQCzES</t>
  </si>
  <si>
    <t>FQCzER</t>
  </si>
  <si>
    <t>FQCzEW</t>
  </si>
  <si>
    <t>FQCzEX</t>
  </si>
  <si>
    <t>FQCzEZ</t>
  </si>
  <si>
    <t>FQCzEY</t>
  </si>
  <si>
    <t>FQCzEh</t>
  </si>
  <si>
    <t>FQCzEi</t>
  </si>
  <si>
    <t>FQCzEm</t>
  </si>
  <si>
    <t>FQCzEg</t>
  </si>
  <si>
    <t>FQCzEl</t>
  </si>
  <si>
    <t>FQCzEL</t>
  </si>
  <si>
    <t>FQCzEb</t>
  </si>
  <si>
    <t>FQCzEO</t>
  </si>
  <si>
    <t>FQCzEk</t>
  </si>
  <si>
    <t>FQCzEf</t>
  </si>
  <si>
    <t>FHCzEG</t>
  </si>
  <si>
    <t>FHCzEa</t>
  </si>
  <si>
    <t>FHCzEC</t>
  </si>
  <si>
    <t>FHCzEj</t>
  </si>
  <si>
    <t>FHCzES</t>
  </si>
  <si>
    <t>FHCzER</t>
  </si>
  <si>
    <t>FHCzEW</t>
  </si>
  <si>
    <t>FHCzEX</t>
  </si>
  <si>
    <t>FHCzEZ</t>
  </si>
  <si>
    <t>FHCzEY</t>
  </si>
  <si>
    <t>FHCzEh</t>
  </si>
  <si>
    <t>FHCzEi</t>
  </si>
  <si>
    <t>FHCzEm</t>
  </si>
  <si>
    <t>FHCzEg</t>
  </si>
  <si>
    <t>FHCzEl</t>
  </si>
  <si>
    <t>FHCzEL</t>
  </si>
  <si>
    <t>FHCzEb</t>
  </si>
  <si>
    <t>FHCzEO</t>
  </si>
  <si>
    <t>FHCzEk</t>
  </si>
  <si>
    <t>FHCzEf</t>
  </si>
  <si>
    <t>Metal frame defect</t>
  </si>
  <si>
    <t>AJdhEG</t>
  </si>
  <si>
    <t>AJdhEa</t>
  </si>
  <si>
    <t>AJdhEC</t>
  </si>
  <si>
    <t>AJdhEj</t>
  </si>
  <si>
    <t>AJdhES</t>
  </si>
  <si>
    <t>AJdhER</t>
  </si>
  <si>
    <t>AJdhEW</t>
  </si>
  <si>
    <t>AJdhEX</t>
  </si>
  <si>
    <t>AJdhEZ</t>
  </si>
  <si>
    <t>AJdhEY</t>
  </si>
  <si>
    <t>AJdhEh</t>
  </si>
  <si>
    <t>AJdhEi</t>
  </si>
  <si>
    <t>AJdhEm</t>
  </si>
  <si>
    <t>AJdhEg</t>
  </si>
  <si>
    <t>AJdhEl</t>
  </si>
  <si>
    <t>AJdhEL</t>
  </si>
  <si>
    <t>AJdhEb</t>
  </si>
  <si>
    <t>AJdhEO</t>
  </si>
  <si>
    <t>AJdhEk</t>
  </si>
  <si>
    <t>AJdhEf</t>
  </si>
  <si>
    <t>No display</t>
    <phoneticPr fontId="0"/>
  </si>
  <si>
    <t>FPCdEG</t>
  </si>
  <si>
    <t>FPCdEa</t>
  </si>
  <si>
    <t>FPCdEC</t>
  </si>
  <si>
    <t>FPCdEj</t>
  </si>
  <si>
    <t>FPCdES</t>
  </si>
  <si>
    <t>FPCdER</t>
  </si>
  <si>
    <t>FPCdEW</t>
  </si>
  <si>
    <t>FPCdEX</t>
  </si>
  <si>
    <t>FPCdEZ</t>
  </si>
  <si>
    <t>FPCdEY</t>
  </si>
  <si>
    <t>FPCdEh</t>
  </si>
  <si>
    <t>FPCdEi</t>
  </si>
  <si>
    <t>FPCdEm</t>
  </si>
  <si>
    <t>FPCdEg</t>
  </si>
  <si>
    <t>FPCdEl</t>
  </si>
  <si>
    <t>FPCdEL</t>
  </si>
  <si>
    <t>FPCdEb</t>
  </si>
  <si>
    <t>FPCdEO</t>
  </si>
  <si>
    <t>FPCdEk</t>
  </si>
  <si>
    <t>FPCdEf</t>
  </si>
  <si>
    <t>FPCREG</t>
  </si>
  <si>
    <t>FPCREa</t>
  </si>
  <si>
    <t>FPCREC</t>
  </si>
  <si>
    <t>FPCREj</t>
  </si>
  <si>
    <t>FPCRES</t>
  </si>
  <si>
    <t>FPCRER</t>
  </si>
  <si>
    <t>FPCREW</t>
  </si>
  <si>
    <t>FPCREX</t>
  </si>
  <si>
    <t>FPCREZ</t>
  </si>
  <si>
    <t>FPCREY</t>
  </si>
  <si>
    <t>FPCREh</t>
  </si>
  <si>
    <t>FPCREi</t>
  </si>
  <si>
    <t>FPCREm</t>
  </si>
  <si>
    <t>FPCREg</t>
  </si>
  <si>
    <t>FPCREl</t>
  </si>
  <si>
    <t>No display</t>
  </si>
  <si>
    <t>FPCREL</t>
  </si>
  <si>
    <t>FPCREb</t>
  </si>
  <si>
    <t>FPCREO</t>
  </si>
  <si>
    <t>FPCREk</t>
  </si>
  <si>
    <t>FPCREf</t>
  </si>
  <si>
    <t>FPCHEG</t>
  </si>
  <si>
    <t>FPCHEa</t>
  </si>
  <si>
    <t>FPCHEC</t>
  </si>
  <si>
    <t>FPCHEj</t>
  </si>
  <si>
    <t>FPCHES</t>
  </si>
  <si>
    <t>FPCHER</t>
  </si>
  <si>
    <t>FPCHEW</t>
  </si>
  <si>
    <t>FPCHEX</t>
  </si>
  <si>
    <t>FPCHEZ</t>
  </si>
  <si>
    <t>FPCHEY</t>
  </si>
  <si>
    <t>FPCHEh</t>
  </si>
  <si>
    <t>FPCHEi</t>
  </si>
  <si>
    <t>FPCHEm</t>
  </si>
  <si>
    <t>FPCHEg</t>
  </si>
  <si>
    <t>FPCHEl</t>
  </si>
  <si>
    <t>FPCHEL</t>
  </si>
  <si>
    <t>FPCHEb</t>
  </si>
  <si>
    <t>FPCHEO</t>
  </si>
  <si>
    <t>FPCHEk</t>
  </si>
  <si>
    <t>FPCHEf</t>
  </si>
  <si>
    <t>FOG defect</t>
  </si>
  <si>
    <t>FPCJEG</t>
  </si>
  <si>
    <t>FPCJEa</t>
  </si>
  <si>
    <t>FPCJEC</t>
  </si>
  <si>
    <t>FPCJEj</t>
  </si>
  <si>
    <t>FPCJES</t>
  </si>
  <si>
    <t>FPCJER</t>
  </si>
  <si>
    <t>FPCJEW</t>
  </si>
  <si>
    <t>FPCJEX</t>
  </si>
  <si>
    <t>FPCJEZ</t>
  </si>
  <si>
    <t>FPCJEY</t>
  </si>
  <si>
    <t>FPCJEh</t>
  </si>
  <si>
    <t>FPCJEi</t>
  </si>
  <si>
    <t>FPCJEm</t>
  </si>
  <si>
    <t>FPCJEg</t>
  </si>
  <si>
    <t>FPCJEl</t>
  </si>
  <si>
    <t>FPCJEL</t>
  </si>
  <si>
    <t>FPCJEb</t>
  </si>
  <si>
    <t>FPCJEO</t>
  </si>
  <si>
    <t>FPCJEk</t>
  </si>
  <si>
    <t>FPCJEf</t>
  </si>
  <si>
    <t>FPCNEG</t>
  </si>
  <si>
    <t>FPCNEa</t>
  </si>
  <si>
    <t>FPCNEC</t>
  </si>
  <si>
    <t>FPCNEj</t>
  </si>
  <si>
    <t>FPCNES</t>
  </si>
  <si>
    <t>FPCNER</t>
  </si>
  <si>
    <t>FPCNEW</t>
  </si>
  <si>
    <t>FPCNEX</t>
  </si>
  <si>
    <t>FPCNEZ</t>
  </si>
  <si>
    <t>FPCNEY</t>
  </si>
  <si>
    <t>FPCNEh</t>
  </si>
  <si>
    <t>FPCNEi</t>
  </si>
  <si>
    <t>FPCNEm</t>
  </si>
  <si>
    <t>FPCNEg</t>
  </si>
  <si>
    <t>FPCNEl</t>
  </si>
  <si>
    <t>FPCNEL</t>
  </si>
  <si>
    <t>FPCNEb</t>
  </si>
  <si>
    <t>FPCNEO</t>
  </si>
  <si>
    <t>FPCNEk</t>
  </si>
  <si>
    <t>FPCNEf</t>
  </si>
  <si>
    <t>FPCOEG</t>
  </si>
  <si>
    <t>FPCOEa</t>
  </si>
  <si>
    <t>FPCOEC</t>
  </si>
  <si>
    <t>FPCOEj</t>
  </si>
  <si>
    <t>FPCOES</t>
  </si>
  <si>
    <t>FPCOER</t>
  </si>
  <si>
    <t>FPCOEW</t>
  </si>
  <si>
    <t>FPCOEX</t>
  </si>
  <si>
    <t>FPCOEZ</t>
  </si>
  <si>
    <t>FPCOEY</t>
  </si>
  <si>
    <t>FPCOEh</t>
  </si>
  <si>
    <t>FPCOEi</t>
  </si>
  <si>
    <t>FPCOEm</t>
  </si>
  <si>
    <t>FPCOEg</t>
  </si>
  <si>
    <t>FPCOEl</t>
  </si>
  <si>
    <t>FPCOEL</t>
  </si>
  <si>
    <t>FPCOEb</t>
  </si>
  <si>
    <t>FPCOEO</t>
  </si>
  <si>
    <t>FPCOEk</t>
  </si>
  <si>
    <t>FPCOEf</t>
  </si>
  <si>
    <t>Insulation sheet defect</t>
  </si>
  <si>
    <t>FPCoEG</t>
  </si>
  <si>
    <t>FPCoEa</t>
  </si>
  <si>
    <t>FPCoEC</t>
  </si>
  <si>
    <t>FPCoEj</t>
  </si>
  <si>
    <t>FPCoES</t>
  </si>
  <si>
    <t>FPCoER</t>
  </si>
  <si>
    <t>FPCoEW</t>
  </si>
  <si>
    <t>FPCoEX</t>
  </si>
  <si>
    <t>FPCoEZ</t>
  </si>
  <si>
    <t>FPCoEY</t>
  </si>
  <si>
    <t>FPCoEh</t>
  </si>
  <si>
    <t>FPCoEi</t>
  </si>
  <si>
    <t>FPCoEm</t>
  </si>
  <si>
    <t>FPCoEg</t>
  </si>
  <si>
    <t>FPCoEl</t>
  </si>
  <si>
    <t>FPCoEL</t>
  </si>
  <si>
    <t>FPCoEb</t>
  </si>
  <si>
    <t>FPCoEO</t>
  </si>
  <si>
    <t>FPCoEk</t>
  </si>
  <si>
    <t>FPCoEf</t>
  </si>
  <si>
    <t>Soldering defect</t>
  </si>
  <si>
    <t>FPCjEG</t>
  </si>
  <si>
    <t>FPCjEa</t>
  </si>
  <si>
    <t>FPCjEC</t>
  </si>
  <si>
    <t>FPCjEj</t>
  </si>
  <si>
    <t>FPCjES</t>
  </si>
  <si>
    <t>FPCjER</t>
  </si>
  <si>
    <t>FPCjEW</t>
  </si>
  <si>
    <t>FPCjEX</t>
  </si>
  <si>
    <t>FPCjEZ</t>
  </si>
  <si>
    <t>FPCjEY</t>
  </si>
  <si>
    <t>FPCjEh</t>
  </si>
  <si>
    <t>FPCjEi</t>
  </si>
  <si>
    <t>FPCjEm</t>
  </si>
  <si>
    <t>FPCjEg</t>
  </si>
  <si>
    <t>FPCjEl</t>
  </si>
  <si>
    <t>FPCjEL</t>
  </si>
  <si>
    <t>FPCjEb</t>
  </si>
  <si>
    <t>FPCjEO</t>
  </si>
  <si>
    <t>FPCjEk</t>
  </si>
  <si>
    <t>FPCjEf</t>
  </si>
  <si>
    <t>Disconnection by corrosion</t>
  </si>
  <si>
    <t>FPCtEG</t>
  </si>
  <si>
    <t>FPCtEa</t>
  </si>
  <si>
    <t>FPCtEC</t>
  </si>
  <si>
    <t>FPCtEj</t>
  </si>
  <si>
    <t>FPCtES</t>
  </si>
  <si>
    <t>FPCtER</t>
  </si>
  <si>
    <t>FPCtEW</t>
  </si>
  <si>
    <t>FPCtEX</t>
  </si>
  <si>
    <t>FPCtEZ</t>
  </si>
  <si>
    <t>FPCtEY</t>
  </si>
  <si>
    <t>FPCtEh</t>
  </si>
  <si>
    <t>FPCtEi</t>
  </si>
  <si>
    <t>FPCtEm</t>
  </si>
  <si>
    <t>FPCtEg</t>
  </si>
  <si>
    <t>FPCtEl</t>
  </si>
  <si>
    <t>FPCtEL</t>
  </si>
  <si>
    <t>FPCtEb</t>
  </si>
  <si>
    <t>FPCtEO</t>
  </si>
  <si>
    <t>FPCtEk</t>
  </si>
  <si>
    <t>FPCtEf</t>
  </si>
  <si>
    <t>FPCeEG</t>
  </si>
  <si>
    <t>FPCeEa</t>
  </si>
  <si>
    <t>FPCeEC</t>
  </si>
  <si>
    <t>FPCeEj</t>
  </si>
  <si>
    <t>FPCeES</t>
  </si>
  <si>
    <t>FPCeER</t>
  </si>
  <si>
    <t>FPCeEW</t>
  </si>
  <si>
    <t>FPCeEX</t>
  </si>
  <si>
    <t>FPCeEZ</t>
  </si>
  <si>
    <t>FPCeEY</t>
  </si>
  <si>
    <t>FPCeEh</t>
  </si>
  <si>
    <t>FPCeEi</t>
  </si>
  <si>
    <t>FPCeEm</t>
  </si>
  <si>
    <t>FPCeEg</t>
  </si>
  <si>
    <t>FPCeEl</t>
  </si>
  <si>
    <t>FPCeEL</t>
  </si>
  <si>
    <t>FPCeEb</t>
  </si>
  <si>
    <t>FPCeEO</t>
  </si>
  <si>
    <t>FPCeEk</t>
  </si>
  <si>
    <t>FPCeEf</t>
  </si>
  <si>
    <t>COB defect</t>
  </si>
  <si>
    <t>FPCyEG</t>
  </si>
  <si>
    <t>FPCyEa</t>
  </si>
  <si>
    <t>FPCyEC</t>
  </si>
  <si>
    <t>FPCyEj</t>
  </si>
  <si>
    <t>FPCyES</t>
  </si>
  <si>
    <t>FPCyER</t>
  </si>
  <si>
    <t>FPCyEW</t>
  </si>
  <si>
    <t>FPCyEX</t>
  </si>
  <si>
    <t>FPCyEZ</t>
  </si>
  <si>
    <t>FPCyEY</t>
  </si>
  <si>
    <t>FPCyEh</t>
  </si>
  <si>
    <t>FPCyEi</t>
  </si>
  <si>
    <t>FPCyEm</t>
  </si>
  <si>
    <t>FPCyEg</t>
  </si>
  <si>
    <t>FPCyEl</t>
  </si>
  <si>
    <t>FPCyEL</t>
  </si>
  <si>
    <t>FPCyEb</t>
  </si>
  <si>
    <t>FPCyEO</t>
  </si>
  <si>
    <t>FPCyEk</t>
  </si>
  <si>
    <t>FPCyEf</t>
  </si>
  <si>
    <t>FPCsEb</t>
  </si>
  <si>
    <t>Pattern leak</t>
  </si>
  <si>
    <t>FPCzEG</t>
  </si>
  <si>
    <t>FPCzEa</t>
  </si>
  <si>
    <t>FPCzEC</t>
  </si>
  <si>
    <t>FPCzEj</t>
  </si>
  <si>
    <t>FPCzES</t>
  </si>
  <si>
    <t>FPCzER</t>
  </si>
  <si>
    <t>FPCzEW</t>
  </si>
  <si>
    <t>FPCzEX</t>
  </si>
  <si>
    <t>FPCzEZ</t>
  </si>
  <si>
    <t>FPCzEY</t>
  </si>
  <si>
    <t>FPCzEh</t>
  </si>
  <si>
    <t>FPCzEi</t>
  </si>
  <si>
    <t>FPCzEm</t>
  </si>
  <si>
    <t>FPCzEg</t>
  </si>
  <si>
    <t>FPCzEl</t>
  </si>
  <si>
    <t>FPCzEL</t>
  </si>
  <si>
    <t>FPCzEb</t>
  </si>
  <si>
    <t>FPCzEO</t>
  </si>
  <si>
    <t>FPCzEk</t>
  </si>
  <si>
    <t>FPCzEf</t>
  </si>
  <si>
    <t>FMCzEG</t>
  </si>
  <si>
    <t>FMCzEa</t>
  </si>
  <si>
    <t>FMCzEC</t>
  </si>
  <si>
    <t>FMCzEj</t>
  </si>
  <si>
    <t>FMCzES</t>
  </si>
  <si>
    <t>FMCzER</t>
  </si>
  <si>
    <t>FMCzEW</t>
  </si>
  <si>
    <t>FMCzEX</t>
  </si>
  <si>
    <t>FMCzEZ</t>
  </si>
  <si>
    <t>FMCzEY</t>
  </si>
  <si>
    <t>FMCzEh</t>
  </si>
  <si>
    <t>FMCzEi</t>
  </si>
  <si>
    <t>FMCzEm</t>
  </si>
  <si>
    <t>FMCzEg</t>
  </si>
  <si>
    <t>FMCzEl</t>
  </si>
  <si>
    <t>FMCzEL</t>
  </si>
  <si>
    <t>FMCzEb</t>
  </si>
  <si>
    <t>FMCzEO</t>
  </si>
  <si>
    <t>FMCzEk</t>
  </si>
  <si>
    <t>FMCzEf</t>
  </si>
  <si>
    <t>L-missing line</t>
  </si>
  <si>
    <t>Pattern leak</t>
    <phoneticPr fontId="0"/>
  </si>
  <si>
    <t>FLCzEG</t>
  </si>
  <si>
    <t>FLCzEa</t>
  </si>
  <si>
    <t>FLCzEC</t>
  </si>
  <si>
    <t>FLCzEj</t>
  </si>
  <si>
    <t>FLCzES</t>
  </si>
  <si>
    <t>FLCzER</t>
  </si>
  <si>
    <t>FLCzEW</t>
  </si>
  <si>
    <t>FLCzEX</t>
  </si>
  <si>
    <t>FLCzEZ</t>
  </si>
  <si>
    <t>FLCzEY</t>
  </si>
  <si>
    <t>FLCzEh</t>
  </si>
  <si>
    <t>FLCzEi</t>
  </si>
  <si>
    <t>FLCzEm</t>
  </si>
  <si>
    <t>FLCzEg</t>
  </si>
  <si>
    <t>FLCzEl</t>
  </si>
  <si>
    <t>FLCzEL</t>
  </si>
  <si>
    <t>FLCzEb</t>
  </si>
  <si>
    <t>FLCzEO</t>
  </si>
  <si>
    <t>FLCzEk</t>
  </si>
  <si>
    <t>FLCzEf</t>
  </si>
  <si>
    <t>FKCzEG</t>
  </si>
  <si>
    <t>FKCzEa</t>
  </si>
  <si>
    <t>FKCzEC</t>
  </si>
  <si>
    <t>FKCzEj</t>
  </si>
  <si>
    <t>FKCzES</t>
  </si>
  <si>
    <t>FKCzER</t>
  </si>
  <si>
    <t>FKCzEW</t>
  </si>
  <si>
    <t>FKCzEX</t>
  </si>
  <si>
    <t>FKCzEZ</t>
  </si>
  <si>
    <t>FKCzEY</t>
  </si>
  <si>
    <t>FKCzEh</t>
  </si>
  <si>
    <t>FKCzEi</t>
  </si>
  <si>
    <t>FKCzEm</t>
  </si>
  <si>
    <t>FKCzEg</t>
  </si>
  <si>
    <t>FKCzEl</t>
  </si>
  <si>
    <t>FKCzEL</t>
  </si>
  <si>
    <t>FKCzEb</t>
  </si>
  <si>
    <t>FKCzEO</t>
  </si>
  <si>
    <t>FKCzEk</t>
  </si>
  <si>
    <t>FKCzEf</t>
  </si>
  <si>
    <t>FJCzEG</t>
  </si>
  <si>
    <t>FJCzEa</t>
  </si>
  <si>
    <t>FJCzEC</t>
  </si>
  <si>
    <t>FJCzEj</t>
  </si>
  <si>
    <t>FJCzES</t>
  </si>
  <si>
    <t>FJCzER</t>
  </si>
  <si>
    <t>FJCzEW</t>
  </si>
  <si>
    <t>FJCzEX</t>
  </si>
  <si>
    <t>FJCzEZ</t>
  </si>
  <si>
    <t>FJCzEY</t>
  </si>
  <si>
    <t>FJCzEh</t>
  </si>
  <si>
    <t>FJCzEi</t>
  </si>
  <si>
    <t>FJCzEm</t>
  </si>
  <si>
    <t>FJCzEg</t>
  </si>
  <si>
    <t>FJCzEl</t>
  </si>
  <si>
    <t>FJCzEL</t>
  </si>
  <si>
    <t>FJCzEb</t>
  </si>
  <si>
    <t>FJCzEO</t>
  </si>
  <si>
    <t>FJCzEk</t>
  </si>
  <si>
    <t>FJCzEf</t>
  </si>
  <si>
    <t>FICzEG</t>
  </si>
  <si>
    <t>FICzEa</t>
  </si>
  <si>
    <t>FICzEC</t>
  </si>
  <si>
    <t>FICzEj</t>
  </si>
  <si>
    <t>FICzES</t>
  </si>
  <si>
    <t>FICzER</t>
  </si>
  <si>
    <t>FICzEW</t>
  </si>
  <si>
    <t>FICzEX</t>
  </si>
  <si>
    <t>FICzEZ</t>
  </si>
  <si>
    <t>FICzEY</t>
  </si>
  <si>
    <t>FICzEh</t>
  </si>
  <si>
    <t>FICzEi</t>
  </si>
  <si>
    <t>FICzEm</t>
  </si>
  <si>
    <t>FICzEg</t>
  </si>
  <si>
    <t>FICzEl</t>
  </si>
  <si>
    <t>FICzEL</t>
  </si>
  <si>
    <t>FICzEb</t>
  </si>
  <si>
    <t>FICzEO</t>
  </si>
  <si>
    <t>FICzEk</t>
  </si>
  <si>
    <t>FICzEf</t>
  </si>
  <si>
    <t>Dark Dot</t>
    <phoneticPr fontId="7"/>
  </si>
  <si>
    <t>FNcBEG</t>
  </si>
  <si>
    <t>FNcBEa</t>
  </si>
  <si>
    <t>FNcBEC</t>
  </si>
  <si>
    <t>FNcBEj</t>
  </si>
  <si>
    <t>FNcBES</t>
  </si>
  <si>
    <t>FNcBER</t>
  </si>
  <si>
    <t>FNcBEW</t>
  </si>
  <si>
    <t>FNcBEX</t>
  </si>
  <si>
    <t>FNcBEZ</t>
  </si>
  <si>
    <t>FNcBEY</t>
  </si>
  <si>
    <t>FNcBEh</t>
  </si>
  <si>
    <t>FNcBEi</t>
  </si>
  <si>
    <t>FNcBEm</t>
  </si>
  <si>
    <t>FNcBEg</t>
  </si>
  <si>
    <t>FNcBEl</t>
  </si>
  <si>
    <t>FNcBEL</t>
  </si>
  <si>
    <t>FNcBEb</t>
  </si>
  <si>
    <t>Dark Dot</t>
  </si>
  <si>
    <t>FNcBEO</t>
  </si>
  <si>
    <t>FNcBEk</t>
  </si>
  <si>
    <t>FNcBEf</t>
  </si>
  <si>
    <t>Adjacent Dark Dot</t>
    <phoneticPr fontId="7"/>
  </si>
  <si>
    <t>FNcCEG</t>
  </si>
  <si>
    <t>FNcCEa</t>
  </si>
  <si>
    <t>FNcCEC</t>
  </si>
  <si>
    <t>FNcCEj</t>
  </si>
  <si>
    <t>FNcCES</t>
  </si>
  <si>
    <t>FNcCER</t>
  </si>
  <si>
    <t>FNcCEW</t>
  </si>
  <si>
    <t>FNcCEX</t>
  </si>
  <si>
    <t>FNcCEZ</t>
  </si>
  <si>
    <t>FNcCEY</t>
  </si>
  <si>
    <t>FNcCEh</t>
  </si>
  <si>
    <t>FNcCEi</t>
  </si>
  <si>
    <t>FNcCEm</t>
  </si>
  <si>
    <t>FNcCEg</t>
  </si>
  <si>
    <t>FNcCEl</t>
  </si>
  <si>
    <t>FNcCEL</t>
  </si>
  <si>
    <t>FNcCEb</t>
  </si>
  <si>
    <t>FNcCEO</t>
  </si>
  <si>
    <t>FNcCEk</t>
  </si>
  <si>
    <t>FNcCEf</t>
  </si>
  <si>
    <t>Miss-Alignment</t>
    <phoneticPr fontId="0"/>
  </si>
  <si>
    <t>FHcAEG</t>
  </si>
  <si>
    <t>FHcAEa</t>
  </si>
  <si>
    <t>FHcAEC</t>
  </si>
  <si>
    <t>FHcAEj</t>
  </si>
  <si>
    <t>FHcAES</t>
  </si>
  <si>
    <t>FHcAER</t>
  </si>
  <si>
    <t>FHcAEW</t>
  </si>
  <si>
    <t>FHcAEX</t>
  </si>
  <si>
    <t>FHcAEZ</t>
  </si>
  <si>
    <t>FHcAEY</t>
  </si>
  <si>
    <t>FHcAEh</t>
  </si>
  <si>
    <t>FHcAEi</t>
  </si>
  <si>
    <t>FHcAEm</t>
  </si>
  <si>
    <t>FHcAEg</t>
  </si>
  <si>
    <t>FHcAEl</t>
  </si>
  <si>
    <t>FHcAEL</t>
  </si>
  <si>
    <t>FHcAEb</t>
  </si>
  <si>
    <t>FHcAEO</t>
  </si>
  <si>
    <t>FHcAEk</t>
  </si>
  <si>
    <t>FHcAEf</t>
  </si>
  <si>
    <t>Quantity Missing</t>
    <phoneticPr fontId="0"/>
  </si>
  <si>
    <t>AUblEG</t>
  </si>
  <si>
    <t>AUblEa</t>
  </si>
  <si>
    <t>AUblEC</t>
  </si>
  <si>
    <t>AUblEj</t>
  </si>
  <si>
    <t>AUblES</t>
  </si>
  <si>
    <t>AUblER</t>
  </si>
  <si>
    <t>AUblEW</t>
  </si>
  <si>
    <t>AUblEX</t>
  </si>
  <si>
    <t>AUblEZ</t>
  </si>
  <si>
    <t>AUblEY</t>
  </si>
  <si>
    <t>AUblEh</t>
  </si>
  <si>
    <t>AUblEi</t>
  </si>
  <si>
    <t>AUblEm</t>
  </si>
  <si>
    <t>AUblEg</t>
  </si>
  <si>
    <t>AUblEl</t>
  </si>
  <si>
    <t>AUblEL</t>
  </si>
  <si>
    <t>AUblEb</t>
  </si>
  <si>
    <t>AUblEO</t>
  </si>
  <si>
    <t>AUblEk</t>
  </si>
  <si>
    <t>AUblEf</t>
  </si>
  <si>
    <t>Select from sheet "D_CD_New" at column "B"</t>
  </si>
  <si>
    <t>Select from sheet "D_CD_New" at column "C"</t>
  </si>
  <si>
    <t>Select from sheet "D_CD_New" at column "D"</t>
  </si>
  <si>
    <t>Select from sheet "D_CD" at column "B"</t>
  </si>
  <si>
    <t>Select from sheet "D_CD" at column "C"</t>
  </si>
  <si>
    <t>Select from sheet "S_CD" at column "C"</t>
  </si>
  <si>
    <t>Select from sheet "5M1E analysis" at column "C"</t>
  </si>
  <si>
    <t>Select from sheet "5M1E analysis" at column "E"</t>
  </si>
  <si>
    <t>Select from sheet "R-Principle" at column "B"</t>
  </si>
  <si>
    <t>Select from sheet "R-Principle" at column "C"</t>
  </si>
  <si>
    <t>Nippon Seiki Japan</t>
  </si>
  <si>
    <t>Nippon Seiki Japan HUD</t>
  </si>
  <si>
    <t>CUSTOMER COMPLAINT For Apr 2023 - Mar 2024</t>
  </si>
  <si>
    <t>① Receiving Information</t>
  </si>
  <si>
    <t>② Customer Information</t>
  </si>
  <si>
    <t>④ Analysis basic information</t>
  </si>
  <si>
    <t>⑤ Analysis result（Analysis information）</t>
  </si>
  <si>
    <t>Claim Status</t>
  </si>
  <si>
    <t>Received
Information Date
 ( E-Form OBL III )</t>
  </si>
  <si>
    <t>Due date
 (OBL III)</t>
  </si>
  <si>
    <t>Final report
(Date up load in OBL III)</t>
  </si>
  <si>
    <t>Final report
(Date submit to customer)</t>
  </si>
  <si>
    <t>Claim
Notification No.</t>
  </si>
  <si>
    <t>Customer Name
Customer B Name</t>
  </si>
  <si>
    <t>Sales Company
Customer A Name</t>
  </si>
  <si>
    <t>Occurred
 Location</t>
  </si>
  <si>
    <t>Defect phenomenon
(Major classification)
D_CD-columnB</t>
  </si>
  <si>
    <t>Detailed phenomenon
(Middle classification)
D_CD-columnC</t>
    <phoneticPr fontId="0" type="noConversion"/>
  </si>
  <si>
    <t>Cause
(Minor classfication)
D_CD-columnD</t>
  </si>
  <si>
    <t>Occurrence process category
L_CD columnB</t>
  </si>
  <si>
    <t>Occurrence process category details
L_CD ColumnC</t>
  </si>
  <si>
    <t>Maker name
S_CD columnC</t>
  </si>
  <si>
    <t>Defect details classification
(5M1E)
5M1E analysis columnC</t>
  </si>
  <si>
    <t>Defect cause classification
(5M1E)
5M1E analysis columnE</t>
  </si>
  <si>
    <t>Rule 3-principle
※ Occureence</t>
  </si>
  <si>
    <t>Rule 3-principle
※ Outflow</t>
  </si>
  <si>
    <t>FAR/PNN Number</t>
  </si>
  <si>
    <t>Issue date</t>
  </si>
  <si>
    <t>Customer</t>
  </si>
  <si>
    <t>Up load
 OBL III</t>
    <phoneticPr fontId="0" type="noConversion"/>
  </si>
  <si>
    <t>Submit
 customer</t>
    <phoneticPr fontId="0" type="noConversion"/>
  </si>
  <si>
    <t>Cause</t>
  </si>
  <si>
    <t>CalMAYendar Year</t>
  </si>
  <si>
    <t>Received Information Date</t>
  </si>
  <si>
    <t>Customer Name</t>
  </si>
  <si>
    <t>Sales Company</t>
  </si>
  <si>
    <t>In process</t>
  </si>
  <si>
    <t>Customer complaint item</t>
  </si>
  <si>
    <t>Importance (Claim rank)</t>
  </si>
  <si>
    <t>Defect phenomenon</t>
  </si>
  <si>
    <t>Occurrence process category</t>
  </si>
  <si>
    <t>Occurrence process category details</t>
  </si>
  <si>
    <t>Maker name</t>
  </si>
  <si>
    <t>Defect details classification</t>
  </si>
  <si>
    <t>Defect cause classification</t>
  </si>
  <si>
    <t>※ Occureence</t>
  </si>
  <si>
    <t>※ Outflow</t>
  </si>
  <si>
    <t>T-64947GD031HU-T-AAN</t>
  </si>
  <si>
    <t>-</t>
  </si>
  <si>
    <t xml:space="preserve"> </t>
  </si>
  <si>
    <t xml:space="preserve">  </t>
  </si>
  <si>
    <t>Type</t>
  </si>
  <si>
    <t>No.</t>
  </si>
  <si>
    <t>Model</t>
  </si>
  <si>
    <t>KYD Cd</t>
  </si>
  <si>
    <t>Model Name</t>
  </si>
  <si>
    <t>Biz Segment</t>
  </si>
  <si>
    <t>Process</t>
  </si>
  <si>
    <t>Classification</t>
  </si>
  <si>
    <t>1</t>
  </si>
  <si>
    <t>750700-589T</t>
  </si>
  <si>
    <t>KAP</t>
  </si>
  <si>
    <t>PCBA</t>
  </si>
  <si>
    <t>TAP</t>
  </si>
  <si>
    <t>2</t>
  </si>
  <si>
    <t>7W03604-650</t>
  </si>
  <si>
    <t>3</t>
  </si>
  <si>
    <t>7W03604-710</t>
  </si>
  <si>
    <t>4</t>
  </si>
  <si>
    <t>7W03604-640</t>
  </si>
  <si>
    <t>5</t>
  </si>
  <si>
    <t>7W03604-700</t>
  </si>
  <si>
    <t>6</t>
  </si>
  <si>
    <t>7W03606-820</t>
  </si>
  <si>
    <t>7</t>
  </si>
  <si>
    <t>7W03607-040</t>
  </si>
  <si>
    <t>8</t>
  </si>
  <si>
    <t>7W03606-890T</t>
  </si>
  <si>
    <t>9</t>
  </si>
  <si>
    <t>7W03607-370</t>
  </si>
  <si>
    <t>10</t>
  </si>
  <si>
    <t>7W03607-380</t>
  </si>
  <si>
    <t>11</t>
  </si>
  <si>
    <t>750700-363T</t>
  </si>
  <si>
    <t>12</t>
  </si>
  <si>
    <t>750700-113T</t>
  </si>
  <si>
    <t>13</t>
  </si>
  <si>
    <t>355741AC</t>
  </si>
  <si>
    <t>T-55741GD033H-T-ACN</t>
  </si>
  <si>
    <t>AUTO</t>
  </si>
  <si>
    <t>TFTM</t>
  </si>
  <si>
    <t>Gentex</t>
  </si>
  <si>
    <t>14</t>
  </si>
  <si>
    <t>355743AI</t>
  </si>
  <si>
    <t>T-55743GD042H-LW-AIN</t>
  </si>
  <si>
    <t>Yazaki</t>
  </si>
  <si>
    <t>Yazaki Japan</t>
  </si>
  <si>
    <t>15</t>
  </si>
  <si>
    <t>355742AI</t>
  </si>
  <si>
    <t>T-55742GD042H-LW-AIN</t>
  </si>
  <si>
    <t>16</t>
  </si>
  <si>
    <t>355734AF</t>
  </si>
  <si>
    <t>T-55734GD057Z-LW-AFN</t>
  </si>
  <si>
    <t>JCI</t>
  </si>
  <si>
    <t>Continental</t>
  </si>
  <si>
    <t>17</t>
  </si>
  <si>
    <t>355743AK</t>
  </si>
  <si>
    <t>T-55743GD042H-LW-AKN</t>
  </si>
  <si>
    <t>18</t>
  </si>
  <si>
    <t>355906AH</t>
  </si>
  <si>
    <t>T-55906GD018HU-T-AHN</t>
  </si>
  <si>
    <t>TFTM  HUD</t>
  </si>
  <si>
    <t>Yazaki Japan HUD</t>
  </si>
  <si>
    <t>19</t>
  </si>
  <si>
    <t>355734AG</t>
  </si>
  <si>
    <t>T-55734GD057Z-LW-AGN</t>
  </si>
  <si>
    <t>20</t>
  </si>
  <si>
    <t>355784AF</t>
  </si>
  <si>
    <t>T-55784GD042H-LW-AFN</t>
  </si>
  <si>
    <t>Nippon seiki</t>
  </si>
  <si>
    <t>21</t>
  </si>
  <si>
    <t>355784AG</t>
  </si>
  <si>
    <t>T-55784GD042H-LW-AGN</t>
  </si>
  <si>
    <t>22</t>
  </si>
  <si>
    <t>355802AL</t>
  </si>
  <si>
    <t>T-55802GD088H-LW-ALN</t>
  </si>
  <si>
    <t>Visteon</t>
  </si>
  <si>
    <t>23</t>
  </si>
  <si>
    <t>356056AC</t>
  </si>
  <si>
    <t>T-56056GD042H-LW-ACN</t>
  </si>
  <si>
    <t>24</t>
  </si>
  <si>
    <t>356022AE</t>
  </si>
  <si>
    <t>T-56022GD035H-LW-AEN</t>
  </si>
  <si>
    <t>25</t>
  </si>
  <si>
    <t>355906AI</t>
  </si>
  <si>
    <t>T-55906GD018HU-T-AIN</t>
  </si>
  <si>
    <t>26</t>
  </si>
  <si>
    <t>357010AB</t>
  </si>
  <si>
    <t>T-57010GD042H-LW-ABN</t>
  </si>
  <si>
    <t>27</t>
  </si>
  <si>
    <t>355742AK</t>
  </si>
  <si>
    <t>T-55742GD042H-LW-AKN</t>
  </si>
  <si>
    <t>28</t>
  </si>
  <si>
    <t>355734AH</t>
  </si>
  <si>
    <t>T-55734GD057Z-LW-AHN</t>
  </si>
  <si>
    <t>29</t>
  </si>
  <si>
    <t>355972AF</t>
  </si>
  <si>
    <t>T-55972GD035H-LW-AFN</t>
  </si>
  <si>
    <t>Yazaki Oversea</t>
  </si>
  <si>
    <t>30</t>
  </si>
  <si>
    <t>355998AD</t>
  </si>
  <si>
    <t>T-55998GD018HU-T-ADN</t>
  </si>
  <si>
    <t>Denso</t>
  </si>
  <si>
    <t>Denso oversea HUD</t>
  </si>
  <si>
    <t>31</t>
  </si>
  <si>
    <t>355930AL</t>
  </si>
  <si>
    <t>T-55930GD076H-T-ALN</t>
  </si>
  <si>
    <t>32</t>
  </si>
  <si>
    <t>357166AD</t>
  </si>
  <si>
    <t>T-57166GD077H-T-ADN</t>
  </si>
  <si>
    <t>33</t>
  </si>
  <si>
    <t>357146AB</t>
  </si>
  <si>
    <t>T-57146GD027H-LW-ABN</t>
  </si>
  <si>
    <t>34</t>
  </si>
  <si>
    <t>357146AD</t>
  </si>
  <si>
    <t>T-57146GD027H-LW-ADN</t>
  </si>
  <si>
    <t>35</t>
  </si>
  <si>
    <t>355998AE</t>
  </si>
  <si>
    <t>T-55998GD018HU-T-AEN</t>
  </si>
  <si>
    <t>36</t>
  </si>
  <si>
    <t>355734AJ</t>
  </si>
  <si>
    <t>T-55734GD057Z-LW-AJN</t>
  </si>
  <si>
    <t>37</t>
  </si>
  <si>
    <t>351750BG</t>
  </si>
  <si>
    <t>T-51750GD065J-LW-BGN</t>
  </si>
  <si>
    <t>INDUSTRY</t>
  </si>
  <si>
    <t>STD</t>
  </si>
  <si>
    <t>Industry TFT</t>
  </si>
  <si>
    <t>38</t>
  </si>
  <si>
    <t>351750BI</t>
  </si>
  <si>
    <t>T-51750GD065J-LW-BIN</t>
  </si>
  <si>
    <t>39</t>
  </si>
  <si>
    <t>351750AY</t>
  </si>
  <si>
    <t>T-51750GD065J-LW-AYN</t>
  </si>
  <si>
    <t>40</t>
  </si>
  <si>
    <t>351750BJ</t>
  </si>
  <si>
    <t>T-51750GD065J-LW-BJN</t>
  </si>
  <si>
    <t>41</t>
  </si>
  <si>
    <t>351750AZ</t>
  </si>
  <si>
    <t>T-51750GD065J-FW-AZN</t>
  </si>
  <si>
    <t>42</t>
  </si>
  <si>
    <t>351750BC</t>
  </si>
  <si>
    <t>T-51750GD065J-FW-BCN</t>
  </si>
  <si>
    <t>43</t>
  </si>
  <si>
    <t>351750BH</t>
  </si>
  <si>
    <t>T-51750GD065J-LW-BHN</t>
  </si>
  <si>
    <t>44</t>
  </si>
  <si>
    <t>355619AB</t>
  </si>
  <si>
    <t>T-55619GD065J-LW-ABN</t>
  </si>
  <si>
    <t>45</t>
  </si>
  <si>
    <t>351750BA</t>
  </si>
  <si>
    <t>T-51750GD065J-FW-BAN</t>
  </si>
  <si>
    <t>46</t>
  </si>
  <si>
    <t>351750BF</t>
  </si>
  <si>
    <t>T-51750GD065J-LW-BFN</t>
  </si>
  <si>
    <t>47</t>
  </si>
  <si>
    <t>355874AH</t>
  </si>
  <si>
    <t>T-55874GD042H-LW-AHN</t>
  </si>
  <si>
    <t>48</t>
  </si>
  <si>
    <t>355998AH</t>
  </si>
  <si>
    <t>T-55998GD018HU-T-AHN</t>
  </si>
  <si>
    <t>49</t>
  </si>
  <si>
    <t>355742AL</t>
  </si>
  <si>
    <t>T-55742GD042H-LW-ALN</t>
  </si>
  <si>
    <t>50</t>
  </si>
  <si>
    <t>357166AE</t>
  </si>
  <si>
    <t>T-57166GD077H-T-AEN</t>
  </si>
  <si>
    <t>51</t>
  </si>
  <si>
    <t>355743AM</t>
  </si>
  <si>
    <t>T-55743GD042H-LW-AMN</t>
  </si>
  <si>
    <t>52</t>
  </si>
  <si>
    <t>357217AD</t>
  </si>
  <si>
    <t>T-57217GD027H-T-ADN</t>
  </si>
  <si>
    <t>Nippon seiki UK</t>
  </si>
  <si>
    <t>Nippon Seiki Oversea</t>
  </si>
  <si>
    <t>53</t>
  </si>
  <si>
    <t>355802AO</t>
  </si>
  <si>
    <t>T-55802GD088H-LW-AON</t>
  </si>
  <si>
    <t>54</t>
  </si>
  <si>
    <t>355614AC</t>
  </si>
  <si>
    <t>T-55614ACGD035H-T-ACN</t>
  </si>
  <si>
    <t>Denso oversea</t>
  </si>
  <si>
    <t>55</t>
  </si>
  <si>
    <t>355998AF</t>
  </si>
  <si>
    <t>T-55998GD018HU-T-AFN</t>
  </si>
  <si>
    <t>56</t>
  </si>
  <si>
    <t>355972AG</t>
  </si>
  <si>
    <t>T-55972GD035H-LW-AGN</t>
  </si>
  <si>
    <t>Yazaki Europe</t>
  </si>
  <si>
    <t>57</t>
  </si>
  <si>
    <t>356022AF</t>
  </si>
  <si>
    <t>T-56022GD035H-LW-AFN</t>
  </si>
  <si>
    <t>58</t>
  </si>
  <si>
    <t>355931AI</t>
  </si>
  <si>
    <t>T-55931GD018HU-T-AIN</t>
  </si>
  <si>
    <t>STD ( Auto )</t>
  </si>
  <si>
    <t>STD HUD</t>
  </si>
  <si>
    <t>59</t>
  </si>
  <si>
    <t>355802AP</t>
  </si>
  <si>
    <t>T-55802GD088H-LW-APN</t>
  </si>
  <si>
    <t>60</t>
  </si>
  <si>
    <t>355931AJ</t>
  </si>
  <si>
    <t>T-55931GD018HU-T-AJN</t>
  </si>
  <si>
    <t>61</t>
  </si>
  <si>
    <t>355931AK</t>
  </si>
  <si>
    <t>T-55931GD018HU-T-AKN</t>
  </si>
  <si>
    <t>62</t>
  </si>
  <si>
    <t>355931AH</t>
  </si>
  <si>
    <t>T-55931GD018HU-T-AHN</t>
  </si>
  <si>
    <t>63</t>
  </si>
  <si>
    <t>356056AD</t>
  </si>
  <si>
    <t>T-56056GD042H-LW-ADN</t>
  </si>
  <si>
    <t>64</t>
  </si>
  <si>
    <t>357196AL</t>
  </si>
  <si>
    <t>T-57196GD011HU-T-ALN</t>
  </si>
  <si>
    <t>65</t>
  </si>
  <si>
    <t>357380AH</t>
  </si>
  <si>
    <t>T-57380GD026HU-T-AHN</t>
  </si>
  <si>
    <t>66</t>
  </si>
  <si>
    <t>357236AD</t>
  </si>
  <si>
    <t>T-57236GD026HU-T-ADN</t>
  </si>
  <si>
    <t>67</t>
  </si>
  <si>
    <t>357273AF</t>
  </si>
  <si>
    <t>T-57273GD086H-T-AFN</t>
  </si>
  <si>
    <t>68</t>
  </si>
  <si>
    <t>357196AN</t>
  </si>
  <si>
    <t>T-57196GD011HU-T-ANN</t>
  </si>
  <si>
    <t>STD ( Foryou )</t>
  </si>
  <si>
    <t>69</t>
  </si>
  <si>
    <t>357630AB</t>
  </si>
  <si>
    <t>T-57630GD018HU-T-ABN</t>
  </si>
  <si>
    <t>70</t>
  </si>
  <si>
    <t>355998AG</t>
  </si>
  <si>
    <t>T-55998GD018HU-T-AGN</t>
  </si>
  <si>
    <t>71</t>
  </si>
  <si>
    <t>355734AI</t>
  </si>
  <si>
    <t>T-55734GD057Z-LW-AIN</t>
  </si>
  <si>
    <t>72</t>
  </si>
  <si>
    <t>357578AB</t>
  </si>
  <si>
    <t>T-57578GD018HU-T-ABN</t>
  </si>
  <si>
    <t>Panasonic</t>
  </si>
  <si>
    <t>Panasonic HUD</t>
  </si>
  <si>
    <t>73</t>
  </si>
  <si>
    <t>357568AC</t>
  </si>
  <si>
    <t>T-57568GD018HU-T-ACN</t>
  </si>
  <si>
    <t>74</t>
  </si>
  <si>
    <t>357236AG</t>
  </si>
  <si>
    <t>T-64874GD026HU-T-AAN</t>
  </si>
  <si>
    <t>Hyundai Mobils</t>
  </si>
  <si>
    <t>Hyundai Mobils HUD</t>
  </si>
  <si>
    <t>75</t>
  </si>
  <si>
    <t>357636XA</t>
  </si>
  <si>
    <t>76</t>
  </si>
  <si>
    <t>357632AC</t>
  </si>
  <si>
    <t>77</t>
  </si>
  <si>
    <t>357636AC</t>
  </si>
  <si>
    <t>T-57636GD031HU-T-ACN</t>
  </si>
  <si>
    <t>78</t>
  </si>
  <si>
    <t>357632AE</t>
  </si>
  <si>
    <t>T-57632GD018HU-T-AEN</t>
  </si>
  <si>
    <t>79</t>
  </si>
  <si>
    <t>357632AF</t>
  </si>
  <si>
    <t>T-57632GD018HU-T-AFN</t>
  </si>
  <si>
    <t>Denso ( Barcelona )</t>
  </si>
  <si>
    <t>80</t>
  </si>
  <si>
    <t>357627AE</t>
  </si>
  <si>
    <t>T-57627GD018HU-T-AEN</t>
  </si>
  <si>
    <t>Denso ( Korea )</t>
  </si>
  <si>
    <t>81</t>
  </si>
  <si>
    <t>364154AB</t>
  </si>
  <si>
    <t>TCG121XGLPBPNN-AN40-T</t>
  </si>
  <si>
    <t>SKC</t>
  </si>
  <si>
    <t>82</t>
  </si>
  <si>
    <t>364623AB</t>
  </si>
  <si>
    <t>TCG104SVLQJPNN-AN40-T</t>
  </si>
  <si>
    <t>83</t>
  </si>
  <si>
    <t>364185AB</t>
  </si>
  <si>
    <t>TCG104XGLPAPNN-AN30-T</t>
  </si>
  <si>
    <t>84</t>
  </si>
  <si>
    <t>364624AB</t>
  </si>
  <si>
    <t>TCG104SVLQJPNN-AN41-T</t>
  </si>
  <si>
    <t>85</t>
  </si>
  <si>
    <t>86</t>
  </si>
  <si>
    <t>Denso (TJ)</t>
  </si>
  <si>
    <t>87</t>
  </si>
  <si>
    <t>88</t>
  </si>
  <si>
    <t>364945AB</t>
  </si>
  <si>
    <t>T-64945GD018HU-T-ABN</t>
  </si>
  <si>
    <t>89</t>
  </si>
  <si>
    <t>THNS</t>
  </si>
  <si>
    <t>Nippon Seiki Thai</t>
  </si>
  <si>
    <t>90</t>
  </si>
  <si>
    <t>364013AB</t>
  </si>
  <si>
    <t>TCG121XGLPAPNN-AN20-T</t>
  </si>
  <si>
    <t>91</t>
  </si>
  <si>
    <t>364874AD</t>
  </si>
  <si>
    <t>T-64874GD026HU-T-ADN</t>
  </si>
  <si>
    <t>92</t>
  </si>
  <si>
    <t>357632AG</t>
  </si>
  <si>
    <t>T-57632GD018HU-T-AGN</t>
  </si>
  <si>
    <t>Denso Japan HUD</t>
  </si>
  <si>
    <t>93</t>
  </si>
  <si>
    <t>357632AH</t>
  </si>
  <si>
    <t>T-57632GD018HU-T-AHN</t>
  </si>
  <si>
    <t>94</t>
  </si>
  <si>
    <t>364947AA</t>
  </si>
  <si>
    <t>95</t>
  </si>
  <si>
    <t>357273AH</t>
  </si>
  <si>
    <t>T-57273GD086H-T-AHN</t>
  </si>
  <si>
    <t>96</t>
  </si>
  <si>
    <t>357653AD</t>
  </si>
  <si>
    <t>T-57653GD018HU-T-ADN</t>
  </si>
  <si>
    <t>Denso (Toyota)</t>
  </si>
  <si>
    <t>97</t>
  </si>
  <si>
    <t>357657AA</t>
  </si>
  <si>
    <t>T-57657GD026HU-T-AAN</t>
  </si>
  <si>
    <t>98</t>
  </si>
  <si>
    <t>364806AC</t>
  </si>
  <si>
    <t>TCG084SVLRGVNN-AN40</t>
  </si>
  <si>
    <t>99</t>
  </si>
  <si>
    <t>364950AD</t>
  </si>
  <si>
    <t>T-64950GD031HU-T-ADN</t>
  </si>
  <si>
    <t>100</t>
  </si>
  <si>
    <t>364894AC</t>
  </si>
  <si>
    <t>T-64894GD018HU-T-ACN</t>
  </si>
  <si>
    <t>101</t>
  </si>
  <si>
    <t>365039AB</t>
  </si>
  <si>
    <t>T-65039GD018HU-T-ABN</t>
  </si>
  <si>
    <t>Nippon seiki BMW</t>
  </si>
  <si>
    <t>102</t>
  </si>
  <si>
    <t>357632AI</t>
  </si>
  <si>
    <t>T-57632GD018HU-T-AIN</t>
  </si>
  <si>
    <t>103</t>
  </si>
  <si>
    <t>357659AB</t>
  </si>
  <si>
    <t>T-57659GD031HU-T-ABN</t>
  </si>
  <si>
    <t>104</t>
  </si>
  <si>
    <t>365039AC</t>
  </si>
  <si>
    <t>T-65039GD018HU-T-ACN</t>
  </si>
  <si>
    <t>105</t>
  </si>
  <si>
    <t>106</t>
  </si>
  <si>
    <t>357659AD</t>
  </si>
  <si>
    <t>T-57659GD031HU-T-ADN</t>
  </si>
  <si>
    <t>107</t>
  </si>
  <si>
    <t>Denso Korea HUD</t>
  </si>
  <si>
    <t>108</t>
  </si>
  <si>
    <t>357632AJ</t>
  </si>
  <si>
    <t>T-57632GD018HU-T-AJN</t>
  </si>
  <si>
    <t>109</t>
  </si>
  <si>
    <t>110</t>
  </si>
  <si>
    <t>357632AK</t>
  </si>
  <si>
    <t>T-57632GD018HU-T-AKN</t>
  </si>
  <si>
    <t>111</t>
  </si>
  <si>
    <t>Denso ( Takatana )</t>
  </si>
  <si>
    <t>112</t>
  </si>
  <si>
    <t>113</t>
  </si>
  <si>
    <t>Denso (Ford)</t>
  </si>
  <si>
    <t>114</t>
  </si>
  <si>
    <t>364950AE</t>
  </si>
  <si>
    <t>T-64950GD031HU-T-AEN</t>
  </si>
  <si>
    <t>115</t>
  </si>
  <si>
    <t>365088AD</t>
  </si>
  <si>
    <t>A0260WV65088-NN-AD</t>
  </si>
  <si>
    <t>116</t>
  </si>
  <si>
    <t>T-64874GD026HU-T-AND</t>
  </si>
  <si>
    <t>117</t>
  </si>
  <si>
    <t>365210AC</t>
  </si>
  <si>
    <t>A0180AA65210-NN-AC</t>
  </si>
  <si>
    <t>118</t>
  </si>
  <si>
    <t>357217AE</t>
  </si>
  <si>
    <t>T-57217GD027H-T-AEN</t>
  </si>
  <si>
    <t>119</t>
  </si>
  <si>
    <t>351320AE</t>
  </si>
  <si>
    <t>F-51320GNB-LW-AEN</t>
  </si>
  <si>
    <t>LCDM</t>
  </si>
  <si>
    <t xml:space="preserve">STD </t>
  </si>
  <si>
    <t>Industry</t>
  </si>
  <si>
    <t>120</t>
  </si>
  <si>
    <t>351320AF</t>
  </si>
  <si>
    <t>F-51320GNY-LY-AFN</t>
  </si>
  <si>
    <t>121</t>
  </si>
  <si>
    <t>351320AG</t>
  </si>
  <si>
    <t>F-51320GNF-S-AGN</t>
  </si>
  <si>
    <t>DISTY-APOLLO</t>
  </si>
  <si>
    <t>122</t>
  </si>
  <si>
    <t>355639AA</t>
  </si>
  <si>
    <t>F-55639GNFH-T-AAN</t>
  </si>
  <si>
    <t>PCM</t>
  </si>
  <si>
    <t>123</t>
  </si>
  <si>
    <t>355929AA</t>
  </si>
  <si>
    <t>F-55929GNFH-T-AAN</t>
  </si>
  <si>
    <t>124</t>
  </si>
  <si>
    <t>355623AB</t>
  </si>
  <si>
    <t>F-55623GNWHU-T-ABN</t>
  </si>
  <si>
    <t>125</t>
  </si>
  <si>
    <t>355929AC</t>
  </si>
  <si>
    <t>F-55929GNFH-T-ACN</t>
  </si>
  <si>
    <t>126</t>
  </si>
  <si>
    <t>351320AH</t>
  </si>
  <si>
    <t>F-51320GNB-LW-AHN</t>
  </si>
  <si>
    <t>KC-DS</t>
  </si>
  <si>
    <t>127</t>
  </si>
  <si>
    <t>120904AG</t>
  </si>
  <si>
    <t>NTD-20904AGPNHW-CU</t>
  </si>
  <si>
    <t>LCDP</t>
  </si>
  <si>
    <t>128</t>
  </si>
  <si>
    <t>122132AC</t>
  </si>
  <si>
    <t>NTD-22132ACPNHW-CU</t>
  </si>
  <si>
    <t>129</t>
  </si>
  <si>
    <t>114219MA</t>
  </si>
  <si>
    <t>WSD-14219MAPNH-CU</t>
  </si>
  <si>
    <t>130</t>
  </si>
  <si>
    <t>131</t>
  </si>
  <si>
    <t>114219MB</t>
  </si>
  <si>
    <t>WSD-14219MBPNH-CU</t>
  </si>
  <si>
    <t>132</t>
  </si>
  <si>
    <t>126508AC</t>
  </si>
  <si>
    <t>WSD-26508ACPNH-CU</t>
  </si>
  <si>
    <t>133</t>
  </si>
  <si>
    <t>126508AB</t>
  </si>
  <si>
    <t>WTD-26508ABPNH-CU</t>
  </si>
  <si>
    <t>134</t>
  </si>
  <si>
    <t>126864AB</t>
  </si>
  <si>
    <t>WTD-26864ABPNH-CU</t>
  </si>
  <si>
    <t>135</t>
  </si>
  <si>
    <t>126864AC</t>
  </si>
  <si>
    <t>WSD-26864ACPNH-CU</t>
  </si>
  <si>
    <t>136</t>
  </si>
  <si>
    <t>127150AB</t>
  </si>
  <si>
    <t>WTD-27150ABPNH-CD</t>
  </si>
  <si>
    <t>137</t>
  </si>
  <si>
    <t>127383AC</t>
  </si>
  <si>
    <t>WTD-27383ACPNH-CD</t>
  </si>
  <si>
    <t>138</t>
  </si>
  <si>
    <t>127701AE</t>
  </si>
  <si>
    <t>WTD-27701AEPNZ-CD</t>
  </si>
  <si>
    <t>139</t>
  </si>
  <si>
    <t>127383AG</t>
  </si>
  <si>
    <t>WTD-27383AGPNH-CD</t>
  </si>
  <si>
    <t>140</t>
  </si>
  <si>
    <t>114219NA</t>
  </si>
  <si>
    <t>WSD-14219NAPNH-CU</t>
  </si>
  <si>
    <t>141</t>
  </si>
  <si>
    <t>126508AL</t>
  </si>
  <si>
    <t>WSD-26508ALPNH-CU</t>
  </si>
  <si>
    <t>142</t>
  </si>
  <si>
    <t>126508AG</t>
  </si>
  <si>
    <t>WTD-26508AGPNH-CU</t>
  </si>
  <si>
    <t>143</t>
  </si>
  <si>
    <t>126864AG</t>
  </si>
  <si>
    <t>WTD-26864AGPNH-CU</t>
  </si>
  <si>
    <t>144</t>
  </si>
  <si>
    <t>126864AL</t>
  </si>
  <si>
    <t>WSD-26864ALPNH-CU</t>
  </si>
  <si>
    <t>145</t>
  </si>
  <si>
    <t>127150AL</t>
  </si>
  <si>
    <t>WTD-27150ALPNH-CD</t>
  </si>
  <si>
    <t>146</t>
  </si>
  <si>
    <t>127830AB</t>
  </si>
  <si>
    <t>WTD-27830ABPNZ-CD</t>
  </si>
  <si>
    <t>147</t>
  </si>
  <si>
    <t>127824AC</t>
  </si>
  <si>
    <t>WTD-27824ACPNZ-CD</t>
  </si>
  <si>
    <t>148</t>
  </si>
  <si>
    <t>127834AB</t>
  </si>
  <si>
    <t>WTD-27834ABPNZ-CD</t>
  </si>
  <si>
    <t>149</t>
  </si>
  <si>
    <t>114219NS</t>
  </si>
  <si>
    <t>WTD-14219NSPNZ-CU</t>
  </si>
  <si>
    <t>150</t>
  </si>
  <si>
    <t>351654AE</t>
  </si>
  <si>
    <t>T-51654GLO25-T-AEN</t>
  </si>
  <si>
    <t>151</t>
  </si>
  <si>
    <t>351440AI</t>
  </si>
  <si>
    <t>T-51440GL070H-FW-AIN</t>
  </si>
  <si>
    <t>Komatsu, Nippon seiki</t>
  </si>
  <si>
    <t>152</t>
  </si>
  <si>
    <t>351750AD</t>
  </si>
  <si>
    <t>T-51750GD065J-FW-ADN</t>
  </si>
  <si>
    <t>153</t>
  </si>
  <si>
    <t>351909AC</t>
  </si>
  <si>
    <t xml:space="preserve">T-51909GD019J-LW-ACN
</t>
  </si>
  <si>
    <t>Matsushita</t>
  </si>
  <si>
    <t>154</t>
  </si>
  <si>
    <t>351750AF</t>
  </si>
  <si>
    <t>T-51750GD065J-FW-AFN</t>
  </si>
  <si>
    <t>155</t>
  </si>
  <si>
    <t>351752AP</t>
  </si>
  <si>
    <t>T-51752GL035J-T-APN</t>
  </si>
  <si>
    <t>Ryoden</t>
  </si>
  <si>
    <t>156</t>
  </si>
  <si>
    <t>355091AE</t>
  </si>
  <si>
    <t>T-55091GD035HU-LW-AEN</t>
  </si>
  <si>
    <t>157</t>
  </si>
  <si>
    <t>351750AJ</t>
  </si>
  <si>
    <t>T-51750GD065J-FW-AJN</t>
  </si>
  <si>
    <t>158</t>
  </si>
  <si>
    <t>351750AH</t>
  </si>
  <si>
    <t>T-51750GD065J-FW-AHN</t>
  </si>
  <si>
    <t>159</t>
  </si>
  <si>
    <t>351750AL</t>
  </si>
  <si>
    <t>T-51750GD065J-FW-ALN</t>
  </si>
  <si>
    <t>160</t>
  </si>
  <si>
    <t>351750AO</t>
  </si>
  <si>
    <t>T-51750GD065J-LW-AON</t>
  </si>
  <si>
    <t>161</t>
  </si>
  <si>
    <t>351750AR</t>
  </si>
  <si>
    <t>T-51750GD065J-FW-ARN</t>
  </si>
  <si>
    <t>162</t>
  </si>
  <si>
    <t>351750AS</t>
  </si>
  <si>
    <t>T-51750GD065J-FW-ASN</t>
  </si>
  <si>
    <t>163</t>
  </si>
  <si>
    <t>351750AQ</t>
  </si>
  <si>
    <t>T-51750GD065J-LW-AQN</t>
  </si>
  <si>
    <t>164</t>
  </si>
  <si>
    <t>355265AC</t>
  </si>
  <si>
    <t>T-55265GD057J-LW-ACN</t>
  </si>
  <si>
    <t>165</t>
  </si>
  <si>
    <t>351750AN</t>
  </si>
  <si>
    <t>T-51750GD065J-LW-ANN</t>
  </si>
  <si>
    <t>166</t>
  </si>
  <si>
    <t>351750AP</t>
  </si>
  <si>
    <t>T-51750GD065J-FW-APN</t>
  </si>
  <si>
    <t>167</t>
  </si>
  <si>
    <t>351750AT</t>
  </si>
  <si>
    <t>T-51750GD065J-LW-ATN</t>
  </si>
  <si>
    <t>168</t>
  </si>
  <si>
    <t>355265AD</t>
  </si>
  <si>
    <t>T-55265GD057J-LW-ADN</t>
  </si>
  <si>
    <t>169</t>
  </si>
  <si>
    <t>355627AA</t>
  </si>
  <si>
    <t>T-55627GD033H-T-AAN</t>
  </si>
  <si>
    <t>170</t>
  </si>
  <si>
    <t>355520AC</t>
  </si>
  <si>
    <t xml:space="preserve">T-55520GD057J-LW-ACN </t>
  </si>
  <si>
    <t>171</t>
  </si>
  <si>
    <t>355548AB</t>
  </si>
  <si>
    <t>T-55548GD057JU-LW-ABN</t>
  </si>
  <si>
    <t>172</t>
  </si>
  <si>
    <t>355619AA</t>
  </si>
  <si>
    <t>T-55619GD065J-LW-AAN</t>
  </si>
  <si>
    <t>173</t>
  </si>
  <si>
    <t>355620AA</t>
  </si>
  <si>
    <t>T-55620GD057JU-LW-AAN</t>
  </si>
  <si>
    <t>174</t>
  </si>
  <si>
    <t>355265AE</t>
  </si>
  <si>
    <t>T-55265GD057J-LW-AEN</t>
  </si>
  <si>
    <t>175</t>
  </si>
  <si>
    <t>355650AC</t>
  </si>
  <si>
    <t>T-55650GD035HU-LW-ACN</t>
  </si>
  <si>
    <t>Denso Japan</t>
  </si>
  <si>
    <t>176</t>
  </si>
  <si>
    <t>355569AF</t>
  </si>
  <si>
    <t>T-55569GD035HU-LW-AFN</t>
  </si>
  <si>
    <t>177</t>
  </si>
  <si>
    <t>355614AB</t>
  </si>
  <si>
    <t>T-55614GD035H-T-ABN</t>
  </si>
  <si>
    <t>178</t>
  </si>
  <si>
    <t>355548AE</t>
  </si>
  <si>
    <t>T-55548GD057JU-LW-AEN</t>
  </si>
  <si>
    <t>179</t>
  </si>
  <si>
    <t>355632AE</t>
  </si>
  <si>
    <t>T-55632GD080HU-LW-AEN</t>
  </si>
  <si>
    <t>180</t>
  </si>
  <si>
    <t>355680AD</t>
  </si>
  <si>
    <t>T-55680GD042H-LW-ADN</t>
  </si>
  <si>
    <t>181</t>
  </si>
  <si>
    <t>355548AC</t>
  </si>
  <si>
    <t>T-55548GD057JU-LW-ACN</t>
  </si>
  <si>
    <t>182</t>
  </si>
  <si>
    <t>355648AE</t>
  </si>
  <si>
    <t>T-55648GD057H-LW-AEN</t>
  </si>
  <si>
    <t>183</t>
  </si>
  <si>
    <t>355702AA</t>
  </si>
  <si>
    <t>T-55702GD057Z-LW-AAN</t>
  </si>
  <si>
    <t>184</t>
  </si>
  <si>
    <t>355669AF</t>
  </si>
  <si>
    <t>T-55669GD027Z-LW-AFN</t>
  </si>
  <si>
    <t>185</t>
  </si>
  <si>
    <t>355304AR</t>
  </si>
  <si>
    <t>T-55304GD057Z-LW-ARN</t>
  </si>
  <si>
    <t>186</t>
  </si>
  <si>
    <t>355652AP</t>
  </si>
  <si>
    <t>T-55652GD042H-LW-APN</t>
  </si>
  <si>
    <t>187</t>
  </si>
  <si>
    <t>355696AC</t>
  </si>
  <si>
    <t>T-55696GD050H-T-ACN</t>
  </si>
  <si>
    <t>188</t>
  </si>
  <si>
    <t>355709AC</t>
  </si>
  <si>
    <t>T-55709GD080HU-LW-ACN</t>
  </si>
  <si>
    <t>189</t>
  </si>
  <si>
    <t>355757AC</t>
  </si>
  <si>
    <t>T-55757GD080HU-LW-ACN</t>
  </si>
  <si>
    <t>190</t>
  </si>
  <si>
    <t>355569AH</t>
  </si>
  <si>
    <t>T-55569GD035HL-LW-AHN</t>
  </si>
  <si>
    <t>191</t>
  </si>
  <si>
    <t>355702AG</t>
  </si>
  <si>
    <t>T-55702GD057H-LW-AGN</t>
  </si>
  <si>
    <t>192</t>
  </si>
  <si>
    <t>355669AG</t>
  </si>
  <si>
    <t>T-55669GD027H-LW-AGN</t>
  </si>
  <si>
    <t>193</t>
  </si>
  <si>
    <t>355923AB</t>
  </si>
  <si>
    <t>T-55923GD050J-LW-ABN</t>
  </si>
  <si>
    <t>194</t>
  </si>
  <si>
    <t>355829AG</t>
  </si>
  <si>
    <t>T-55829GD080HU-LW-AGN</t>
  </si>
  <si>
    <t>195</t>
  </si>
  <si>
    <t>355873AG</t>
  </si>
  <si>
    <t>T-55873GD042H-LW-AGN</t>
  </si>
  <si>
    <t>196</t>
  </si>
  <si>
    <t>355650AD</t>
  </si>
  <si>
    <t>T-55650GD035HU-LW-ADN</t>
  </si>
  <si>
    <t>197</t>
  </si>
  <si>
    <t>355696AD</t>
  </si>
  <si>
    <t>T-55696GD050H-T-ADN</t>
  </si>
  <si>
    <t>198</t>
  </si>
  <si>
    <t>355709AD</t>
  </si>
  <si>
    <t>T-55709GD080HU-LW-ADN</t>
  </si>
  <si>
    <t>199</t>
  </si>
  <si>
    <t>355265AF</t>
  </si>
  <si>
    <t>T-55265GD057J-LW-AFN</t>
  </si>
  <si>
    <t>200</t>
  </si>
  <si>
    <t>355652AS</t>
  </si>
  <si>
    <t>T-55652GD042H-LW-ASN</t>
  </si>
  <si>
    <t>201</t>
  </si>
  <si>
    <t>355669AI</t>
  </si>
  <si>
    <t>T-55669GD027Z-LW-AIN</t>
  </si>
  <si>
    <t>202</t>
  </si>
  <si>
    <t>355709AE</t>
  </si>
  <si>
    <t>T-55709GD080HU-LW-AEN</t>
  </si>
  <si>
    <t>203</t>
  </si>
  <si>
    <t>355702AN</t>
  </si>
  <si>
    <t>T-55702GD057Z-LW-ANN</t>
  </si>
  <si>
    <t>204</t>
  </si>
  <si>
    <t>355669AJ</t>
  </si>
  <si>
    <t>T-55669GD027H-LW-AJN</t>
  </si>
  <si>
    <t>205</t>
  </si>
  <si>
    <t>355265AM</t>
  </si>
  <si>
    <t>T-55265GD057J-LW-AMN</t>
  </si>
  <si>
    <t>206</t>
  </si>
  <si>
    <t>365199AB</t>
  </si>
  <si>
    <t>C0650VG65199-BN-AB</t>
  </si>
  <si>
    <t>207</t>
  </si>
  <si>
    <t>365200AB</t>
  </si>
  <si>
    <t>C0650VG65200-BT-AB</t>
  </si>
  <si>
    <t>208</t>
  </si>
  <si>
    <t>209</t>
  </si>
  <si>
    <t>355265AL</t>
  </si>
  <si>
    <t>T-55265GD057J-LW-ALN</t>
  </si>
  <si>
    <t>210</t>
  </si>
  <si>
    <t>211</t>
  </si>
  <si>
    <t>355265AK</t>
  </si>
  <si>
    <t>T-55265GD057J-LW-AKN</t>
  </si>
  <si>
    <t>212</t>
  </si>
  <si>
    <t>351750BK</t>
  </si>
  <si>
    <t>T-51750GD065J-LW-BKN</t>
  </si>
  <si>
    <t>213</t>
  </si>
  <si>
    <t>FPC55742-1-SMT</t>
  </si>
  <si>
    <t>FPC55742-1-ASSY</t>
  </si>
  <si>
    <t>FPCA</t>
  </si>
  <si>
    <t>214</t>
  </si>
  <si>
    <t>FC002677-SMT</t>
  </si>
  <si>
    <t>FPC55998A-ASSY</t>
  </si>
  <si>
    <t>215</t>
  </si>
  <si>
    <t>FC002630-SMT</t>
  </si>
  <si>
    <t>FPC55930B-ASSY</t>
  </si>
  <si>
    <t>216</t>
  </si>
  <si>
    <t>FC002691-SMT</t>
  </si>
  <si>
    <t>FPC57165-ASSY</t>
  </si>
  <si>
    <t>217</t>
  </si>
  <si>
    <t>FC002785-SMT</t>
  </si>
  <si>
    <t>FPC55802E-ASSY</t>
  </si>
  <si>
    <t>218</t>
  </si>
  <si>
    <t>FC002799-SMT</t>
  </si>
  <si>
    <t>FPC55931-1-ASSY</t>
  </si>
  <si>
    <t>219</t>
  </si>
  <si>
    <t>Rear Case</t>
  </si>
  <si>
    <t>220</t>
  </si>
  <si>
    <t>B001</t>
  </si>
  <si>
    <t>355796AQ</t>
  </si>
  <si>
    <t>T-55796GD088H-LW-AQN</t>
  </si>
  <si>
    <t>TIER-1</t>
  </si>
  <si>
    <t>BMW</t>
  </si>
  <si>
    <t>221</t>
  </si>
  <si>
    <t>B002</t>
  </si>
  <si>
    <t xml:space="preserve">355797AI </t>
  </si>
  <si>
    <t>T-55797GD088H-LW-AIN</t>
  </si>
  <si>
    <t>222</t>
  </si>
  <si>
    <t>B003</t>
  </si>
  <si>
    <t>355855BJ</t>
  </si>
  <si>
    <t>T-55855GD103H-LW-BJN</t>
  </si>
  <si>
    <t>223</t>
  </si>
  <si>
    <t>B004</t>
  </si>
  <si>
    <t>355796AY</t>
  </si>
  <si>
    <t>T-55796GD088H-LW-AYN</t>
  </si>
  <si>
    <t>224</t>
  </si>
  <si>
    <t>B005</t>
  </si>
  <si>
    <t>355797AO</t>
  </si>
  <si>
    <t>T-55797GD088H-LW-AON</t>
  </si>
  <si>
    <t>225</t>
  </si>
  <si>
    <t>B006</t>
  </si>
  <si>
    <t>355798AN</t>
  </si>
  <si>
    <t>T-55798GD088H-LW-ANN</t>
  </si>
  <si>
    <t>226</t>
  </si>
  <si>
    <t>B007</t>
  </si>
  <si>
    <t>355855BL</t>
  </si>
  <si>
    <t>T-55855GD103H-LW-BLN</t>
  </si>
  <si>
    <t>227</t>
  </si>
  <si>
    <t>B008</t>
  </si>
  <si>
    <t>355863AM</t>
  </si>
  <si>
    <t>T-55863GD103H-LW-AMN</t>
  </si>
  <si>
    <t>228</t>
  </si>
  <si>
    <t>B009</t>
  </si>
  <si>
    <t>355855BO</t>
  </si>
  <si>
    <t>T-55855GD103H-LW-BON</t>
  </si>
  <si>
    <t>229</t>
  </si>
  <si>
    <t>B010</t>
  </si>
  <si>
    <t>355859AL</t>
  </si>
  <si>
    <t>T-55859GD103H-LW-ALN</t>
  </si>
  <si>
    <t>230</t>
  </si>
  <si>
    <t>B011</t>
  </si>
  <si>
    <t>231</t>
  </si>
  <si>
    <t>B012</t>
  </si>
  <si>
    <t>232</t>
  </si>
  <si>
    <t>B013</t>
  </si>
  <si>
    <t>357162AC</t>
  </si>
  <si>
    <t>T-57162GD088H-LW-ACN</t>
  </si>
  <si>
    <t>233</t>
  </si>
  <si>
    <t>B014</t>
  </si>
  <si>
    <t>357163AC</t>
  </si>
  <si>
    <t>T-57163GD088H-LW-ACN</t>
  </si>
  <si>
    <t>234</t>
  </si>
  <si>
    <t>B015</t>
  </si>
  <si>
    <t>355862AQ</t>
  </si>
  <si>
    <t>T-55862GD103H-LW-AQN</t>
  </si>
  <si>
    <t>235</t>
  </si>
  <si>
    <t>B016</t>
  </si>
  <si>
    <t>356039AO</t>
  </si>
  <si>
    <t>T-56039GD088H-LW-AON</t>
  </si>
  <si>
    <t>236</t>
  </si>
  <si>
    <t>B017</t>
  </si>
  <si>
    <t>355855BW</t>
  </si>
  <si>
    <t>T-55855GD103H-LW-BWN</t>
  </si>
  <si>
    <t>237</t>
  </si>
  <si>
    <t>B018</t>
  </si>
  <si>
    <t>357059AQ</t>
  </si>
  <si>
    <t>T-57059GD088H-LW-AQN</t>
  </si>
  <si>
    <t>238</t>
  </si>
  <si>
    <t>B019</t>
  </si>
  <si>
    <t>357059AS</t>
  </si>
  <si>
    <t>T-57059GD088H-LW-ASN</t>
  </si>
  <si>
    <t>239</t>
  </si>
  <si>
    <t>B020</t>
  </si>
  <si>
    <t>357186AE</t>
  </si>
  <si>
    <t>T-57186GD088H-LW-AEN</t>
  </si>
  <si>
    <t>240</t>
  </si>
  <si>
    <t>B021</t>
  </si>
  <si>
    <t>355864AK</t>
  </si>
  <si>
    <t>T-55864GD103H-LW-AKN</t>
  </si>
  <si>
    <t>241</t>
  </si>
  <si>
    <t>B022</t>
  </si>
  <si>
    <t>357184AM</t>
  </si>
  <si>
    <t>T-57184GD103H-LW-AMN</t>
  </si>
  <si>
    <t>242</t>
  </si>
  <si>
    <t>B023</t>
  </si>
  <si>
    <t>355865AH</t>
  </si>
  <si>
    <t>T-55865GD103H-LW-AHN</t>
  </si>
  <si>
    <t>243</t>
  </si>
  <si>
    <t>B024</t>
  </si>
  <si>
    <t>355862AT</t>
  </si>
  <si>
    <t>T-55862GD103H-LW-ATN</t>
  </si>
  <si>
    <t>244</t>
  </si>
  <si>
    <t>B025</t>
  </si>
  <si>
    <t>355860AN</t>
  </si>
  <si>
    <t>T-55860GD103H-LW-ANN</t>
  </si>
  <si>
    <t>245</t>
  </si>
  <si>
    <t>B026</t>
  </si>
  <si>
    <t>355862AU</t>
  </si>
  <si>
    <t>T-55862GD103H-LW-AUN</t>
  </si>
  <si>
    <t>246</t>
  </si>
  <si>
    <t>B027</t>
  </si>
  <si>
    <t>357561AC</t>
  </si>
  <si>
    <t>T-57561GD103H-LW-ACN</t>
  </si>
  <si>
    <t>247</t>
  </si>
  <si>
    <t>YEFXU00728</t>
  </si>
  <si>
    <t>T-70001GD080H-ULW-AAN</t>
  </si>
  <si>
    <t>248</t>
  </si>
  <si>
    <t>SEED T2 - KAP</t>
  </si>
  <si>
    <t>TN01</t>
  </si>
  <si>
    <t>370001AE</t>
  </si>
  <si>
    <t>T-70001GD080H-ULW-AEN</t>
  </si>
  <si>
    <t>PASAP</t>
  </si>
  <si>
    <t>TB01</t>
  </si>
  <si>
    <t>370001AF</t>
  </si>
  <si>
    <t>T-70001GD080H-ULW-AFN</t>
  </si>
  <si>
    <t>*ขอวิธีการแก้ชื่อหรือเพิ่มชื่อในอนาคต</t>
  </si>
  <si>
    <t>Unit</t>
  </si>
  <si>
    <t>Confidential</t>
    <phoneticPr fontId="0"/>
  </si>
  <si>
    <t>Create</t>
    <phoneticPr fontId="0"/>
  </si>
  <si>
    <t>Quality Control No</t>
    <phoneticPr fontId="0"/>
  </si>
  <si>
    <t>New / Re-analysis</t>
    <phoneticPr fontId="0"/>
  </si>
  <si>
    <t>Organization</t>
    <phoneticPr fontId="0"/>
  </si>
  <si>
    <t>Doc No.</t>
    <phoneticPr fontId="0"/>
  </si>
  <si>
    <t>Category of Claim</t>
    <phoneticPr fontId="0"/>
  </si>
  <si>
    <t>Confirmed</t>
    <phoneticPr fontId="0"/>
  </si>
  <si>
    <t>Created By</t>
    <phoneticPr fontId="0"/>
  </si>
  <si>
    <t>Factory Name</t>
    <phoneticPr fontId="0"/>
  </si>
  <si>
    <t>Product type code</t>
    <phoneticPr fontId="0"/>
  </si>
  <si>
    <t>Product type Name</t>
    <phoneticPr fontId="0"/>
  </si>
  <si>
    <t>Part Name</t>
    <phoneticPr fontId="0"/>
  </si>
  <si>
    <t>Customer B code</t>
    <phoneticPr fontId="0"/>
  </si>
  <si>
    <t>Customer B name</t>
    <phoneticPr fontId="0"/>
  </si>
  <si>
    <t>Customer A code</t>
    <phoneticPr fontId="0"/>
  </si>
  <si>
    <t>Distributor A name</t>
    <phoneticPr fontId="0"/>
  </si>
  <si>
    <t>Customer Parts No</t>
    <phoneticPr fontId="0"/>
  </si>
  <si>
    <t>Customer Control No</t>
    <phoneticPr fontId="0"/>
  </si>
  <si>
    <t>Location occurred</t>
    <phoneticPr fontId="0"/>
  </si>
  <si>
    <t>Location occurred (Other)</t>
    <phoneticPr fontId="0"/>
  </si>
  <si>
    <t xml:space="preserve">Date occurred </t>
    <phoneticPr fontId="0"/>
  </si>
  <si>
    <t>Quantity of returned Parts</t>
    <phoneticPr fontId="0"/>
  </si>
  <si>
    <t>Report required or not</t>
    <phoneticPr fontId="0"/>
  </si>
  <si>
    <t xml:space="preserve">Language requested for report </t>
    <phoneticPr fontId="0"/>
  </si>
  <si>
    <t>Requested date for interim Report</t>
    <phoneticPr fontId="0"/>
  </si>
  <si>
    <t>Requested date for final Report</t>
    <phoneticPr fontId="0"/>
  </si>
  <si>
    <t>Sales classification</t>
    <phoneticPr fontId="0"/>
  </si>
  <si>
    <t xml:space="preserve">Name - Sales Branch </t>
    <phoneticPr fontId="0"/>
  </si>
  <si>
    <t>Branch Credit Note No.</t>
    <phoneticPr fontId="0"/>
  </si>
  <si>
    <t>Branch Control No.</t>
    <phoneticPr fontId="0"/>
  </si>
  <si>
    <t>Attachment  Y / N</t>
    <phoneticPr fontId="0"/>
  </si>
  <si>
    <t>Defective Products returned or not</t>
    <phoneticPr fontId="0"/>
  </si>
  <si>
    <t>Lot No 1</t>
    <phoneticPr fontId="0"/>
  </si>
  <si>
    <t>Lot No 2</t>
    <phoneticPr fontId="0"/>
  </si>
  <si>
    <t>Returning No</t>
    <phoneticPr fontId="0"/>
  </si>
  <si>
    <t>Replacement No</t>
    <phoneticPr fontId="0"/>
  </si>
  <si>
    <t>Shipped Date</t>
    <phoneticPr fontId="0"/>
  </si>
  <si>
    <t>Shipped location to</t>
    <phoneticPr fontId="0"/>
  </si>
  <si>
    <t>Defect disposition (our fault)</t>
    <phoneticPr fontId="0"/>
  </si>
  <si>
    <t>Defect disposition (caused by Others)</t>
    <phoneticPr fontId="0"/>
  </si>
  <si>
    <t>Received Date</t>
    <phoneticPr fontId="0"/>
  </si>
  <si>
    <t>Arrival Date estimated</t>
    <phoneticPr fontId="0"/>
  </si>
  <si>
    <t>Failure Mode 
indicated by customer</t>
    <phoneticPr fontId="0"/>
  </si>
  <si>
    <t>Comments
 of
 Customer</t>
    <phoneticPr fontId="0"/>
  </si>
  <si>
    <t>Comments 
of Sales Div</t>
    <phoneticPr fontId="0"/>
  </si>
  <si>
    <t>Accept</t>
    <phoneticPr fontId="0"/>
  </si>
  <si>
    <t>Issued date</t>
    <phoneticPr fontId="0"/>
  </si>
  <si>
    <t>Due date for final Report</t>
    <phoneticPr fontId="0"/>
  </si>
  <si>
    <t>Accepted</t>
    <phoneticPr fontId="0"/>
  </si>
  <si>
    <t xml:space="preserve">Arrival Date at QA     </t>
    <phoneticPr fontId="0"/>
  </si>
  <si>
    <t>Date Shipped</t>
    <phoneticPr fontId="0"/>
  </si>
  <si>
    <t>Serious Claim Y/N</t>
    <phoneticPr fontId="0"/>
  </si>
  <si>
    <t>Look across (information) Y/N</t>
    <phoneticPr fontId="0"/>
  </si>
  <si>
    <t>division/factory to perform analysis</t>
    <phoneticPr fontId="0"/>
  </si>
  <si>
    <t>Quantity Shipped</t>
    <phoneticPr fontId="0"/>
  </si>
  <si>
    <t>HQ Analysis result</t>
    <phoneticPr fontId="0"/>
  </si>
  <si>
    <t>Model classification</t>
    <phoneticPr fontId="0"/>
  </si>
  <si>
    <t>Comments of QA division as received</t>
    <phoneticPr fontId="0"/>
  </si>
  <si>
    <t>Auto show status "On time with green background color or Over due date with red background color"</t>
  </si>
  <si>
    <t>Auto-select at sheet "Model" at column "H"or fill</t>
  </si>
  <si>
    <t>Fill                                  pcs</t>
  </si>
  <si>
    <t>Auto run (Due date within 2 working day after submit final report or select</t>
  </si>
  <si>
    <t>Analysis report no.</t>
  </si>
  <si>
    <t>*Auto or fill</t>
  </si>
  <si>
    <t>Select name</t>
  </si>
  <si>
    <t>- Export data</t>
  </si>
  <si>
    <t>RGA TAG</t>
  </si>
  <si>
    <t>Claim no.</t>
  </si>
  <si>
    <t>Model name</t>
  </si>
  <si>
    <t>RGA no.</t>
  </si>
  <si>
    <t>Model no.</t>
  </si>
  <si>
    <t>Lot no.</t>
  </si>
  <si>
    <t>Defective mode</t>
  </si>
  <si>
    <t>Product no.</t>
  </si>
  <si>
    <t>เอาข้อมูลมาจาก sheet "RGAS-2" ช่อง KTC Model No.</t>
  </si>
  <si>
    <t>เอาข้อมูลมาจาก sheet "RGAS-2" ช่อง RGA No.</t>
  </si>
  <si>
    <t>เอาข้อมูลมาจาก sheet "RGAS-2" ช่อง Customer Name Customer B Name</t>
  </si>
  <si>
    <t>Auto-run number</t>
  </si>
  <si>
    <t>เอาข้อมูลมาจาก sheet "RGAS-2" ช่อง Product no.</t>
  </si>
  <si>
    <t>เอาข้อมูลมาจาก sheet "RGAS-2" ช่อง Claim Notification No.</t>
  </si>
  <si>
    <t>เอาข้อมูลมาจาก sheet "RGAS-2" ช่อง KC model code</t>
  </si>
  <si>
    <t>เอาข้อมูลมาจาก sheet "RGAS-2" ช่อง Product Lot No.</t>
  </si>
  <si>
    <t>เอาข้อมูลมาจาก sheet "RGAS-2" ช่อง Description (English)</t>
  </si>
  <si>
    <t>Effective date</t>
  </si>
  <si>
    <t>- New claim</t>
  </si>
  <si>
    <t>PIC</t>
  </si>
  <si>
    <t>Side no.</t>
  </si>
  <si>
    <t>Auto run (Total quantity of this claim.)</t>
  </si>
  <si>
    <t xml:space="preserve">Disposition </t>
  </si>
  <si>
    <t xml:space="preserve">        Repair/ Rework</t>
  </si>
  <si>
    <t>Claim to supplier</t>
  </si>
  <si>
    <t xml:space="preserve">                Scrap</t>
  </si>
  <si>
    <t xml:space="preserve">        Return to customer</t>
  </si>
  <si>
    <t>Other ____________________________</t>
  </si>
  <si>
    <t>เอาข้อมูลมาจาก sheet "RGAS-2" ช่อง PIC</t>
  </si>
  <si>
    <t>เอามาจาก sheet "RGAS-2" ซึ่งชื่อแต่ละช่องตรงกับที่ระบุไว้</t>
  </si>
  <si>
    <t>เคลมทุกตัวของเบอร์เคลมนั้นๆ ได้ส่งให้ลูกค้าเรียบร้อยแล้ว</t>
  </si>
  <si>
    <t>เคลมทุกตัวของเบอร์เคลมนั้นๆ ได้ upload ใน OBLIII system เรียบร้อยแล้ว</t>
  </si>
  <si>
    <t>Sort by</t>
  </si>
  <si>
    <t>Claim month</t>
  </si>
  <si>
    <t>Defect</t>
  </si>
  <si>
    <t>Claim status</t>
  </si>
  <si>
    <t>Customer name</t>
  </si>
  <si>
    <t>Judgment</t>
  </si>
  <si>
    <t>*Select</t>
  </si>
  <si>
    <t>KTC Model No.*</t>
  </si>
  <si>
    <t>Analysis PIC*</t>
  </si>
  <si>
    <t>RGA No.*</t>
  </si>
  <si>
    <t>Part receiving date*</t>
  </si>
  <si>
    <t>PIC*</t>
  </si>
  <si>
    <t>*Fill</t>
  </si>
  <si>
    <t>Customer Name Customer B Name*</t>
  </si>
  <si>
    <t>*Import or fill</t>
  </si>
  <si>
    <t>Product Lot No.*</t>
  </si>
  <si>
    <t>KC model code*</t>
  </si>
  <si>
    <t>*Import or auto-select or fill</t>
  </si>
  <si>
    <t>Q'ty*</t>
  </si>
  <si>
    <r>
      <rPr>
        <sz val="11"/>
        <color rgb="FFFF0000"/>
        <rFont val="Arial"/>
        <family val="2"/>
      </rPr>
      <t xml:space="preserve">*Import or fill    </t>
    </r>
    <r>
      <rPr>
        <sz val="11"/>
        <rFont val="Arial"/>
        <family val="2"/>
      </rPr>
      <t xml:space="preserve">            pcs</t>
    </r>
  </si>
  <si>
    <t>Side No.*</t>
  </si>
  <si>
    <t>Description (English)*</t>
  </si>
  <si>
    <t>Due date*</t>
  </si>
  <si>
    <t>*Attach file</t>
  </si>
  <si>
    <t>yoshiyuki-kubota@kyocera.co.th</t>
  </si>
  <si>
    <t>Y. Kubota</t>
  </si>
  <si>
    <t>K. Nishina</t>
  </si>
  <si>
    <t>Rujirek R.</t>
  </si>
  <si>
    <t>Tipakorn S.</t>
  </si>
  <si>
    <t>Nopparuj P.</t>
  </si>
  <si>
    <t>Supawinee K.</t>
  </si>
  <si>
    <t>Chutinan P.</t>
  </si>
  <si>
    <t>E-mail</t>
  </si>
  <si>
    <t>kunihira-nishina@kyocera.co.th</t>
  </si>
  <si>
    <t>rujirek-r@kyocera.co.th</t>
  </si>
  <si>
    <t>tipakorn-s@kyocera.co.th</t>
  </si>
  <si>
    <t>Wichuphan J.</t>
  </si>
  <si>
    <t>nopparuj-p@kyocera.co.th</t>
  </si>
  <si>
    <t>chutinan-p@kyocera.co.th</t>
  </si>
  <si>
    <t>supawinee-k@kyocera.co.th</t>
  </si>
  <si>
    <t>wichuphan-j@kyocera.co.th</t>
  </si>
  <si>
    <t>sangtien-p@kyocera.co.th</t>
  </si>
  <si>
    <t>Sangtien P.</t>
  </si>
  <si>
    <t>Songkarn T.</t>
  </si>
  <si>
    <t>Phongdanai Y.</t>
  </si>
  <si>
    <t>Yuttana S.</t>
  </si>
  <si>
    <t>Phanchita A.</t>
  </si>
  <si>
    <t>SHIPPING QTY</t>
  </si>
  <si>
    <t>Project Name</t>
  </si>
  <si>
    <t>TAP</t>
    <phoneticPr fontId="31"/>
  </si>
  <si>
    <t>TOYOTA 194W-C</t>
  </si>
  <si>
    <t>Mitsubishi Comb Switch (P-CAR)</t>
  </si>
  <si>
    <t>Nissan Comb Switch (WA)</t>
  </si>
  <si>
    <t>Nissan Comb Switch (ZR)</t>
  </si>
  <si>
    <t>Nissan Comb Switch (ED Normal)</t>
  </si>
  <si>
    <t>TOYOTA 237W</t>
  </si>
  <si>
    <t>3.3" Gentex WQVGA</t>
  </si>
  <si>
    <t>4.2" Yazaki (782A プラド)</t>
  </si>
  <si>
    <t>4.2" Yazaki (540A ノア／ヴォク)</t>
  </si>
  <si>
    <t>5.7" Continental-BMW PL7 PCN2 (KCアレイ)</t>
  </si>
  <si>
    <t>4.2" Yazaki (101B, 102B, 030B)</t>
  </si>
  <si>
    <t>1.8" Yazaki (TOYOTA-LEXUS 690A 740A)</t>
  </si>
  <si>
    <t>5.7" BMW PL7 TFT -Yasu Array</t>
  </si>
  <si>
    <t>4.2" Nippon Seiki (YRA)</t>
  </si>
  <si>
    <t>8.8'' VISTEON-BMW 35UP TFT for cluster</t>
  </si>
  <si>
    <t>4.2 Yazaki - Hyudai Korea  TFT(NB)現代社向け　企画名：QL/Qle</t>
  </si>
  <si>
    <t xml:space="preserve">3.5" TAP-ISUZU (RT-85) </t>
  </si>
  <si>
    <t>1.8" Yazaki (TOYOTA-PRIUS HUD 1/2λ偏光板追加45°)</t>
  </si>
  <si>
    <t>4.2" Nippon Seiki (TDKA) - Honda</t>
  </si>
  <si>
    <t>4.2" Yazaki (575W) / 355742AI Renesas diode EOL → Panasonic diode</t>
  </si>
  <si>
    <t>5.7" VISTEON PL7 55734 (IC PTC &amp; YASU Array)</t>
  </si>
  <si>
    <t>3.5" PSA/GM K0 Project</t>
  </si>
  <si>
    <t>1.8" HUD for DNKE</t>
  </si>
  <si>
    <t>7.6" GENTEX (Full Mirror Display) 355930AG (none APCF) start to MP from Hiroshima before transfer to KYDT</t>
  </si>
  <si>
    <t>7.7" GENTEX FMD 24bit</t>
  </si>
  <si>
    <t>2.7" VISTEON-BMW PL7 TFT  (Yasu Bi-pane)</t>
  </si>
  <si>
    <t>2.7" VISTEON-BMW PL7 TFT  (UK-NS) (Yasu Bi-pane)</t>
  </si>
  <si>
    <t>1.8" Denso Tennessee (M90296AA)</t>
  </si>
  <si>
    <t>5.7" Continental PL7 55734 (IC PTC &amp; YASU Array)</t>
  </si>
  <si>
    <t>6.5" VGA (PNL AA Brightness : 400 Candela)  in-house cell transfer (AO)</t>
  </si>
  <si>
    <t>6.5" VGA (PNL AA Brightness : 400 Candela) in-house cell transfer (AT)</t>
  </si>
  <si>
    <t>6.5" VGA (PNL AA Brightness : 750 Candela) in-house cell transfer (AJ) + internal produce cell + LED single cable</t>
  </si>
  <si>
    <t>6.5" Zoll medical (PNL AC Brightness : 400 Candela) in-house + Single LED stick + New capacitor</t>
  </si>
  <si>
    <t>6.5" VGA (PNL AA Brightness : 400 Candela) in-house cell transfer (AD)</t>
  </si>
  <si>
    <t>6.5" VGA (PNL AA Brightness : 400 Candela) in-house cell transfer (AL)</t>
  </si>
  <si>
    <t>6.5" VGA (PNL AE Brightness : 400 Candela) in-house cell transfer (AQ)</t>
  </si>
  <si>
    <t>6.5" (PNL AG Brightness : 750 Candela) - Yasu in-house cell sample (55619AA)</t>
  </si>
  <si>
    <t xml:space="preserve">6.5" VGA (PNL AB Brightness : 400 Candela) in-house cell transfer (AF) </t>
  </si>
  <si>
    <t>6.5" VGA (PNL AB Brightness : 600 Candela) in-house cell transfer (AN)</t>
  </si>
  <si>
    <t>4.2" Nippon Seiki (MKFA Honda 2R Meter)</t>
  </si>
  <si>
    <t>1.8" HUD DNKE for Hyundai</t>
  </si>
  <si>
    <t>4.2" (2017 Year 341B NOAH VOXY 4.2inchTFT)</t>
  </si>
  <si>
    <t>7.7" GENTEX 24bit for Toyota Countermeasure EMC</t>
  </si>
  <si>
    <t>4.2" Yazaki - Lancruiser 2017  &lt;Present 4.2 inch 56056AC&gt; Diversion plan</t>
  </si>
  <si>
    <t>2.7" NS TFT (New Project)</t>
  </si>
  <si>
    <t>8.8'' VISTEON-BMW 35UP TFT for cluster (Change TFT array)</t>
  </si>
  <si>
    <t>3.5” Denso M-TFT [Yasu in-house]</t>
  </si>
  <si>
    <t>1.8" HUD DNKE for Hyundai (AF Type)</t>
  </si>
  <si>
    <t>3.5" PSA/GM K0 Project &gt;&gt; Changed M/S</t>
  </si>
  <si>
    <t>3.5" TAP-ISUZU (RT-85) &gt;&gt; Changed M/S</t>
  </si>
  <si>
    <t>1.8" HUD (LTPS) Standard Model</t>
  </si>
  <si>
    <t>8.8'' VISTEON-BMW 35UP TFT for cluster (GP array)</t>
  </si>
  <si>
    <t>4.2" Yazaki - Hyudai Korea  (Countermeasure foreign material + change reflection film EOL)</t>
  </si>
  <si>
    <t>1.12" TFT HUD (AL Type) FORYOU, etc.</t>
  </si>
  <si>
    <t xml:space="preserve">2.6" DMTN Honda HUD High Transmissivity </t>
  </si>
  <si>
    <t>2.6" HUD 800×480</t>
  </si>
  <si>
    <t>8.6" GENTEX LTPS Full Display Mirror</t>
  </si>
  <si>
    <t>1.12" TFT HUD (AN Type) FORYOU, etc.</t>
  </si>
  <si>
    <t>1.8" Yazaki - LEXUS (355906 AH improve white mura field NG, Transmittance 7.3% + PTC IC + Sunritz polarizer + Yazaki FPC)</t>
  </si>
  <si>
    <t>1.8" HUD TNN High Transmissivity / GM Cadillac XT5 2019</t>
  </si>
  <si>
    <t>5.7" NS TFT MCV (Substitute model)</t>
  </si>
  <si>
    <t>1.8" HUD Panasonic (TFT 105 度(トヨタ向け)</t>
  </si>
  <si>
    <t xml:space="preserve">1.8" HUD NS (Yasu array) </t>
  </si>
  <si>
    <t>2.6" HUD</t>
  </si>
  <si>
    <t>3.1" Standard model / HUD</t>
  </si>
  <si>
    <t>Denso Japan HUD</t>
    <phoneticPr fontId="31"/>
  </si>
  <si>
    <t>1.8" Denso Japan / HUD</t>
  </si>
  <si>
    <t>1.8" Denso Barcelona / HUD</t>
  </si>
  <si>
    <t>1.8" Denso Korea (8.1% Transmittance) / HUD</t>
  </si>
  <si>
    <t>12.1" TCG121XGLPBPNN-AN40 Transfer from SKC</t>
  </si>
  <si>
    <t>10.4" TCG104SVLQJPNN-AN40 Transfer from SKC</t>
  </si>
  <si>
    <t>10.4" TCG104XGLPAPNN-AN30 Transfer from SKC</t>
  </si>
  <si>
    <t>10.4" TCG104SVLQJPNN-AN41 Transfer from SKC</t>
  </si>
  <si>
    <t>1.8" Denso Mexico (8.1% Transmittance) / HUD</t>
  </si>
  <si>
    <t>1.8" Denso Tenjin (8.1% Transmittance) / HUD</t>
    <phoneticPr fontId="31"/>
  </si>
  <si>
    <t>1.8" Denso Barcelona (8.1% Transmittance) / HUD</t>
  </si>
  <si>
    <t>1.8" Panasonic AM Kadoma / Toyota / HUD</t>
  </si>
  <si>
    <t>TFTM</t>
    <phoneticPr fontId="31"/>
  </si>
  <si>
    <t>4.2" THNS (0836017879R0000V)</t>
  </si>
  <si>
    <t>12.1" TCG121XGLPAPNN-AN20 Transfer from SKC</t>
  </si>
  <si>
    <t>2.6" Hyundai Mobis / HUD</t>
  </si>
  <si>
    <t>1.8" Denso Japan (8.1% Transmittance) / HUD / CCO : Made in Japan</t>
  </si>
  <si>
    <t>1.8" Denso Barcelona / HUD / COO : Made in Japan</t>
  </si>
  <si>
    <t>3.1" LITE-ON / HUD</t>
  </si>
  <si>
    <t>8.6" Gentex LTPS FMD (Full Mirror Display) / CCO : Made in Japan</t>
  </si>
  <si>
    <t>1.8" Denso Takatana plant (IPS_C-10 specifications) / COO : Made in Japan</t>
  </si>
  <si>
    <t>2.6" NS / HUD</t>
  </si>
  <si>
    <t>8.4" Zoll medical (Project : THOR)</t>
  </si>
  <si>
    <t>3.1" Denso - Ford / HUD / COO : Made in Japan</t>
  </si>
  <si>
    <t>1.8" Yazaki - Noah/Voxy 2022 / HUD / COO : Made in Japan</t>
  </si>
  <si>
    <t>1.8" NS-BMW / HUD</t>
  </si>
  <si>
    <t>1.8" Denso Barcelona (Change polarizer from Sanritz to Nitto) / HUD / COO : Made in Japan</t>
  </si>
  <si>
    <t>3.1" NS-Volvo   &lt;&lt; COO : Made in Japan &gt;&gt;</t>
  </si>
  <si>
    <t>1.8" NS-BMW   &lt;&lt; Contrast more than 1,600 &gt;&gt;</t>
  </si>
  <si>
    <t>1.8" Denso Japan (8.1% Transmittance)   &lt;&lt; COO : Made in Japan &gt;&gt;   &lt;&lt; AUTO HUD line # 2 &gt;&gt;</t>
  </si>
  <si>
    <t>3.1" NS-Daimler</t>
  </si>
  <si>
    <t>1.8" Denso Korea (8.1% Transmittance)      &lt;&lt; Affix polar at PNL-HUD # 2 &gt;&gt;</t>
  </si>
  <si>
    <t>1.8" Denso Japan      &lt;&lt; New protective film &amp; Vacuum packing &gt;&gt;     &lt;&lt; Affix polar at MDL-HUD # 1 &gt;&gt;</t>
  </si>
  <si>
    <t>1.8" Denso Japan      &lt;&lt; New protective film &amp; Vacuum packing &gt;&gt;     &lt;&lt; Affix polar at PNL-HUD # 2 &gt;&gt;</t>
  </si>
  <si>
    <t>1.8" Denso Barcelona      &lt;&lt; New protective film &amp; Vacuum packing &gt;&gt;     &lt;&lt; COG # 5 &gt;&gt;</t>
  </si>
  <si>
    <t>1.8" Denso Takatana plant (IPS_C-10 specifications)   &lt;&lt; HUD # 2 &gt;&gt;</t>
  </si>
  <si>
    <t>1.8" Denso Barcelona      &lt;&lt; New protective film &amp; Vacuum packing &gt;&gt;     &lt;&lt; HUD # 2 &gt;&gt;</t>
  </si>
  <si>
    <t>3.1" Denso - Ford   &lt;&lt; HUD # 2 &gt;&gt;</t>
  </si>
  <si>
    <t>2.6" Hyundai Mobis (7.2% Transmittance)   &lt;&lt; HUD # 1 &gt;&gt;</t>
  </si>
  <si>
    <t>'2.6" Hyundai Mobis   &lt;&lt; HUD # 1 &gt;&gt;</t>
  </si>
  <si>
    <t>1.8" Denso C-30</t>
  </si>
  <si>
    <t>2.7" UK-NSI TFT (4M Polarizer)</t>
  </si>
  <si>
    <t>365088AE</t>
  </si>
  <si>
    <t>A0260WV65088-NN-AE</t>
  </si>
  <si>
    <t>2.6" Hyundai Mobis (7.2% Transmittance)   &lt;&lt; Bubble countermeasure &gt;&gt;   &lt;&lt; HUD # 1 &gt;&gt;</t>
  </si>
  <si>
    <t>365070AE</t>
  </si>
  <si>
    <t>A0310WV65070-NN-AE</t>
  </si>
  <si>
    <t>Valeo</t>
  </si>
  <si>
    <t>Valeo HUD</t>
  </si>
  <si>
    <t>3.1" Valeo-Audi</t>
  </si>
  <si>
    <t>Roland AE Type</t>
  </si>
  <si>
    <t>Roland AF Type</t>
  </si>
  <si>
    <t>Roland AG Type</t>
  </si>
  <si>
    <t>Visteon-RENAULT ASTN</t>
  </si>
  <si>
    <t>Varitoronix転注企画(MDL) - RT50</t>
  </si>
  <si>
    <t>Volvo P28MY13</t>
  </si>
  <si>
    <t>Varitoronix転注企画(MDL) - RT50 (# 4056 use PNL KYDZ)</t>
  </si>
  <si>
    <t>Roland AH Type</t>
  </si>
  <si>
    <t>RT-85</t>
  </si>
  <si>
    <t>RT-85 for next ISUZU 2017 year model  (Array from KYDZ, Pin &amp; Ins.by KYDT)</t>
  </si>
  <si>
    <t>RT-85  (Array from KYDZ, Pin &amp; Ins.by KYDT)</t>
  </si>
  <si>
    <t>TAP pin model (Array from KYDZ, Pin &amp; Ins.by KYDT)</t>
  </si>
  <si>
    <t>RT-95 (Spain)</t>
  </si>
  <si>
    <t>RT-88 (Turkish)</t>
  </si>
  <si>
    <t xml:space="preserve">(Arabic) RT-93 &gt;&gt; Pick Up , RF-28 &gt;&gt; SUV </t>
  </si>
  <si>
    <t>STN TAP pin model (769726-061T)</t>
  </si>
  <si>
    <t>2.5" AE</t>
  </si>
  <si>
    <t>7.0" Nippon Seiki (NSCT part no. NP0442-001 LCD)</t>
  </si>
  <si>
    <t>6.5" STD</t>
  </si>
  <si>
    <t>1.9"AC</t>
  </si>
  <si>
    <t>3.5" AP</t>
  </si>
  <si>
    <t>3.5" Nippon Seiki</t>
  </si>
  <si>
    <t>5.7" QVGA+TTS(T55265AB)</t>
  </si>
  <si>
    <t>5.7" QVGA Sankyo B/L</t>
  </si>
  <si>
    <t>3.3" Gentex</t>
  </si>
  <si>
    <t>5.7" Gilbarco HB</t>
  </si>
  <si>
    <t>5.7" VGA（CMOｱﾚｲ）</t>
  </si>
  <si>
    <t>6.5" TFT with LVDS Interface</t>
  </si>
  <si>
    <t xml:space="preserve">5.7" インチTFT (VGA) with LVDS Interface </t>
  </si>
  <si>
    <t>5.7" QVGA+CAPTP STD (Horiba)</t>
  </si>
  <si>
    <t>3.5" Denso 090A</t>
  </si>
  <si>
    <t>3.5" TFT Yazaki</t>
  </si>
  <si>
    <t>3.5" Denso 132A</t>
  </si>
  <si>
    <t>5.7" VGA + Touch switch panel 12points</t>
  </si>
  <si>
    <t>8.0" TFT Yazaki</t>
  </si>
  <si>
    <t>4.2" Nippon Seiki</t>
  </si>
  <si>
    <t>5.7" VGA + T/P</t>
  </si>
  <si>
    <t>5.7" CID (DENSO)</t>
  </si>
  <si>
    <t>5.7" PL-7 cost down</t>
  </si>
  <si>
    <t>2.7'' Visteon-BMW PL7 TFT (KYDT Full Transfer)</t>
  </si>
  <si>
    <t xml:space="preserve">5.7" PL6 (BMW AG) - Cost down </t>
  </si>
  <si>
    <t>4.2" TY2A（HONDA向け縦置き C-TFT）</t>
  </si>
  <si>
    <t>5.0" Denso 430A</t>
  </si>
  <si>
    <t>8.0" TFT Toyota Lexus</t>
  </si>
  <si>
    <t>8.0" VOLVO</t>
  </si>
  <si>
    <t>3.5" C-TFT 北米TOYOTA向け(TUNDRA/Sequoia)</t>
  </si>
  <si>
    <t>5.7" NS TFT MCV (改55476AD)</t>
  </si>
  <si>
    <t>2.7" NS 向け TFT (改3227001)</t>
  </si>
  <si>
    <t>5.0" STD VGA (Johnson Outdoor)</t>
  </si>
  <si>
    <t>8.0" TFT 24bits NB for VOLVO</t>
  </si>
  <si>
    <t>4.2" NS向け TFT (YAMAHA)</t>
  </si>
  <si>
    <t>3.5" Denso 933A</t>
  </si>
  <si>
    <t>5.0" Denso 120B</t>
  </si>
  <si>
    <t>8.0" Yazaki &gt;&gt; 改55709AC 部材EOL（ドライバーＩＣ）に伴う仕様変更</t>
  </si>
  <si>
    <t>5.7" B&amp;R (Bernecker &amp; Rainer &gt;&gt; European FA Company)</t>
  </si>
  <si>
    <t>4.2" Denso 354B</t>
  </si>
  <si>
    <t>2.7" Visteon (355669AF change IC from Renesas to PTC)</t>
  </si>
  <si>
    <t>8.0" Yazaki &gt;&gt; 355709AD for LEXUS 4M change</t>
  </si>
  <si>
    <t>5.7" Continental MDTI</t>
  </si>
  <si>
    <t>2.7" NS 3 CHIP (MDTI+PTC IC)</t>
  </si>
  <si>
    <t>5.7" STD</t>
  </si>
  <si>
    <t xml:space="preserve">6.5" VGA (Renewal from 351750BG, 351750BF, 351750BI) </t>
  </si>
  <si>
    <t>6.5" VGA (Renewal from 351750BH)</t>
  </si>
  <si>
    <t>365201AB</t>
  </si>
  <si>
    <t>C0650VG65201-BN-AB</t>
  </si>
  <si>
    <t>6.5" VGA (Renewal from 351750AJ)</t>
  </si>
  <si>
    <t>6.5" VGA (Renewal from 351750AY)</t>
  </si>
  <si>
    <t>1.8" HUD for DNKE and 1.8" Denso Tennessee (M90296AA)</t>
  </si>
  <si>
    <t>8.8" BMW CID F23 LH with Cover Glass &gt;&gt; Short name : F23LL</t>
  </si>
  <si>
    <t>8.8" BMW CID F23 RH with Cover Glass &gt;&gt; Short name : F23RL</t>
  </si>
  <si>
    <t>10.25" BMW CID (35up G11/12 TP付) &gt;&gt; Short name : G11 (BJ Type)</t>
  </si>
  <si>
    <t>8.8" BMW CID F2X LH with Cover Glass &gt;&gt;&gt; Cover glass SAG type &gt;&gt; Short name : F2XLL (SAG)</t>
  </si>
  <si>
    <t>8.8" BMW CID F2X RH with Cover Glass &gt;&gt;&gt; Cover glass SAG type &gt;&gt; Short name : F2XRL (SAG)</t>
  </si>
  <si>
    <t>8.8" BMW CID F3X with Cover Glass</t>
  </si>
  <si>
    <t>10.25" BMW CID (35up G11/12 TP付) &gt;&gt; Short name : G11 (BL Type)</t>
  </si>
  <si>
    <t>10.25" BMW CID (F12 F6/12/13 CG付) &gt;&gt; Short name : F12</t>
  </si>
  <si>
    <t>10.25" BMW CID (35up G11/12 TP付) &gt;&gt; Short name : G11 (BO Type)</t>
  </si>
  <si>
    <t>10.25" BMW CID (F15/F16 CG付) &gt;&gt; Short name : F15</t>
  </si>
  <si>
    <t>8.8" BMW CID F2X LH with Cover Glass &gt;&gt;&gt; Cover glass SAG type &gt;&gt; Short name : F2XLL (OCA)</t>
  </si>
  <si>
    <t>8.8" BMW CID F2X RH with Cover Glass &gt;&gt;&gt; Cover glass SAG type &gt;&gt; Short name : F2XRL (OCA)</t>
  </si>
  <si>
    <t>8.8" BMW CID F20 LH with Cover Glass  &gt;&gt; Short name : F2XLL</t>
  </si>
  <si>
    <t>8.8" BMW CID F20 RH with Cover Glass &gt;&gt; Short name : F2XRL</t>
  </si>
  <si>
    <t>10.25" BMW CID (35up G30/38 TP付） &gt;&gt; Short name : G30 10.25"</t>
  </si>
  <si>
    <t>8.8" BMW CID F52 with CG/TP 新車種向け追加案件  &gt;&gt; Short name : F52-APIX1</t>
  </si>
  <si>
    <t>10.25" BMW CID (35up G11/12 TP付) &gt;&gt; Short name : G11 (BW Type)</t>
  </si>
  <si>
    <t>8.8" BMW CID 35up G3x &gt;&gt; Short name : G30 8.8"</t>
  </si>
  <si>
    <t>8.8" BMW CID 35up G3x (Inlay by Ultra-Sonic welding) &gt;&gt; Short name : G30 8.8" Inlay</t>
  </si>
  <si>
    <t>8.8" BMW CID F52 with CG/TP - APIX2 &gt;&gt; Short name : F52-APIX2</t>
  </si>
  <si>
    <t>10.25" BMW CID (RR1/RR2） &gt;&gt; Short name : RR11</t>
  </si>
  <si>
    <t>10.25" BMW CID G01/02 with CG/TP 新車種向け追加案件 &gt;&gt; Short name : G01</t>
  </si>
  <si>
    <t>10.25" BMW CID (RR3/RR4） &gt;&gt; Short name : RR4</t>
  </si>
  <si>
    <t>10.25" BMW CID (35up G30/38 TP付）Step-2 &gt;&gt; Short name : G30 10.25" Cost down</t>
  </si>
  <si>
    <t>10.25" BMW CID（I01 CG付） &gt;&gt; Short name : I01</t>
  </si>
  <si>
    <t>10.25" BMW CID (35up G30/38 TP付）(new TFT panel) &gt;&gt; Short name : G30 10.25" Cost down with CPT panel</t>
  </si>
  <si>
    <t>10.25" BMW CID G01/02 with CG/TP (new TFT panel) &gt;&gt; Short name : G01 with CPT panel</t>
  </si>
  <si>
    <t>-</t>
    <phoneticPr fontId="31"/>
  </si>
  <si>
    <t>8.0" ARTRON Optical bonding module (Non-BOI) for PASAP / (20M-Honda City, 21M-Honda Nes, 2FJ-Honda CR-V, 2GN-Honda CR-V)</t>
  </si>
  <si>
    <t>8.0" ARTRON Optical bonding module (BOI) for PASAP / (20M-Honda City, 21M-Honda Nes, 2FJ-Honda CR-V, 2GN-Honda CR-V)</t>
  </si>
  <si>
    <t>SHIPPING QTY (MASS)</t>
  </si>
  <si>
    <t>TFT Automotive</t>
  </si>
  <si>
    <t>Auto</t>
  </si>
  <si>
    <t>TFT Automotive-HUD</t>
  </si>
  <si>
    <t>Denso Total</t>
  </si>
  <si>
    <t>Visteon Total</t>
  </si>
  <si>
    <t xml:space="preserve">Continental Total </t>
  </si>
  <si>
    <t xml:space="preserve">Gentex </t>
  </si>
  <si>
    <t>TAP TFT</t>
  </si>
  <si>
    <t xml:space="preserve">Denso HUD total </t>
  </si>
  <si>
    <t>STN MDL</t>
  </si>
  <si>
    <t>STN PNL</t>
  </si>
  <si>
    <t>TAP Total</t>
  </si>
  <si>
    <t>TFT Auto (Include TAP)</t>
  </si>
  <si>
    <t>Operator/ Engineer</t>
  </si>
  <si>
    <t>Detail</t>
  </si>
  <si>
    <t>Click "New claim" at sheet "RGAS-1".</t>
  </si>
  <si>
    <t>Input data in part of "Claim information".</t>
  </si>
  <si>
    <t>Operator</t>
  </si>
  <si>
    <t>Input data in part of "Analysis result" after received claim product.</t>
  </si>
  <si>
    <t>Input data in part of "Analysis result".</t>
  </si>
  <si>
    <t>Engineer</t>
  </si>
  <si>
    <t>Input data in part of "Report" and send report to section head level up to review.</t>
  </si>
  <si>
    <t>Section head level up</t>
  </si>
  <si>
    <t>Flow chart</t>
  </si>
  <si>
    <t>Department head level up</t>
  </si>
  <si>
    <t>Interpreter</t>
  </si>
  <si>
    <t>Translate report to Japanese and upload new report.
(Don't replacement old report)</t>
  </si>
  <si>
    <t>Approve report and upload new report.
(Replacement old report)</t>
  </si>
  <si>
    <t>Review report and upload new report.
(Replacement old report)</t>
  </si>
  <si>
    <t>Review Q&amp;A and upload new report.
(Replacement old report)</t>
  </si>
  <si>
    <t>Approve Q&amp;A and upload new report.
(Replacement old report)</t>
  </si>
  <si>
    <t>Translate Q&amp;A to Japanese and upload new report.
(Don't replacement old report)</t>
  </si>
  <si>
    <t>- Send report to customer
- Update report
- Send report to section head level up to review.</t>
  </si>
  <si>
    <t>- Send report to customer
- Update report
- Update next due date of Report and send report to section head level up to review.</t>
  </si>
  <si>
    <t>- Send report to customer
- Input result of Q&amp;A (In case of have question from customer)</t>
  </si>
  <si>
    <t>kunihira-nishina@kyocera.co.th
tipakorn-s@kyocera.co.th</t>
  </si>
  <si>
    <t>nopparuj-p@kyocera.co.th
chutinan-p@kyocera.co.th</t>
  </si>
  <si>
    <t>PIC E-mail</t>
  </si>
  <si>
    <t>Send to</t>
  </si>
  <si>
    <t>wichuphan-j@kyocera.co.th
rujirek-r@kyocera.co.th</t>
  </si>
  <si>
    <t>rujirek-r@kyocera.co.th
yoshiyuki-kubota@kyocera.co.th</t>
  </si>
  <si>
    <t>kunihira-nishina@kyocera.co.th
tipakorn-s@kyocera.co.th
nopparuj-p@kyocera.co.th
chutinan-p@kyocera.co.th</t>
  </si>
  <si>
    <t>kunihira-nishina@kyocera.co.th
tipakorn-s@kyocera.co.th
rujirek-r@kyocera.co.th</t>
  </si>
  <si>
    <t>kunihira-nishina@kyocera.co.th
tipakorn-s@kyocera.co.th
nopparuj-p@kyocera.co.th</t>
  </si>
  <si>
    <t>chutinan-p@kyocera.co.th
supawinee-k@kyocera.co.th</t>
  </si>
  <si>
    <t>- Send report to customer
- Update data in part of "Report" and "Document &amp; Verify result"
- Inform operator to upload report in OBLIII system</t>
  </si>
  <si>
    <t>- Inform to all concern person</t>
  </si>
  <si>
    <t>sangtien-p@kyocera.co.th
Engineer level up of QA, TE, PD division</t>
  </si>
  <si>
    <t>RGAS (Return Goods Authorization System)</t>
  </si>
  <si>
    <t>Check claim information data</t>
  </si>
  <si>
    <t>Send claim information to all concern persons</t>
  </si>
  <si>
    <t>sangtien-p@kyocera.co.th
supawinee-k@kyocera.co.th</t>
  </si>
  <si>
    <t>wichuphan-j@kyocera.co.th
kunihira-nishina@kyocera.co.th
tipakorn-s@kyocera.co.th</t>
  </si>
  <si>
    <t>supawinee-k@kyocera.co.th
wichuphan-j@kyocera.co.th</t>
  </si>
  <si>
    <t>sangtien-p@kyocera.co.th
Officer level up of QA, TE, PD division and LG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</si>
</sst>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409]d\-mmm\-yy;@"/>
  </numFmts>
  <fonts count="57">
    <font>
      <sz val="11"/>
      <color theme="1"/>
      <name val="Calibri"/>
      <family val="2"/>
      <scheme val="minor"/>
    </font>
    <font>
      <b/>
      <sz val="14"/>
      <color theme="1"/>
      <name val="Calibri"/>
      <family val="2"/>
      <scheme val="minor"/>
    </font>
    <font>
      <sz val="10"/>
      <name val="Arial"/>
      <family val="2"/>
    </font>
    <font>
      <sz val="11"/>
      <name val="Arial"/>
      <family val="2"/>
    </font>
    <font>
      <b/>
      <sz val="9"/>
      <color indexed="81"/>
      <name val="Tahoma"/>
      <family val="2"/>
    </font>
    <font>
      <b/>
      <u/>
      <sz val="9"/>
      <color indexed="81"/>
      <name val="Tahoma"/>
      <family val="2"/>
    </font>
    <font>
      <b/>
      <sz val="8"/>
      <color indexed="81"/>
      <name val="Tahoma"/>
      <family val="2"/>
    </font>
    <font>
      <sz val="8"/>
      <color indexed="81"/>
      <name val="Tahoma"/>
      <family val="2"/>
    </font>
    <font>
      <b/>
      <sz val="12"/>
      <color indexed="81"/>
      <name val="Tahoma"/>
      <family val="2"/>
    </font>
    <font>
      <sz val="11"/>
      <color theme="1"/>
      <name val="Calibri"/>
      <family val="2"/>
      <scheme val="minor"/>
    </font>
    <font>
      <sz val="11"/>
      <color rgb="FFFF0000"/>
      <name val="Calibri"/>
      <family val="2"/>
      <scheme val="minor"/>
    </font>
    <font>
      <sz val="9"/>
      <color indexed="81"/>
      <name val="Tahoma"/>
      <family val="2"/>
    </font>
    <font>
      <sz val="11"/>
      <name val="ＭＳ Ｐゴシック"/>
      <family val="3"/>
      <charset val="128"/>
    </font>
    <font>
      <sz val="11"/>
      <name val="HGP創英角ｺﾞｼｯｸUB"/>
      <family val="3"/>
      <charset val="128"/>
    </font>
    <font>
      <sz val="11"/>
      <color rgb="FF0033CC"/>
      <name val="HGP創英角ｺﾞｼｯｸUB"/>
      <family val="3"/>
      <charset val="128"/>
    </font>
    <font>
      <sz val="11"/>
      <name val="HGS創英角ｺﾞｼｯｸUB"/>
      <family val="3"/>
      <charset val="128"/>
    </font>
    <font>
      <sz val="11"/>
      <color rgb="FF0033CC"/>
      <name val="HGS創英角ｺﾞｼｯｸUB"/>
      <family val="3"/>
      <charset val="128"/>
    </font>
    <font>
      <sz val="14"/>
      <name val="HGS創英角ｺﾞｼｯｸUB"/>
      <family val="3"/>
      <charset val="128"/>
    </font>
    <font>
      <sz val="14"/>
      <color rgb="FF0033CC"/>
      <name val="HGS創英角ｺﾞｼｯｸUB"/>
      <family val="3"/>
      <charset val="128"/>
    </font>
    <font>
      <sz val="14"/>
      <color rgb="FF0033CC"/>
      <name val="HGP創英角ｺﾞｼｯｸUB"/>
      <family val="3"/>
      <charset val="128"/>
    </font>
    <font>
      <sz val="14"/>
      <name val="ＭＳ Ｐゴシック"/>
      <family val="3"/>
      <charset val="128"/>
    </font>
    <font>
      <sz val="11"/>
      <color rgb="FF0033CC"/>
      <name val="ＭＳ Ｐゴシック"/>
      <family val="3"/>
      <charset val="128"/>
    </font>
    <font>
      <sz val="11"/>
      <color rgb="FFFF0000"/>
      <name val="HGS創英角ｺﾞｼｯｸUB"/>
      <family val="3"/>
      <charset val="128"/>
    </font>
    <font>
      <sz val="11"/>
      <color theme="1"/>
      <name val="HGP創英角ｺﾞｼｯｸUB"/>
      <family val="3"/>
      <charset val="128"/>
    </font>
    <font>
      <sz val="16"/>
      <name val="HGS創英角ｺﾞｼｯｸUB"/>
      <family val="3"/>
      <charset val="128"/>
    </font>
    <font>
      <sz val="11"/>
      <name val="NSimSun"/>
      <family val="3"/>
      <charset val="134"/>
    </font>
    <font>
      <sz val="11"/>
      <color rgb="FF0000FF"/>
      <name val="HGP創英角ｺﾞｼｯｸUB"/>
      <family val="3"/>
      <charset val="128"/>
    </font>
    <font>
      <sz val="14"/>
      <color theme="1"/>
      <name val="HGP創英角ｺﾞｼｯｸUB"/>
      <family val="3"/>
      <charset val="128"/>
    </font>
    <font>
      <sz val="11"/>
      <color theme="1"/>
      <name val="Calibri"/>
      <family val="2"/>
      <charset val="128"/>
      <scheme val="minor"/>
    </font>
    <font>
      <sz val="11"/>
      <color theme="0" tint="-4.9989318521683403E-2"/>
      <name val="Arial"/>
      <family val="2"/>
    </font>
    <font>
      <b/>
      <sz val="11"/>
      <color theme="1"/>
      <name val="Arial"/>
      <family val="2"/>
    </font>
    <font>
      <sz val="11"/>
      <color theme="1"/>
      <name val="Arial"/>
      <family val="2"/>
    </font>
    <font>
      <b/>
      <sz val="11"/>
      <name val="Arial"/>
      <family val="2"/>
    </font>
    <font>
      <sz val="8"/>
      <name val="Arial"/>
      <family val="2"/>
    </font>
    <font>
      <sz val="11"/>
      <color theme="0"/>
      <name val="Arial"/>
      <family val="2"/>
    </font>
    <font>
      <sz val="11"/>
      <color indexed="8"/>
      <name val="Arial"/>
      <family val="2"/>
    </font>
    <font>
      <u/>
      <sz val="10"/>
      <color indexed="12"/>
      <name val="Arial"/>
      <family val="2"/>
    </font>
    <font>
      <u/>
      <sz val="11"/>
      <color rgb="FF0000FF"/>
      <name val="Arial"/>
      <family val="2"/>
    </font>
    <font>
      <u/>
      <sz val="11"/>
      <color indexed="12"/>
      <name val="Arial"/>
      <family val="2"/>
    </font>
    <font>
      <b/>
      <sz val="11"/>
      <color indexed="10"/>
      <name val="Arial"/>
      <family val="2"/>
    </font>
    <font>
      <sz val="10"/>
      <name val="ＭＳ Ｐゴシック"/>
      <family val="3"/>
      <charset val="128"/>
    </font>
    <font>
      <b/>
      <sz val="10"/>
      <color indexed="10"/>
      <name val="Arial"/>
      <family val="2"/>
    </font>
    <font>
      <b/>
      <sz val="10"/>
      <name val="Arial"/>
      <family val="2"/>
    </font>
    <font>
      <sz val="11"/>
      <name val="ＭＳ 明朝"/>
      <family val="1"/>
      <charset val="128"/>
    </font>
    <font>
      <b/>
      <sz val="10"/>
      <color indexed="12"/>
      <name val="Arial"/>
      <family val="2"/>
    </font>
    <font>
      <sz val="10"/>
      <color indexed="12"/>
      <name val="Arial"/>
      <family val="2"/>
    </font>
    <font>
      <b/>
      <sz val="12"/>
      <color indexed="12"/>
      <name val="Arial"/>
      <family val="2"/>
    </font>
    <font>
      <b/>
      <sz val="11"/>
      <color indexed="12"/>
      <name val="Arial"/>
      <family val="2"/>
    </font>
    <font>
      <b/>
      <sz val="20"/>
      <color theme="1"/>
      <name val="Arial"/>
      <family val="2"/>
    </font>
    <font>
      <sz val="11"/>
      <color rgb="FFFF0000"/>
      <name val="Arial"/>
      <family val="2"/>
    </font>
    <font>
      <b/>
      <sz val="11"/>
      <color theme="1"/>
      <name val="Calibri"/>
      <family val="2"/>
      <scheme val="minor"/>
    </font>
    <font>
      <sz val="16"/>
      <color rgb="FF0000CC"/>
      <name val="Arial"/>
      <family val="2"/>
    </font>
    <font>
      <u/>
      <sz val="11"/>
      <color theme="10"/>
      <name val="Calibri"/>
      <family val="2"/>
      <scheme val="minor"/>
    </font>
    <font>
      <b/>
      <i/>
      <sz val="8"/>
      <name val="Arial"/>
      <family val="2"/>
    </font>
    <font>
      <b/>
      <u/>
      <sz val="9"/>
      <name val="Arial"/>
      <family val="2"/>
    </font>
    <font>
      <b/>
      <sz val="8"/>
      <name val="Arial"/>
      <family val="2"/>
    </font>
    <font>
      <sz val="11"/>
      <color rgb="FF0000CC"/>
      <name val="Calibri"/>
      <family val="2"/>
      <scheme val="minor"/>
    </font>
  </fonts>
  <fills count="2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CCECFF"/>
        <bgColor indexed="64"/>
      </patternFill>
    </fill>
    <fill>
      <patternFill patternType="solid">
        <fgColor rgb="FFFFCCFF"/>
        <bgColor indexed="64"/>
      </patternFill>
    </fill>
    <fill>
      <patternFill patternType="solid">
        <fgColor theme="0" tint="-0.249977111117893"/>
        <bgColor indexed="64"/>
      </patternFill>
    </fill>
    <fill>
      <patternFill patternType="solid">
        <fgColor theme="9"/>
        <bgColor indexed="64"/>
      </patternFill>
    </fill>
    <fill>
      <patternFill patternType="solid">
        <fgColor rgb="FF0066FF"/>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FFCC66"/>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00FF00"/>
        <bgColor indexed="64"/>
      </patternFill>
    </fill>
    <fill>
      <patternFill patternType="solid">
        <fgColor rgb="FFFFCCCC"/>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style="hair">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s>
  <cellStyleXfs count="15">
    <xf numFmtId="0" fontId="0" fillId="0" borderId="0"/>
    <xf numFmtId="0" fontId="2" fillId="0" borderId="0"/>
    <xf numFmtId="0" fontId="12" fillId="0" borderId="0"/>
    <xf numFmtId="0" fontId="2" fillId="0" borderId="0"/>
    <xf numFmtId="0" fontId="9" fillId="0" borderId="0"/>
    <xf numFmtId="0" fontId="12" fillId="0" borderId="0">
      <alignment vertical="center"/>
    </xf>
    <xf numFmtId="0" fontId="28" fillId="0" borderId="0">
      <alignment vertical="center"/>
    </xf>
    <xf numFmtId="0" fontId="36" fillId="0" borderId="0" applyNumberFormat="0" applyFill="0" applyBorder="0" applyAlignment="0" applyProtection="0">
      <alignment vertical="top"/>
      <protection locked="0"/>
    </xf>
    <xf numFmtId="0" fontId="12" fillId="0" borderId="0">
      <alignment vertical="center"/>
    </xf>
    <xf numFmtId="0" fontId="40" fillId="0" borderId="0"/>
    <xf numFmtId="0" fontId="43" fillId="0" borderId="0"/>
    <xf numFmtId="0" fontId="12" fillId="0" borderId="0"/>
    <xf numFmtId="0" fontId="52" fillId="0" borderId="0" applyNumberFormat="0" applyFill="0" applyBorder="0" applyAlignment="0" applyProtection="0"/>
    <xf numFmtId="0" fontId="12" fillId="0" borderId="0"/>
    <xf numFmtId="9" fontId="12" fillId="0" borderId="0" applyFont="0" applyFill="0" applyBorder="0" applyAlignment="0" applyProtection="0"/>
  </cellStyleXfs>
  <cellXfs count="607">
    <xf numFmtId="0" fontId="0" fillId="0" borderId="0" xfId="0"/>
    <xf numFmtId="0" fontId="0" fillId="2" borderId="0" xfId="0" applyFill="1"/>
    <xf numFmtId="0" fontId="0" fillId="2" borderId="0" xfId="0" quotePrefix="1" applyFill="1"/>
    <xf numFmtId="0" fontId="1" fillId="2" borderId="0" xfId="0" applyFont="1" applyFill="1" applyAlignment="1">
      <alignment vertical="center"/>
    </xf>
    <xf numFmtId="0" fontId="0" fillId="2" borderId="0" xfId="0" applyFill="1" applyAlignment="1">
      <alignment vertical="center"/>
    </xf>
    <xf numFmtId="0" fontId="0" fillId="2" borderId="0" xfId="0" quotePrefix="1" applyFill="1" applyAlignment="1">
      <alignment vertical="center"/>
    </xf>
    <xf numFmtId="0" fontId="0" fillId="2" borderId="1" xfId="0" applyFill="1" applyBorder="1" applyAlignment="1">
      <alignment vertical="center"/>
    </xf>
    <xf numFmtId="0" fontId="0" fillId="2" borderId="0" xfId="0" applyFill="1" applyAlignment="1">
      <alignment vertical="center" wrapText="1"/>
    </xf>
    <xf numFmtId="0" fontId="3" fillId="3" borderId="1" xfId="1" applyFont="1" applyFill="1" applyBorder="1" applyAlignment="1" applyProtection="1">
      <alignment vertical="top" wrapText="1"/>
      <protection locked="0"/>
    </xf>
    <xf numFmtId="0" fontId="3" fillId="4" borderId="1" xfId="1" applyFont="1" applyFill="1" applyBorder="1" applyAlignment="1" applyProtection="1">
      <alignment vertical="top" wrapText="1"/>
      <protection locked="0"/>
    </xf>
    <xf numFmtId="0" fontId="3" fillId="2" borderId="4" xfId="1" applyFont="1" applyFill="1" applyBorder="1" applyAlignment="1" applyProtection="1">
      <alignment vertical="top" wrapText="1"/>
      <protection locked="0"/>
    </xf>
    <xf numFmtId="0" fontId="3" fillId="2" borderId="1" xfId="1"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3" fillId="2" borderId="0" xfId="1" applyFont="1" applyFill="1" applyAlignment="1" applyProtection="1">
      <alignment vertical="top" wrapText="1"/>
      <protection locked="0"/>
    </xf>
    <xf numFmtId="0" fontId="3" fillId="3" borderId="1" xfId="1" applyFont="1" applyFill="1" applyBorder="1" applyAlignment="1" applyProtection="1">
      <alignment vertical="top"/>
      <protection locked="0"/>
    </xf>
    <xf numFmtId="0" fontId="3" fillId="2" borderId="1" xfId="1" applyFont="1" applyFill="1" applyBorder="1" applyAlignment="1" applyProtection="1">
      <alignment vertical="top"/>
      <protection locked="0"/>
    </xf>
    <xf numFmtId="0" fontId="0" fillId="2" borderId="0" xfId="0" applyFill="1" applyAlignment="1">
      <alignment horizontal="left" vertical="center"/>
    </xf>
    <xf numFmtId="0" fontId="3" fillId="2" borderId="1" xfId="1" applyFont="1" applyFill="1" applyBorder="1" applyAlignment="1" applyProtection="1">
      <alignment horizontal="left" vertical="top" wrapText="1"/>
      <protection locked="0"/>
    </xf>
    <xf numFmtId="0" fontId="3" fillId="4" borderId="1" xfId="1" applyFont="1" applyFill="1" applyBorder="1" applyAlignment="1" applyProtection="1">
      <alignment horizontal="left" vertical="top" wrapText="1"/>
      <protection locked="0"/>
    </xf>
    <xf numFmtId="0" fontId="3" fillId="3" borderId="1" xfId="1" applyFont="1" applyFill="1" applyBorder="1" applyAlignment="1" applyProtection="1">
      <alignment horizontal="left" vertical="top"/>
      <protection locked="0"/>
    </xf>
    <xf numFmtId="0" fontId="3" fillId="5" borderId="1" xfId="1" applyFont="1" applyFill="1" applyBorder="1" applyAlignment="1" applyProtection="1">
      <alignment horizontal="left" vertical="top"/>
      <protection locked="0"/>
    </xf>
    <xf numFmtId="0" fontId="3" fillId="4" borderId="1" xfId="1" applyFont="1" applyFill="1" applyBorder="1" applyAlignment="1" applyProtection="1">
      <alignment vertical="top"/>
      <protection locked="0"/>
    </xf>
    <xf numFmtId="0" fontId="3" fillId="2" borderId="0" xfId="1" applyFont="1" applyFill="1" applyAlignment="1" applyProtection="1">
      <alignment vertical="top"/>
      <protection locked="0"/>
    </xf>
    <xf numFmtId="0" fontId="3" fillId="4" borderId="1" xfId="0" applyFont="1" applyFill="1" applyBorder="1" applyAlignment="1" applyProtection="1">
      <alignment horizontal="left" vertical="top" wrapText="1"/>
      <protection locked="0"/>
    </xf>
    <xf numFmtId="0" fontId="0" fillId="2" borderId="0" xfId="0" applyFill="1" applyAlignment="1">
      <alignment horizontal="left" vertical="top"/>
    </xf>
    <xf numFmtId="0" fontId="3" fillId="6" borderId="1" xfId="1" applyFont="1" applyFill="1" applyBorder="1" applyAlignment="1" applyProtection="1">
      <alignment horizontal="center" vertical="center" wrapText="1"/>
      <protection locked="0"/>
    </xf>
    <xf numFmtId="0" fontId="3" fillId="0" borderId="1" xfId="1" applyFont="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6" borderId="1" xfId="0" applyFont="1" applyFill="1" applyBorder="1" applyAlignment="1" applyProtection="1">
      <alignment horizontal="left" vertical="center" wrapText="1"/>
      <protection locked="0"/>
    </xf>
    <xf numFmtId="0" fontId="13" fillId="0" borderId="0" xfId="2" applyFont="1"/>
    <xf numFmtId="0" fontId="12" fillId="0" borderId="0" xfId="2"/>
    <xf numFmtId="0" fontId="15" fillId="0" borderId="0" xfId="2" applyFont="1" applyAlignment="1">
      <alignment horizontal="right"/>
    </xf>
    <xf numFmtId="14" fontId="16" fillId="0" borderId="0" xfId="2" applyNumberFormat="1" applyFont="1"/>
    <xf numFmtId="0" fontId="17" fillId="9" borderId="9" xfId="2" applyFont="1" applyFill="1" applyBorder="1" applyAlignment="1">
      <alignment horizontal="center" vertical="center" wrapText="1"/>
    </xf>
    <xf numFmtId="0" fontId="17" fillId="9" borderId="10" xfId="2" applyFont="1" applyFill="1" applyBorder="1" applyAlignment="1">
      <alignment horizontal="center" vertical="center" wrapText="1"/>
    </xf>
    <xf numFmtId="0" fontId="17" fillId="9" borderId="11" xfId="2" applyFont="1" applyFill="1" applyBorder="1" applyAlignment="1">
      <alignment horizontal="center" vertical="center" wrapText="1"/>
    </xf>
    <xf numFmtId="0" fontId="17" fillId="0" borderId="12" xfId="2" applyFont="1" applyBorder="1" applyAlignment="1">
      <alignment horizontal="center" vertical="center"/>
    </xf>
    <xf numFmtId="0" fontId="17" fillId="0" borderId="13" xfId="2" applyFont="1" applyBorder="1" applyAlignment="1">
      <alignment horizontal="center" vertical="center"/>
    </xf>
    <xf numFmtId="0" fontId="17" fillId="0" borderId="14" xfId="2" applyFont="1" applyBorder="1" applyAlignment="1">
      <alignment horizontal="center" vertical="center"/>
    </xf>
    <xf numFmtId="0" fontId="18" fillId="0" borderId="0" xfId="2" applyFont="1" applyAlignment="1">
      <alignment horizontal="left" vertical="center"/>
    </xf>
    <xf numFmtId="0" fontId="17" fillId="0" borderId="3" xfId="2" applyFont="1" applyBorder="1"/>
    <xf numFmtId="0" fontId="17" fillId="0" borderId="16" xfId="2" applyFont="1" applyBorder="1" applyAlignment="1">
      <alignment horizontal="center" vertical="center"/>
    </xf>
    <xf numFmtId="0" fontId="18" fillId="0" borderId="0" xfId="2" applyFont="1"/>
    <xf numFmtId="0" fontId="17" fillId="0" borderId="1" xfId="2" applyFont="1" applyBorder="1"/>
    <xf numFmtId="0" fontId="17" fillId="0" borderId="18" xfId="2" applyFont="1" applyBorder="1" applyAlignment="1">
      <alignment horizontal="center" vertical="center"/>
    </xf>
    <xf numFmtId="0" fontId="17" fillId="0" borderId="2" xfId="2" applyFont="1" applyBorder="1"/>
    <xf numFmtId="0" fontId="17" fillId="0" borderId="20" xfId="2" applyFont="1" applyBorder="1" applyAlignment="1">
      <alignment horizontal="center" vertical="center"/>
    </xf>
    <xf numFmtId="0" fontId="17" fillId="0" borderId="22" xfId="2" applyFont="1" applyBorder="1"/>
    <xf numFmtId="0" fontId="17" fillId="0" borderId="23" xfId="2" applyFont="1" applyBorder="1" applyAlignment="1">
      <alignment horizontal="center" vertical="center"/>
    </xf>
    <xf numFmtId="0" fontId="19" fillId="0" borderId="0" xfId="2" applyFont="1" applyAlignment="1">
      <alignment vertical="center"/>
    </xf>
    <xf numFmtId="0" fontId="17" fillId="0" borderId="25" xfId="2" applyFont="1" applyBorder="1"/>
    <xf numFmtId="0" fontId="17" fillId="0" borderId="26" xfId="2" applyFont="1" applyBorder="1" applyAlignment="1">
      <alignment horizontal="center" vertical="center"/>
    </xf>
    <xf numFmtId="0" fontId="17" fillId="9" borderId="11" xfId="2" applyFont="1" applyFill="1" applyBorder="1" applyAlignment="1">
      <alignment horizontal="center" vertical="center"/>
    </xf>
    <xf numFmtId="0" fontId="20" fillId="0" borderId="27" xfId="2" applyFont="1" applyBorder="1"/>
    <xf numFmtId="0" fontId="14" fillId="0" borderId="0" xfId="2" applyFont="1"/>
    <xf numFmtId="0" fontId="15" fillId="0" borderId="0" xfId="2" applyFont="1"/>
    <xf numFmtId="0" fontId="13" fillId="0" borderId="0" xfId="2" applyFont="1" applyAlignment="1">
      <alignment horizontal="right"/>
    </xf>
    <xf numFmtId="14" fontId="14" fillId="0" borderId="0" xfId="2" applyNumberFormat="1" applyFont="1" applyAlignment="1">
      <alignment horizontal="center"/>
    </xf>
    <xf numFmtId="0" fontId="17" fillId="10" borderId="1" xfId="2" applyFont="1" applyFill="1" applyBorder="1" applyAlignment="1">
      <alignment horizontal="center" vertical="center"/>
    </xf>
    <xf numFmtId="0" fontId="17" fillId="0" borderId="1" xfId="2" applyFont="1" applyBorder="1" applyAlignment="1">
      <alignment horizontal="center" vertical="center"/>
    </xf>
    <xf numFmtId="0" fontId="21" fillId="0" borderId="0" xfId="2" applyFont="1"/>
    <xf numFmtId="0" fontId="15" fillId="10" borderId="12" xfId="2" applyFont="1" applyFill="1" applyBorder="1" applyAlignment="1">
      <alignment horizontal="center" vertical="center"/>
    </xf>
    <xf numFmtId="0" fontId="15" fillId="10" borderId="13" xfId="2" applyFont="1" applyFill="1" applyBorder="1" applyAlignment="1">
      <alignment horizontal="center" vertical="center"/>
    </xf>
    <xf numFmtId="0" fontId="15" fillId="10" borderId="14" xfId="2" applyFont="1" applyFill="1" applyBorder="1" applyAlignment="1">
      <alignment horizontal="center" vertical="center"/>
    </xf>
    <xf numFmtId="0" fontId="2" fillId="0" borderId="0" xfId="3"/>
    <xf numFmtId="0" fontId="15" fillId="0" borderId="22" xfId="2" applyFont="1" applyBorder="1"/>
    <xf numFmtId="0" fontId="15" fillId="0" borderId="23" xfId="2" applyFont="1" applyBorder="1"/>
    <xf numFmtId="0" fontId="15" fillId="0" borderId="1" xfId="2" applyFont="1" applyBorder="1"/>
    <xf numFmtId="0" fontId="15" fillId="0" borderId="18" xfId="2" applyFont="1" applyBorder="1"/>
    <xf numFmtId="0" fontId="15" fillId="0" borderId="2" xfId="2" applyFont="1" applyBorder="1"/>
    <xf numFmtId="0" fontId="15" fillId="0" borderId="20" xfId="2" applyFont="1" applyBorder="1"/>
    <xf numFmtId="0" fontId="15" fillId="0" borderId="25" xfId="2" applyFont="1" applyBorder="1"/>
    <xf numFmtId="0" fontId="15" fillId="0" borderId="26" xfId="2" applyFont="1" applyBorder="1"/>
    <xf numFmtId="0" fontId="15" fillId="0" borderId="15" xfId="2" applyFont="1" applyBorder="1"/>
    <xf numFmtId="0" fontId="15" fillId="0" borderId="3" xfId="2" applyFont="1" applyBorder="1" applyAlignment="1">
      <alignment horizontal="center" vertical="center"/>
    </xf>
    <xf numFmtId="0" fontId="15" fillId="0" borderId="16" xfId="2" applyFont="1" applyBorder="1"/>
    <xf numFmtId="0" fontId="15" fillId="0" borderId="17" xfId="2" applyFont="1" applyBorder="1"/>
    <xf numFmtId="0" fontId="15" fillId="0" borderId="1" xfId="2" applyFont="1" applyBorder="1" applyAlignment="1">
      <alignment horizontal="center" vertical="center"/>
    </xf>
    <xf numFmtId="0" fontId="15" fillId="0" borderId="24" xfId="2" applyFont="1" applyBorder="1"/>
    <xf numFmtId="0" fontId="15" fillId="0" borderId="25" xfId="2" applyFont="1" applyBorder="1" applyAlignment="1">
      <alignment horizontal="center" vertical="center"/>
    </xf>
    <xf numFmtId="0" fontId="22" fillId="0" borderId="0" xfId="2" applyFont="1"/>
    <xf numFmtId="0" fontId="16" fillId="0" borderId="0" xfId="2" applyFont="1"/>
    <xf numFmtId="0" fontId="23" fillId="0" borderId="1" xfId="4" applyFont="1" applyBorder="1"/>
    <xf numFmtId="0" fontId="24" fillId="9" borderId="1" xfId="2" applyFont="1" applyFill="1" applyBorder="1" applyAlignment="1">
      <alignment horizontal="center" vertical="center"/>
    </xf>
    <xf numFmtId="0" fontId="13" fillId="0" borderId="0" xfId="5" applyFont="1" applyAlignment="1">
      <alignment horizontal="right" vertical="center"/>
    </xf>
    <xf numFmtId="0" fontId="13" fillId="0" borderId="0" xfId="5" applyFont="1">
      <alignment vertical="center"/>
    </xf>
    <xf numFmtId="14" fontId="12" fillId="0" borderId="0" xfId="2" applyNumberFormat="1"/>
    <xf numFmtId="0" fontId="23" fillId="0" borderId="0" xfId="2" applyFont="1" applyAlignment="1">
      <alignment horizontal="right"/>
    </xf>
    <xf numFmtId="14" fontId="26" fillId="0" borderId="0" xfId="2" applyNumberFormat="1" applyFont="1"/>
    <xf numFmtId="0" fontId="27" fillId="11" borderId="1" xfId="2" applyFont="1" applyFill="1" applyBorder="1" applyAlignment="1">
      <alignment horizontal="center" vertical="center" wrapText="1"/>
    </xf>
    <xf numFmtId="0" fontId="13" fillId="0" borderId="1" xfId="2" applyFont="1" applyBorder="1"/>
    <xf numFmtId="0" fontId="23" fillId="0" borderId="0" xfId="2" applyFont="1"/>
    <xf numFmtId="0" fontId="12" fillId="0" borderId="0" xfId="2" quotePrefix="1"/>
    <xf numFmtId="0" fontId="12" fillId="0" borderId="0" xfId="2" applyAlignment="1">
      <alignment horizontal="center"/>
    </xf>
    <xf numFmtId="0" fontId="12" fillId="0" borderId="0" xfId="2" applyAlignment="1">
      <alignment wrapText="1"/>
    </xf>
    <xf numFmtId="0" fontId="26" fillId="12" borderId="1" xfId="4" applyFont="1" applyFill="1" applyBorder="1"/>
    <xf numFmtId="0" fontId="9" fillId="0" borderId="0" xfId="4"/>
    <xf numFmtId="0" fontId="26" fillId="12" borderId="1" xfId="2" applyFont="1" applyFill="1" applyBorder="1"/>
    <xf numFmtId="0" fontId="26" fillId="0" borderId="1" xfId="4" applyFont="1" applyBorder="1"/>
    <xf numFmtId="0" fontId="23" fillId="0" borderId="1" xfId="2" applyFont="1" applyBorder="1"/>
    <xf numFmtId="0" fontId="13" fillId="0" borderId="1" xfId="4" applyFont="1" applyBorder="1"/>
    <xf numFmtId="0" fontId="26" fillId="0" borderId="1" xfId="2" applyFont="1" applyBorder="1"/>
    <xf numFmtId="0" fontId="26" fillId="0" borderId="1" xfId="6" applyFont="1" applyBorder="1" applyAlignment="1"/>
    <xf numFmtId="0" fontId="23" fillId="0" borderId="1" xfId="6" applyFont="1" applyBorder="1" applyAlignment="1"/>
    <xf numFmtId="0" fontId="29" fillId="0" borderId="0" xfId="1" applyFont="1" applyAlignment="1">
      <alignment vertical="top" wrapText="1"/>
    </xf>
    <xf numFmtId="164" fontId="29" fillId="0" borderId="0" xfId="1" applyNumberFormat="1" applyFont="1" applyAlignment="1">
      <alignment horizontal="left" vertical="top"/>
    </xf>
    <xf numFmtId="0" fontId="29" fillId="0" borderId="0" xfId="3" applyFont="1" applyAlignment="1">
      <alignment horizontal="center" vertical="top"/>
    </xf>
    <xf numFmtId="0" fontId="29" fillId="0" borderId="0" xfId="3" applyFont="1" applyAlignment="1">
      <alignment vertical="top"/>
    </xf>
    <xf numFmtId="0" fontId="29" fillId="0" borderId="0" xfId="1" applyFont="1" applyAlignment="1" applyProtection="1">
      <alignment horizontal="left" vertical="top"/>
      <protection locked="0"/>
    </xf>
    <xf numFmtId="164" fontId="29" fillId="0" borderId="0" xfId="1" applyNumberFormat="1" applyFont="1" applyAlignment="1" applyProtection="1">
      <alignment horizontal="left" vertical="top"/>
      <protection locked="0"/>
    </xf>
    <xf numFmtId="0" fontId="29" fillId="0" borderId="0" xfId="1" applyFont="1" applyAlignment="1" applyProtection="1">
      <alignment horizontal="center" vertical="top" wrapText="1"/>
      <protection locked="0"/>
    </xf>
    <xf numFmtId="0" fontId="29" fillId="0" borderId="0" xfId="3" applyFont="1" applyAlignment="1" applyProtection="1">
      <alignment horizontal="center" vertical="top"/>
      <protection locked="0"/>
    </xf>
    <xf numFmtId="0" fontId="29" fillId="0" borderId="0" xfId="3" applyFont="1" applyAlignment="1" applyProtection="1">
      <alignment vertical="top"/>
      <protection locked="0"/>
    </xf>
    <xf numFmtId="0" fontId="29" fillId="0" borderId="0" xfId="1" applyFont="1" applyAlignment="1" applyProtection="1">
      <alignment vertical="top" wrapText="1"/>
      <protection locked="0"/>
    </xf>
    <xf numFmtId="0" fontId="29" fillId="0" borderId="0" xfId="1" applyFont="1" applyAlignment="1" applyProtection="1">
      <alignment horizontal="center" vertical="top"/>
      <protection locked="0"/>
    </xf>
    <xf numFmtId="0" fontId="29" fillId="0" borderId="0" xfId="1" applyFont="1" applyAlignment="1" applyProtection="1">
      <alignment vertical="top"/>
      <protection locked="0"/>
    </xf>
    <xf numFmtId="0" fontId="30" fillId="0" borderId="4" xfId="1" applyFont="1" applyBorder="1" applyAlignment="1" applyProtection="1">
      <alignment vertical="top"/>
      <protection locked="0"/>
    </xf>
    <xf numFmtId="0" fontId="30" fillId="0" borderId="0" xfId="1" applyFont="1" applyAlignment="1" applyProtection="1">
      <alignment horizontal="left" vertical="top"/>
      <protection locked="0"/>
    </xf>
    <xf numFmtId="0" fontId="31" fillId="0" borderId="0" xfId="3" applyFont="1" applyAlignment="1" applyProtection="1">
      <alignment vertical="top"/>
      <protection locked="0"/>
    </xf>
    <xf numFmtId="0" fontId="30" fillId="0" borderId="0" xfId="1" applyFont="1" applyAlignment="1" applyProtection="1">
      <alignment horizontal="center" vertical="top"/>
      <protection locked="0"/>
    </xf>
    <xf numFmtId="0" fontId="30" fillId="0" borderId="0" xfId="1" applyFont="1" applyAlignment="1" applyProtection="1">
      <alignment vertical="top"/>
      <protection locked="0"/>
    </xf>
    <xf numFmtId="0" fontId="30" fillId="0" borderId="0" xfId="1" applyFont="1" applyAlignment="1" applyProtection="1">
      <alignment horizontal="center" vertical="top" wrapText="1"/>
      <protection locked="0"/>
    </xf>
    <xf numFmtId="0" fontId="30" fillId="0" borderId="0" xfId="1" applyFont="1" applyAlignment="1" applyProtection="1">
      <alignment vertical="top" wrapText="1"/>
      <protection locked="0"/>
    </xf>
    <xf numFmtId="0" fontId="32" fillId="0" borderId="4" xfId="1" applyFont="1" applyBorder="1" applyAlignment="1" applyProtection="1">
      <alignment vertical="top" wrapText="1"/>
      <protection locked="0"/>
    </xf>
    <xf numFmtId="0" fontId="32" fillId="0" borderId="6" xfId="1" applyFont="1" applyBorder="1" applyAlignment="1" applyProtection="1">
      <alignment vertical="top" wrapText="1"/>
      <protection locked="0"/>
    </xf>
    <xf numFmtId="0" fontId="32" fillId="0" borderId="28" xfId="1" applyFont="1" applyBorder="1" applyAlignment="1" applyProtection="1">
      <alignment vertical="top" wrapText="1"/>
      <protection locked="0"/>
    </xf>
    <xf numFmtId="0" fontId="32" fillId="0" borderId="8" xfId="1" applyFont="1" applyBorder="1" applyAlignment="1" applyProtection="1">
      <alignment horizontal="left" vertical="top"/>
      <protection locked="0"/>
    </xf>
    <xf numFmtId="0" fontId="32" fillId="0" borderId="6" xfId="1" applyFont="1" applyBorder="1" applyAlignment="1" applyProtection="1">
      <alignment horizontal="left" vertical="top"/>
      <protection locked="0"/>
    </xf>
    <xf numFmtId="0" fontId="3" fillId="0" borderId="6" xfId="3" applyFont="1" applyBorder="1" applyAlignment="1" applyProtection="1">
      <alignment vertical="top"/>
      <protection locked="0"/>
    </xf>
    <xf numFmtId="0" fontId="32" fillId="0" borderId="6" xfId="1" applyFont="1" applyBorder="1" applyAlignment="1" applyProtection="1">
      <alignment horizontal="center" vertical="top"/>
      <protection locked="0"/>
    </xf>
    <xf numFmtId="0" fontId="32" fillId="0" borderId="6" xfId="1" applyFont="1" applyBorder="1" applyAlignment="1" applyProtection="1">
      <alignment vertical="top"/>
      <protection locked="0"/>
    </xf>
    <xf numFmtId="0" fontId="32" fillId="0" borderId="28" xfId="1" applyFont="1" applyBorder="1" applyAlignment="1" applyProtection="1">
      <alignment horizontal="left" vertical="top"/>
      <protection locked="0"/>
    </xf>
    <xf numFmtId="0" fontId="32" fillId="0" borderId="6" xfId="1" applyFont="1" applyBorder="1" applyAlignment="1" applyProtection="1">
      <alignment horizontal="center" vertical="top" wrapText="1"/>
      <protection locked="0"/>
    </xf>
    <xf numFmtId="0" fontId="3" fillId="0" borderId="28" xfId="3" applyFont="1" applyBorder="1" applyAlignment="1" applyProtection="1">
      <alignment vertical="top"/>
      <protection locked="0"/>
    </xf>
    <xf numFmtId="0" fontId="32" fillId="0" borderId="8" xfId="1" applyFont="1" applyBorder="1" applyAlignment="1" applyProtection="1">
      <alignment vertical="top"/>
      <protection locked="0"/>
    </xf>
    <xf numFmtId="0" fontId="3" fillId="0" borderId="6" xfId="3" applyFont="1" applyBorder="1" applyAlignment="1" applyProtection="1">
      <alignment horizontal="center" vertical="top"/>
      <protection locked="0"/>
    </xf>
    <xf numFmtId="0" fontId="32" fillId="0" borderId="0" xfId="1" applyFont="1" applyAlignment="1" applyProtection="1">
      <alignment vertical="top"/>
      <protection locked="0"/>
    </xf>
    <xf numFmtId="0" fontId="32" fillId="0" borderId="6" xfId="1" quotePrefix="1" applyFont="1" applyBorder="1" applyAlignment="1">
      <alignment vertical="top"/>
    </xf>
    <xf numFmtId="0" fontId="32" fillId="0" borderId="6" xfId="1" applyFont="1" applyBorder="1" applyAlignment="1">
      <alignment vertical="top"/>
    </xf>
    <xf numFmtId="0" fontId="32" fillId="0" borderId="6" xfId="3" quotePrefix="1" applyFont="1" applyBorder="1" applyAlignment="1" applyProtection="1">
      <alignment vertical="top"/>
      <protection locked="0"/>
    </xf>
    <xf numFmtId="0" fontId="3" fillId="3" borderId="30" xfId="1" applyFont="1" applyFill="1" applyBorder="1" applyAlignment="1" applyProtection="1">
      <alignment horizontal="center" vertical="top" wrapText="1"/>
      <protection locked="0"/>
    </xf>
    <xf numFmtId="0" fontId="3" fillId="4" borderId="30" xfId="1" applyFont="1" applyFill="1" applyBorder="1" applyAlignment="1" applyProtection="1">
      <alignment horizontal="center" vertical="top" wrapText="1"/>
      <protection locked="0"/>
    </xf>
    <xf numFmtId="0" fontId="3" fillId="4" borderId="2" xfId="1" applyFont="1" applyFill="1" applyBorder="1" applyAlignment="1" applyProtection="1">
      <alignment vertical="top" wrapText="1"/>
      <protection locked="0"/>
    </xf>
    <xf numFmtId="0" fontId="2" fillId="4" borderId="2" xfId="3" applyFill="1" applyBorder="1" applyAlignment="1" applyProtection="1">
      <alignment vertical="top" wrapText="1"/>
      <protection locked="0"/>
    </xf>
    <xf numFmtId="0" fontId="2" fillId="4" borderId="2" xfId="3" applyFill="1" applyBorder="1" applyAlignment="1" applyProtection="1">
      <alignment horizontal="center" vertical="top" wrapText="1"/>
      <protection locked="0"/>
    </xf>
    <xf numFmtId="0" fontId="3" fillId="0" borderId="0" xfId="3" applyFont="1" applyAlignment="1" applyProtection="1">
      <alignment horizontal="center" vertical="top" wrapText="1"/>
      <protection locked="0"/>
    </xf>
    <xf numFmtId="0" fontId="3" fillId="6" borderId="3" xfId="1" applyFont="1" applyFill="1" applyBorder="1" applyAlignment="1" applyProtection="1">
      <alignment horizontal="center" vertical="top" wrapText="1"/>
      <protection locked="0"/>
    </xf>
    <xf numFmtId="0" fontId="3" fillId="3" borderId="32" xfId="1" applyFont="1" applyFill="1" applyBorder="1" applyAlignment="1" applyProtection="1">
      <alignment horizontal="center" vertical="top" wrapText="1"/>
      <protection locked="0"/>
    </xf>
    <xf numFmtId="0" fontId="3" fillId="4" borderId="32" xfId="1" applyFont="1" applyFill="1" applyBorder="1" applyAlignment="1" applyProtection="1">
      <alignment horizontal="center" vertical="top" wrapText="1"/>
      <protection locked="0"/>
    </xf>
    <xf numFmtId="0" fontId="3" fillId="4" borderId="3" xfId="1" applyFont="1" applyFill="1" applyBorder="1" applyAlignment="1" applyProtection="1">
      <alignment vertical="top" wrapText="1"/>
      <protection locked="0"/>
    </xf>
    <xf numFmtId="0" fontId="2" fillId="4" borderId="3" xfId="3" applyFill="1" applyBorder="1" applyAlignment="1" applyProtection="1">
      <alignment vertical="top" wrapText="1"/>
      <protection locked="0"/>
    </xf>
    <xf numFmtId="0" fontId="2" fillId="4" borderId="3" xfId="3" applyFill="1" applyBorder="1" applyAlignment="1" applyProtection="1">
      <alignment horizontal="center" vertical="top" wrapText="1"/>
      <protection locked="0"/>
    </xf>
    <xf numFmtId="0" fontId="3" fillId="0" borderId="33" xfId="1" applyFont="1" applyBorder="1" applyAlignment="1" applyProtection="1">
      <alignment horizontal="center" vertical="top" wrapText="1"/>
      <protection locked="0"/>
    </xf>
    <xf numFmtId="0" fontId="3" fillId="0" borderId="0" xfId="1" applyFont="1" applyAlignment="1" applyProtection="1">
      <alignment horizontal="center" vertical="top" wrapText="1"/>
      <protection locked="0"/>
    </xf>
    <xf numFmtId="0" fontId="34" fillId="0" borderId="3" xfId="1" applyFont="1" applyBorder="1" applyAlignment="1" applyProtection="1">
      <alignment horizontal="center" vertical="top" wrapText="1"/>
      <protection locked="0"/>
    </xf>
    <xf numFmtId="0" fontId="34" fillId="0" borderId="32" xfId="1" applyFont="1" applyBorder="1" applyAlignment="1" applyProtection="1">
      <alignment horizontal="center" vertical="top" wrapText="1"/>
      <protection locked="0"/>
    </xf>
    <xf numFmtId="0" fontId="34" fillId="0" borderId="3" xfId="1" applyFont="1" applyBorder="1" applyAlignment="1" applyProtection="1">
      <alignment horizontal="left" vertical="top" wrapText="1"/>
      <protection locked="0"/>
    </xf>
    <xf numFmtId="0" fontId="34" fillId="0" borderId="34" xfId="1" applyFont="1" applyBorder="1" applyAlignment="1" applyProtection="1">
      <alignment horizontal="center" vertical="top" wrapText="1"/>
      <protection locked="0"/>
    </xf>
    <xf numFmtId="0" fontId="34" fillId="0" borderId="4" xfId="1" applyFont="1" applyBorder="1" applyAlignment="1" applyProtection="1">
      <alignment horizontal="center" vertical="top" wrapText="1"/>
      <protection locked="0"/>
    </xf>
    <xf numFmtId="0" fontId="34" fillId="0" borderId="1" xfId="1" applyFont="1" applyBorder="1" applyAlignment="1" applyProtection="1">
      <alignment horizontal="center" vertical="top" wrapText="1"/>
      <protection locked="0"/>
    </xf>
    <xf numFmtId="0" fontId="34" fillId="0" borderId="35" xfId="1" applyFont="1" applyBorder="1" applyAlignment="1" applyProtection="1">
      <alignment vertical="top" wrapText="1"/>
      <protection locked="0"/>
    </xf>
    <xf numFmtId="0" fontId="34" fillId="0" borderId="4" xfId="1" applyFont="1" applyBorder="1" applyAlignment="1" applyProtection="1">
      <alignment vertical="top" wrapText="1"/>
      <protection locked="0"/>
    </xf>
    <xf numFmtId="0" fontId="3" fillId="0" borderId="0" xfId="1" applyFont="1" applyAlignment="1" applyProtection="1">
      <alignment vertical="top" wrapText="1"/>
      <protection locked="0"/>
    </xf>
    <xf numFmtId="0" fontId="3" fillId="0" borderId="36" xfId="1" applyFont="1" applyBorder="1" applyAlignment="1" applyProtection="1">
      <alignment horizontal="center" vertical="top" wrapText="1"/>
      <protection locked="0"/>
    </xf>
    <xf numFmtId="0" fontId="3" fillId="0" borderId="38" xfId="1" applyFont="1" applyBorder="1" applyAlignment="1" applyProtection="1">
      <alignment horizontal="center" vertical="top"/>
      <protection locked="0"/>
    </xf>
    <xf numFmtId="0" fontId="35" fillId="0" borderId="36" xfId="3" applyFont="1" applyBorder="1" applyAlignment="1" applyProtection="1">
      <alignment horizontal="center" vertical="top"/>
      <protection locked="0"/>
    </xf>
    <xf numFmtId="0" fontId="3" fillId="0" borderId="36" xfId="3" applyFont="1" applyBorder="1" applyAlignment="1" applyProtection="1">
      <alignment horizontal="center" vertical="top"/>
      <protection locked="0"/>
    </xf>
    <xf numFmtId="164" fontId="35" fillId="0" borderId="36" xfId="3" applyNumberFormat="1" applyFont="1" applyBorder="1" applyAlignment="1" applyProtection="1">
      <alignment horizontal="center" vertical="top"/>
      <protection locked="0"/>
    </xf>
    <xf numFmtId="165" fontId="3" fillId="0" borderId="33" xfId="3" applyNumberFormat="1" applyFont="1" applyBorder="1" applyAlignment="1" applyProtection="1">
      <alignment vertical="top"/>
      <protection locked="0"/>
    </xf>
    <xf numFmtId="165" fontId="3" fillId="0" borderId="33" xfId="3" applyNumberFormat="1" applyFont="1" applyBorder="1" applyAlignment="1" applyProtection="1">
      <alignment horizontal="center" vertical="top"/>
      <protection locked="0"/>
    </xf>
    <xf numFmtId="165" fontId="35" fillId="0" borderId="33" xfId="3" applyNumberFormat="1" applyFont="1" applyBorder="1" applyAlignment="1" applyProtection="1">
      <alignment horizontal="center" vertical="top"/>
      <protection locked="0"/>
    </xf>
    <xf numFmtId="0" fontId="3" fillId="0" borderId="33" xfId="3" applyFont="1" applyBorder="1" applyAlignment="1" applyProtection="1">
      <alignment horizontal="center" vertical="top" wrapText="1"/>
      <protection locked="0"/>
    </xf>
    <xf numFmtId="0" fontId="3" fillId="0" borderId="33" xfId="7" applyFont="1" applyFill="1" applyBorder="1" applyAlignment="1" applyProtection="1">
      <alignment horizontal="center" vertical="top"/>
      <protection locked="0"/>
    </xf>
    <xf numFmtId="0" fontId="35" fillId="0" borderId="33" xfId="3" applyFont="1" applyBorder="1" applyAlignment="1" applyProtection="1">
      <alignment horizontal="left" vertical="top"/>
      <protection locked="0"/>
    </xf>
    <xf numFmtId="1" fontId="35" fillId="0" borderId="36" xfId="3" quotePrefix="1" applyNumberFormat="1" applyFont="1" applyBorder="1" applyAlignment="1" applyProtection="1">
      <alignment horizontal="center" vertical="top"/>
      <protection locked="0"/>
    </xf>
    <xf numFmtId="0" fontId="35" fillId="0" borderId="37" xfId="3" applyFont="1" applyBorder="1" applyAlignment="1" applyProtection="1">
      <alignment horizontal="center" vertical="top" wrapText="1"/>
      <protection locked="0"/>
    </xf>
    <xf numFmtId="164" fontId="35" fillId="0" borderId="37" xfId="3" applyNumberFormat="1" applyFont="1" applyBorder="1" applyAlignment="1" applyProtection="1">
      <alignment horizontal="center" vertical="top" wrapText="1"/>
      <protection locked="0"/>
    </xf>
    <xf numFmtId="0" fontId="3" fillId="0" borderId="36" xfId="1" applyFont="1" applyBorder="1" applyAlignment="1" applyProtection="1">
      <alignment horizontal="center" vertical="top"/>
      <protection locked="0"/>
    </xf>
    <xf numFmtId="0" fontId="3" fillId="0" borderId="37" xfId="1" applyFont="1" applyBorder="1" applyAlignment="1" applyProtection="1">
      <alignment horizontal="center" vertical="top"/>
      <protection locked="0"/>
    </xf>
    <xf numFmtId="0" fontId="3" fillId="0" borderId="33" xfId="3" applyFont="1" applyBorder="1" applyAlignment="1" applyProtection="1">
      <alignment vertical="top"/>
      <protection locked="0"/>
    </xf>
    <xf numFmtId="0" fontId="3" fillId="0" borderId="37" xfId="3" applyFont="1" applyBorder="1" applyAlignment="1" applyProtection="1">
      <alignment vertical="top"/>
      <protection locked="0"/>
    </xf>
    <xf numFmtId="0" fontId="35" fillId="0" borderId="37" xfId="3" applyFont="1" applyBorder="1" applyAlignment="1" applyProtection="1">
      <alignment vertical="top" wrapText="1"/>
      <protection locked="0"/>
    </xf>
    <xf numFmtId="0" fontId="3" fillId="0" borderId="0" xfId="1" applyFont="1" applyAlignment="1" applyProtection="1">
      <alignment vertical="top"/>
      <protection locked="0"/>
    </xf>
    <xf numFmtId="165" fontId="35" fillId="0" borderId="36" xfId="3" applyNumberFormat="1" applyFont="1" applyBorder="1" applyAlignment="1" applyProtection="1">
      <alignment horizontal="right" vertical="top"/>
      <protection locked="0"/>
    </xf>
    <xf numFmtId="165" fontId="35" fillId="0" borderId="39" xfId="3" applyNumberFormat="1" applyFont="1" applyBorder="1" applyAlignment="1" applyProtection="1">
      <alignment horizontal="center" vertical="top"/>
      <protection locked="0"/>
    </xf>
    <xf numFmtId="0" fontId="37" fillId="0" borderId="36" xfId="7" applyFont="1" applyFill="1" applyBorder="1" applyAlignment="1" applyProtection="1">
      <alignment horizontal="center" vertical="top"/>
      <protection locked="0"/>
    </xf>
    <xf numFmtId="0" fontId="35" fillId="0" borderId="37" xfId="3" quotePrefix="1" applyFont="1" applyBorder="1" applyAlignment="1" applyProtection="1">
      <alignment vertical="top" wrapText="1"/>
      <protection locked="0"/>
    </xf>
    <xf numFmtId="0" fontId="38" fillId="0" borderId="36" xfId="7" applyFont="1" applyFill="1" applyBorder="1" applyAlignment="1" applyProtection="1">
      <alignment horizontal="center" vertical="top"/>
      <protection locked="0"/>
    </xf>
    <xf numFmtId="0" fontId="3" fillId="0" borderId="33" xfId="3" applyFont="1" applyBorder="1" applyAlignment="1" applyProtection="1">
      <alignment vertical="top" wrapText="1"/>
      <protection locked="0"/>
    </xf>
    <xf numFmtId="0" fontId="3" fillId="0" borderId="40" xfId="1" applyFont="1" applyBorder="1" applyAlignment="1" applyProtection="1">
      <alignment vertical="top" wrapText="1"/>
      <protection locked="0"/>
    </xf>
    <xf numFmtId="0" fontId="3" fillId="0" borderId="41" xfId="1" applyFont="1" applyBorder="1" applyAlignment="1" applyProtection="1">
      <alignment horizontal="center" vertical="top"/>
      <protection locked="0"/>
    </xf>
    <xf numFmtId="0" fontId="35" fillId="0" borderId="41" xfId="3" applyFont="1" applyBorder="1" applyAlignment="1" applyProtection="1">
      <alignment horizontal="center" vertical="top"/>
      <protection locked="0"/>
    </xf>
    <xf numFmtId="164" fontId="35" fillId="0" borderId="41" xfId="3" applyNumberFormat="1" applyFont="1" applyBorder="1" applyAlignment="1" applyProtection="1">
      <alignment horizontal="center" vertical="top"/>
      <protection locked="0"/>
    </xf>
    <xf numFmtId="0" fontId="3" fillId="0" borderId="40" xfId="3" applyFont="1" applyBorder="1" applyAlignment="1" applyProtection="1">
      <alignment vertical="top"/>
      <protection locked="0"/>
    </xf>
    <xf numFmtId="165" fontId="3" fillId="0" borderId="40" xfId="3" applyNumberFormat="1" applyFont="1" applyBorder="1" applyAlignment="1" applyProtection="1">
      <alignment vertical="top"/>
      <protection locked="0"/>
    </xf>
    <xf numFmtId="165" fontId="35" fillId="0" borderId="42" xfId="3" applyNumberFormat="1" applyFont="1" applyBorder="1" applyAlignment="1" applyProtection="1">
      <alignment horizontal="center" vertical="top"/>
      <protection locked="0"/>
    </xf>
    <xf numFmtId="165" fontId="35" fillId="0" borderId="40" xfId="3" applyNumberFormat="1" applyFont="1" applyBorder="1" applyAlignment="1" applyProtection="1">
      <alignment horizontal="center" vertical="top"/>
      <protection locked="0"/>
    </xf>
    <xf numFmtId="0" fontId="38" fillId="0" borderId="40" xfId="7" applyFont="1" applyFill="1" applyBorder="1" applyAlignment="1" applyProtection="1">
      <alignment horizontal="center" vertical="top"/>
      <protection locked="0"/>
    </xf>
    <xf numFmtId="0" fontId="35" fillId="0" borderId="40" xfId="3" applyFont="1" applyBorder="1" applyAlignment="1" applyProtection="1">
      <alignment horizontal="center" vertical="top"/>
      <protection locked="0"/>
    </xf>
    <xf numFmtId="0" fontId="3" fillId="0" borderId="41" xfId="1" applyFont="1" applyBorder="1" applyAlignment="1" applyProtection="1">
      <alignment horizontal="left" vertical="top"/>
      <protection locked="0"/>
    </xf>
    <xf numFmtId="1" fontId="35" fillId="0" borderId="40" xfId="3" quotePrefix="1" applyNumberFormat="1" applyFont="1" applyBorder="1" applyAlignment="1" applyProtection="1">
      <alignment horizontal="center" vertical="top"/>
      <protection locked="0"/>
    </xf>
    <xf numFmtId="0" fontId="35" fillId="0" borderId="41" xfId="3" applyFont="1" applyBorder="1" applyAlignment="1" applyProtection="1">
      <alignment horizontal="left" vertical="top"/>
      <protection locked="0"/>
    </xf>
    <xf numFmtId="0" fontId="35" fillId="0" borderId="43" xfId="3" applyFont="1" applyBorder="1" applyAlignment="1" applyProtection="1">
      <alignment horizontal="center" vertical="top"/>
      <protection locked="0"/>
    </xf>
    <xf numFmtId="0" fontId="35" fillId="0" borderId="44" xfId="3" applyFont="1" applyBorder="1" applyAlignment="1" applyProtection="1">
      <alignment horizontal="center" vertical="top" wrapText="1"/>
      <protection locked="0"/>
    </xf>
    <xf numFmtId="164" fontId="35" fillId="0" borderId="44" xfId="3" applyNumberFormat="1" applyFont="1" applyBorder="1" applyAlignment="1" applyProtection="1">
      <alignment horizontal="center" vertical="top" wrapText="1"/>
      <protection locked="0"/>
    </xf>
    <xf numFmtId="0" fontId="3" fillId="0" borderId="43" xfId="3" applyFont="1" applyBorder="1" applyAlignment="1" applyProtection="1">
      <alignment vertical="top"/>
      <protection locked="0"/>
    </xf>
    <xf numFmtId="0" fontId="35" fillId="0" borderId="44" xfId="3" applyFont="1" applyBorder="1" applyAlignment="1" applyProtection="1">
      <alignment vertical="top" wrapText="1"/>
      <protection locked="0"/>
    </xf>
    <xf numFmtId="0" fontId="3" fillId="0" borderId="0" xfId="1" applyFont="1" applyAlignment="1" applyProtection="1">
      <alignment horizontal="center" vertical="top"/>
      <protection locked="0"/>
    </xf>
    <xf numFmtId="0" fontId="3" fillId="0" borderId="0" xfId="1" applyFont="1" applyAlignment="1" applyProtection="1">
      <alignment horizontal="left" vertical="top"/>
      <protection locked="0"/>
    </xf>
    <xf numFmtId="0" fontId="35" fillId="0" borderId="0" xfId="3" applyFont="1" applyAlignment="1" applyProtection="1">
      <alignment horizontal="center" vertical="top"/>
      <protection locked="0"/>
    </xf>
    <xf numFmtId="0" fontId="3" fillId="0" borderId="0" xfId="3" applyFont="1" applyAlignment="1" applyProtection="1">
      <alignment vertical="top"/>
      <protection locked="0"/>
    </xf>
    <xf numFmtId="14" fontId="3" fillId="0" borderId="0" xfId="3" applyNumberFormat="1" applyFont="1" applyAlignment="1" applyProtection="1">
      <alignment horizontal="center" vertical="top"/>
      <protection locked="0"/>
    </xf>
    <xf numFmtId="0" fontId="3" fillId="0" borderId="0" xfId="3" quotePrefix="1" applyFont="1" applyAlignment="1" applyProtection="1">
      <alignment horizontal="center" vertical="top" wrapText="1"/>
      <protection locked="0"/>
    </xf>
    <xf numFmtId="0" fontId="3" fillId="0" borderId="0" xfId="3" quotePrefix="1" applyFont="1" applyAlignment="1" applyProtection="1">
      <alignment horizontal="center" vertical="top"/>
      <protection locked="0"/>
    </xf>
    <xf numFmtId="0" fontId="3" fillId="0" borderId="0" xfId="3" applyFont="1" applyAlignment="1" applyProtection="1">
      <alignment horizontal="center" vertical="top"/>
      <protection locked="0"/>
    </xf>
    <xf numFmtId="0" fontId="3" fillId="0" borderId="0" xfId="3" applyFont="1" applyAlignment="1" applyProtection="1">
      <alignment horizontal="left" vertical="top"/>
      <protection locked="0"/>
    </xf>
    <xf numFmtId="0" fontId="3" fillId="0" borderId="0" xfId="3" applyFont="1" applyAlignment="1" applyProtection="1">
      <alignment vertical="top" wrapText="1"/>
      <protection locked="0"/>
    </xf>
    <xf numFmtId="0" fontId="39" fillId="0" borderId="0" xfId="3" applyFont="1" applyAlignment="1" applyProtection="1">
      <alignment horizontal="left" vertical="top"/>
      <protection locked="0"/>
    </xf>
    <xf numFmtId="0" fontId="39" fillId="0" borderId="0" xfId="3" quotePrefix="1" applyFont="1" applyAlignment="1" applyProtection="1">
      <alignment horizontal="center" vertical="top" wrapText="1"/>
      <protection locked="0"/>
    </xf>
    <xf numFmtId="2" fontId="3" fillId="0" borderId="0" xfId="1" applyNumberFormat="1" applyFont="1" applyAlignment="1" applyProtection="1">
      <alignment horizontal="center" vertical="top"/>
      <protection locked="0"/>
    </xf>
    <xf numFmtId="2" fontId="3" fillId="0" borderId="0" xfId="3" applyNumberFormat="1" applyFont="1" applyAlignment="1" applyProtection="1">
      <alignment vertical="top"/>
      <protection locked="0"/>
    </xf>
    <xf numFmtId="0" fontId="39" fillId="0" borderId="0" xfId="3" applyFont="1" applyAlignment="1" applyProtection="1">
      <alignment horizontal="center" vertical="top"/>
      <protection locked="0"/>
    </xf>
    <xf numFmtId="0" fontId="31" fillId="2" borderId="0" xfId="0" applyFont="1" applyFill="1" applyAlignment="1">
      <alignment vertical="center"/>
    </xf>
    <xf numFmtId="0" fontId="31" fillId="2" borderId="1" xfId="0" applyFont="1" applyFill="1" applyBorder="1" applyAlignment="1">
      <alignment vertical="center"/>
    </xf>
    <xf numFmtId="0" fontId="31" fillId="2" borderId="1" xfId="0" applyFont="1" applyFill="1" applyBorder="1" applyAlignment="1">
      <alignment horizontal="left" vertical="center"/>
    </xf>
    <xf numFmtId="0" fontId="3" fillId="2" borderId="1" xfId="1" applyFont="1" applyFill="1" applyBorder="1" applyAlignment="1" applyProtection="1">
      <alignment horizontal="left" vertical="center" wrapText="1"/>
      <protection locked="0"/>
    </xf>
    <xf numFmtId="0" fontId="3" fillId="2" borderId="0" xfId="0" applyFont="1" applyFill="1" applyAlignment="1" applyProtection="1">
      <alignment vertical="top"/>
      <protection locked="0"/>
    </xf>
    <xf numFmtId="0" fontId="31" fillId="2" borderId="1" xfId="0" applyFont="1" applyFill="1" applyBorder="1" applyAlignment="1">
      <alignment vertical="top"/>
    </xf>
    <xf numFmtId="0" fontId="3" fillId="0" borderId="0" xfId="8" applyFont="1" applyProtection="1">
      <alignment vertical="center"/>
      <protection locked="0"/>
    </xf>
    <xf numFmtId="0" fontId="41" fillId="0" borderId="0" xfId="9" applyFont="1" applyAlignment="1">
      <alignment vertical="center"/>
    </xf>
    <xf numFmtId="0" fontId="42" fillId="0" borderId="0" xfId="9" applyFont="1" applyAlignment="1">
      <alignment vertical="center"/>
    </xf>
    <xf numFmtId="0" fontId="2" fillId="0" borderId="0" xfId="8" applyFont="1">
      <alignment vertical="center"/>
    </xf>
    <xf numFmtId="0" fontId="3" fillId="0" borderId="0" xfId="10" applyFont="1" applyAlignment="1">
      <alignment vertical="center"/>
    </xf>
    <xf numFmtId="0" fontId="3" fillId="0" borderId="0" xfId="10" applyFont="1" applyAlignment="1">
      <alignment horizontal="center" vertical="center"/>
    </xf>
    <xf numFmtId="0" fontId="31" fillId="2" borderId="1" xfId="0" applyFont="1" applyFill="1" applyBorder="1" applyAlignment="1">
      <alignment horizontal="center" vertical="center" wrapText="1"/>
    </xf>
    <xf numFmtId="0" fontId="31" fillId="2" borderId="0" xfId="0" applyFont="1" applyFill="1" applyAlignment="1">
      <alignment horizontal="left" vertical="center"/>
    </xf>
    <xf numFmtId="0" fontId="31" fillId="2" borderId="0" xfId="0" applyFont="1" applyFill="1" applyAlignment="1">
      <alignment vertical="center" wrapText="1"/>
    </xf>
    <xf numFmtId="0" fontId="30" fillId="7" borderId="1" xfId="0" applyFont="1" applyFill="1" applyBorder="1" applyAlignment="1">
      <alignment horizontal="center" vertical="center"/>
    </xf>
    <xf numFmtId="0" fontId="31" fillId="2" borderId="5" xfId="0" applyFont="1" applyFill="1" applyBorder="1" applyAlignment="1">
      <alignment vertical="center"/>
    </xf>
    <xf numFmtId="0" fontId="31" fillId="2" borderId="0" xfId="0" quotePrefix="1" applyFont="1" applyFill="1" applyAlignment="1">
      <alignment vertical="center"/>
    </xf>
    <xf numFmtId="0" fontId="48" fillId="7" borderId="8" xfId="0" quotePrefix="1" applyFont="1" applyFill="1" applyBorder="1" applyAlignment="1">
      <alignment horizontal="center" vertical="center"/>
    </xf>
    <xf numFmtId="0" fontId="29" fillId="8" borderId="0" xfId="0" quotePrefix="1" applyFont="1" applyFill="1" applyAlignment="1">
      <alignment horizontal="center" vertical="center"/>
    </xf>
    <xf numFmtId="0" fontId="31" fillId="2" borderId="4" xfId="0" applyFont="1" applyFill="1" applyBorder="1" applyAlignment="1">
      <alignment vertical="center"/>
    </xf>
    <xf numFmtId="0" fontId="31" fillId="2" borderId="1" xfId="0" applyFont="1" applyFill="1" applyBorder="1" applyAlignment="1">
      <alignment vertical="center" wrapText="1"/>
    </xf>
    <xf numFmtId="0" fontId="31" fillId="4" borderId="1" xfId="0" applyFont="1" applyFill="1" applyBorder="1" applyAlignment="1" applyProtection="1">
      <alignment vertical="top" wrapText="1"/>
      <protection locked="0"/>
    </xf>
    <xf numFmtId="0" fontId="31" fillId="4" borderId="1" xfId="0" applyFont="1" applyFill="1" applyBorder="1" applyAlignment="1" applyProtection="1">
      <alignment horizontal="left" vertical="top" wrapText="1"/>
      <protection locked="0"/>
    </xf>
    <xf numFmtId="0" fontId="31" fillId="2" borderId="0" xfId="0" applyFont="1" applyFill="1" applyAlignment="1">
      <alignment horizontal="left" vertical="top"/>
    </xf>
    <xf numFmtId="0" fontId="3" fillId="0" borderId="29" xfId="1" applyFont="1" applyBorder="1" applyAlignment="1" applyProtection="1">
      <alignment vertical="top" wrapText="1"/>
      <protection locked="0"/>
    </xf>
    <xf numFmtId="0" fontId="3" fillId="3" borderId="1" xfId="1" applyFont="1" applyFill="1" applyBorder="1" applyAlignment="1" applyProtection="1">
      <alignment vertical="center" wrapText="1"/>
      <protection locked="0"/>
    </xf>
    <xf numFmtId="0" fontId="3" fillId="3" borderId="1" xfId="1" applyFont="1" applyFill="1" applyBorder="1" applyAlignment="1" applyProtection="1">
      <alignment horizontal="left" vertical="center" wrapText="1"/>
      <protection locked="0"/>
    </xf>
    <xf numFmtId="0" fontId="35" fillId="0" borderId="36" xfId="3" applyFont="1" applyBorder="1" applyAlignment="1" applyProtection="1">
      <alignment vertical="top" wrapText="1"/>
      <protection locked="0"/>
    </xf>
    <xf numFmtId="0" fontId="35" fillId="0" borderId="36" xfId="3" quotePrefix="1" applyFont="1" applyBorder="1" applyAlignment="1" applyProtection="1">
      <alignment vertical="top" wrapText="1"/>
      <protection locked="0"/>
    </xf>
    <xf numFmtId="0" fontId="35" fillId="0" borderId="40" xfId="3" applyFont="1" applyBorder="1" applyAlignment="1" applyProtection="1">
      <alignment vertical="top" wrapText="1"/>
      <protection locked="0"/>
    </xf>
    <xf numFmtId="0" fontId="32" fillId="0" borderId="6" xfId="1" applyFont="1" applyBorder="1" applyAlignment="1">
      <alignment horizontal="left" vertical="top"/>
    </xf>
    <xf numFmtId="0" fontId="32" fillId="0" borderId="6" xfId="1" quotePrefix="1" applyFont="1" applyBorder="1" applyAlignment="1">
      <alignment horizontal="left" vertical="top"/>
    </xf>
    <xf numFmtId="0" fontId="32" fillId="0" borderId="6" xfId="3" quotePrefix="1" applyFont="1" applyBorder="1" applyAlignment="1">
      <alignment vertical="top"/>
    </xf>
    <xf numFmtId="0" fontId="3" fillId="0" borderId="6" xfId="3" applyFont="1" applyBorder="1" applyAlignment="1">
      <alignment vertical="top"/>
    </xf>
    <xf numFmtId="0" fontId="3" fillId="0" borderId="8" xfId="1" applyFont="1" applyBorder="1" applyAlignment="1">
      <alignment vertical="top" wrapText="1"/>
    </xf>
    <xf numFmtId="0" fontId="49" fillId="2" borderId="1" xfId="1" applyFont="1" applyFill="1" applyBorder="1" applyAlignment="1" applyProtection="1">
      <alignment horizontal="left" vertical="top"/>
      <protection locked="0"/>
    </xf>
    <xf numFmtId="0" fontId="49" fillId="2" borderId="1" xfId="0" applyFont="1" applyFill="1" applyBorder="1" applyAlignment="1" applyProtection="1">
      <alignment vertical="top" wrapText="1"/>
      <protection locked="0"/>
    </xf>
    <xf numFmtId="0" fontId="3" fillId="16" borderId="1" xfId="1" applyFont="1" applyFill="1" applyBorder="1" applyAlignment="1" applyProtection="1">
      <alignment horizontal="left" vertical="top" wrapText="1"/>
      <protection locked="0"/>
    </xf>
    <xf numFmtId="0" fontId="31" fillId="0" borderId="1" xfId="0" applyFont="1" applyBorder="1" applyAlignment="1">
      <alignment vertical="center"/>
    </xf>
    <xf numFmtId="0" fontId="0" fillId="2" borderId="1" xfId="0" applyFill="1" applyBorder="1"/>
    <xf numFmtId="0" fontId="0" fillId="2" borderId="2" xfId="0" applyFill="1" applyBorder="1"/>
    <xf numFmtId="0" fontId="0" fillId="2" borderId="5" xfId="0" applyFill="1" applyBorder="1"/>
    <xf numFmtId="0" fontId="0" fillId="2" borderId="3" xfId="0" applyFill="1" applyBorder="1"/>
    <xf numFmtId="0" fontId="3" fillId="2" borderId="1" xfId="0" applyFont="1" applyFill="1" applyBorder="1" applyAlignment="1">
      <alignment vertical="center"/>
    </xf>
    <xf numFmtId="0" fontId="0" fillId="2" borderId="1" xfId="0" applyFill="1" applyBorder="1" applyAlignment="1">
      <alignment vertical="center" wrapText="1"/>
    </xf>
    <xf numFmtId="0" fontId="0" fillId="2" borderId="29" xfId="0" applyFill="1" applyBorder="1" applyAlignment="1">
      <alignment vertical="center"/>
    </xf>
    <xf numFmtId="0" fontId="0" fillId="2" borderId="31" xfId="0" applyFill="1" applyBorder="1" applyAlignment="1">
      <alignment vertical="center"/>
    </xf>
    <xf numFmtId="0" fontId="0" fillId="2" borderId="4" xfId="0" applyFill="1" applyBorder="1" applyAlignment="1">
      <alignment vertical="center" wrapText="1"/>
    </xf>
    <xf numFmtId="0" fontId="0" fillId="2" borderId="4" xfId="0" applyFill="1" applyBorder="1" applyAlignment="1">
      <alignment vertical="center"/>
    </xf>
    <xf numFmtId="0" fontId="0" fillId="2" borderId="35" xfId="0" applyFill="1" applyBorder="1" applyAlignment="1">
      <alignment vertical="center"/>
    </xf>
    <xf numFmtId="0" fontId="50" fillId="2" borderId="1" xfId="0" applyFont="1" applyFill="1" applyBorder="1" applyAlignment="1">
      <alignment horizontal="center"/>
    </xf>
    <xf numFmtId="0" fontId="50" fillId="2" borderId="1" xfId="0" applyFont="1" applyFill="1" applyBorder="1" applyAlignment="1">
      <alignment vertical="center"/>
    </xf>
    <xf numFmtId="0" fontId="50" fillId="2" borderId="30" xfId="0" applyFont="1" applyFill="1" applyBorder="1" applyAlignment="1">
      <alignment vertical="center"/>
    </xf>
    <xf numFmtId="0" fontId="50" fillId="2" borderId="32" xfId="0" applyFont="1" applyFill="1" applyBorder="1" applyAlignment="1">
      <alignment vertical="center"/>
    </xf>
    <xf numFmtId="0" fontId="50" fillId="2" borderId="3" xfId="0" applyFont="1" applyFill="1" applyBorder="1" applyAlignment="1">
      <alignment vertical="center"/>
    </xf>
    <xf numFmtId="0" fontId="49" fillId="0" borderId="33" xfId="1" applyFont="1" applyBorder="1" applyAlignment="1" applyProtection="1">
      <alignment horizontal="center" vertical="top" wrapText="1"/>
      <protection locked="0"/>
    </xf>
    <xf numFmtId="0" fontId="0" fillId="2" borderId="8" xfId="0" applyFill="1" applyBorder="1"/>
    <xf numFmtId="0" fontId="0" fillId="17" borderId="1" xfId="0" applyFill="1" applyBorder="1"/>
    <xf numFmtId="0" fontId="50" fillId="2" borderId="0" xfId="0" applyFont="1" applyFill="1" applyAlignment="1">
      <alignment horizontal="center"/>
    </xf>
    <xf numFmtId="0" fontId="50" fillId="2" borderId="7" xfId="0" applyFont="1" applyFill="1" applyBorder="1" applyAlignment="1">
      <alignment horizontal="center"/>
    </xf>
    <xf numFmtId="0" fontId="0" fillId="2" borderId="7" xfId="0" applyFill="1" applyBorder="1"/>
    <xf numFmtId="0" fontId="49" fillId="2" borderId="1" xfId="1" applyFont="1" applyFill="1" applyBorder="1" applyAlignment="1" applyProtection="1">
      <alignment vertical="top" wrapText="1"/>
      <protection locked="0"/>
    </xf>
    <xf numFmtId="0" fontId="49" fillId="2" borderId="1" xfId="1" applyFont="1" applyFill="1" applyBorder="1" applyAlignment="1" applyProtection="1">
      <alignment horizontal="left" vertical="top" wrapText="1"/>
      <protection locked="0"/>
    </xf>
    <xf numFmtId="0" fontId="49" fillId="0" borderId="1" xfId="1" applyFont="1" applyBorder="1" applyAlignment="1" applyProtection="1">
      <alignment horizontal="left" vertical="top"/>
      <protection locked="0"/>
    </xf>
    <xf numFmtId="0" fontId="10" fillId="2" borderId="1" xfId="0" applyFont="1" applyFill="1" applyBorder="1" applyAlignment="1">
      <alignment horizontal="left" vertical="center"/>
    </xf>
    <xf numFmtId="0" fontId="49" fillId="2" borderId="1" xfId="0" applyFont="1" applyFill="1" applyBorder="1" applyAlignment="1">
      <alignment vertical="center"/>
    </xf>
    <xf numFmtId="0" fontId="49" fillId="2" borderId="0" xfId="0" applyFont="1" applyFill="1" applyAlignment="1">
      <alignment vertical="center"/>
    </xf>
    <xf numFmtId="0" fontId="31" fillId="18" borderId="1" xfId="0" applyFont="1" applyFill="1" applyBorder="1" applyAlignment="1">
      <alignment vertical="center"/>
    </xf>
    <xf numFmtId="0" fontId="31" fillId="18" borderId="0" xfId="0" applyFont="1" applyFill="1" applyAlignment="1">
      <alignment vertical="center"/>
    </xf>
    <xf numFmtId="0" fontId="49" fillId="18" borderId="1" xfId="0" applyFont="1" applyFill="1" applyBorder="1" applyAlignment="1">
      <alignment vertical="center"/>
    </xf>
    <xf numFmtId="0" fontId="49" fillId="18" borderId="0" xfId="0" applyFont="1" applyFill="1" applyAlignment="1">
      <alignment vertical="center"/>
    </xf>
    <xf numFmtId="0" fontId="31" fillId="18" borderId="0" xfId="0" applyFont="1" applyFill="1" applyAlignment="1">
      <alignment horizontal="left" vertical="center"/>
    </xf>
    <xf numFmtId="0" fontId="0" fillId="0" borderId="1" xfId="0" applyBorder="1"/>
    <xf numFmtId="0" fontId="50" fillId="0" borderId="1" xfId="0" applyFont="1" applyBorder="1" applyAlignment="1">
      <alignment horizontal="center"/>
    </xf>
    <xf numFmtId="0" fontId="52" fillId="0" borderId="1" xfId="12" applyBorder="1"/>
    <xf numFmtId="0" fontId="33" fillId="0" borderId="0" xfId="13" applyFont="1" applyAlignment="1">
      <alignment vertical="center"/>
    </xf>
    <xf numFmtId="0" fontId="33" fillId="0" borderId="0" xfId="13" applyFont="1" applyAlignment="1">
      <alignment horizontal="center" vertical="center"/>
    </xf>
    <xf numFmtId="0" fontId="33" fillId="0" borderId="0" xfId="13" applyFont="1" applyAlignment="1">
      <alignment horizontal="left" vertical="center"/>
    </xf>
    <xf numFmtId="3" fontId="33" fillId="0" borderId="0" xfId="13" applyNumberFormat="1" applyFont="1" applyAlignment="1">
      <alignment horizontal="right" vertical="center"/>
    </xf>
    <xf numFmtId="0" fontId="54" fillId="19" borderId="0" xfId="13" applyFont="1" applyFill="1" applyAlignment="1">
      <alignment horizontal="left" vertical="center"/>
    </xf>
    <xf numFmtId="165" fontId="33" fillId="19" borderId="0" xfId="13" applyNumberFormat="1" applyFont="1" applyFill="1" applyAlignment="1">
      <alignment horizontal="left" vertical="center"/>
    </xf>
    <xf numFmtId="165" fontId="33" fillId="0" borderId="0" xfId="13" applyNumberFormat="1" applyFont="1" applyAlignment="1">
      <alignment horizontal="left" vertical="center"/>
    </xf>
    <xf numFmtId="165" fontId="53" fillId="0" borderId="0" xfId="13" applyNumberFormat="1" applyFont="1" applyAlignment="1">
      <alignment horizontal="right" vertical="center"/>
    </xf>
    <xf numFmtId="17" fontId="33" fillId="0" borderId="1" xfId="13" quotePrefix="1" applyNumberFormat="1" applyFont="1" applyBorder="1" applyAlignment="1">
      <alignment horizontal="center" vertical="center"/>
    </xf>
    <xf numFmtId="17" fontId="33" fillId="0" borderId="1" xfId="13" quotePrefix="1" applyNumberFormat="1" applyFont="1" applyBorder="1" applyAlignment="1">
      <alignment horizontal="left" vertical="center"/>
    </xf>
    <xf numFmtId="0" fontId="33" fillId="0" borderId="36" xfId="13" quotePrefix="1" applyFont="1" applyBorder="1" applyAlignment="1">
      <alignment horizontal="center" vertical="center"/>
    </xf>
    <xf numFmtId="0" fontId="33" fillId="0" borderId="36" xfId="13" applyFont="1" applyBorder="1" applyAlignment="1">
      <alignment horizontal="center" vertical="center"/>
    </xf>
    <xf numFmtId="0" fontId="33" fillId="0" borderId="36" xfId="13" applyFont="1" applyBorder="1" applyAlignment="1">
      <alignment horizontal="left" vertical="center"/>
    </xf>
    <xf numFmtId="0" fontId="33" fillId="0" borderId="33" xfId="13" applyFont="1" applyBorder="1" applyAlignment="1">
      <alignment horizontal="center" vertical="center"/>
    </xf>
    <xf numFmtId="0" fontId="33" fillId="0" borderId="33" xfId="13" applyFont="1" applyBorder="1" applyAlignment="1">
      <alignment horizontal="left" vertical="center"/>
    </xf>
    <xf numFmtId="0" fontId="33" fillId="6" borderId="33" xfId="13" applyFont="1" applyFill="1" applyBorder="1" applyAlignment="1">
      <alignment horizontal="center" vertical="center"/>
    </xf>
    <xf numFmtId="0" fontId="33" fillId="12" borderId="33" xfId="13" applyFont="1" applyFill="1" applyBorder="1" applyAlignment="1">
      <alignment horizontal="left" vertical="center"/>
    </xf>
    <xf numFmtId="0" fontId="33" fillId="0" borderId="33" xfId="13" quotePrefix="1" applyFont="1" applyBorder="1" applyAlignment="1">
      <alignment horizontal="left" vertical="center"/>
    </xf>
    <xf numFmtId="0" fontId="33" fillId="0" borderId="45" xfId="13" applyFont="1" applyBorder="1" applyAlignment="1">
      <alignment horizontal="center" vertical="center"/>
    </xf>
    <xf numFmtId="0" fontId="33" fillId="0" borderId="45" xfId="13" applyFont="1" applyBorder="1" applyAlignment="1">
      <alignment horizontal="left" vertical="center"/>
    </xf>
    <xf numFmtId="0" fontId="33" fillId="0" borderId="5" xfId="13" quotePrefix="1" applyFont="1" applyBorder="1" applyAlignment="1">
      <alignment horizontal="center" vertical="center"/>
    </xf>
    <xf numFmtId="0" fontId="33" fillId="0" borderId="33" xfId="13" quotePrefix="1" applyFont="1" applyBorder="1" applyAlignment="1">
      <alignment horizontal="center" vertical="center"/>
    </xf>
    <xf numFmtId="0" fontId="33" fillId="0" borderId="77" xfId="13" applyFont="1" applyBorder="1" applyAlignment="1">
      <alignment horizontal="center" vertical="center"/>
    </xf>
    <xf numFmtId="0" fontId="33" fillId="0" borderId="77" xfId="13" applyFont="1" applyBorder="1" applyAlignment="1">
      <alignment horizontal="left" vertical="center"/>
    </xf>
    <xf numFmtId="0" fontId="33" fillId="0" borderId="77" xfId="13" applyFont="1" applyBorder="1" applyAlignment="1">
      <alignment horizontal="left" vertical="center" wrapText="1"/>
    </xf>
    <xf numFmtId="0" fontId="53" fillId="0" borderId="0" xfId="13" applyFont="1" applyAlignment="1">
      <alignment horizontal="right" vertical="center"/>
    </xf>
    <xf numFmtId="0" fontId="55" fillId="0" borderId="0" xfId="13" applyFont="1" applyAlignment="1">
      <alignment horizontal="left" vertical="center"/>
    </xf>
    <xf numFmtId="0" fontId="56" fillId="20" borderId="0" xfId="0" applyFont="1" applyFill="1" applyAlignment="1">
      <alignment vertical="center"/>
    </xf>
    <xf numFmtId="0" fontId="48" fillId="7" borderId="1" xfId="0" quotePrefix="1" applyFont="1" applyFill="1" applyBorder="1" applyAlignment="1">
      <alignment horizontal="center" vertical="center"/>
    </xf>
    <xf numFmtId="0" fontId="31" fillId="2" borderId="64" xfId="0" applyFont="1" applyFill="1" applyBorder="1" applyAlignment="1">
      <alignment vertical="center"/>
    </xf>
    <xf numFmtId="0" fontId="48" fillId="0" borderId="7" xfId="0" quotePrefix="1" applyFont="1" applyBorder="1" applyAlignment="1">
      <alignment horizontal="center" vertical="center"/>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50" fillId="2" borderId="0" xfId="0" applyFont="1" applyFill="1" applyAlignment="1">
      <alignment vertical="top"/>
    </xf>
    <xf numFmtId="0" fontId="50" fillId="2" borderId="0" xfId="0" applyFont="1" applyFill="1" applyAlignment="1">
      <alignment horizontal="center" vertical="top"/>
    </xf>
    <xf numFmtId="0" fontId="50" fillId="2" borderId="0" xfId="0" applyFont="1" applyFill="1"/>
    <xf numFmtId="0" fontId="52" fillId="2" borderId="0" xfId="12" applyFill="1" applyAlignment="1">
      <alignment wrapText="1"/>
    </xf>
    <xf numFmtId="0" fontId="52" fillId="2" borderId="0" xfId="12" applyFill="1" applyAlignment="1">
      <alignment vertical="top"/>
    </xf>
    <xf numFmtId="0" fontId="52" fillId="2" borderId="0" xfId="12" applyFill="1" applyAlignment="1">
      <alignment horizontal="left" vertical="top" wrapText="1"/>
    </xf>
    <xf numFmtId="0" fontId="52" fillId="2" borderId="0" xfId="12" applyFill="1" applyAlignment="1">
      <alignment vertical="top" wrapText="1"/>
    </xf>
    <xf numFmtId="0" fontId="0" fillId="2" borderId="0" xfId="0" quotePrefix="1" applyFill="1" applyAlignment="1">
      <alignment vertical="top"/>
    </xf>
    <xf numFmtId="0" fontId="31" fillId="18" borderId="1" xfId="0" applyFont="1" applyFill="1" applyBorder="1" applyAlignment="1">
      <alignment horizontal="left" vertical="center"/>
    </xf>
    <xf numFmtId="0" fontId="31" fillId="2" borderId="1" xfId="0" applyFont="1" applyFill="1" applyBorder="1" applyAlignment="1">
      <alignment horizontal="left" vertical="center"/>
    </xf>
    <xf numFmtId="0" fontId="0" fillId="2" borderId="8" xfId="0" applyFill="1" applyBorder="1" applyAlignment="1">
      <alignment horizontal="left" vertical="center" wrapText="1"/>
    </xf>
    <xf numFmtId="0" fontId="0" fillId="2" borderId="6" xfId="0" applyFill="1" applyBorder="1" applyAlignment="1">
      <alignment horizontal="left" vertical="center" wrapText="1"/>
    </xf>
    <xf numFmtId="0" fontId="0" fillId="2" borderId="28" xfId="0" applyFill="1" applyBorder="1" applyAlignment="1">
      <alignment horizontal="left" vertical="center" wrapText="1"/>
    </xf>
    <xf numFmtId="0" fontId="50" fillId="2" borderId="1" xfId="0" applyFont="1" applyFill="1" applyBorder="1" applyAlignment="1">
      <alignment horizont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8" xfId="0" applyFill="1" applyBorder="1" applyAlignment="1">
      <alignment horizontal="center" vertical="center" wrapText="1"/>
    </xf>
    <xf numFmtId="0" fontId="3" fillId="3" borderId="2" xfId="1" applyFont="1" applyFill="1" applyBorder="1" applyAlignment="1" applyProtection="1">
      <alignment horizontal="center" vertical="top" wrapText="1"/>
      <protection locked="0"/>
    </xf>
    <xf numFmtId="0" fontId="3" fillId="3" borderId="3" xfId="1" applyFont="1" applyFill="1" applyBorder="1" applyAlignment="1" applyProtection="1">
      <alignment horizontal="center" vertical="top" wrapText="1"/>
      <protection locked="0"/>
    </xf>
    <xf numFmtId="0" fontId="3" fillId="6" borderId="8" xfId="3" applyFont="1" applyFill="1" applyBorder="1" applyAlignment="1" applyProtection="1">
      <alignment horizontal="center" vertical="top" wrapText="1"/>
      <protection locked="0"/>
    </xf>
    <xf numFmtId="0" fontId="3" fillId="6" borderId="6" xfId="3" applyFont="1" applyFill="1" applyBorder="1" applyAlignment="1" applyProtection="1">
      <alignment horizontal="center" vertical="top" wrapText="1"/>
      <protection locked="0"/>
    </xf>
    <xf numFmtId="0" fontId="3" fillId="3" borderId="2"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51" fillId="0" borderId="37" xfId="1" applyFont="1" applyBorder="1" applyAlignment="1" applyProtection="1">
      <alignment horizontal="left" vertical="top"/>
      <protection locked="0"/>
    </xf>
    <xf numFmtId="0" fontId="51" fillId="0" borderId="75" xfId="1" applyFont="1" applyBorder="1" applyAlignment="1" applyProtection="1">
      <alignment horizontal="left" vertical="top"/>
      <protection locked="0"/>
    </xf>
    <xf numFmtId="0" fontId="51" fillId="0" borderId="76" xfId="1" applyFont="1" applyBorder="1" applyAlignment="1" applyProtection="1">
      <alignment horizontal="left" vertical="top"/>
      <protection locked="0"/>
    </xf>
    <xf numFmtId="0" fontId="3" fillId="4" borderId="2" xfId="1" applyFont="1" applyFill="1" applyBorder="1" applyAlignment="1" applyProtection="1">
      <alignment horizontal="center" vertical="top" wrapText="1"/>
      <protection locked="0"/>
    </xf>
    <xf numFmtId="0" fontId="3" fillId="4" borderId="3" xfId="1" applyFont="1" applyFill="1" applyBorder="1" applyAlignment="1" applyProtection="1">
      <alignment horizontal="center" vertical="top" wrapText="1"/>
      <protection locked="0"/>
    </xf>
    <xf numFmtId="0" fontId="3" fillId="3" borderId="30" xfId="1" applyFont="1" applyFill="1" applyBorder="1" applyAlignment="1" applyProtection="1">
      <alignment horizontal="center" vertical="top" wrapText="1"/>
      <protection locked="0"/>
    </xf>
    <xf numFmtId="0" fontId="3" fillId="3" borderId="32" xfId="1" applyFont="1" applyFill="1" applyBorder="1" applyAlignment="1" applyProtection="1">
      <alignment horizontal="center" vertical="top" wrapText="1"/>
      <protection locked="0"/>
    </xf>
    <xf numFmtId="0" fontId="17" fillId="0" borderId="15" xfId="2" applyFont="1" applyBorder="1" applyAlignment="1">
      <alignment horizontal="center" vertical="center" wrapText="1"/>
    </xf>
    <xf numFmtId="0" fontId="17" fillId="0" borderId="15" xfId="2" applyFont="1" applyBorder="1" applyAlignment="1">
      <alignment horizontal="center" vertical="center"/>
    </xf>
    <xf numFmtId="0" fontId="17" fillId="0" borderId="17" xfId="2" applyFont="1" applyBorder="1" applyAlignment="1">
      <alignment horizontal="center" vertical="center"/>
    </xf>
    <xf numFmtId="0" fontId="17" fillId="0" borderId="19" xfId="2" applyFont="1" applyBorder="1" applyAlignment="1">
      <alignment horizontal="center" vertical="center"/>
    </xf>
    <xf numFmtId="0" fontId="17" fillId="0" borderId="21" xfId="2" applyFont="1" applyBorder="1" applyAlignment="1">
      <alignment horizontal="center" vertical="center"/>
    </xf>
    <xf numFmtId="0" fontId="17" fillId="0" borderId="24" xfId="2" applyFont="1" applyBorder="1" applyAlignment="1">
      <alignment horizontal="center" vertical="center"/>
    </xf>
    <xf numFmtId="0" fontId="17" fillId="0" borderId="21" xfId="2" applyFont="1" applyBorder="1" applyAlignment="1">
      <alignment horizontal="center" vertical="center" wrapText="1"/>
    </xf>
    <xf numFmtId="0" fontId="15" fillId="0" borderId="21" xfId="2" applyFont="1" applyBorder="1" applyAlignment="1">
      <alignment horizontal="left" vertical="center"/>
    </xf>
    <xf numFmtId="0" fontId="15" fillId="0" borderId="17" xfId="2" applyFont="1" applyBorder="1" applyAlignment="1">
      <alignment horizontal="left" vertical="center"/>
    </xf>
    <xf numFmtId="0" fontId="15" fillId="0" borderId="19" xfId="2" applyFont="1" applyBorder="1" applyAlignment="1">
      <alignment horizontal="left" vertical="center"/>
    </xf>
    <xf numFmtId="0" fontId="15" fillId="0" borderId="24" xfId="2" applyFont="1" applyBorder="1" applyAlignment="1">
      <alignment horizontal="left" vertical="center"/>
    </xf>
    <xf numFmtId="0" fontId="45" fillId="0" borderId="54" xfId="11" applyFont="1" applyBorder="1" applyAlignment="1">
      <alignment horizontal="center" vertical="center"/>
    </xf>
    <xf numFmtId="0" fontId="45" fillId="0" borderId="52" xfId="11" applyFont="1" applyBorder="1" applyAlignment="1">
      <alignment horizontal="center" vertical="center"/>
    </xf>
    <xf numFmtId="0" fontId="45" fillId="0" borderId="55" xfId="11" applyFont="1" applyBorder="1" applyAlignment="1">
      <alignment horizontal="center" vertical="center"/>
    </xf>
    <xf numFmtId="49" fontId="2" fillId="14" borderId="60" xfId="9" applyNumberFormat="1" applyFont="1" applyFill="1" applyBorder="1" applyAlignment="1">
      <alignment horizontal="center" vertical="center" shrinkToFit="1"/>
    </xf>
    <xf numFmtId="49" fontId="2" fillId="14" borderId="6" xfId="9" applyNumberFormat="1" applyFont="1" applyFill="1" applyBorder="1" applyAlignment="1">
      <alignment horizontal="center" vertical="center" shrinkToFit="1"/>
    </xf>
    <xf numFmtId="49" fontId="2" fillId="14" borderId="28" xfId="9" applyNumberFormat="1" applyFont="1" applyFill="1" applyBorder="1" applyAlignment="1">
      <alignment horizontal="center" vertical="center" shrinkToFit="1"/>
    </xf>
    <xf numFmtId="0" fontId="45" fillId="0" borderId="8" xfId="9" applyFont="1" applyBorder="1" applyAlignment="1">
      <alignment horizontal="center" vertical="center" shrinkToFit="1"/>
    </xf>
    <xf numFmtId="0" fontId="45" fillId="0" borderId="6" xfId="9" applyFont="1" applyBorder="1" applyAlignment="1">
      <alignment horizontal="center" vertical="center" shrinkToFit="1"/>
    </xf>
    <xf numFmtId="0" fontId="45" fillId="0" borderId="61" xfId="9" applyFont="1" applyBorder="1" applyAlignment="1">
      <alignment horizontal="center" vertical="center" shrinkToFit="1"/>
    </xf>
    <xf numFmtId="49" fontId="2" fillId="14" borderId="29" xfId="9" applyNumberFormat="1" applyFont="1" applyFill="1" applyBorder="1" applyAlignment="1">
      <alignment horizontal="left" vertical="center" wrapText="1" shrinkToFit="1"/>
    </xf>
    <xf numFmtId="49" fontId="2" fillId="14" borderId="31" xfId="9" applyNumberFormat="1" applyFont="1" applyFill="1" applyBorder="1" applyAlignment="1">
      <alignment horizontal="left" vertical="center" wrapText="1" shrinkToFit="1"/>
    </xf>
    <xf numFmtId="49" fontId="2" fillId="14" borderId="4" xfId="9" applyNumberFormat="1" applyFont="1" applyFill="1" applyBorder="1" applyAlignment="1">
      <alignment horizontal="left" vertical="center" wrapText="1" shrinkToFit="1"/>
    </xf>
    <xf numFmtId="49" fontId="2" fillId="14" borderId="35" xfId="9" applyNumberFormat="1" applyFont="1" applyFill="1" applyBorder="1" applyAlignment="1">
      <alignment horizontal="left" vertical="center" wrapText="1" shrinkToFit="1"/>
    </xf>
    <xf numFmtId="0" fontId="46" fillId="15" borderId="30" xfId="9" applyFont="1" applyFill="1" applyBorder="1" applyAlignment="1">
      <alignment horizontal="left" vertical="center" shrinkToFit="1"/>
    </xf>
    <xf numFmtId="0" fontId="46" fillId="15" borderId="29" xfId="9" applyFont="1" applyFill="1" applyBorder="1" applyAlignment="1">
      <alignment horizontal="left" vertical="center" shrinkToFit="1"/>
    </xf>
    <xf numFmtId="0" fontId="46" fillId="15" borderId="32" xfId="9" applyFont="1" applyFill="1" applyBorder="1" applyAlignment="1">
      <alignment horizontal="left" vertical="center" shrinkToFit="1"/>
    </xf>
    <xf numFmtId="0" fontId="46" fillId="15" borderId="4" xfId="9" applyFont="1" applyFill="1" applyBorder="1" applyAlignment="1">
      <alignment horizontal="left" vertical="center" shrinkToFit="1"/>
    </xf>
    <xf numFmtId="49" fontId="2" fillId="14" borderId="8" xfId="9" applyNumberFormat="1" applyFont="1" applyFill="1" applyBorder="1" applyAlignment="1">
      <alignment horizontal="center" vertical="center"/>
    </xf>
    <xf numFmtId="49" fontId="2" fillId="14" borderId="6" xfId="9" applyNumberFormat="1" applyFont="1" applyFill="1" applyBorder="1" applyAlignment="1">
      <alignment horizontal="center" vertical="center"/>
    </xf>
    <xf numFmtId="49" fontId="2" fillId="14" borderId="61" xfId="9" applyNumberFormat="1" applyFont="1" applyFill="1" applyBorder="1" applyAlignment="1">
      <alignment horizontal="center" vertical="center"/>
    </xf>
    <xf numFmtId="14" fontId="45" fillId="0" borderId="62" xfId="9" applyNumberFormat="1" applyFont="1" applyBorder="1" applyAlignment="1">
      <alignment horizontal="center" vertical="center" shrinkToFit="1"/>
    </xf>
    <xf numFmtId="14" fontId="45" fillId="0" borderId="29" xfId="9" applyNumberFormat="1" applyFont="1" applyBorder="1" applyAlignment="1">
      <alignment horizontal="center" vertical="center" shrinkToFit="1"/>
    </xf>
    <xf numFmtId="14" fontId="45" fillId="0" borderId="31" xfId="9" applyNumberFormat="1" applyFont="1" applyBorder="1" applyAlignment="1">
      <alignment horizontal="center" vertical="center" shrinkToFit="1"/>
    </xf>
    <xf numFmtId="14" fontId="45" fillId="0" borderId="30" xfId="9" applyNumberFormat="1" applyFont="1" applyBorder="1" applyAlignment="1">
      <alignment horizontal="center" vertical="center" shrinkToFit="1"/>
    </xf>
    <xf numFmtId="14" fontId="45" fillId="0" borderId="63" xfId="9" applyNumberFormat="1" applyFont="1" applyBorder="1" applyAlignment="1">
      <alignment horizontal="center" vertical="center" shrinkToFit="1"/>
    </xf>
    <xf numFmtId="49" fontId="2" fillId="14" borderId="46" xfId="9" applyNumberFormat="1" applyFont="1" applyFill="1" applyBorder="1" applyAlignment="1">
      <alignment horizontal="left" vertical="center" wrapText="1" shrinkToFit="1"/>
    </xf>
    <xf numFmtId="49" fontId="2" fillId="14" borderId="48" xfId="9" applyNumberFormat="1" applyFont="1" applyFill="1" applyBorder="1" applyAlignment="1">
      <alignment horizontal="left" vertical="center" wrapText="1" shrinkToFit="1"/>
    </xf>
    <xf numFmtId="49" fontId="2" fillId="14" borderId="49" xfId="9" applyNumberFormat="1" applyFont="1" applyFill="1" applyBorder="1" applyAlignment="1">
      <alignment horizontal="left" vertical="center" wrapText="1" shrinkToFit="1"/>
    </xf>
    <xf numFmtId="49" fontId="2" fillId="14" borderId="58" xfId="9" applyNumberFormat="1" applyFont="1" applyFill="1" applyBorder="1" applyAlignment="1">
      <alignment horizontal="left" vertical="center" wrapText="1" shrinkToFit="1"/>
    </xf>
    <xf numFmtId="0" fontId="44" fillId="16" borderId="50" xfId="8" applyFont="1" applyFill="1" applyBorder="1" applyAlignment="1">
      <alignment horizontal="left" vertical="center"/>
    </xf>
    <xf numFmtId="0" fontId="44" fillId="16" borderId="48" xfId="8" applyFont="1" applyFill="1" applyBorder="1" applyAlignment="1">
      <alignment horizontal="left" vertical="center"/>
    </xf>
    <xf numFmtId="0" fontId="44" fillId="16" borderId="49" xfId="8" applyFont="1" applyFill="1" applyBorder="1" applyAlignment="1">
      <alignment horizontal="left" vertical="center"/>
    </xf>
    <xf numFmtId="0" fontId="44" fillId="16" borderId="32" xfId="8" applyFont="1" applyFill="1" applyBorder="1" applyAlignment="1">
      <alignment horizontal="left" vertical="center"/>
    </xf>
    <xf numFmtId="0" fontId="44" fillId="16" borderId="4" xfId="8" applyFont="1" applyFill="1" applyBorder="1" applyAlignment="1">
      <alignment horizontal="left" vertical="center"/>
    </xf>
    <xf numFmtId="0" fontId="44" fillId="16" borderId="35" xfId="8" applyFont="1" applyFill="1" applyBorder="1" applyAlignment="1">
      <alignment horizontal="left" vertical="center"/>
    </xf>
    <xf numFmtId="49" fontId="2" fillId="14" borderId="50" xfId="9" applyNumberFormat="1" applyFont="1" applyFill="1" applyBorder="1" applyAlignment="1">
      <alignment horizontal="left" vertical="center" wrapText="1" shrinkToFit="1"/>
    </xf>
    <xf numFmtId="49" fontId="2" fillId="14" borderId="32" xfId="9" applyNumberFormat="1" applyFont="1" applyFill="1" applyBorder="1" applyAlignment="1">
      <alignment horizontal="left" vertical="center" wrapText="1" shrinkToFit="1"/>
    </xf>
    <xf numFmtId="0" fontId="44" fillId="15" borderId="50" xfId="9" applyFont="1" applyFill="1" applyBorder="1" applyAlignment="1">
      <alignment horizontal="left" vertical="center" shrinkToFit="1"/>
    </xf>
    <xf numFmtId="0" fontId="44" fillId="15" borderId="48" xfId="9" applyFont="1" applyFill="1" applyBorder="1" applyAlignment="1">
      <alignment horizontal="left" vertical="center" shrinkToFit="1"/>
    </xf>
    <xf numFmtId="0" fontId="44" fillId="15" borderId="47" xfId="9" applyFont="1" applyFill="1" applyBorder="1" applyAlignment="1">
      <alignment horizontal="left" vertical="center" shrinkToFit="1"/>
    </xf>
    <xf numFmtId="0" fontId="44" fillId="15" borderId="32" xfId="9" applyFont="1" applyFill="1" applyBorder="1" applyAlignment="1">
      <alignment horizontal="left" vertical="center" shrinkToFit="1"/>
    </xf>
    <xf numFmtId="0" fontId="44" fillId="15" borderId="4" xfId="9" applyFont="1" applyFill="1" applyBorder="1" applyAlignment="1">
      <alignment horizontal="left" vertical="center" shrinkToFit="1"/>
    </xf>
    <xf numFmtId="0" fontId="44" fillId="15" borderId="59" xfId="9" applyFont="1" applyFill="1" applyBorder="1" applyAlignment="1">
      <alignment horizontal="left" vertical="center" shrinkToFit="1"/>
    </xf>
    <xf numFmtId="49" fontId="2" fillId="14" borderId="51" xfId="9" applyNumberFormat="1" applyFont="1" applyFill="1" applyBorder="1" applyAlignment="1">
      <alignment horizontal="center" vertical="center" shrinkToFit="1"/>
    </xf>
    <xf numFmtId="49" fontId="2" fillId="14" borderId="52" xfId="9" applyNumberFormat="1" applyFont="1" applyFill="1" applyBorder="1" applyAlignment="1">
      <alignment horizontal="center" vertical="center" shrinkToFit="1"/>
    </xf>
    <xf numFmtId="49" fontId="2" fillId="14" borderId="53" xfId="9" applyNumberFormat="1" applyFont="1" applyFill="1" applyBorder="1" applyAlignment="1">
      <alignment horizontal="center" vertical="center" shrinkToFit="1"/>
    </xf>
    <xf numFmtId="0" fontId="45" fillId="15" borderId="7" xfId="8" applyFont="1" applyFill="1" applyBorder="1" applyAlignment="1">
      <alignment horizontal="center" vertical="center"/>
    </xf>
    <xf numFmtId="0" fontId="45" fillId="15" borderId="0" xfId="8" applyFont="1" applyFill="1" applyAlignment="1">
      <alignment horizontal="center" vertical="center"/>
    </xf>
    <xf numFmtId="0" fontId="45" fillId="15" borderId="57" xfId="8" applyFont="1" applyFill="1" applyBorder="1" applyAlignment="1">
      <alignment horizontal="center" vertical="center"/>
    </xf>
    <xf numFmtId="0" fontId="45" fillId="0" borderId="65" xfId="9" applyFont="1" applyBorder="1" applyAlignment="1">
      <alignment horizontal="center" vertical="center" shrinkToFit="1"/>
    </xf>
    <xf numFmtId="0" fontId="45" fillId="0" borderId="66" xfId="9" applyFont="1" applyBorder="1" applyAlignment="1">
      <alignment horizontal="center" vertical="center" shrinkToFit="1"/>
    </xf>
    <xf numFmtId="0" fontId="45" fillId="0" borderId="67" xfId="9" applyFont="1" applyBorder="1" applyAlignment="1">
      <alignment horizontal="center" vertical="center" shrinkToFit="1"/>
    </xf>
    <xf numFmtId="0" fontId="45" fillId="0" borderId="68" xfId="9" applyFont="1" applyBorder="1" applyAlignment="1">
      <alignment horizontal="center" vertical="center" shrinkToFit="1"/>
    </xf>
    <xf numFmtId="0" fontId="45" fillId="0" borderId="69" xfId="9" applyFont="1" applyBorder="1" applyAlignment="1">
      <alignment horizontal="center" vertical="center" shrinkToFit="1"/>
    </xf>
    <xf numFmtId="49" fontId="2" fillId="14" borderId="62" xfId="9" applyNumberFormat="1" applyFont="1" applyFill="1" applyBorder="1" applyAlignment="1">
      <alignment horizontal="left" vertical="center" wrapText="1" shrinkToFit="1"/>
    </xf>
    <xf numFmtId="0" fontId="44" fillId="0" borderId="30" xfId="8" applyFont="1" applyBorder="1" applyAlignment="1">
      <alignment horizontal="left" vertical="center" shrinkToFit="1"/>
    </xf>
    <xf numFmtId="0" fontId="44" fillId="0" borderId="29" xfId="8" applyFont="1" applyBorder="1" applyAlignment="1">
      <alignment horizontal="left" vertical="center" shrinkToFit="1"/>
    </xf>
    <xf numFmtId="0" fontId="44" fillId="0" borderId="31" xfId="8" applyFont="1" applyBorder="1" applyAlignment="1">
      <alignment horizontal="left" vertical="center" shrinkToFit="1"/>
    </xf>
    <xf numFmtId="0" fontId="44" fillId="0" borderId="32" xfId="8" applyFont="1" applyBorder="1" applyAlignment="1">
      <alignment horizontal="left" vertical="center" shrinkToFit="1"/>
    </xf>
    <xf numFmtId="0" fontId="44" fillId="0" borderId="4" xfId="8" applyFont="1" applyBorder="1" applyAlignment="1">
      <alignment horizontal="left" vertical="center" shrinkToFit="1"/>
    </xf>
    <xf numFmtId="0" fontId="44" fillId="0" borderId="35" xfId="8" applyFont="1" applyBorder="1" applyAlignment="1">
      <alignment horizontal="left" vertical="center" shrinkToFit="1"/>
    </xf>
    <xf numFmtId="49" fontId="2" fillId="14" borderId="30" xfId="9" applyNumberFormat="1" applyFont="1" applyFill="1" applyBorder="1" applyAlignment="1">
      <alignment horizontal="left" vertical="center" wrapText="1" shrinkToFit="1"/>
    </xf>
    <xf numFmtId="0" fontId="47" fillId="16" borderId="1" xfId="9" applyFont="1" applyFill="1" applyBorder="1" applyAlignment="1">
      <alignment horizontal="left" vertical="center" shrinkToFit="1"/>
    </xf>
    <xf numFmtId="0" fontId="2" fillId="14" borderId="1" xfId="9" applyFont="1" applyFill="1" applyBorder="1" applyAlignment="1">
      <alignment horizontal="left" vertical="center" wrapText="1" shrinkToFit="1"/>
    </xf>
    <xf numFmtId="0" fontId="2" fillId="14" borderId="62" xfId="8" applyFont="1" applyFill="1" applyBorder="1" applyAlignment="1" applyProtection="1">
      <alignment horizontal="left" vertical="center" shrinkToFit="1"/>
      <protection locked="0"/>
    </xf>
    <xf numFmtId="0" fontId="2" fillId="14" borderId="29" xfId="8" applyFont="1" applyFill="1" applyBorder="1" applyAlignment="1" applyProtection="1">
      <alignment horizontal="left" vertical="center" shrinkToFit="1"/>
      <protection locked="0"/>
    </xf>
    <xf numFmtId="0" fontId="2" fillId="14" borderId="31" xfId="8" applyFont="1" applyFill="1" applyBorder="1" applyAlignment="1" applyProtection="1">
      <alignment horizontal="left" vertical="center" shrinkToFit="1"/>
      <protection locked="0"/>
    </xf>
    <xf numFmtId="0" fontId="2" fillId="14" borderId="58" xfId="8" applyFont="1" applyFill="1" applyBorder="1" applyAlignment="1" applyProtection="1">
      <alignment horizontal="left" vertical="center" shrinkToFit="1"/>
      <protection locked="0"/>
    </xf>
    <xf numFmtId="0" fontId="2" fillId="14" borderId="4" xfId="8" applyFont="1" applyFill="1" applyBorder="1" applyAlignment="1" applyProtection="1">
      <alignment horizontal="left" vertical="center" shrinkToFit="1"/>
      <protection locked="0"/>
    </xf>
    <xf numFmtId="0" fontId="2" fillId="14" borderId="35" xfId="8" applyFont="1" applyFill="1" applyBorder="1" applyAlignment="1" applyProtection="1">
      <alignment horizontal="left" vertical="center" shrinkToFit="1"/>
      <protection locked="0"/>
    </xf>
    <xf numFmtId="0" fontId="46" fillId="15" borderId="30" xfId="8" applyFont="1" applyFill="1" applyBorder="1" applyAlignment="1">
      <alignment horizontal="left" vertical="center"/>
    </xf>
    <xf numFmtId="0" fontId="46" fillId="15" borderId="29" xfId="8" applyFont="1" applyFill="1" applyBorder="1" applyAlignment="1">
      <alignment horizontal="left" vertical="center"/>
    </xf>
    <xf numFmtId="0" fontId="46" fillId="15" borderId="32" xfId="8" applyFont="1" applyFill="1" applyBorder="1" applyAlignment="1">
      <alignment horizontal="left" vertical="center"/>
    </xf>
    <xf numFmtId="0" fontId="46" fillId="15" borderId="4" xfId="8" applyFont="1" applyFill="1" applyBorder="1" applyAlignment="1">
      <alignment horizontal="left" vertical="center"/>
    </xf>
    <xf numFmtId="0" fontId="45" fillId="15" borderId="56" xfId="8" applyFont="1" applyFill="1" applyBorder="1" applyAlignment="1">
      <alignment horizontal="center" vertical="center"/>
    </xf>
    <xf numFmtId="0" fontId="45" fillId="15" borderId="64" xfId="8" applyFont="1" applyFill="1" applyBorder="1" applyAlignment="1">
      <alignment horizontal="center" vertical="center"/>
    </xf>
    <xf numFmtId="49" fontId="2" fillId="14" borderId="60" xfId="9" applyNumberFormat="1" applyFont="1" applyFill="1" applyBorder="1" applyAlignment="1">
      <alignment horizontal="left" vertical="center" shrinkToFit="1"/>
    </xf>
    <xf numFmtId="49" fontId="2" fillId="14" borderId="6" xfId="9" applyNumberFormat="1" applyFont="1" applyFill="1" applyBorder="1" applyAlignment="1">
      <alignment horizontal="left" vertical="center" shrinkToFit="1"/>
    </xf>
    <xf numFmtId="49" fontId="2" fillId="14" borderId="28" xfId="9" applyNumberFormat="1" applyFont="1" applyFill="1" applyBorder="1" applyAlignment="1">
      <alignment horizontal="left" vertical="center" shrinkToFit="1"/>
    </xf>
    <xf numFmtId="0" fontId="44" fillId="15" borderId="8" xfId="9" applyFont="1" applyFill="1" applyBorder="1" applyAlignment="1">
      <alignment horizontal="left" vertical="center" shrinkToFit="1"/>
    </xf>
    <xf numFmtId="0" fontId="44" fillId="15" borderId="6" xfId="9" applyFont="1" applyFill="1" applyBorder="1" applyAlignment="1">
      <alignment horizontal="left" vertical="center" shrinkToFit="1"/>
    </xf>
    <xf numFmtId="0" fontId="44" fillId="15" borderId="28" xfId="9" applyFont="1" applyFill="1" applyBorder="1" applyAlignment="1">
      <alignment horizontal="left" vertical="center" shrinkToFit="1"/>
    </xf>
    <xf numFmtId="0" fontId="2" fillId="14" borderId="8" xfId="8" applyFont="1" applyFill="1" applyBorder="1" applyAlignment="1" applyProtection="1">
      <alignment horizontal="left" vertical="center" shrinkToFit="1"/>
      <protection locked="0"/>
    </xf>
    <xf numFmtId="0" fontId="2" fillId="14" borderId="6" xfId="8" applyFont="1" applyFill="1" applyBorder="1" applyAlignment="1" applyProtection="1">
      <alignment horizontal="left" vertical="center" shrinkToFit="1"/>
      <protection locked="0"/>
    </xf>
    <xf numFmtId="0" fontId="2" fillId="14" borderId="28" xfId="8" applyFont="1" applyFill="1" applyBorder="1" applyAlignment="1" applyProtection="1">
      <alignment horizontal="left" vertical="center" shrinkToFit="1"/>
      <protection locked="0"/>
    </xf>
    <xf numFmtId="0" fontId="44" fillId="15" borderId="8" xfId="8" applyFont="1" applyFill="1" applyBorder="1" applyAlignment="1">
      <alignment horizontal="left" vertical="center" shrinkToFit="1"/>
    </xf>
    <xf numFmtId="0" fontId="44" fillId="15" borderId="6" xfId="8" applyFont="1" applyFill="1" applyBorder="1" applyAlignment="1">
      <alignment horizontal="left" vertical="center" shrinkToFit="1"/>
    </xf>
    <xf numFmtId="0" fontId="44" fillId="15" borderId="61" xfId="8" applyFont="1" applyFill="1" applyBorder="1" applyAlignment="1">
      <alignment horizontal="left" vertical="center" shrinkToFit="1"/>
    </xf>
    <xf numFmtId="49" fontId="2" fillId="14" borderId="62" xfId="8" applyNumberFormat="1" applyFont="1" applyFill="1" applyBorder="1" applyAlignment="1" applyProtection="1">
      <alignment horizontal="left" vertical="center" shrinkToFit="1"/>
      <protection locked="0"/>
    </xf>
    <xf numFmtId="49" fontId="2" fillId="14" borderId="29" xfId="8" applyNumberFormat="1" applyFont="1" applyFill="1" applyBorder="1" applyAlignment="1" applyProtection="1">
      <alignment horizontal="left" vertical="center" shrinkToFit="1"/>
      <protection locked="0"/>
    </xf>
    <xf numFmtId="49" fontId="2" fillId="14" borderId="31" xfId="8" applyNumberFormat="1" applyFont="1" applyFill="1" applyBorder="1" applyAlignment="1" applyProtection="1">
      <alignment horizontal="left" vertical="center" shrinkToFit="1"/>
      <protection locked="0"/>
    </xf>
    <xf numFmtId="49" fontId="2" fillId="14" borderId="58" xfId="8" applyNumberFormat="1" applyFont="1" applyFill="1" applyBorder="1" applyAlignment="1" applyProtection="1">
      <alignment horizontal="left" vertical="center" shrinkToFit="1"/>
      <protection locked="0"/>
    </xf>
    <xf numFmtId="49" fontId="2" fillId="14" borderId="4" xfId="8" applyNumberFormat="1" applyFont="1" applyFill="1" applyBorder="1" applyAlignment="1" applyProtection="1">
      <alignment horizontal="left" vertical="center" shrinkToFit="1"/>
      <protection locked="0"/>
    </xf>
    <xf numFmtId="49" fontId="2" fillId="14" borderId="35" xfId="8" applyNumberFormat="1" applyFont="1" applyFill="1" applyBorder="1" applyAlignment="1" applyProtection="1">
      <alignment horizontal="left" vertical="center" shrinkToFit="1"/>
      <protection locked="0"/>
    </xf>
    <xf numFmtId="0" fontId="44" fillId="15" borderId="30" xfId="8" applyFont="1" applyFill="1" applyBorder="1" applyAlignment="1">
      <alignment horizontal="left" vertical="center"/>
    </xf>
    <xf numFmtId="0" fontId="44" fillId="15" borderId="29" xfId="8" applyFont="1" applyFill="1" applyBorder="1" applyAlignment="1">
      <alignment horizontal="left" vertical="center"/>
    </xf>
    <xf numFmtId="0" fontId="44" fillId="15" borderId="31" xfId="8" applyFont="1" applyFill="1" applyBorder="1" applyAlignment="1">
      <alignment horizontal="left" vertical="center"/>
    </xf>
    <xf numFmtId="0" fontId="44" fillId="15" borderId="32" xfId="8" applyFont="1" applyFill="1" applyBorder="1" applyAlignment="1">
      <alignment horizontal="left" vertical="center"/>
    </xf>
    <xf numFmtId="0" fontId="44" fillId="15" borderId="4" xfId="8" applyFont="1" applyFill="1" applyBorder="1" applyAlignment="1">
      <alignment horizontal="left" vertical="center"/>
    </xf>
    <xf numFmtId="0" fontId="44" fillId="15" borderId="35" xfId="8" applyFont="1" applyFill="1" applyBorder="1" applyAlignment="1">
      <alignment horizontal="left" vertical="center"/>
    </xf>
    <xf numFmtId="0" fontId="2" fillId="14" borderId="30" xfId="8" applyFont="1" applyFill="1" applyBorder="1" applyAlignment="1" applyProtection="1">
      <alignment horizontal="left" vertical="center" shrinkToFit="1"/>
      <protection locked="0"/>
    </xf>
    <xf numFmtId="0" fontId="2" fillId="14" borderId="32" xfId="8" applyFont="1" applyFill="1" applyBorder="1" applyAlignment="1" applyProtection="1">
      <alignment horizontal="left" vertical="center" shrinkToFit="1"/>
      <protection locked="0"/>
    </xf>
    <xf numFmtId="0" fontId="44" fillId="15" borderId="63" xfId="8" applyFont="1" applyFill="1" applyBorder="1" applyAlignment="1">
      <alignment horizontal="left" vertical="center"/>
    </xf>
    <xf numFmtId="0" fontId="44" fillId="15" borderId="59" xfId="8" applyFont="1" applyFill="1" applyBorder="1" applyAlignment="1">
      <alignment horizontal="left" vertical="center"/>
    </xf>
    <xf numFmtId="0" fontId="47" fillId="0" borderId="30" xfId="8" applyFont="1" applyBorder="1" applyAlignment="1">
      <alignment horizontal="left" vertical="center"/>
    </xf>
    <xf numFmtId="0" fontId="47" fillId="0" borderId="29" xfId="8" applyFont="1" applyBorder="1" applyAlignment="1">
      <alignment horizontal="left" vertical="center"/>
    </xf>
    <xf numFmtId="0" fontId="47" fillId="0" borderId="31" xfId="8" applyFont="1" applyBorder="1" applyAlignment="1">
      <alignment horizontal="left" vertical="center"/>
    </xf>
    <xf numFmtId="0" fontId="47" fillId="0" borderId="32" xfId="8" applyFont="1" applyBorder="1" applyAlignment="1">
      <alignment horizontal="left" vertical="center"/>
    </xf>
    <xf numFmtId="0" fontId="47" fillId="0" borderId="4" xfId="8" applyFont="1" applyBorder="1" applyAlignment="1">
      <alignment horizontal="left" vertical="center"/>
    </xf>
    <xf numFmtId="0" fontId="47" fillId="0" borderId="35" xfId="8" applyFont="1" applyBorder="1" applyAlignment="1">
      <alignment horizontal="left" vertical="center"/>
    </xf>
    <xf numFmtId="0" fontId="47" fillId="15" borderId="30" xfId="9" applyFont="1" applyFill="1" applyBorder="1" applyAlignment="1">
      <alignment horizontal="left" vertical="center" shrinkToFit="1"/>
    </xf>
    <xf numFmtId="0" fontId="47" fillId="15" borderId="29" xfId="9" applyFont="1" applyFill="1" applyBorder="1" applyAlignment="1">
      <alignment horizontal="left" vertical="center" shrinkToFit="1"/>
    </xf>
    <xf numFmtId="0" fontId="47" fillId="15" borderId="63" xfId="9" applyFont="1" applyFill="1" applyBorder="1" applyAlignment="1">
      <alignment horizontal="left" vertical="center" shrinkToFit="1"/>
    </xf>
    <xf numFmtId="0" fontId="47" fillId="15" borderId="32" xfId="9" applyFont="1" applyFill="1" applyBorder="1" applyAlignment="1">
      <alignment horizontal="left" vertical="center" shrinkToFit="1"/>
    </xf>
    <xf numFmtId="0" fontId="47" fillId="15" borderId="4" xfId="9" applyFont="1" applyFill="1" applyBorder="1" applyAlignment="1">
      <alignment horizontal="left" vertical="center" shrinkToFit="1"/>
    </xf>
    <xf numFmtId="0" fontId="47" fillId="15" borderId="59" xfId="9" applyFont="1" applyFill="1" applyBorder="1" applyAlignment="1">
      <alignment horizontal="left" vertical="center" shrinkToFit="1"/>
    </xf>
    <xf numFmtId="14" fontId="44" fillId="15" borderId="30" xfId="9" applyNumberFormat="1" applyFont="1" applyFill="1" applyBorder="1" applyAlignment="1">
      <alignment horizontal="left" vertical="center" shrinkToFit="1"/>
    </xf>
    <xf numFmtId="14" fontId="44" fillId="15" borderId="29" xfId="9" applyNumberFormat="1" applyFont="1" applyFill="1" applyBorder="1" applyAlignment="1">
      <alignment horizontal="left" vertical="center" shrinkToFit="1"/>
    </xf>
    <xf numFmtId="14" fontId="44" fillId="15" borderId="31" xfId="9" applyNumberFormat="1" applyFont="1" applyFill="1" applyBorder="1" applyAlignment="1">
      <alignment horizontal="left" vertical="center" shrinkToFit="1"/>
    </xf>
    <xf numFmtId="14" fontId="44" fillId="15" borderId="32" xfId="9" applyNumberFormat="1" applyFont="1" applyFill="1" applyBorder="1" applyAlignment="1">
      <alignment horizontal="left" vertical="center" shrinkToFit="1"/>
    </xf>
    <xf numFmtId="14" fontId="44" fillId="15" borderId="4" xfId="9" applyNumberFormat="1" applyFont="1" applyFill="1" applyBorder="1" applyAlignment="1">
      <alignment horizontal="left" vertical="center" shrinkToFit="1"/>
    </xf>
    <xf numFmtId="14" fontId="44" fillId="15" borderId="35" xfId="9" applyNumberFormat="1" applyFont="1" applyFill="1" applyBorder="1" applyAlignment="1">
      <alignment horizontal="left" vertical="center" shrinkToFit="1"/>
    </xf>
    <xf numFmtId="0" fontId="2" fillId="14" borderId="1" xfId="8" applyFont="1" applyFill="1" applyBorder="1" applyAlignment="1" applyProtection="1">
      <alignment horizontal="left" vertical="center" shrinkToFit="1"/>
      <protection locked="0"/>
    </xf>
    <xf numFmtId="14" fontId="44" fillId="15" borderId="63" xfId="9" applyNumberFormat="1" applyFont="1" applyFill="1" applyBorder="1" applyAlignment="1">
      <alignment horizontal="left" vertical="center" shrinkToFit="1"/>
    </xf>
    <xf numFmtId="14" fontId="44" fillId="15" borderId="59" xfId="9" applyNumberFormat="1" applyFont="1" applyFill="1" applyBorder="1" applyAlignment="1">
      <alignment horizontal="left" vertical="center" shrinkToFit="1"/>
    </xf>
    <xf numFmtId="49" fontId="2" fillId="14" borderId="58" xfId="9" applyNumberFormat="1" applyFont="1" applyFill="1" applyBorder="1" applyAlignment="1">
      <alignment horizontal="left" vertical="center" shrinkToFit="1"/>
    </xf>
    <xf numFmtId="49" fontId="2" fillId="14" borderId="4" xfId="9" applyNumberFormat="1" applyFont="1" applyFill="1" applyBorder="1" applyAlignment="1">
      <alignment horizontal="left" vertical="center" shrinkToFit="1"/>
    </xf>
    <xf numFmtId="49" fontId="2" fillId="14" borderId="35" xfId="9" applyNumberFormat="1" applyFont="1" applyFill="1" applyBorder="1" applyAlignment="1">
      <alignment horizontal="left" vertical="center" shrinkToFit="1"/>
    </xf>
    <xf numFmtId="49" fontId="2" fillId="14" borderId="8" xfId="9" applyNumberFormat="1" applyFont="1" applyFill="1" applyBorder="1" applyAlignment="1">
      <alignment horizontal="center" vertical="center" shrinkToFit="1"/>
    </xf>
    <xf numFmtId="0" fontId="44" fillId="15" borderId="61" xfId="9" applyFont="1" applyFill="1" applyBorder="1" applyAlignment="1">
      <alignment horizontal="left" vertical="center" shrinkToFit="1"/>
    </xf>
    <xf numFmtId="49" fontId="2" fillId="14" borderId="62" xfId="9" applyNumberFormat="1" applyFont="1" applyFill="1" applyBorder="1" applyAlignment="1">
      <alignment horizontal="left" vertical="center" shrinkToFit="1"/>
    </xf>
    <xf numFmtId="49" fontId="2" fillId="14" borderId="29" xfId="9" applyNumberFormat="1" applyFont="1" applyFill="1" applyBorder="1" applyAlignment="1">
      <alignment horizontal="left" vertical="center" shrinkToFit="1"/>
    </xf>
    <xf numFmtId="49" fontId="2" fillId="14" borderId="31" xfId="9" applyNumberFormat="1" applyFont="1" applyFill="1" applyBorder="1" applyAlignment="1">
      <alignment horizontal="left" vertical="center" shrinkToFit="1"/>
    </xf>
    <xf numFmtId="49" fontId="2" fillId="14" borderId="30" xfId="8" applyNumberFormat="1" applyFont="1" applyFill="1" applyBorder="1" applyAlignment="1" applyProtection="1">
      <alignment horizontal="left" vertical="center" shrinkToFit="1"/>
      <protection locked="0"/>
    </xf>
    <xf numFmtId="49" fontId="2" fillId="14" borderId="32" xfId="8" applyNumberFormat="1" applyFont="1" applyFill="1" applyBorder="1" applyAlignment="1" applyProtection="1">
      <alignment horizontal="left" vertical="center" shrinkToFit="1"/>
      <protection locked="0"/>
    </xf>
    <xf numFmtId="0" fontId="44" fillId="15" borderId="30" xfId="9" applyFont="1" applyFill="1" applyBorder="1" applyAlignment="1">
      <alignment horizontal="left" vertical="center" wrapText="1" shrinkToFit="1"/>
    </xf>
    <xf numFmtId="0" fontId="44" fillId="15" borderId="29" xfId="9" applyFont="1" applyFill="1" applyBorder="1" applyAlignment="1">
      <alignment horizontal="left" vertical="center" wrapText="1" shrinkToFit="1"/>
    </xf>
    <xf numFmtId="0" fontId="44" fillId="15" borderId="31" xfId="9" applyFont="1" applyFill="1" applyBorder="1" applyAlignment="1">
      <alignment horizontal="left" vertical="center" wrapText="1" shrinkToFit="1"/>
    </xf>
    <xf numFmtId="0" fontId="44" fillId="15" borderId="32" xfId="9" applyFont="1" applyFill="1" applyBorder="1" applyAlignment="1">
      <alignment horizontal="left" vertical="center" wrapText="1" shrinkToFit="1"/>
    </xf>
    <xf numFmtId="0" fontId="44" fillId="15" borderId="4" xfId="9" applyFont="1" applyFill="1" applyBorder="1" applyAlignment="1">
      <alignment horizontal="left" vertical="center" wrapText="1" shrinkToFit="1"/>
    </xf>
    <xf numFmtId="0" fontId="44" fillId="15" borderId="35" xfId="9" applyFont="1" applyFill="1" applyBorder="1" applyAlignment="1">
      <alignment horizontal="left" vertical="center" wrapText="1" shrinkToFit="1"/>
    </xf>
    <xf numFmtId="0" fontId="44" fillId="0" borderId="30" xfId="8" applyFont="1" applyBorder="1" applyAlignment="1">
      <alignment horizontal="left" vertical="center"/>
    </xf>
    <xf numFmtId="0" fontId="44" fillId="0" borderId="29" xfId="8" applyFont="1" applyBorder="1" applyAlignment="1">
      <alignment horizontal="left" vertical="center"/>
    </xf>
    <xf numFmtId="0" fontId="44" fillId="0" borderId="63" xfId="8" applyFont="1" applyBorder="1" applyAlignment="1">
      <alignment horizontal="left" vertical="center"/>
    </xf>
    <xf numFmtId="0" fontId="44" fillId="0" borderId="32" xfId="8" applyFont="1" applyBorder="1" applyAlignment="1">
      <alignment horizontal="left" vertical="center"/>
    </xf>
    <xf numFmtId="0" fontId="44" fillId="0" borderId="4" xfId="8" applyFont="1" applyBorder="1" applyAlignment="1">
      <alignment horizontal="left" vertical="center"/>
    </xf>
    <xf numFmtId="0" fontId="44" fillId="0" borderId="59" xfId="8" applyFont="1" applyBorder="1" applyAlignment="1">
      <alignment horizontal="left" vertical="center"/>
    </xf>
    <xf numFmtId="49" fontId="2" fillId="14" borderId="8" xfId="9" applyNumberFormat="1" applyFont="1" applyFill="1" applyBorder="1" applyAlignment="1">
      <alignment horizontal="left" vertical="center" shrinkToFit="1"/>
    </xf>
    <xf numFmtId="0" fontId="44" fillId="15" borderId="1" xfId="9" applyFont="1" applyFill="1" applyBorder="1" applyAlignment="1">
      <alignment horizontal="left" vertical="center" shrinkToFit="1"/>
    </xf>
    <xf numFmtId="49" fontId="2" fillId="14" borderId="1" xfId="9" applyNumberFormat="1" applyFont="1" applyFill="1" applyBorder="1" applyAlignment="1">
      <alignment horizontal="left" vertical="center" shrinkToFit="1"/>
    </xf>
    <xf numFmtId="0" fontId="2" fillId="14" borderId="60" xfId="8" applyFont="1" applyFill="1" applyBorder="1" applyAlignment="1" applyProtection="1">
      <alignment horizontal="left" vertical="center" shrinkToFit="1"/>
      <protection locked="0"/>
    </xf>
    <xf numFmtId="0" fontId="44" fillId="15" borderId="28" xfId="8" applyFont="1" applyFill="1" applyBorder="1" applyAlignment="1">
      <alignment horizontal="left" vertical="center" shrinkToFit="1"/>
    </xf>
    <xf numFmtId="0" fontId="2" fillId="14" borderId="62" xfId="8" applyFont="1" applyFill="1" applyBorder="1" applyAlignment="1" applyProtection="1">
      <alignment horizontal="left" vertical="center" wrapText="1" shrinkToFit="1"/>
      <protection locked="0"/>
    </xf>
    <xf numFmtId="0" fontId="2" fillId="14" borderId="56" xfId="8" applyFont="1" applyFill="1" applyBorder="1" applyAlignment="1" applyProtection="1">
      <alignment horizontal="left" vertical="center" wrapText="1" shrinkToFit="1"/>
      <protection locked="0"/>
    </xf>
    <xf numFmtId="0" fontId="2" fillId="14" borderId="0" xfId="8" applyFont="1" applyFill="1" applyAlignment="1" applyProtection="1">
      <alignment horizontal="left" vertical="center" shrinkToFit="1"/>
      <protection locked="0"/>
    </xf>
    <xf numFmtId="0" fontId="2" fillId="14" borderId="56" xfId="8" applyFont="1" applyFill="1" applyBorder="1" applyAlignment="1" applyProtection="1">
      <alignment horizontal="left" vertical="center" shrinkToFit="1"/>
      <protection locked="0"/>
    </xf>
    <xf numFmtId="0" fontId="44" fillId="15" borderId="30" xfId="8" applyFont="1" applyFill="1" applyBorder="1" applyAlignment="1">
      <alignment horizontal="left" vertical="center" wrapText="1"/>
    </xf>
    <xf numFmtId="0" fontId="44" fillId="15" borderId="29" xfId="8" applyFont="1" applyFill="1" applyBorder="1" applyAlignment="1">
      <alignment horizontal="left" vertical="center" wrapText="1"/>
    </xf>
    <xf numFmtId="0" fontId="44" fillId="15" borderId="63" xfId="8" applyFont="1" applyFill="1" applyBorder="1" applyAlignment="1">
      <alignment horizontal="left" vertical="center" wrapText="1"/>
    </xf>
    <xf numFmtId="0" fontId="44" fillId="15" borderId="7" xfId="8" applyFont="1" applyFill="1" applyBorder="1" applyAlignment="1">
      <alignment horizontal="left" vertical="center" wrapText="1"/>
    </xf>
    <xf numFmtId="0" fontId="44" fillId="15" borderId="0" xfId="8" applyFont="1" applyFill="1" applyAlignment="1">
      <alignment horizontal="left" vertical="center" wrapText="1"/>
    </xf>
    <xf numFmtId="0" fontId="44" fillId="15" borderId="57" xfId="8" applyFont="1" applyFill="1" applyBorder="1" applyAlignment="1">
      <alignment horizontal="left" vertical="center" wrapText="1"/>
    </xf>
    <xf numFmtId="0" fontId="44" fillId="15" borderId="32" xfId="8" applyFont="1" applyFill="1" applyBorder="1" applyAlignment="1">
      <alignment horizontal="left" vertical="center" wrapText="1"/>
    </xf>
    <xf numFmtId="0" fontId="44" fillId="15" borderId="4" xfId="8" applyFont="1" applyFill="1" applyBorder="1" applyAlignment="1">
      <alignment horizontal="left" vertical="center" wrapText="1"/>
    </xf>
    <xf numFmtId="0" fontId="44" fillId="15" borderId="59" xfId="8" applyFont="1" applyFill="1" applyBorder="1" applyAlignment="1">
      <alignment horizontal="left" vertical="center" wrapText="1"/>
    </xf>
    <xf numFmtId="14" fontId="44" fillId="15" borderId="1" xfId="9" applyNumberFormat="1" applyFont="1" applyFill="1" applyBorder="1" applyAlignment="1">
      <alignment horizontal="left" vertical="center" shrinkToFit="1"/>
    </xf>
    <xf numFmtId="0" fontId="3" fillId="13" borderId="46" xfId="8" applyFont="1" applyFill="1" applyBorder="1" applyAlignment="1" applyProtection="1">
      <alignment horizontal="center" vertical="center" textRotation="90" wrapText="1"/>
      <protection locked="0"/>
    </xf>
    <xf numFmtId="0" fontId="3" fillId="13" borderId="47" xfId="8" applyFont="1" applyFill="1" applyBorder="1" applyAlignment="1" applyProtection="1">
      <alignment horizontal="center" vertical="center" textRotation="90"/>
      <protection locked="0"/>
    </xf>
    <xf numFmtId="0" fontId="3" fillId="13" borderId="56" xfId="8" applyFont="1" applyFill="1" applyBorder="1" applyAlignment="1" applyProtection="1">
      <alignment horizontal="center" vertical="center" textRotation="90"/>
      <protection locked="0"/>
    </xf>
    <xf numFmtId="0" fontId="3" fillId="13" borderId="57" xfId="8" applyFont="1" applyFill="1" applyBorder="1" applyAlignment="1" applyProtection="1">
      <alignment horizontal="center" vertical="center" textRotation="90"/>
      <protection locked="0"/>
    </xf>
    <xf numFmtId="0" fontId="3" fillId="13" borderId="65" xfId="8" applyFont="1" applyFill="1" applyBorder="1" applyAlignment="1" applyProtection="1">
      <alignment horizontal="center" vertical="center" textRotation="90"/>
      <protection locked="0"/>
    </xf>
    <xf numFmtId="0" fontId="3" fillId="13" borderId="69" xfId="8" applyFont="1" applyFill="1" applyBorder="1" applyAlignment="1" applyProtection="1">
      <alignment horizontal="center" vertical="center" textRotation="90"/>
      <protection locked="0"/>
    </xf>
    <xf numFmtId="0" fontId="2" fillId="14" borderId="51" xfId="8" applyFont="1" applyFill="1" applyBorder="1" applyAlignment="1" applyProtection="1">
      <alignment horizontal="left" vertical="center"/>
      <protection locked="0"/>
    </xf>
    <xf numFmtId="0" fontId="2" fillId="14" borderId="52" xfId="8" applyFont="1" applyFill="1" applyBorder="1" applyAlignment="1" applyProtection="1">
      <alignment horizontal="left" vertical="center"/>
      <protection locked="0"/>
    </xf>
    <xf numFmtId="0" fontId="2" fillId="14" borderId="53" xfId="8" applyFont="1" applyFill="1" applyBorder="1" applyAlignment="1" applyProtection="1">
      <alignment horizontal="left" vertical="center"/>
      <protection locked="0"/>
    </xf>
    <xf numFmtId="14" fontId="44" fillId="15" borderId="48" xfId="8" applyNumberFormat="1" applyFont="1" applyFill="1" applyBorder="1" applyAlignment="1">
      <alignment horizontal="left" vertical="top"/>
    </xf>
    <xf numFmtId="14" fontId="44" fillId="15" borderId="49" xfId="8" applyNumberFormat="1" applyFont="1" applyFill="1" applyBorder="1" applyAlignment="1">
      <alignment horizontal="left" vertical="top"/>
    </xf>
    <xf numFmtId="49" fontId="2" fillId="14" borderId="50" xfId="9" applyNumberFormat="1" applyFont="1" applyFill="1" applyBorder="1" applyAlignment="1">
      <alignment horizontal="left" vertical="center" shrinkToFit="1"/>
    </xf>
    <xf numFmtId="49" fontId="2" fillId="14" borderId="48" xfId="9" applyNumberFormat="1" applyFont="1" applyFill="1" applyBorder="1" applyAlignment="1">
      <alignment horizontal="left" vertical="center" shrinkToFit="1"/>
    </xf>
    <xf numFmtId="49" fontId="2" fillId="14" borderId="49" xfId="9" applyNumberFormat="1" applyFont="1" applyFill="1" applyBorder="1" applyAlignment="1">
      <alignment horizontal="left" vertical="center" shrinkToFit="1"/>
    </xf>
    <xf numFmtId="14" fontId="44" fillId="15" borderId="22" xfId="8" applyNumberFormat="1" applyFont="1" applyFill="1" applyBorder="1" applyAlignment="1">
      <alignment horizontal="left" vertical="top"/>
    </xf>
    <xf numFmtId="14" fontId="44" fillId="15" borderId="54" xfId="8" applyNumberFormat="1" applyFont="1" applyFill="1" applyBorder="1" applyAlignment="1">
      <alignment horizontal="left" vertical="top"/>
    </xf>
    <xf numFmtId="49" fontId="2" fillId="14" borderId="21" xfId="9" applyNumberFormat="1" applyFont="1" applyFill="1" applyBorder="1" applyAlignment="1">
      <alignment horizontal="center" vertical="center"/>
    </xf>
    <xf numFmtId="49" fontId="2" fillId="14" borderId="22" xfId="9" applyNumberFormat="1" applyFont="1" applyFill="1" applyBorder="1" applyAlignment="1">
      <alignment horizontal="center" vertical="center"/>
    </xf>
    <xf numFmtId="49" fontId="2" fillId="14" borderId="23" xfId="9" applyNumberFormat="1" applyFont="1" applyFill="1" applyBorder="1" applyAlignment="1">
      <alignment horizontal="center" vertical="center"/>
    </xf>
    <xf numFmtId="0" fontId="3" fillId="13" borderId="47" xfId="8" applyFont="1" applyFill="1" applyBorder="1" applyAlignment="1" applyProtection="1">
      <alignment horizontal="center" vertical="center" textRotation="90" wrapText="1"/>
      <protection locked="0"/>
    </xf>
    <xf numFmtId="0" fontId="3" fillId="13" borderId="56" xfId="8" applyFont="1" applyFill="1" applyBorder="1" applyAlignment="1" applyProtection="1">
      <alignment horizontal="center" vertical="center" textRotation="90" wrapText="1"/>
      <protection locked="0"/>
    </xf>
    <xf numFmtId="0" fontId="3" fillId="13" borderId="57" xfId="8" applyFont="1" applyFill="1" applyBorder="1" applyAlignment="1" applyProtection="1">
      <alignment horizontal="center" vertical="center" textRotation="90" wrapText="1"/>
      <protection locked="0"/>
    </xf>
    <xf numFmtId="0" fontId="3" fillId="13" borderId="65" xfId="8" applyFont="1" applyFill="1" applyBorder="1" applyAlignment="1" applyProtection="1">
      <alignment horizontal="center" vertical="center" textRotation="90" wrapText="1"/>
      <protection locked="0"/>
    </xf>
    <xf numFmtId="0" fontId="3" fillId="13" borderId="69" xfId="8" applyFont="1" applyFill="1" applyBorder="1" applyAlignment="1" applyProtection="1">
      <alignment horizontal="center" vertical="center" textRotation="90" wrapText="1"/>
      <protection locked="0"/>
    </xf>
    <xf numFmtId="14" fontId="44" fillId="15" borderId="6" xfId="9" applyNumberFormat="1" applyFont="1" applyFill="1" applyBorder="1" applyAlignment="1">
      <alignment horizontal="left" vertical="center" shrinkToFit="1"/>
    </xf>
    <xf numFmtId="14" fontId="44" fillId="15" borderId="28" xfId="9" applyNumberFormat="1" applyFont="1" applyFill="1" applyBorder="1" applyAlignment="1">
      <alignment horizontal="left" vertical="center" shrinkToFit="1"/>
    </xf>
    <xf numFmtId="14" fontId="44" fillId="15" borderId="2" xfId="9" applyNumberFormat="1" applyFont="1" applyFill="1" applyBorder="1" applyAlignment="1">
      <alignment horizontal="left" vertical="center" shrinkToFit="1"/>
    </xf>
    <xf numFmtId="14" fontId="44" fillId="15" borderId="2" xfId="8" applyNumberFormat="1" applyFont="1" applyFill="1" applyBorder="1" applyAlignment="1">
      <alignment horizontal="left"/>
    </xf>
    <xf numFmtId="14" fontId="44" fillId="15" borderId="30" xfId="8" applyNumberFormat="1" applyFont="1" applyFill="1" applyBorder="1" applyAlignment="1">
      <alignment horizontal="left"/>
    </xf>
    <xf numFmtId="14" fontId="45" fillId="0" borderId="19" xfId="9" applyNumberFormat="1" applyFont="1" applyBorder="1" applyAlignment="1">
      <alignment horizontal="center" vertical="center" shrinkToFit="1"/>
    </xf>
    <xf numFmtId="14" fontId="45" fillId="0" borderId="2" xfId="9" applyNumberFormat="1" applyFont="1" applyBorder="1" applyAlignment="1">
      <alignment horizontal="center" vertical="center" shrinkToFit="1"/>
    </xf>
    <xf numFmtId="14" fontId="45" fillId="0" borderId="20" xfId="9" applyNumberFormat="1" applyFont="1" applyBorder="1" applyAlignment="1">
      <alignment horizontal="center" vertical="center" shrinkToFit="1"/>
    </xf>
    <xf numFmtId="49" fontId="2" fillId="14" borderId="60" xfId="9" applyNumberFormat="1" applyFont="1" applyFill="1" applyBorder="1" applyAlignment="1">
      <alignment horizontal="left" vertical="center" wrapText="1" shrinkToFit="1"/>
    </xf>
    <xf numFmtId="49" fontId="2" fillId="14" borderId="6" xfId="9" applyNumberFormat="1" applyFont="1" applyFill="1" applyBorder="1" applyAlignment="1">
      <alignment horizontal="left" vertical="center" wrapText="1" shrinkToFit="1"/>
    </xf>
    <xf numFmtId="49" fontId="2" fillId="14" borderId="28" xfId="9" applyNumberFormat="1" applyFont="1" applyFill="1" applyBorder="1" applyAlignment="1">
      <alignment horizontal="left" vertical="center" wrapText="1" shrinkToFit="1"/>
    </xf>
    <xf numFmtId="0" fontId="44" fillId="15" borderId="28" xfId="9" applyFont="1" applyFill="1" applyBorder="1" applyAlignment="1">
      <alignment horizontal="left" vertical="center" wrapText="1" shrinkToFit="1"/>
    </xf>
    <xf numFmtId="0" fontId="44" fillId="15" borderId="1" xfId="9" applyFont="1" applyFill="1" applyBorder="1" applyAlignment="1">
      <alignment horizontal="left" vertical="center" wrapText="1" shrinkToFit="1"/>
    </xf>
    <xf numFmtId="0" fontId="44" fillId="15" borderId="1" xfId="8" applyFont="1" applyFill="1" applyBorder="1" applyAlignment="1">
      <alignment horizontal="left"/>
    </xf>
    <xf numFmtId="0" fontId="44" fillId="15" borderId="8" xfId="8" applyFont="1" applyFill="1" applyBorder="1" applyAlignment="1">
      <alignment horizontal="left"/>
    </xf>
    <xf numFmtId="0" fontId="45" fillId="0" borderId="70" xfId="9" applyFont="1" applyBorder="1" applyAlignment="1">
      <alignment horizontal="center" vertical="center" shrinkToFit="1"/>
    </xf>
    <xf numFmtId="0" fontId="45" fillId="0" borderId="5" xfId="9" applyFont="1" applyBorder="1" applyAlignment="1">
      <alignment horizontal="center" vertical="center" shrinkToFit="1"/>
    </xf>
    <xf numFmtId="0" fontId="45" fillId="0" borderId="71" xfId="9" applyFont="1" applyBorder="1" applyAlignment="1">
      <alignment horizontal="center" vertical="center" shrinkToFit="1"/>
    </xf>
    <xf numFmtId="0" fontId="2" fillId="14" borderId="62" xfId="8" applyFont="1" applyFill="1" applyBorder="1" applyAlignment="1" applyProtection="1">
      <alignment horizontal="left" vertical="center" wrapText="1"/>
      <protection locked="0"/>
    </xf>
    <xf numFmtId="0" fontId="2" fillId="14" borderId="29" xfId="8" applyFont="1" applyFill="1" applyBorder="1" applyAlignment="1" applyProtection="1">
      <alignment horizontal="left" vertical="center" wrapText="1"/>
      <protection locked="0"/>
    </xf>
    <xf numFmtId="0" fontId="2" fillId="14" borderId="31" xfId="8" applyFont="1" applyFill="1" applyBorder="1" applyAlignment="1" applyProtection="1">
      <alignment horizontal="left" vertical="center" wrapText="1"/>
      <protection locked="0"/>
    </xf>
    <xf numFmtId="0" fontId="2" fillId="14" borderId="56" xfId="8" applyFont="1" applyFill="1" applyBorder="1" applyAlignment="1" applyProtection="1">
      <alignment horizontal="left" vertical="center" wrapText="1"/>
      <protection locked="0"/>
    </xf>
    <xf numFmtId="0" fontId="2" fillId="14" borderId="0" xfId="8" applyFont="1" applyFill="1" applyAlignment="1" applyProtection="1">
      <alignment horizontal="left" vertical="center" wrapText="1"/>
      <protection locked="0"/>
    </xf>
    <xf numFmtId="0" fontId="2" fillId="14" borderId="64" xfId="8" applyFont="1" applyFill="1" applyBorder="1" applyAlignment="1" applyProtection="1">
      <alignment horizontal="left" vertical="center" wrapText="1"/>
      <protection locked="0"/>
    </xf>
    <xf numFmtId="0" fontId="2" fillId="14" borderId="65" xfId="8" applyFont="1" applyFill="1" applyBorder="1" applyAlignment="1" applyProtection="1">
      <alignment horizontal="left" vertical="center" wrapText="1"/>
      <protection locked="0"/>
    </xf>
    <xf numFmtId="0" fontId="2" fillId="14" borderId="66" xfId="8" applyFont="1" applyFill="1" applyBorder="1" applyAlignment="1" applyProtection="1">
      <alignment horizontal="left" vertical="center" wrapText="1"/>
      <protection locked="0"/>
    </xf>
    <xf numFmtId="0" fontId="2" fillId="14" borderId="67" xfId="8" applyFont="1" applyFill="1" applyBorder="1" applyAlignment="1" applyProtection="1">
      <alignment horizontal="left" vertical="center" wrapText="1"/>
      <protection locked="0"/>
    </xf>
    <xf numFmtId="0" fontId="44" fillId="15" borderId="0" xfId="8" applyFont="1" applyFill="1" applyAlignment="1">
      <alignment horizontal="left" vertical="center"/>
    </xf>
    <xf numFmtId="0" fontId="44" fillId="15" borderId="57" xfId="8" applyFont="1" applyFill="1" applyBorder="1" applyAlignment="1">
      <alignment horizontal="left" vertical="center"/>
    </xf>
    <xf numFmtId="0" fontId="44" fillId="15" borderId="66" xfId="8" applyFont="1" applyFill="1" applyBorder="1" applyAlignment="1">
      <alignment horizontal="left" vertical="center"/>
    </xf>
    <xf numFmtId="0" fontId="44" fillId="15" borderId="69" xfId="8" applyFont="1" applyFill="1" applyBorder="1" applyAlignment="1">
      <alignment horizontal="left" vertical="center"/>
    </xf>
    <xf numFmtId="14" fontId="44" fillId="15" borderId="61" xfId="9" applyNumberFormat="1" applyFont="1" applyFill="1" applyBorder="1" applyAlignment="1">
      <alignment horizontal="left" vertical="center" shrinkToFit="1"/>
    </xf>
    <xf numFmtId="0" fontId="44" fillId="0" borderId="28" xfId="8" applyFont="1" applyBorder="1" applyAlignment="1">
      <alignment horizontal="left" vertical="center"/>
    </xf>
    <xf numFmtId="0" fontId="44" fillId="0" borderId="1" xfId="8" applyFont="1" applyBorder="1" applyAlignment="1">
      <alignment horizontal="left" vertical="center"/>
    </xf>
    <xf numFmtId="0" fontId="44" fillId="15" borderId="18" xfId="8" applyFont="1" applyFill="1" applyBorder="1" applyAlignment="1">
      <alignment horizontal="left"/>
    </xf>
    <xf numFmtId="0" fontId="45" fillId="0" borderId="72" xfId="9" applyFont="1" applyBorder="1" applyAlignment="1">
      <alignment horizontal="center" vertical="center" shrinkToFit="1"/>
    </xf>
    <xf numFmtId="0" fontId="45" fillId="0" borderId="73" xfId="9" applyFont="1" applyBorder="1" applyAlignment="1">
      <alignment horizontal="center" vertical="center" shrinkToFit="1"/>
    </xf>
    <xf numFmtId="0" fontId="45" fillId="0" borderId="74" xfId="9" applyFont="1" applyBorder="1" applyAlignment="1">
      <alignment horizontal="center" vertical="center" shrinkToFit="1"/>
    </xf>
    <xf numFmtId="0" fontId="44" fillId="0" borderId="31" xfId="8" applyFont="1" applyBorder="1" applyAlignment="1">
      <alignment horizontal="left" vertical="center"/>
    </xf>
    <xf numFmtId="0" fontId="44" fillId="0" borderId="35" xfId="8" applyFont="1" applyBorder="1" applyAlignment="1">
      <alignment horizontal="left" vertical="center"/>
    </xf>
    <xf numFmtId="0" fontId="44" fillId="15" borderId="7" xfId="9" applyFont="1" applyFill="1" applyBorder="1" applyAlignment="1">
      <alignment horizontal="left" vertical="center" shrinkToFit="1"/>
    </xf>
    <xf numFmtId="0" fontId="44" fillId="15" borderId="0" xfId="9" applyFont="1" applyFill="1" applyAlignment="1">
      <alignment horizontal="left" vertical="center" shrinkToFit="1"/>
    </xf>
    <xf numFmtId="0" fontId="44" fillId="15" borderId="57" xfId="9" applyFont="1" applyFill="1" applyBorder="1" applyAlignment="1">
      <alignment horizontal="left" vertical="center" shrinkToFit="1"/>
    </xf>
    <xf numFmtId="0" fontId="2" fillId="14" borderId="1" xfId="8" applyFont="1" applyFill="1" applyBorder="1" applyAlignment="1" applyProtection="1">
      <alignment horizontal="left" vertical="center" wrapText="1" shrinkToFit="1"/>
      <protection locked="0"/>
    </xf>
  </cellXfs>
  <cellStyles count="15">
    <cellStyle name="Hyperlink" xfId="12" builtinId="8"/>
    <cellStyle name="Hyperlink 2" xfId="7" xr:uid="{DCB78688-24B7-4F06-A7C1-B943F9630BBE}"/>
    <cellStyle name="Normal" xfId="0" builtinId="0"/>
    <cellStyle name="Normal 2" xfId="3" xr:uid="{6C782F09-5336-4A33-B2A7-7D4DC946F0CA}"/>
    <cellStyle name="Normal 2 2" xfId="4" xr:uid="{1D00C4AF-B90E-44BF-831D-9FF8421A615C}"/>
    <cellStyle name="Normal 3" xfId="8" xr:uid="{7869245E-558D-40DB-871F-1A0714A969DE}"/>
    <cellStyle name="Normal 4" xfId="6" xr:uid="{31E61FCE-600B-49F7-A092-AC73AD308280}"/>
    <cellStyle name="Normal 5" xfId="13" xr:uid="{861169A7-11D2-4327-B588-41133C3F292C}"/>
    <cellStyle name="Normal_Leak cause" xfId="1" xr:uid="{0F814119-01E8-4CF9-AA55-D3824AE9BB1D}"/>
    <cellStyle name="Percent 2" xfId="14" xr:uid="{5E251D59-DBDD-47FD-B586-0D93F8430EC6}"/>
    <cellStyle name="標準 - スタイル1 2" xfId="2" xr:uid="{0C280A92-38AC-4142-ACEB-9128E0A6DC8F}"/>
    <cellStyle name="標準 2 5" xfId="5" xr:uid="{79D803B1-336B-4530-9F09-84FA3F22FB6A}"/>
    <cellStyle name="標準_クレーム通知書（日本語） " xfId="10" xr:uid="{A2C25C75-2C87-4441-B119-787DE84BD829}"/>
    <cellStyle name="標準_工場DOCPNL製造仕様最終案" xfId="9" xr:uid="{36D79B37-2822-4966-BD4A-E5ABE834B222}"/>
    <cellStyle name="標準_工場DOC梱包仕様書決定090616" xfId="11" xr:uid="{C70F34E4-3E8A-4AF3-8998-0DFF038866DD}"/>
  </cellStyles>
  <dxfs count="2">
    <dxf>
      <fill>
        <patternFill>
          <bgColor rgb="FF66FF33"/>
        </patternFill>
      </fill>
    </dxf>
    <dxf>
      <fill>
        <patternFill>
          <bgColor rgb="FFFF0000"/>
        </patternFill>
      </fill>
    </dxf>
  </dxfs>
  <tableStyles count="0" defaultTableStyle="TableStyleMedium2" defaultPivotStyle="PivotStyleLight16"/>
  <colors>
    <mruColors>
      <color rgb="FF0000CC"/>
      <color rgb="FFFFCCCC"/>
      <color rgb="FF99CCFF"/>
      <color rgb="FFFFCC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microsoft.com/office/2017/10/relationships/person" Target="persons/person.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441960</xdr:colOff>
      <xdr:row>24</xdr:row>
      <xdr:rowOff>30480</xdr:rowOff>
    </xdr:from>
    <xdr:to>
      <xdr:col>8</xdr:col>
      <xdr:colOff>220980</xdr:colOff>
      <xdr:row>24</xdr:row>
      <xdr:rowOff>236220</xdr:rowOff>
    </xdr:to>
    <xdr:sp macro="" textlink="">
      <xdr:nvSpPr>
        <xdr:cNvPr id="3" name="TextBox 2">
          <a:extLst>
            <a:ext uri="{FF2B5EF4-FFF2-40B4-BE49-F238E27FC236}">
              <a16:creationId xmlns:a16="http://schemas.microsoft.com/office/drawing/2014/main" id="{2066AE5D-72FA-7A0A-3E44-59F92CF2F6B8}"/>
            </a:ext>
          </a:extLst>
        </xdr:cNvPr>
        <xdr:cNvSpPr txBox="1"/>
      </xdr:nvSpPr>
      <xdr:spPr>
        <a:xfrm>
          <a:off x="7467600" y="606552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411480</xdr:colOff>
      <xdr:row>21</xdr:row>
      <xdr:rowOff>297180</xdr:rowOff>
    </xdr:from>
    <xdr:to>
      <xdr:col>10</xdr:col>
      <xdr:colOff>190500</xdr:colOff>
      <xdr:row>22</xdr:row>
      <xdr:rowOff>137160</xdr:rowOff>
    </xdr:to>
    <xdr:sp macro="" textlink="">
      <xdr:nvSpPr>
        <xdr:cNvPr id="4" name="TextBox 3">
          <a:extLst>
            <a:ext uri="{FF2B5EF4-FFF2-40B4-BE49-F238E27FC236}">
              <a16:creationId xmlns:a16="http://schemas.microsoft.com/office/drawing/2014/main" id="{B8D8B3FF-40AA-4ACC-9AAF-CF16EBF72EB2}"/>
            </a:ext>
          </a:extLst>
        </xdr:cNvPr>
        <xdr:cNvSpPr txBox="1"/>
      </xdr:nvSpPr>
      <xdr:spPr>
        <a:xfrm>
          <a:off x="8656320" y="523494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2</xdr:row>
      <xdr:rowOff>0</xdr:rowOff>
    </xdr:from>
    <xdr:to>
      <xdr:col>9</xdr:col>
      <xdr:colOff>281940</xdr:colOff>
      <xdr:row>3</xdr:row>
      <xdr:rowOff>0</xdr:rowOff>
    </xdr:to>
    <xdr:sp macro="" textlink="">
      <xdr:nvSpPr>
        <xdr:cNvPr id="5" name="TextBox 4">
          <a:extLst>
            <a:ext uri="{FF2B5EF4-FFF2-40B4-BE49-F238E27FC236}">
              <a16:creationId xmlns:a16="http://schemas.microsoft.com/office/drawing/2014/main" id="{1821A1A5-030F-2FB6-54CD-08AD2AC0EA2D}"/>
            </a:ext>
          </a:extLst>
        </xdr:cNvPr>
        <xdr:cNvSpPr txBox="1"/>
      </xdr:nvSpPr>
      <xdr:spPr>
        <a:xfrm>
          <a:off x="9014460" y="36576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Create New</a:t>
          </a:r>
          <a:r>
            <a:rPr lang="en-US" sz="1100" baseline="0"/>
            <a:t> claim</a:t>
          </a:r>
          <a:endParaRPr lang="en-US" sz="1100"/>
        </a:p>
      </xdr:txBody>
    </xdr:sp>
    <xdr:clientData/>
  </xdr:twoCellAnchor>
  <xdr:twoCellAnchor>
    <xdr:from>
      <xdr:col>6</xdr:col>
      <xdr:colOff>0</xdr:colOff>
      <xdr:row>4</xdr:row>
      <xdr:rowOff>0</xdr:rowOff>
    </xdr:from>
    <xdr:to>
      <xdr:col>9</xdr:col>
      <xdr:colOff>281940</xdr:colOff>
      <xdr:row>5</xdr:row>
      <xdr:rowOff>0</xdr:rowOff>
    </xdr:to>
    <xdr:sp macro="" textlink="">
      <xdr:nvSpPr>
        <xdr:cNvPr id="6" name="TextBox 5">
          <a:extLst>
            <a:ext uri="{FF2B5EF4-FFF2-40B4-BE49-F238E27FC236}">
              <a16:creationId xmlns:a16="http://schemas.microsoft.com/office/drawing/2014/main" id="{08CC957A-F74D-435C-8CB7-35752AE0A0C5}"/>
            </a:ext>
          </a:extLst>
        </xdr:cNvPr>
        <xdr:cNvSpPr txBox="1"/>
      </xdr:nvSpPr>
      <xdr:spPr>
        <a:xfrm>
          <a:off x="9014460" y="91440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Input Claim information</a:t>
          </a:r>
        </a:p>
      </xdr:txBody>
    </xdr:sp>
    <xdr:clientData/>
  </xdr:twoCellAnchor>
  <xdr:twoCellAnchor>
    <xdr:from>
      <xdr:col>6</xdr:col>
      <xdr:colOff>0</xdr:colOff>
      <xdr:row>13</xdr:row>
      <xdr:rowOff>0</xdr:rowOff>
    </xdr:from>
    <xdr:to>
      <xdr:col>9</xdr:col>
      <xdr:colOff>281940</xdr:colOff>
      <xdr:row>14</xdr:row>
      <xdr:rowOff>0</xdr:rowOff>
    </xdr:to>
    <xdr:sp macro="" textlink="">
      <xdr:nvSpPr>
        <xdr:cNvPr id="7" name="TextBox 6">
          <a:extLst>
            <a:ext uri="{FF2B5EF4-FFF2-40B4-BE49-F238E27FC236}">
              <a16:creationId xmlns:a16="http://schemas.microsoft.com/office/drawing/2014/main" id="{0C40C196-214D-47CB-B62F-8CD43021C2B7}"/>
            </a:ext>
          </a:extLst>
        </xdr:cNvPr>
        <xdr:cNvSpPr txBox="1"/>
      </xdr:nvSpPr>
      <xdr:spPr>
        <a:xfrm>
          <a:off x="9014460" y="182880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Input Analysis result</a:t>
          </a:r>
        </a:p>
      </xdr:txBody>
    </xdr:sp>
    <xdr:clientData/>
  </xdr:twoCellAnchor>
  <xdr:twoCellAnchor>
    <xdr:from>
      <xdr:col>6</xdr:col>
      <xdr:colOff>0</xdr:colOff>
      <xdr:row>15</xdr:row>
      <xdr:rowOff>0</xdr:rowOff>
    </xdr:from>
    <xdr:to>
      <xdr:col>9</xdr:col>
      <xdr:colOff>281940</xdr:colOff>
      <xdr:row>16</xdr:row>
      <xdr:rowOff>0</xdr:rowOff>
    </xdr:to>
    <xdr:sp macro="" textlink="">
      <xdr:nvSpPr>
        <xdr:cNvPr id="9" name="TextBox 8">
          <a:extLst>
            <a:ext uri="{FF2B5EF4-FFF2-40B4-BE49-F238E27FC236}">
              <a16:creationId xmlns:a16="http://schemas.microsoft.com/office/drawing/2014/main" id="{BE7BB79C-5319-4F15-8C01-F9F2D4BCD618}"/>
            </a:ext>
          </a:extLst>
        </xdr:cNvPr>
        <xdr:cNvSpPr txBox="1"/>
      </xdr:nvSpPr>
      <xdr:spPr>
        <a:xfrm>
          <a:off x="9014460" y="256032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Print QR code label</a:t>
          </a:r>
        </a:p>
      </xdr:txBody>
    </xdr:sp>
    <xdr:clientData/>
  </xdr:twoCellAnchor>
  <xdr:twoCellAnchor>
    <xdr:from>
      <xdr:col>6</xdr:col>
      <xdr:colOff>0</xdr:colOff>
      <xdr:row>17</xdr:row>
      <xdr:rowOff>0</xdr:rowOff>
    </xdr:from>
    <xdr:to>
      <xdr:col>9</xdr:col>
      <xdr:colOff>281940</xdr:colOff>
      <xdr:row>18</xdr:row>
      <xdr:rowOff>0</xdr:rowOff>
    </xdr:to>
    <xdr:sp macro="" textlink="">
      <xdr:nvSpPr>
        <xdr:cNvPr id="10" name="TextBox 9">
          <a:extLst>
            <a:ext uri="{FF2B5EF4-FFF2-40B4-BE49-F238E27FC236}">
              <a16:creationId xmlns:a16="http://schemas.microsoft.com/office/drawing/2014/main" id="{70A7CB68-829D-4E94-85DA-1A49989CFB0F}"/>
            </a:ext>
          </a:extLst>
        </xdr:cNvPr>
        <xdr:cNvSpPr txBox="1"/>
      </xdr:nvSpPr>
      <xdr:spPr>
        <a:xfrm>
          <a:off x="9014460" y="329184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Update Analysis result</a:t>
          </a:r>
        </a:p>
      </xdr:txBody>
    </xdr:sp>
    <xdr:clientData/>
  </xdr:twoCellAnchor>
  <xdr:twoCellAnchor>
    <xdr:from>
      <xdr:col>6</xdr:col>
      <xdr:colOff>0</xdr:colOff>
      <xdr:row>19</xdr:row>
      <xdr:rowOff>0</xdr:rowOff>
    </xdr:from>
    <xdr:to>
      <xdr:col>9</xdr:col>
      <xdr:colOff>281940</xdr:colOff>
      <xdr:row>20</xdr:row>
      <xdr:rowOff>0</xdr:rowOff>
    </xdr:to>
    <xdr:sp macro="" textlink="">
      <xdr:nvSpPr>
        <xdr:cNvPr id="11" name="TextBox 10">
          <a:extLst>
            <a:ext uri="{FF2B5EF4-FFF2-40B4-BE49-F238E27FC236}">
              <a16:creationId xmlns:a16="http://schemas.microsoft.com/office/drawing/2014/main" id="{D959F0F9-51F7-4018-ADB8-E3269922586E}"/>
            </a:ext>
          </a:extLst>
        </xdr:cNvPr>
        <xdr:cNvSpPr txBox="1"/>
      </xdr:nvSpPr>
      <xdr:spPr>
        <a:xfrm>
          <a:off x="9014460" y="402336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Make report</a:t>
          </a:r>
        </a:p>
      </xdr:txBody>
    </xdr:sp>
    <xdr:clientData/>
  </xdr:twoCellAnchor>
  <xdr:twoCellAnchor>
    <xdr:from>
      <xdr:col>6</xdr:col>
      <xdr:colOff>0</xdr:colOff>
      <xdr:row>21</xdr:row>
      <xdr:rowOff>91440</xdr:rowOff>
    </xdr:from>
    <xdr:to>
      <xdr:col>9</xdr:col>
      <xdr:colOff>289560</xdr:colOff>
      <xdr:row>23</xdr:row>
      <xdr:rowOff>274320</xdr:rowOff>
    </xdr:to>
    <xdr:sp macro="" textlink="">
      <xdr:nvSpPr>
        <xdr:cNvPr id="12" name="Flowchart: Decision 11">
          <a:extLst>
            <a:ext uri="{FF2B5EF4-FFF2-40B4-BE49-F238E27FC236}">
              <a16:creationId xmlns:a16="http://schemas.microsoft.com/office/drawing/2014/main" id="{7D298184-CCBD-467B-B872-F0652DC0D86A}"/>
            </a:ext>
          </a:extLst>
        </xdr:cNvPr>
        <xdr:cNvSpPr/>
      </xdr:nvSpPr>
      <xdr:spPr>
        <a:xfrm>
          <a:off x="6416040" y="502920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Pre-report/ Final report</a:t>
          </a:r>
          <a:endParaRPr lang="en-US" sz="1100">
            <a:solidFill>
              <a:sysClr val="windowText" lastClr="000000"/>
            </a:solidFill>
          </a:endParaRPr>
        </a:p>
      </xdr:txBody>
    </xdr:sp>
    <xdr:clientData/>
  </xdr:twoCellAnchor>
  <xdr:twoCellAnchor>
    <xdr:from>
      <xdr:col>6</xdr:col>
      <xdr:colOff>0</xdr:colOff>
      <xdr:row>31</xdr:row>
      <xdr:rowOff>175260</xdr:rowOff>
    </xdr:from>
    <xdr:to>
      <xdr:col>9</xdr:col>
      <xdr:colOff>281940</xdr:colOff>
      <xdr:row>31</xdr:row>
      <xdr:rowOff>541020</xdr:rowOff>
    </xdr:to>
    <xdr:sp macro="" textlink="">
      <xdr:nvSpPr>
        <xdr:cNvPr id="13" name="TextBox 12">
          <a:extLst>
            <a:ext uri="{FF2B5EF4-FFF2-40B4-BE49-F238E27FC236}">
              <a16:creationId xmlns:a16="http://schemas.microsoft.com/office/drawing/2014/main" id="{8A28089E-B3A4-4407-AFA4-5EEC188FD525}"/>
            </a:ext>
          </a:extLst>
        </xdr:cNvPr>
        <xdr:cNvSpPr txBox="1"/>
      </xdr:nvSpPr>
      <xdr:spPr>
        <a:xfrm>
          <a:off x="6416040" y="877062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Update report</a:t>
          </a:r>
        </a:p>
      </xdr:txBody>
    </xdr:sp>
    <xdr:clientData/>
  </xdr:twoCellAnchor>
  <xdr:twoCellAnchor>
    <xdr:from>
      <xdr:col>7</xdr:col>
      <xdr:colOff>487680</xdr:colOff>
      <xdr:row>29</xdr:row>
      <xdr:rowOff>320040</xdr:rowOff>
    </xdr:from>
    <xdr:to>
      <xdr:col>8</xdr:col>
      <xdr:colOff>266700</xdr:colOff>
      <xdr:row>30</xdr:row>
      <xdr:rowOff>160020</xdr:rowOff>
    </xdr:to>
    <xdr:sp macro="" textlink="">
      <xdr:nvSpPr>
        <xdr:cNvPr id="14" name="TextBox 13">
          <a:extLst>
            <a:ext uri="{FF2B5EF4-FFF2-40B4-BE49-F238E27FC236}">
              <a16:creationId xmlns:a16="http://schemas.microsoft.com/office/drawing/2014/main" id="{54926B9D-737D-443F-9CA4-7E17B146AEAA}"/>
            </a:ext>
          </a:extLst>
        </xdr:cNvPr>
        <xdr:cNvSpPr txBox="1"/>
      </xdr:nvSpPr>
      <xdr:spPr>
        <a:xfrm>
          <a:off x="7513320" y="818388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373380</xdr:colOff>
      <xdr:row>27</xdr:row>
      <xdr:rowOff>274320</xdr:rowOff>
    </xdr:from>
    <xdr:to>
      <xdr:col>10</xdr:col>
      <xdr:colOff>152400</xdr:colOff>
      <xdr:row>28</xdr:row>
      <xdr:rowOff>114300</xdr:rowOff>
    </xdr:to>
    <xdr:sp macro="" textlink="">
      <xdr:nvSpPr>
        <xdr:cNvPr id="15" name="TextBox 14">
          <a:extLst>
            <a:ext uri="{FF2B5EF4-FFF2-40B4-BE49-F238E27FC236}">
              <a16:creationId xmlns:a16="http://schemas.microsoft.com/office/drawing/2014/main" id="{6D5EDB15-8326-4234-8369-A67E15617F23}"/>
            </a:ext>
          </a:extLst>
        </xdr:cNvPr>
        <xdr:cNvSpPr txBox="1"/>
      </xdr:nvSpPr>
      <xdr:spPr>
        <a:xfrm>
          <a:off x="8618220" y="740664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7620</xdr:colOff>
      <xdr:row>27</xdr:row>
      <xdr:rowOff>91440</xdr:rowOff>
    </xdr:from>
    <xdr:to>
      <xdr:col>9</xdr:col>
      <xdr:colOff>297180</xdr:colOff>
      <xdr:row>29</xdr:row>
      <xdr:rowOff>274320</xdr:rowOff>
    </xdr:to>
    <xdr:sp macro="" textlink="">
      <xdr:nvSpPr>
        <xdr:cNvPr id="16" name="Flowchart: Decision 15">
          <a:extLst>
            <a:ext uri="{FF2B5EF4-FFF2-40B4-BE49-F238E27FC236}">
              <a16:creationId xmlns:a16="http://schemas.microsoft.com/office/drawing/2014/main" id="{1B8F7EFA-8B0F-4A88-8077-9B914855CA2C}"/>
            </a:ext>
          </a:extLst>
        </xdr:cNvPr>
        <xdr:cNvSpPr/>
      </xdr:nvSpPr>
      <xdr:spPr>
        <a:xfrm>
          <a:off x="6423660" y="722376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Pre-report/ Final report</a:t>
          </a:r>
          <a:endParaRPr lang="en-US" sz="1100">
            <a:solidFill>
              <a:sysClr val="windowText" lastClr="000000"/>
            </a:solidFill>
          </a:endParaRPr>
        </a:p>
      </xdr:txBody>
    </xdr:sp>
    <xdr:clientData/>
  </xdr:twoCellAnchor>
  <xdr:twoCellAnchor>
    <xdr:from>
      <xdr:col>7</xdr:col>
      <xdr:colOff>449580</xdr:colOff>
      <xdr:row>35</xdr:row>
      <xdr:rowOff>350520</xdr:rowOff>
    </xdr:from>
    <xdr:to>
      <xdr:col>8</xdr:col>
      <xdr:colOff>228600</xdr:colOff>
      <xdr:row>36</xdr:row>
      <xdr:rowOff>190500</xdr:rowOff>
    </xdr:to>
    <xdr:sp macro="" textlink="">
      <xdr:nvSpPr>
        <xdr:cNvPr id="17" name="TextBox 16">
          <a:extLst>
            <a:ext uri="{FF2B5EF4-FFF2-40B4-BE49-F238E27FC236}">
              <a16:creationId xmlns:a16="http://schemas.microsoft.com/office/drawing/2014/main" id="{3F149795-8E28-44DB-8650-CE36713900C1}"/>
            </a:ext>
          </a:extLst>
        </xdr:cNvPr>
        <xdr:cNvSpPr txBox="1"/>
      </xdr:nvSpPr>
      <xdr:spPr>
        <a:xfrm>
          <a:off x="7475220" y="1077468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335280</xdr:colOff>
      <xdr:row>33</xdr:row>
      <xdr:rowOff>327660</xdr:rowOff>
    </xdr:from>
    <xdr:to>
      <xdr:col>10</xdr:col>
      <xdr:colOff>114300</xdr:colOff>
      <xdr:row>34</xdr:row>
      <xdr:rowOff>167640</xdr:rowOff>
    </xdr:to>
    <xdr:sp macro="" textlink="">
      <xdr:nvSpPr>
        <xdr:cNvPr id="18" name="TextBox 17">
          <a:extLst>
            <a:ext uri="{FF2B5EF4-FFF2-40B4-BE49-F238E27FC236}">
              <a16:creationId xmlns:a16="http://schemas.microsoft.com/office/drawing/2014/main" id="{7FF92C1D-B3CD-4D9B-BF72-9FFE28E84829}"/>
            </a:ext>
          </a:extLst>
        </xdr:cNvPr>
        <xdr:cNvSpPr txBox="1"/>
      </xdr:nvSpPr>
      <xdr:spPr>
        <a:xfrm>
          <a:off x="8580120" y="1002030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33</xdr:row>
      <xdr:rowOff>91440</xdr:rowOff>
    </xdr:from>
    <xdr:to>
      <xdr:col>9</xdr:col>
      <xdr:colOff>289560</xdr:colOff>
      <xdr:row>35</xdr:row>
      <xdr:rowOff>274320</xdr:rowOff>
    </xdr:to>
    <xdr:sp macro="" textlink="">
      <xdr:nvSpPr>
        <xdr:cNvPr id="19" name="Flowchart: Decision 18">
          <a:extLst>
            <a:ext uri="{FF2B5EF4-FFF2-40B4-BE49-F238E27FC236}">
              <a16:creationId xmlns:a16="http://schemas.microsoft.com/office/drawing/2014/main" id="{F7118F4A-7822-4CE7-9FE3-161FCFBDDDEB}"/>
            </a:ext>
          </a:extLst>
        </xdr:cNvPr>
        <xdr:cNvSpPr/>
      </xdr:nvSpPr>
      <xdr:spPr>
        <a:xfrm>
          <a:off x="6416040" y="978408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Interim report/ Final report</a:t>
          </a:r>
          <a:endParaRPr lang="en-US" sz="1100">
            <a:solidFill>
              <a:sysClr val="windowText" lastClr="000000"/>
            </a:solidFill>
          </a:endParaRPr>
        </a:p>
      </xdr:txBody>
    </xdr:sp>
    <xdr:clientData/>
  </xdr:twoCellAnchor>
  <xdr:twoCellAnchor>
    <xdr:from>
      <xdr:col>7</xdr:col>
      <xdr:colOff>457200</xdr:colOff>
      <xdr:row>41</xdr:row>
      <xdr:rowOff>358140</xdr:rowOff>
    </xdr:from>
    <xdr:to>
      <xdr:col>8</xdr:col>
      <xdr:colOff>236220</xdr:colOff>
      <xdr:row>42</xdr:row>
      <xdr:rowOff>198120</xdr:rowOff>
    </xdr:to>
    <xdr:sp macro="" textlink="">
      <xdr:nvSpPr>
        <xdr:cNvPr id="20" name="TextBox 19">
          <a:extLst>
            <a:ext uri="{FF2B5EF4-FFF2-40B4-BE49-F238E27FC236}">
              <a16:creationId xmlns:a16="http://schemas.microsoft.com/office/drawing/2014/main" id="{45946EA3-DFDB-4CDB-A669-777B61D09421}"/>
            </a:ext>
          </a:extLst>
        </xdr:cNvPr>
        <xdr:cNvSpPr txBox="1"/>
      </xdr:nvSpPr>
      <xdr:spPr>
        <a:xfrm>
          <a:off x="7482840" y="129768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281940</xdr:colOff>
      <xdr:row>39</xdr:row>
      <xdr:rowOff>304800</xdr:rowOff>
    </xdr:from>
    <xdr:to>
      <xdr:col>10</xdr:col>
      <xdr:colOff>60960</xdr:colOff>
      <xdr:row>40</xdr:row>
      <xdr:rowOff>144780</xdr:rowOff>
    </xdr:to>
    <xdr:sp macro="" textlink="">
      <xdr:nvSpPr>
        <xdr:cNvPr id="21" name="TextBox 20">
          <a:extLst>
            <a:ext uri="{FF2B5EF4-FFF2-40B4-BE49-F238E27FC236}">
              <a16:creationId xmlns:a16="http://schemas.microsoft.com/office/drawing/2014/main" id="{F6743192-41C6-4AA5-BD54-1D3BF2F5E387}"/>
            </a:ext>
          </a:extLst>
        </xdr:cNvPr>
        <xdr:cNvSpPr txBox="1"/>
      </xdr:nvSpPr>
      <xdr:spPr>
        <a:xfrm>
          <a:off x="8526780" y="1219200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39</xdr:row>
      <xdr:rowOff>91440</xdr:rowOff>
    </xdr:from>
    <xdr:to>
      <xdr:col>9</xdr:col>
      <xdr:colOff>289560</xdr:colOff>
      <xdr:row>41</xdr:row>
      <xdr:rowOff>274320</xdr:rowOff>
    </xdr:to>
    <xdr:sp macro="" textlink="">
      <xdr:nvSpPr>
        <xdr:cNvPr id="22" name="Flowchart: Decision 21">
          <a:extLst>
            <a:ext uri="{FF2B5EF4-FFF2-40B4-BE49-F238E27FC236}">
              <a16:creationId xmlns:a16="http://schemas.microsoft.com/office/drawing/2014/main" id="{44F937C1-68EE-4DC8-9D9D-6CDA098970AD}"/>
            </a:ext>
          </a:extLst>
        </xdr:cNvPr>
        <xdr:cNvSpPr/>
      </xdr:nvSpPr>
      <xdr:spPr>
        <a:xfrm>
          <a:off x="6416040" y="1197864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US" sz="1100" baseline="0">
              <a:solidFill>
                <a:sysClr val="windowText" lastClr="000000"/>
              </a:solidFill>
              <a:effectLst/>
              <a:latin typeface="+mn-lt"/>
              <a:ea typeface="+mn-ea"/>
              <a:cs typeface="+mn-cs"/>
            </a:rPr>
            <a:t>Interim report/ Final report</a:t>
          </a:r>
          <a:endParaRPr lang="en-US">
            <a:solidFill>
              <a:sysClr val="windowText" lastClr="000000"/>
            </a:solidFill>
            <a:effectLst/>
          </a:endParaRPr>
        </a:p>
      </xdr:txBody>
    </xdr:sp>
    <xdr:clientData/>
  </xdr:twoCellAnchor>
  <xdr:twoCellAnchor>
    <xdr:from>
      <xdr:col>6</xdr:col>
      <xdr:colOff>0</xdr:colOff>
      <xdr:row>43</xdr:row>
      <xdr:rowOff>0</xdr:rowOff>
    </xdr:from>
    <xdr:to>
      <xdr:col>9</xdr:col>
      <xdr:colOff>281940</xdr:colOff>
      <xdr:row>43</xdr:row>
      <xdr:rowOff>365760</xdr:rowOff>
    </xdr:to>
    <xdr:sp macro="" textlink="">
      <xdr:nvSpPr>
        <xdr:cNvPr id="23" name="TextBox 22">
          <a:extLst>
            <a:ext uri="{FF2B5EF4-FFF2-40B4-BE49-F238E27FC236}">
              <a16:creationId xmlns:a16="http://schemas.microsoft.com/office/drawing/2014/main" id="{9594BBA9-F917-476A-92DB-8E2916D92117}"/>
            </a:ext>
          </a:extLst>
        </xdr:cNvPr>
        <xdr:cNvSpPr txBox="1"/>
      </xdr:nvSpPr>
      <xdr:spPr>
        <a:xfrm>
          <a:off x="5196840" y="786384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Update report</a:t>
          </a:r>
        </a:p>
      </xdr:txBody>
    </xdr:sp>
    <xdr:clientData/>
  </xdr:twoCellAnchor>
  <xdr:twoCellAnchor>
    <xdr:from>
      <xdr:col>7</xdr:col>
      <xdr:colOff>426720</xdr:colOff>
      <xdr:row>48</xdr:row>
      <xdr:rowOff>30480</xdr:rowOff>
    </xdr:from>
    <xdr:to>
      <xdr:col>8</xdr:col>
      <xdr:colOff>205740</xdr:colOff>
      <xdr:row>48</xdr:row>
      <xdr:rowOff>236220</xdr:rowOff>
    </xdr:to>
    <xdr:sp macro="" textlink="">
      <xdr:nvSpPr>
        <xdr:cNvPr id="24" name="TextBox 23">
          <a:extLst>
            <a:ext uri="{FF2B5EF4-FFF2-40B4-BE49-F238E27FC236}">
              <a16:creationId xmlns:a16="http://schemas.microsoft.com/office/drawing/2014/main" id="{E1EC1578-4A66-4760-B7CF-7186369B859D}"/>
            </a:ext>
          </a:extLst>
        </xdr:cNvPr>
        <xdr:cNvSpPr txBox="1"/>
      </xdr:nvSpPr>
      <xdr:spPr>
        <a:xfrm>
          <a:off x="7452360" y="1539240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251460</xdr:colOff>
      <xdr:row>45</xdr:row>
      <xdr:rowOff>297180</xdr:rowOff>
    </xdr:from>
    <xdr:to>
      <xdr:col>10</xdr:col>
      <xdr:colOff>30480</xdr:colOff>
      <xdr:row>46</xdr:row>
      <xdr:rowOff>137160</xdr:rowOff>
    </xdr:to>
    <xdr:sp macro="" textlink="">
      <xdr:nvSpPr>
        <xdr:cNvPr id="25" name="TextBox 24">
          <a:extLst>
            <a:ext uri="{FF2B5EF4-FFF2-40B4-BE49-F238E27FC236}">
              <a16:creationId xmlns:a16="http://schemas.microsoft.com/office/drawing/2014/main" id="{6658CB62-09A7-4FA6-A1B3-10633E365951}"/>
            </a:ext>
          </a:extLst>
        </xdr:cNvPr>
        <xdr:cNvSpPr txBox="1"/>
      </xdr:nvSpPr>
      <xdr:spPr>
        <a:xfrm>
          <a:off x="8496300" y="1456182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45</xdr:row>
      <xdr:rowOff>91440</xdr:rowOff>
    </xdr:from>
    <xdr:to>
      <xdr:col>9</xdr:col>
      <xdr:colOff>289560</xdr:colOff>
      <xdr:row>47</xdr:row>
      <xdr:rowOff>274320</xdr:rowOff>
    </xdr:to>
    <xdr:sp macro="" textlink="">
      <xdr:nvSpPr>
        <xdr:cNvPr id="26" name="Flowchart: Decision 25">
          <a:extLst>
            <a:ext uri="{FF2B5EF4-FFF2-40B4-BE49-F238E27FC236}">
              <a16:creationId xmlns:a16="http://schemas.microsoft.com/office/drawing/2014/main" id="{D2D1B054-196A-4BF0-9982-00EEC58079D6}"/>
            </a:ext>
          </a:extLst>
        </xdr:cNvPr>
        <xdr:cNvSpPr/>
      </xdr:nvSpPr>
      <xdr:spPr>
        <a:xfrm>
          <a:off x="6416040" y="1435608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Final report</a:t>
          </a:r>
          <a:endParaRPr lang="en-US" sz="1100">
            <a:solidFill>
              <a:sysClr val="windowText" lastClr="000000"/>
            </a:solidFill>
          </a:endParaRPr>
        </a:p>
      </xdr:txBody>
    </xdr:sp>
    <xdr:clientData/>
  </xdr:twoCellAnchor>
  <xdr:twoCellAnchor>
    <xdr:from>
      <xdr:col>7</xdr:col>
      <xdr:colOff>426720</xdr:colOff>
      <xdr:row>54</xdr:row>
      <xdr:rowOff>68580</xdr:rowOff>
    </xdr:from>
    <xdr:to>
      <xdr:col>8</xdr:col>
      <xdr:colOff>205740</xdr:colOff>
      <xdr:row>54</xdr:row>
      <xdr:rowOff>274320</xdr:rowOff>
    </xdr:to>
    <xdr:sp macro="" textlink="">
      <xdr:nvSpPr>
        <xdr:cNvPr id="27" name="TextBox 26">
          <a:extLst>
            <a:ext uri="{FF2B5EF4-FFF2-40B4-BE49-F238E27FC236}">
              <a16:creationId xmlns:a16="http://schemas.microsoft.com/office/drawing/2014/main" id="{2A01BF2E-CCD3-4FE2-9705-E46D52E83DA5}"/>
            </a:ext>
          </a:extLst>
        </xdr:cNvPr>
        <xdr:cNvSpPr txBox="1"/>
      </xdr:nvSpPr>
      <xdr:spPr>
        <a:xfrm>
          <a:off x="7452360" y="176250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220980</xdr:colOff>
      <xdr:row>51</xdr:row>
      <xdr:rowOff>327660</xdr:rowOff>
    </xdr:from>
    <xdr:to>
      <xdr:col>10</xdr:col>
      <xdr:colOff>0</xdr:colOff>
      <xdr:row>52</xdr:row>
      <xdr:rowOff>167640</xdr:rowOff>
    </xdr:to>
    <xdr:sp macro="" textlink="">
      <xdr:nvSpPr>
        <xdr:cNvPr id="28" name="TextBox 27">
          <a:extLst>
            <a:ext uri="{FF2B5EF4-FFF2-40B4-BE49-F238E27FC236}">
              <a16:creationId xmlns:a16="http://schemas.microsoft.com/office/drawing/2014/main" id="{0D2E2F96-625D-42A6-BD17-445A55C12BE9}"/>
            </a:ext>
          </a:extLst>
        </xdr:cNvPr>
        <xdr:cNvSpPr txBox="1"/>
      </xdr:nvSpPr>
      <xdr:spPr>
        <a:xfrm>
          <a:off x="8465820" y="167868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51</xdr:row>
      <xdr:rowOff>91440</xdr:rowOff>
    </xdr:from>
    <xdr:to>
      <xdr:col>9</xdr:col>
      <xdr:colOff>289560</xdr:colOff>
      <xdr:row>53</xdr:row>
      <xdr:rowOff>274320</xdr:rowOff>
    </xdr:to>
    <xdr:sp macro="" textlink="">
      <xdr:nvSpPr>
        <xdr:cNvPr id="29" name="Flowchart: Decision 28">
          <a:extLst>
            <a:ext uri="{FF2B5EF4-FFF2-40B4-BE49-F238E27FC236}">
              <a16:creationId xmlns:a16="http://schemas.microsoft.com/office/drawing/2014/main" id="{F9D039CF-5AA3-4F38-8556-D939296B426A}"/>
            </a:ext>
          </a:extLst>
        </xdr:cNvPr>
        <xdr:cNvSpPr/>
      </xdr:nvSpPr>
      <xdr:spPr>
        <a:xfrm>
          <a:off x="6416040" y="1655064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effectLst/>
              <a:latin typeface="+mn-lt"/>
              <a:ea typeface="+mn-ea"/>
              <a:cs typeface="+mn-cs"/>
            </a:rPr>
            <a:t>Final report</a:t>
          </a:r>
          <a:endParaRPr lang="en-US">
            <a:solidFill>
              <a:sysClr val="windowText" lastClr="000000"/>
            </a:solidFill>
            <a:effectLst/>
          </a:endParaRPr>
        </a:p>
      </xdr:txBody>
    </xdr:sp>
    <xdr:clientData/>
  </xdr:twoCellAnchor>
  <xdr:twoCellAnchor>
    <xdr:from>
      <xdr:col>6</xdr:col>
      <xdr:colOff>0</xdr:colOff>
      <xdr:row>55</xdr:row>
      <xdr:rowOff>91440</xdr:rowOff>
    </xdr:from>
    <xdr:to>
      <xdr:col>9</xdr:col>
      <xdr:colOff>281940</xdr:colOff>
      <xdr:row>55</xdr:row>
      <xdr:rowOff>457200</xdr:rowOff>
    </xdr:to>
    <xdr:sp macro="" textlink="">
      <xdr:nvSpPr>
        <xdr:cNvPr id="30" name="TextBox 29">
          <a:extLst>
            <a:ext uri="{FF2B5EF4-FFF2-40B4-BE49-F238E27FC236}">
              <a16:creationId xmlns:a16="http://schemas.microsoft.com/office/drawing/2014/main" id="{DC3D034D-E413-4213-BA7D-628860E7E2FD}"/>
            </a:ext>
          </a:extLst>
        </xdr:cNvPr>
        <xdr:cNvSpPr txBox="1"/>
      </xdr:nvSpPr>
      <xdr:spPr>
        <a:xfrm>
          <a:off x="6416040" y="1801368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Make Q&amp;A report</a:t>
          </a:r>
        </a:p>
      </xdr:txBody>
    </xdr:sp>
    <xdr:clientData/>
  </xdr:twoCellAnchor>
  <xdr:twoCellAnchor>
    <xdr:from>
      <xdr:col>7</xdr:col>
      <xdr:colOff>449580</xdr:colOff>
      <xdr:row>60</xdr:row>
      <xdr:rowOff>15240</xdr:rowOff>
    </xdr:from>
    <xdr:to>
      <xdr:col>8</xdr:col>
      <xdr:colOff>228600</xdr:colOff>
      <xdr:row>60</xdr:row>
      <xdr:rowOff>220980</xdr:rowOff>
    </xdr:to>
    <xdr:sp macro="" textlink="">
      <xdr:nvSpPr>
        <xdr:cNvPr id="31" name="TextBox 30">
          <a:extLst>
            <a:ext uri="{FF2B5EF4-FFF2-40B4-BE49-F238E27FC236}">
              <a16:creationId xmlns:a16="http://schemas.microsoft.com/office/drawing/2014/main" id="{F636671C-667F-4305-AA6B-49D98B393B6C}"/>
            </a:ext>
          </a:extLst>
        </xdr:cNvPr>
        <xdr:cNvSpPr txBox="1"/>
      </xdr:nvSpPr>
      <xdr:spPr>
        <a:xfrm>
          <a:off x="7475220" y="199491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220980</xdr:colOff>
      <xdr:row>57</xdr:row>
      <xdr:rowOff>312420</xdr:rowOff>
    </xdr:from>
    <xdr:to>
      <xdr:col>10</xdr:col>
      <xdr:colOff>0</xdr:colOff>
      <xdr:row>58</xdr:row>
      <xdr:rowOff>152400</xdr:rowOff>
    </xdr:to>
    <xdr:sp macro="" textlink="">
      <xdr:nvSpPr>
        <xdr:cNvPr id="32" name="TextBox 31">
          <a:extLst>
            <a:ext uri="{FF2B5EF4-FFF2-40B4-BE49-F238E27FC236}">
              <a16:creationId xmlns:a16="http://schemas.microsoft.com/office/drawing/2014/main" id="{184AA59F-D905-4D96-8EA7-D6A99A8DAB19}"/>
            </a:ext>
          </a:extLst>
        </xdr:cNvPr>
        <xdr:cNvSpPr txBox="1"/>
      </xdr:nvSpPr>
      <xdr:spPr>
        <a:xfrm>
          <a:off x="8465820" y="191490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57</xdr:row>
      <xdr:rowOff>91440</xdr:rowOff>
    </xdr:from>
    <xdr:to>
      <xdr:col>9</xdr:col>
      <xdr:colOff>289560</xdr:colOff>
      <xdr:row>59</xdr:row>
      <xdr:rowOff>274320</xdr:rowOff>
    </xdr:to>
    <xdr:sp macro="" textlink="">
      <xdr:nvSpPr>
        <xdr:cNvPr id="33" name="Flowchart: Decision 32">
          <a:extLst>
            <a:ext uri="{FF2B5EF4-FFF2-40B4-BE49-F238E27FC236}">
              <a16:creationId xmlns:a16="http://schemas.microsoft.com/office/drawing/2014/main" id="{9398CE01-C81D-4A1F-B172-366190697E9B}"/>
            </a:ext>
          </a:extLst>
        </xdr:cNvPr>
        <xdr:cNvSpPr/>
      </xdr:nvSpPr>
      <xdr:spPr>
        <a:xfrm>
          <a:off x="6416040" y="1892808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Q&amp;A report</a:t>
          </a:r>
          <a:endParaRPr lang="en-US" sz="1100">
            <a:solidFill>
              <a:sysClr val="windowText" lastClr="000000"/>
            </a:solidFill>
          </a:endParaRPr>
        </a:p>
      </xdr:txBody>
    </xdr:sp>
    <xdr:clientData/>
  </xdr:twoCellAnchor>
  <xdr:twoCellAnchor>
    <xdr:from>
      <xdr:col>7</xdr:col>
      <xdr:colOff>449580</xdr:colOff>
      <xdr:row>66</xdr:row>
      <xdr:rowOff>0</xdr:rowOff>
    </xdr:from>
    <xdr:to>
      <xdr:col>8</xdr:col>
      <xdr:colOff>228600</xdr:colOff>
      <xdr:row>66</xdr:row>
      <xdr:rowOff>205740</xdr:rowOff>
    </xdr:to>
    <xdr:sp macro="" textlink="">
      <xdr:nvSpPr>
        <xdr:cNvPr id="34" name="TextBox 33">
          <a:extLst>
            <a:ext uri="{FF2B5EF4-FFF2-40B4-BE49-F238E27FC236}">
              <a16:creationId xmlns:a16="http://schemas.microsoft.com/office/drawing/2014/main" id="{086F0EC8-0E90-4BE3-B94B-C8C6C7FE4766}"/>
            </a:ext>
          </a:extLst>
        </xdr:cNvPr>
        <xdr:cNvSpPr txBox="1"/>
      </xdr:nvSpPr>
      <xdr:spPr>
        <a:xfrm>
          <a:off x="7475220" y="2212848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228600</xdr:colOff>
      <xdr:row>63</xdr:row>
      <xdr:rowOff>312420</xdr:rowOff>
    </xdr:from>
    <xdr:to>
      <xdr:col>10</xdr:col>
      <xdr:colOff>7620</xdr:colOff>
      <xdr:row>64</xdr:row>
      <xdr:rowOff>152400</xdr:rowOff>
    </xdr:to>
    <xdr:sp macro="" textlink="">
      <xdr:nvSpPr>
        <xdr:cNvPr id="35" name="TextBox 34">
          <a:extLst>
            <a:ext uri="{FF2B5EF4-FFF2-40B4-BE49-F238E27FC236}">
              <a16:creationId xmlns:a16="http://schemas.microsoft.com/office/drawing/2014/main" id="{40591F06-76E4-42A9-925A-5B12BF3F9515}"/>
            </a:ext>
          </a:extLst>
        </xdr:cNvPr>
        <xdr:cNvSpPr txBox="1"/>
      </xdr:nvSpPr>
      <xdr:spPr>
        <a:xfrm>
          <a:off x="8473440" y="2134362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63</xdr:row>
      <xdr:rowOff>91440</xdr:rowOff>
    </xdr:from>
    <xdr:to>
      <xdr:col>9</xdr:col>
      <xdr:colOff>289560</xdr:colOff>
      <xdr:row>65</xdr:row>
      <xdr:rowOff>274320</xdr:rowOff>
    </xdr:to>
    <xdr:sp macro="" textlink="">
      <xdr:nvSpPr>
        <xdr:cNvPr id="36" name="Flowchart: Decision 35">
          <a:extLst>
            <a:ext uri="{FF2B5EF4-FFF2-40B4-BE49-F238E27FC236}">
              <a16:creationId xmlns:a16="http://schemas.microsoft.com/office/drawing/2014/main" id="{E9021F91-D699-4E6E-A0C6-AAEB281E4CD3}"/>
            </a:ext>
          </a:extLst>
        </xdr:cNvPr>
        <xdr:cNvSpPr/>
      </xdr:nvSpPr>
      <xdr:spPr>
        <a:xfrm>
          <a:off x="6416040" y="2112264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effectLst/>
              <a:latin typeface="+mn-lt"/>
              <a:ea typeface="+mn-ea"/>
              <a:cs typeface="+mn-cs"/>
            </a:rPr>
            <a:t>Q&amp;A report</a:t>
          </a:r>
          <a:endParaRPr lang="en-US">
            <a:solidFill>
              <a:sysClr val="windowText" lastClr="000000"/>
            </a:solidFill>
            <a:effectLst/>
          </a:endParaRPr>
        </a:p>
      </xdr:txBody>
    </xdr:sp>
    <xdr:clientData/>
  </xdr:twoCellAnchor>
  <xdr:twoCellAnchor>
    <xdr:from>
      <xdr:col>6</xdr:col>
      <xdr:colOff>0</xdr:colOff>
      <xdr:row>25</xdr:row>
      <xdr:rowOff>0</xdr:rowOff>
    </xdr:from>
    <xdr:to>
      <xdr:col>9</xdr:col>
      <xdr:colOff>281940</xdr:colOff>
      <xdr:row>26</xdr:row>
      <xdr:rowOff>0</xdr:rowOff>
    </xdr:to>
    <xdr:sp macro="" textlink="">
      <xdr:nvSpPr>
        <xdr:cNvPr id="37" name="TextBox 36">
          <a:extLst>
            <a:ext uri="{FF2B5EF4-FFF2-40B4-BE49-F238E27FC236}">
              <a16:creationId xmlns:a16="http://schemas.microsoft.com/office/drawing/2014/main" id="{EF7D0936-7327-4EA7-8EDD-4B1EEFA7D8BA}"/>
            </a:ext>
          </a:extLst>
        </xdr:cNvPr>
        <xdr:cNvSpPr txBox="1"/>
      </xdr:nvSpPr>
      <xdr:spPr>
        <a:xfrm>
          <a:off x="5196840" y="420624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Translate report</a:t>
          </a:r>
        </a:p>
      </xdr:txBody>
    </xdr:sp>
    <xdr:clientData/>
  </xdr:twoCellAnchor>
  <xdr:twoCellAnchor>
    <xdr:from>
      <xdr:col>6</xdr:col>
      <xdr:colOff>0</xdr:colOff>
      <xdr:row>37</xdr:row>
      <xdr:rowOff>0</xdr:rowOff>
    </xdr:from>
    <xdr:to>
      <xdr:col>9</xdr:col>
      <xdr:colOff>281940</xdr:colOff>
      <xdr:row>38</xdr:row>
      <xdr:rowOff>0</xdr:rowOff>
    </xdr:to>
    <xdr:sp macro="" textlink="">
      <xdr:nvSpPr>
        <xdr:cNvPr id="38" name="TextBox 37">
          <a:extLst>
            <a:ext uri="{FF2B5EF4-FFF2-40B4-BE49-F238E27FC236}">
              <a16:creationId xmlns:a16="http://schemas.microsoft.com/office/drawing/2014/main" id="{22B985B7-9973-4C3F-8182-DAB7BC3EA598}"/>
            </a:ext>
          </a:extLst>
        </xdr:cNvPr>
        <xdr:cNvSpPr txBox="1"/>
      </xdr:nvSpPr>
      <xdr:spPr>
        <a:xfrm>
          <a:off x="5196840" y="640080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Translate report</a:t>
          </a:r>
        </a:p>
      </xdr:txBody>
    </xdr:sp>
    <xdr:clientData/>
  </xdr:twoCellAnchor>
  <xdr:twoCellAnchor>
    <xdr:from>
      <xdr:col>6</xdr:col>
      <xdr:colOff>0</xdr:colOff>
      <xdr:row>49</xdr:row>
      <xdr:rowOff>0</xdr:rowOff>
    </xdr:from>
    <xdr:to>
      <xdr:col>9</xdr:col>
      <xdr:colOff>281940</xdr:colOff>
      <xdr:row>50</xdr:row>
      <xdr:rowOff>0</xdr:rowOff>
    </xdr:to>
    <xdr:sp macro="" textlink="">
      <xdr:nvSpPr>
        <xdr:cNvPr id="39" name="TextBox 38">
          <a:extLst>
            <a:ext uri="{FF2B5EF4-FFF2-40B4-BE49-F238E27FC236}">
              <a16:creationId xmlns:a16="http://schemas.microsoft.com/office/drawing/2014/main" id="{183CE72B-4741-4035-8557-CF12B9BE015B}"/>
            </a:ext>
          </a:extLst>
        </xdr:cNvPr>
        <xdr:cNvSpPr txBox="1"/>
      </xdr:nvSpPr>
      <xdr:spPr>
        <a:xfrm>
          <a:off x="5196840" y="1097280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Translate report</a:t>
          </a:r>
        </a:p>
      </xdr:txBody>
    </xdr:sp>
    <xdr:clientData/>
  </xdr:twoCellAnchor>
  <xdr:twoCellAnchor>
    <xdr:from>
      <xdr:col>6</xdr:col>
      <xdr:colOff>0</xdr:colOff>
      <xdr:row>61</xdr:row>
      <xdr:rowOff>0</xdr:rowOff>
    </xdr:from>
    <xdr:to>
      <xdr:col>9</xdr:col>
      <xdr:colOff>281940</xdr:colOff>
      <xdr:row>62</xdr:row>
      <xdr:rowOff>0</xdr:rowOff>
    </xdr:to>
    <xdr:sp macro="" textlink="">
      <xdr:nvSpPr>
        <xdr:cNvPr id="40" name="TextBox 39">
          <a:extLst>
            <a:ext uri="{FF2B5EF4-FFF2-40B4-BE49-F238E27FC236}">
              <a16:creationId xmlns:a16="http://schemas.microsoft.com/office/drawing/2014/main" id="{85038867-11A8-453C-A40A-CE3D8924F3CE}"/>
            </a:ext>
          </a:extLst>
        </xdr:cNvPr>
        <xdr:cNvSpPr txBox="1"/>
      </xdr:nvSpPr>
      <xdr:spPr>
        <a:xfrm>
          <a:off x="6416040" y="1536192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Translate report</a:t>
          </a:r>
        </a:p>
      </xdr:txBody>
    </xdr:sp>
    <xdr:clientData/>
  </xdr:twoCellAnchor>
  <xdr:twoCellAnchor>
    <xdr:from>
      <xdr:col>6</xdr:col>
      <xdr:colOff>0</xdr:colOff>
      <xdr:row>67</xdr:row>
      <xdr:rowOff>0</xdr:rowOff>
    </xdr:from>
    <xdr:to>
      <xdr:col>9</xdr:col>
      <xdr:colOff>281940</xdr:colOff>
      <xdr:row>68</xdr:row>
      <xdr:rowOff>0</xdr:rowOff>
    </xdr:to>
    <xdr:sp macro="" textlink="">
      <xdr:nvSpPr>
        <xdr:cNvPr id="41" name="TextBox 40">
          <a:extLst>
            <a:ext uri="{FF2B5EF4-FFF2-40B4-BE49-F238E27FC236}">
              <a16:creationId xmlns:a16="http://schemas.microsoft.com/office/drawing/2014/main" id="{A4EB50D5-12D4-491F-A99C-684E6E474CF4}"/>
            </a:ext>
          </a:extLst>
        </xdr:cNvPr>
        <xdr:cNvSpPr txBox="1"/>
      </xdr:nvSpPr>
      <xdr:spPr>
        <a:xfrm>
          <a:off x="6416040" y="2249424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Update in RGAS-2</a:t>
          </a:r>
        </a:p>
      </xdr:txBody>
    </xdr:sp>
    <xdr:clientData/>
  </xdr:twoCellAnchor>
  <xdr:twoCellAnchor>
    <xdr:from>
      <xdr:col>7</xdr:col>
      <xdr:colOff>445770</xdr:colOff>
      <xdr:row>3</xdr:row>
      <xdr:rowOff>0</xdr:rowOff>
    </xdr:from>
    <xdr:to>
      <xdr:col>7</xdr:col>
      <xdr:colOff>445770</xdr:colOff>
      <xdr:row>4</xdr:row>
      <xdr:rowOff>0</xdr:rowOff>
    </xdr:to>
    <xdr:cxnSp macro="">
      <xdr:nvCxnSpPr>
        <xdr:cNvPr id="45" name="Straight Arrow Connector 44">
          <a:extLst>
            <a:ext uri="{FF2B5EF4-FFF2-40B4-BE49-F238E27FC236}">
              <a16:creationId xmlns:a16="http://schemas.microsoft.com/office/drawing/2014/main" id="{EB891FEC-F527-EC03-6454-FE07859CE9C1}"/>
            </a:ext>
          </a:extLst>
        </xdr:cNvPr>
        <xdr:cNvCxnSpPr>
          <a:stCxn id="5" idx="2"/>
          <a:endCxn id="6" idx="0"/>
        </xdr:cNvCxnSpPr>
      </xdr:nvCxnSpPr>
      <xdr:spPr>
        <a:xfrm>
          <a:off x="7471410" y="914400"/>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5</xdr:row>
      <xdr:rowOff>0</xdr:rowOff>
    </xdr:from>
    <xdr:to>
      <xdr:col>7</xdr:col>
      <xdr:colOff>449580</xdr:colOff>
      <xdr:row>7</xdr:row>
      <xdr:rowOff>91440</xdr:rowOff>
    </xdr:to>
    <xdr:cxnSp macro="">
      <xdr:nvCxnSpPr>
        <xdr:cNvPr id="47" name="Straight Arrow Connector 46">
          <a:extLst>
            <a:ext uri="{FF2B5EF4-FFF2-40B4-BE49-F238E27FC236}">
              <a16:creationId xmlns:a16="http://schemas.microsoft.com/office/drawing/2014/main" id="{2F7E03F3-1027-697A-B3B4-8F46EDA9AB8D}"/>
            </a:ext>
          </a:extLst>
        </xdr:cNvPr>
        <xdr:cNvCxnSpPr>
          <a:stCxn id="6" idx="2"/>
          <a:endCxn id="8" idx="0"/>
        </xdr:cNvCxnSpPr>
      </xdr:nvCxnSpPr>
      <xdr:spPr>
        <a:xfrm>
          <a:off x="7471410" y="1645920"/>
          <a:ext cx="3810" cy="8229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14</xdr:row>
      <xdr:rowOff>0</xdr:rowOff>
    </xdr:from>
    <xdr:to>
      <xdr:col>7</xdr:col>
      <xdr:colOff>445770</xdr:colOff>
      <xdr:row>15</xdr:row>
      <xdr:rowOff>0</xdr:rowOff>
    </xdr:to>
    <xdr:cxnSp macro="">
      <xdr:nvCxnSpPr>
        <xdr:cNvPr id="49" name="Straight Arrow Connector 48">
          <a:extLst>
            <a:ext uri="{FF2B5EF4-FFF2-40B4-BE49-F238E27FC236}">
              <a16:creationId xmlns:a16="http://schemas.microsoft.com/office/drawing/2014/main" id="{4E6E6E94-E0DC-F036-53FA-158A29937D1A}"/>
            </a:ext>
          </a:extLst>
        </xdr:cNvPr>
        <xdr:cNvCxnSpPr>
          <a:stCxn id="7" idx="2"/>
          <a:endCxn id="9" idx="0"/>
        </xdr:cNvCxnSpPr>
      </xdr:nvCxnSpPr>
      <xdr:spPr>
        <a:xfrm>
          <a:off x="7471410" y="2377440"/>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16</xdr:row>
      <xdr:rowOff>0</xdr:rowOff>
    </xdr:from>
    <xdr:to>
      <xdr:col>7</xdr:col>
      <xdr:colOff>445770</xdr:colOff>
      <xdr:row>17</xdr:row>
      <xdr:rowOff>0</xdr:rowOff>
    </xdr:to>
    <xdr:cxnSp macro="">
      <xdr:nvCxnSpPr>
        <xdr:cNvPr id="51" name="Straight Arrow Connector 50">
          <a:extLst>
            <a:ext uri="{FF2B5EF4-FFF2-40B4-BE49-F238E27FC236}">
              <a16:creationId xmlns:a16="http://schemas.microsoft.com/office/drawing/2014/main" id="{03976505-7643-43C6-F95B-D1407EA913BE}"/>
            </a:ext>
          </a:extLst>
        </xdr:cNvPr>
        <xdr:cNvCxnSpPr>
          <a:stCxn id="9" idx="2"/>
          <a:endCxn id="10" idx="0"/>
        </xdr:cNvCxnSpPr>
      </xdr:nvCxnSpPr>
      <xdr:spPr>
        <a:xfrm>
          <a:off x="7471410" y="3108960"/>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18</xdr:row>
      <xdr:rowOff>0</xdr:rowOff>
    </xdr:from>
    <xdr:to>
      <xdr:col>7</xdr:col>
      <xdr:colOff>445770</xdr:colOff>
      <xdr:row>19</xdr:row>
      <xdr:rowOff>0</xdr:rowOff>
    </xdr:to>
    <xdr:cxnSp macro="">
      <xdr:nvCxnSpPr>
        <xdr:cNvPr id="53" name="Straight Arrow Connector 52">
          <a:extLst>
            <a:ext uri="{FF2B5EF4-FFF2-40B4-BE49-F238E27FC236}">
              <a16:creationId xmlns:a16="http://schemas.microsoft.com/office/drawing/2014/main" id="{2D40A8C8-56DB-24D6-B9CA-C92853B3F605}"/>
            </a:ext>
          </a:extLst>
        </xdr:cNvPr>
        <xdr:cNvCxnSpPr>
          <a:stCxn id="10" idx="2"/>
          <a:endCxn id="11" idx="0"/>
        </xdr:cNvCxnSpPr>
      </xdr:nvCxnSpPr>
      <xdr:spPr>
        <a:xfrm>
          <a:off x="7471410" y="3840480"/>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20</xdr:row>
      <xdr:rowOff>0</xdr:rowOff>
    </xdr:from>
    <xdr:to>
      <xdr:col>7</xdr:col>
      <xdr:colOff>449580</xdr:colOff>
      <xdr:row>21</xdr:row>
      <xdr:rowOff>91440</xdr:rowOff>
    </xdr:to>
    <xdr:cxnSp macro="">
      <xdr:nvCxnSpPr>
        <xdr:cNvPr id="55" name="Straight Arrow Connector 54">
          <a:extLst>
            <a:ext uri="{FF2B5EF4-FFF2-40B4-BE49-F238E27FC236}">
              <a16:creationId xmlns:a16="http://schemas.microsoft.com/office/drawing/2014/main" id="{8CD35F70-91A5-71C3-30AD-4CCDA606A422}"/>
            </a:ext>
          </a:extLst>
        </xdr:cNvPr>
        <xdr:cNvCxnSpPr>
          <a:stCxn id="11" idx="2"/>
          <a:endCxn id="12" idx="0"/>
        </xdr:cNvCxnSpPr>
      </xdr:nvCxnSpPr>
      <xdr:spPr>
        <a:xfrm>
          <a:off x="7471410" y="457200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129540</xdr:colOff>
      <xdr:row>21</xdr:row>
      <xdr:rowOff>266700</xdr:rowOff>
    </xdr:from>
    <xdr:to>
      <xdr:col>5</xdr:col>
      <xdr:colOff>518160</xdr:colOff>
      <xdr:row>22</xdr:row>
      <xdr:rowOff>106680</xdr:rowOff>
    </xdr:to>
    <xdr:sp macro="" textlink="">
      <xdr:nvSpPr>
        <xdr:cNvPr id="56" name="TextBox 55">
          <a:extLst>
            <a:ext uri="{FF2B5EF4-FFF2-40B4-BE49-F238E27FC236}">
              <a16:creationId xmlns:a16="http://schemas.microsoft.com/office/drawing/2014/main" id="{2EF8A443-040D-4944-9830-443F68A662D3}"/>
            </a:ext>
          </a:extLst>
        </xdr:cNvPr>
        <xdr:cNvSpPr txBox="1"/>
      </xdr:nvSpPr>
      <xdr:spPr>
        <a:xfrm>
          <a:off x="5935980" y="520446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7</xdr:col>
      <xdr:colOff>445770</xdr:colOff>
      <xdr:row>23</xdr:row>
      <xdr:rowOff>274320</xdr:rowOff>
    </xdr:from>
    <xdr:to>
      <xdr:col>7</xdr:col>
      <xdr:colOff>449580</xdr:colOff>
      <xdr:row>25</xdr:row>
      <xdr:rowOff>0</xdr:rowOff>
    </xdr:to>
    <xdr:cxnSp macro="">
      <xdr:nvCxnSpPr>
        <xdr:cNvPr id="58" name="Straight Arrow Connector 57">
          <a:extLst>
            <a:ext uri="{FF2B5EF4-FFF2-40B4-BE49-F238E27FC236}">
              <a16:creationId xmlns:a16="http://schemas.microsoft.com/office/drawing/2014/main" id="{20D2FD03-159E-5156-1ABF-AF6C48856FF9}"/>
            </a:ext>
          </a:extLst>
        </xdr:cNvPr>
        <xdr:cNvCxnSpPr>
          <a:stCxn id="12" idx="2"/>
          <a:endCxn id="37" idx="0"/>
        </xdr:cNvCxnSpPr>
      </xdr:nvCxnSpPr>
      <xdr:spPr>
        <a:xfrm flipH="1">
          <a:off x="7471410" y="594360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182880</xdr:rowOff>
    </xdr:from>
    <xdr:to>
      <xdr:col>6</xdr:col>
      <xdr:colOff>7620</xdr:colOff>
      <xdr:row>28</xdr:row>
      <xdr:rowOff>182880</xdr:rowOff>
    </xdr:to>
    <xdr:cxnSp macro="">
      <xdr:nvCxnSpPr>
        <xdr:cNvPr id="60" name="Connector: Elbow 59">
          <a:extLst>
            <a:ext uri="{FF2B5EF4-FFF2-40B4-BE49-F238E27FC236}">
              <a16:creationId xmlns:a16="http://schemas.microsoft.com/office/drawing/2014/main" id="{2527F5CB-8871-EC78-E446-220FC87B9DAA}"/>
            </a:ext>
          </a:extLst>
        </xdr:cNvPr>
        <xdr:cNvCxnSpPr>
          <a:stCxn id="12" idx="1"/>
          <a:endCxn id="16" idx="1"/>
        </xdr:cNvCxnSpPr>
      </xdr:nvCxnSpPr>
      <xdr:spPr>
        <a:xfrm rot="10800000" flipH="1" flipV="1">
          <a:off x="6416040" y="5486400"/>
          <a:ext cx="7620" cy="2194560"/>
        </a:xfrm>
        <a:prstGeom prst="bentConnector3">
          <a:avLst>
            <a:gd name="adj1" fmla="val -74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19</xdr:row>
      <xdr:rowOff>182880</xdr:rowOff>
    </xdr:from>
    <xdr:to>
      <xdr:col>9</xdr:col>
      <xdr:colOff>289560</xdr:colOff>
      <xdr:row>22</xdr:row>
      <xdr:rowOff>182880</xdr:rowOff>
    </xdr:to>
    <xdr:cxnSp macro="">
      <xdr:nvCxnSpPr>
        <xdr:cNvPr id="63" name="Connector: Elbow 62">
          <a:extLst>
            <a:ext uri="{FF2B5EF4-FFF2-40B4-BE49-F238E27FC236}">
              <a16:creationId xmlns:a16="http://schemas.microsoft.com/office/drawing/2014/main" id="{4DFE891B-3CB0-A3F1-DFE9-6B61D1E00828}"/>
            </a:ext>
          </a:extLst>
        </xdr:cNvPr>
        <xdr:cNvCxnSpPr>
          <a:stCxn id="12" idx="3"/>
          <a:endCxn id="11" idx="3"/>
        </xdr:cNvCxnSpPr>
      </xdr:nvCxnSpPr>
      <xdr:spPr>
        <a:xfrm flipH="1" flipV="1">
          <a:off x="8526780" y="4389120"/>
          <a:ext cx="7620" cy="1097280"/>
        </a:xfrm>
        <a:prstGeom prst="bentConnector3">
          <a:avLst>
            <a:gd name="adj1" fmla="val -73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26</xdr:row>
      <xdr:rowOff>0</xdr:rowOff>
    </xdr:from>
    <xdr:to>
      <xdr:col>7</xdr:col>
      <xdr:colOff>457200</xdr:colOff>
      <xdr:row>27</xdr:row>
      <xdr:rowOff>91440</xdr:rowOff>
    </xdr:to>
    <xdr:cxnSp macro="">
      <xdr:nvCxnSpPr>
        <xdr:cNvPr id="66" name="Straight Arrow Connector 65">
          <a:extLst>
            <a:ext uri="{FF2B5EF4-FFF2-40B4-BE49-F238E27FC236}">
              <a16:creationId xmlns:a16="http://schemas.microsoft.com/office/drawing/2014/main" id="{D4A01062-B765-5D16-18B7-D1520068C000}"/>
            </a:ext>
          </a:extLst>
        </xdr:cNvPr>
        <xdr:cNvCxnSpPr>
          <a:stCxn id="37" idx="2"/>
          <a:endCxn id="16" idx="0"/>
        </xdr:cNvCxnSpPr>
      </xdr:nvCxnSpPr>
      <xdr:spPr>
        <a:xfrm>
          <a:off x="7471410" y="6766560"/>
          <a:ext cx="1143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29</xdr:row>
      <xdr:rowOff>274320</xdr:rowOff>
    </xdr:from>
    <xdr:to>
      <xdr:col>7</xdr:col>
      <xdr:colOff>457200</xdr:colOff>
      <xdr:row>31</xdr:row>
      <xdr:rowOff>175260</xdr:rowOff>
    </xdr:to>
    <xdr:cxnSp macro="">
      <xdr:nvCxnSpPr>
        <xdr:cNvPr id="68" name="Straight Arrow Connector 67">
          <a:extLst>
            <a:ext uri="{FF2B5EF4-FFF2-40B4-BE49-F238E27FC236}">
              <a16:creationId xmlns:a16="http://schemas.microsoft.com/office/drawing/2014/main" id="{3F465F7A-1ECE-CA39-19F7-9273C200C534}"/>
            </a:ext>
          </a:extLst>
        </xdr:cNvPr>
        <xdr:cNvCxnSpPr>
          <a:stCxn id="16" idx="2"/>
          <a:endCxn id="13" idx="0"/>
        </xdr:cNvCxnSpPr>
      </xdr:nvCxnSpPr>
      <xdr:spPr>
        <a:xfrm flipH="1">
          <a:off x="7471410" y="8138160"/>
          <a:ext cx="11430" cy="6324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25</xdr:row>
      <xdr:rowOff>182880</xdr:rowOff>
    </xdr:from>
    <xdr:to>
      <xdr:col>9</xdr:col>
      <xdr:colOff>297180</xdr:colOff>
      <xdr:row>28</xdr:row>
      <xdr:rowOff>182880</xdr:rowOff>
    </xdr:to>
    <xdr:cxnSp macro="">
      <xdr:nvCxnSpPr>
        <xdr:cNvPr id="71" name="Connector: Elbow 70">
          <a:extLst>
            <a:ext uri="{FF2B5EF4-FFF2-40B4-BE49-F238E27FC236}">
              <a16:creationId xmlns:a16="http://schemas.microsoft.com/office/drawing/2014/main" id="{CAF1EEE2-2467-39BB-834F-788A76C3AF37}"/>
            </a:ext>
          </a:extLst>
        </xdr:cNvPr>
        <xdr:cNvCxnSpPr>
          <a:stCxn id="16" idx="3"/>
          <a:endCxn id="37" idx="3"/>
        </xdr:cNvCxnSpPr>
      </xdr:nvCxnSpPr>
      <xdr:spPr>
        <a:xfrm flipH="1" flipV="1">
          <a:off x="8526780" y="6583680"/>
          <a:ext cx="15240" cy="1097280"/>
        </a:xfrm>
        <a:prstGeom prst="bentConnector3">
          <a:avLst>
            <a:gd name="adj1" fmla="val -36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19</xdr:row>
      <xdr:rowOff>182880</xdr:rowOff>
    </xdr:from>
    <xdr:to>
      <xdr:col>9</xdr:col>
      <xdr:colOff>297180</xdr:colOff>
      <xdr:row>28</xdr:row>
      <xdr:rowOff>182880</xdr:rowOff>
    </xdr:to>
    <xdr:cxnSp macro="">
      <xdr:nvCxnSpPr>
        <xdr:cNvPr id="74" name="Connector: Elbow 73">
          <a:extLst>
            <a:ext uri="{FF2B5EF4-FFF2-40B4-BE49-F238E27FC236}">
              <a16:creationId xmlns:a16="http://schemas.microsoft.com/office/drawing/2014/main" id="{BB7C2609-B910-8164-F334-E9EC6ADB10B1}"/>
            </a:ext>
          </a:extLst>
        </xdr:cNvPr>
        <xdr:cNvCxnSpPr>
          <a:stCxn id="16" idx="3"/>
          <a:endCxn id="11" idx="3"/>
        </xdr:cNvCxnSpPr>
      </xdr:nvCxnSpPr>
      <xdr:spPr>
        <a:xfrm flipH="1" flipV="1">
          <a:off x="8526780" y="4389120"/>
          <a:ext cx="15240" cy="3291840"/>
        </a:xfrm>
        <a:prstGeom prst="bentConnector3">
          <a:avLst>
            <a:gd name="adj1" fmla="val -36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502920</xdr:colOff>
      <xdr:row>26</xdr:row>
      <xdr:rowOff>129540</xdr:rowOff>
    </xdr:from>
    <xdr:to>
      <xdr:col>8</xdr:col>
      <xdr:colOff>281940</xdr:colOff>
      <xdr:row>26</xdr:row>
      <xdr:rowOff>335280</xdr:rowOff>
    </xdr:to>
    <xdr:sp macro="" textlink="">
      <xdr:nvSpPr>
        <xdr:cNvPr id="77" name="TextBox 76">
          <a:extLst>
            <a:ext uri="{FF2B5EF4-FFF2-40B4-BE49-F238E27FC236}">
              <a16:creationId xmlns:a16="http://schemas.microsoft.com/office/drawing/2014/main" id="{2ED3F714-4391-4415-890A-63F8B912F472}"/>
            </a:ext>
          </a:extLst>
        </xdr:cNvPr>
        <xdr:cNvSpPr txBox="1"/>
      </xdr:nvSpPr>
      <xdr:spPr>
        <a:xfrm>
          <a:off x="7528560" y="689610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7</xdr:col>
      <xdr:colOff>445770</xdr:colOff>
      <xdr:row>31</xdr:row>
      <xdr:rowOff>541020</xdr:rowOff>
    </xdr:from>
    <xdr:to>
      <xdr:col>7</xdr:col>
      <xdr:colOff>449580</xdr:colOff>
      <xdr:row>33</xdr:row>
      <xdr:rowOff>91440</xdr:rowOff>
    </xdr:to>
    <xdr:cxnSp macro="">
      <xdr:nvCxnSpPr>
        <xdr:cNvPr id="79" name="Straight Arrow Connector 78">
          <a:extLst>
            <a:ext uri="{FF2B5EF4-FFF2-40B4-BE49-F238E27FC236}">
              <a16:creationId xmlns:a16="http://schemas.microsoft.com/office/drawing/2014/main" id="{A99D6833-074D-926F-B249-538BAB661D41}"/>
            </a:ext>
          </a:extLst>
        </xdr:cNvPr>
        <xdr:cNvCxnSpPr>
          <a:stCxn id="13" idx="2"/>
          <a:endCxn id="19" idx="0"/>
        </xdr:cNvCxnSpPr>
      </xdr:nvCxnSpPr>
      <xdr:spPr>
        <a:xfrm>
          <a:off x="7471410" y="9136380"/>
          <a:ext cx="3810" cy="647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35</xdr:row>
      <xdr:rowOff>274320</xdr:rowOff>
    </xdr:from>
    <xdr:to>
      <xdr:col>7</xdr:col>
      <xdr:colOff>449580</xdr:colOff>
      <xdr:row>37</xdr:row>
      <xdr:rowOff>0</xdr:rowOff>
    </xdr:to>
    <xdr:cxnSp macro="">
      <xdr:nvCxnSpPr>
        <xdr:cNvPr id="81" name="Straight Arrow Connector 80">
          <a:extLst>
            <a:ext uri="{FF2B5EF4-FFF2-40B4-BE49-F238E27FC236}">
              <a16:creationId xmlns:a16="http://schemas.microsoft.com/office/drawing/2014/main" id="{63C4DBA1-854E-70D6-A1B1-B9E2D6143729}"/>
            </a:ext>
          </a:extLst>
        </xdr:cNvPr>
        <xdr:cNvCxnSpPr>
          <a:stCxn id="19" idx="2"/>
          <a:endCxn id="38" idx="0"/>
        </xdr:cNvCxnSpPr>
      </xdr:nvCxnSpPr>
      <xdr:spPr>
        <a:xfrm flipH="1">
          <a:off x="7471410" y="1069848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38</xdr:row>
      <xdr:rowOff>0</xdr:rowOff>
    </xdr:from>
    <xdr:to>
      <xdr:col>7</xdr:col>
      <xdr:colOff>449580</xdr:colOff>
      <xdr:row>39</xdr:row>
      <xdr:rowOff>91440</xdr:rowOff>
    </xdr:to>
    <xdr:cxnSp macro="">
      <xdr:nvCxnSpPr>
        <xdr:cNvPr id="83" name="Straight Arrow Connector 82">
          <a:extLst>
            <a:ext uri="{FF2B5EF4-FFF2-40B4-BE49-F238E27FC236}">
              <a16:creationId xmlns:a16="http://schemas.microsoft.com/office/drawing/2014/main" id="{A7D34B4D-D772-55CD-0AE1-8B7C33D15E1B}"/>
            </a:ext>
          </a:extLst>
        </xdr:cNvPr>
        <xdr:cNvCxnSpPr>
          <a:stCxn id="38" idx="2"/>
          <a:endCxn id="22" idx="0"/>
        </xdr:cNvCxnSpPr>
      </xdr:nvCxnSpPr>
      <xdr:spPr>
        <a:xfrm>
          <a:off x="7471410" y="1152144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41</xdr:row>
      <xdr:rowOff>274320</xdr:rowOff>
    </xdr:from>
    <xdr:to>
      <xdr:col>7</xdr:col>
      <xdr:colOff>449580</xdr:colOff>
      <xdr:row>43</xdr:row>
      <xdr:rowOff>0</xdr:rowOff>
    </xdr:to>
    <xdr:cxnSp macro="">
      <xdr:nvCxnSpPr>
        <xdr:cNvPr id="85" name="Straight Arrow Connector 84">
          <a:extLst>
            <a:ext uri="{FF2B5EF4-FFF2-40B4-BE49-F238E27FC236}">
              <a16:creationId xmlns:a16="http://schemas.microsoft.com/office/drawing/2014/main" id="{6761F7A3-44E4-ED2E-9CAB-EDDD8A7C3D4D}"/>
            </a:ext>
          </a:extLst>
        </xdr:cNvPr>
        <xdr:cNvCxnSpPr>
          <a:stCxn id="22" idx="2"/>
          <a:endCxn id="23" idx="0"/>
        </xdr:cNvCxnSpPr>
      </xdr:nvCxnSpPr>
      <xdr:spPr>
        <a:xfrm flipH="1">
          <a:off x="7471410" y="1289304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43</xdr:row>
      <xdr:rowOff>365760</xdr:rowOff>
    </xdr:from>
    <xdr:to>
      <xdr:col>7</xdr:col>
      <xdr:colOff>449580</xdr:colOff>
      <xdr:row>45</xdr:row>
      <xdr:rowOff>91440</xdr:rowOff>
    </xdr:to>
    <xdr:cxnSp macro="">
      <xdr:nvCxnSpPr>
        <xdr:cNvPr id="87" name="Straight Arrow Connector 86">
          <a:extLst>
            <a:ext uri="{FF2B5EF4-FFF2-40B4-BE49-F238E27FC236}">
              <a16:creationId xmlns:a16="http://schemas.microsoft.com/office/drawing/2014/main" id="{42724CA7-51AA-7F8C-845D-B669E58183DC}"/>
            </a:ext>
          </a:extLst>
        </xdr:cNvPr>
        <xdr:cNvCxnSpPr>
          <a:stCxn id="23" idx="2"/>
          <a:endCxn id="26" idx="0"/>
        </xdr:cNvCxnSpPr>
      </xdr:nvCxnSpPr>
      <xdr:spPr>
        <a:xfrm>
          <a:off x="7471410" y="13716000"/>
          <a:ext cx="3810" cy="64008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47</xdr:row>
      <xdr:rowOff>274320</xdr:rowOff>
    </xdr:from>
    <xdr:to>
      <xdr:col>7</xdr:col>
      <xdr:colOff>449580</xdr:colOff>
      <xdr:row>49</xdr:row>
      <xdr:rowOff>0</xdr:rowOff>
    </xdr:to>
    <xdr:cxnSp macro="">
      <xdr:nvCxnSpPr>
        <xdr:cNvPr id="89" name="Straight Arrow Connector 88">
          <a:extLst>
            <a:ext uri="{FF2B5EF4-FFF2-40B4-BE49-F238E27FC236}">
              <a16:creationId xmlns:a16="http://schemas.microsoft.com/office/drawing/2014/main" id="{07959A9D-A9F2-C6EF-C636-C9859720A25C}"/>
            </a:ext>
          </a:extLst>
        </xdr:cNvPr>
        <xdr:cNvCxnSpPr>
          <a:stCxn id="26" idx="2"/>
          <a:endCxn id="39" idx="0"/>
        </xdr:cNvCxnSpPr>
      </xdr:nvCxnSpPr>
      <xdr:spPr>
        <a:xfrm flipH="1">
          <a:off x="7471410" y="1527048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50</xdr:row>
      <xdr:rowOff>0</xdr:rowOff>
    </xdr:from>
    <xdr:to>
      <xdr:col>7</xdr:col>
      <xdr:colOff>449580</xdr:colOff>
      <xdr:row>51</xdr:row>
      <xdr:rowOff>91440</xdr:rowOff>
    </xdr:to>
    <xdr:cxnSp macro="">
      <xdr:nvCxnSpPr>
        <xdr:cNvPr id="91" name="Straight Arrow Connector 90">
          <a:extLst>
            <a:ext uri="{FF2B5EF4-FFF2-40B4-BE49-F238E27FC236}">
              <a16:creationId xmlns:a16="http://schemas.microsoft.com/office/drawing/2014/main" id="{D093245B-3D29-AEE7-CD63-B4F88CFBEF04}"/>
            </a:ext>
          </a:extLst>
        </xdr:cNvPr>
        <xdr:cNvCxnSpPr>
          <a:stCxn id="39" idx="2"/>
          <a:endCxn id="29" idx="0"/>
        </xdr:cNvCxnSpPr>
      </xdr:nvCxnSpPr>
      <xdr:spPr>
        <a:xfrm>
          <a:off x="7471410" y="1609344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53</xdr:row>
      <xdr:rowOff>274320</xdr:rowOff>
    </xdr:from>
    <xdr:to>
      <xdr:col>7</xdr:col>
      <xdr:colOff>449580</xdr:colOff>
      <xdr:row>55</xdr:row>
      <xdr:rowOff>91440</xdr:rowOff>
    </xdr:to>
    <xdr:cxnSp macro="">
      <xdr:nvCxnSpPr>
        <xdr:cNvPr id="93" name="Straight Arrow Connector 92">
          <a:extLst>
            <a:ext uri="{FF2B5EF4-FFF2-40B4-BE49-F238E27FC236}">
              <a16:creationId xmlns:a16="http://schemas.microsoft.com/office/drawing/2014/main" id="{2E991E7D-ECF5-D3DB-787B-5041E5561812}"/>
            </a:ext>
          </a:extLst>
        </xdr:cNvPr>
        <xdr:cNvCxnSpPr>
          <a:stCxn id="29" idx="2"/>
          <a:endCxn id="30" idx="0"/>
        </xdr:cNvCxnSpPr>
      </xdr:nvCxnSpPr>
      <xdr:spPr>
        <a:xfrm flipH="1">
          <a:off x="7471410" y="17465040"/>
          <a:ext cx="3810" cy="54864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55</xdr:row>
      <xdr:rowOff>457200</xdr:rowOff>
    </xdr:from>
    <xdr:to>
      <xdr:col>7</xdr:col>
      <xdr:colOff>449580</xdr:colOff>
      <xdr:row>57</xdr:row>
      <xdr:rowOff>91440</xdr:rowOff>
    </xdr:to>
    <xdr:cxnSp macro="">
      <xdr:nvCxnSpPr>
        <xdr:cNvPr id="95" name="Straight Arrow Connector 94">
          <a:extLst>
            <a:ext uri="{FF2B5EF4-FFF2-40B4-BE49-F238E27FC236}">
              <a16:creationId xmlns:a16="http://schemas.microsoft.com/office/drawing/2014/main" id="{AED10C6A-5322-B2AA-4958-67936102014D}"/>
            </a:ext>
          </a:extLst>
        </xdr:cNvPr>
        <xdr:cNvCxnSpPr>
          <a:stCxn id="30" idx="2"/>
          <a:endCxn id="33" idx="0"/>
        </xdr:cNvCxnSpPr>
      </xdr:nvCxnSpPr>
      <xdr:spPr>
        <a:xfrm>
          <a:off x="7471410" y="18379440"/>
          <a:ext cx="3810" cy="54864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59</xdr:row>
      <xdr:rowOff>274320</xdr:rowOff>
    </xdr:from>
    <xdr:to>
      <xdr:col>7</xdr:col>
      <xdr:colOff>449580</xdr:colOff>
      <xdr:row>61</xdr:row>
      <xdr:rowOff>0</xdr:rowOff>
    </xdr:to>
    <xdr:cxnSp macro="">
      <xdr:nvCxnSpPr>
        <xdr:cNvPr id="97" name="Straight Arrow Connector 96">
          <a:extLst>
            <a:ext uri="{FF2B5EF4-FFF2-40B4-BE49-F238E27FC236}">
              <a16:creationId xmlns:a16="http://schemas.microsoft.com/office/drawing/2014/main" id="{286E3842-45A0-A2F4-30A2-3EEDF270C19A}"/>
            </a:ext>
          </a:extLst>
        </xdr:cNvPr>
        <xdr:cNvCxnSpPr>
          <a:stCxn id="33" idx="2"/>
          <a:endCxn id="40" idx="0"/>
        </xdr:cNvCxnSpPr>
      </xdr:nvCxnSpPr>
      <xdr:spPr>
        <a:xfrm flipH="1">
          <a:off x="7471410" y="1984248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62</xdr:row>
      <xdr:rowOff>0</xdr:rowOff>
    </xdr:from>
    <xdr:to>
      <xdr:col>7</xdr:col>
      <xdr:colOff>449580</xdr:colOff>
      <xdr:row>63</xdr:row>
      <xdr:rowOff>91440</xdr:rowOff>
    </xdr:to>
    <xdr:cxnSp macro="">
      <xdr:nvCxnSpPr>
        <xdr:cNvPr id="99" name="Straight Arrow Connector 98">
          <a:extLst>
            <a:ext uri="{FF2B5EF4-FFF2-40B4-BE49-F238E27FC236}">
              <a16:creationId xmlns:a16="http://schemas.microsoft.com/office/drawing/2014/main" id="{365EF895-1F66-AAEE-15B5-BEBEBE56B3A9}"/>
            </a:ext>
          </a:extLst>
        </xdr:cNvPr>
        <xdr:cNvCxnSpPr>
          <a:stCxn id="40" idx="2"/>
          <a:endCxn id="36" idx="0"/>
        </xdr:cNvCxnSpPr>
      </xdr:nvCxnSpPr>
      <xdr:spPr>
        <a:xfrm>
          <a:off x="7471410" y="2066544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445770</xdr:colOff>
      <xdr:row>65</xdr:row>
      <xdr:rowOff>274320</xdr:rowOff>
    </xdr:from>
    <xdr:to>
      <xdr:col>7</xdr:col>
      <xdr:colOff>449580</xdr:colOff>
      <xdr:row>67</xdr:row>
      <xdr:rowOff>0</xdr:rowOff>
    </xdr:to>
    <xdr:cxnSp macro="">
      <xdr:nvCxnSpPr>
        <xdr:cNvPr id="101" name="Straight Arrow Connector 100">
          <a:extLst>
            <a:ext uri="{FF2B5EF4-FFF2-40B4-BE49-F238E27FC236}">
              <a16:creationId xmlns:a16="http://schemas.microsoft.com/office/drawing/2014/main" id="{9C756180-51C0-C60A-962C-52F42A7E1D11}"/>
            </a:ext>
          </a:extLst>
        </xdr:cNvPr>
        <xdr:cNvCxnSpPr>
          <a:stCxn id="36" idx="2"/>
          <a:endCxn id="41" idx="0"/>
        </xdr:cNvCxnSpPr>
      </xdr:nvCxnSpPr>
      <xdr:spPr>
        <a:xfrm flipH="1">
          <a:off x="7471410" y="2203704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31</xdr:row>
      <xdr:rowOff>358140</xdr:rowOff>
    </xdr:from>
    <xdr:to>
      <xdr:col>9</xdr:col>
      <xdr:colOff>289560</xdr:colOff>
      <xdr:row>34</xdr:row>
      <xdr:rowOff>182880</xdr:rowOff>
    </xdr:to>
    <xdr:cxnSp macro="">
      <xdr:nvCxnSpPr>
        <xdr:cNvPr id="106" name="Connector: Elbow 105">
          <a:extLst>
            <a:ext uri="{FF2B5EF4-FFF2-40B4-BE49-F238E27FC236}">
              <a16:creationId xmlns:a16="http://schemas.microsoft.com/office/drawing/2014/main" id="{1A5997DA-2DB5-638E-7FA6-1EC95BCC8773}"/>
            </a:ext>
          </a:extLst>
        </xdr:cNvPr>
        <xdr:cNvCxnSpPr>
          <a:stCxn id="19" idx="3"/>
          <a:endCxn id="13" idx="3"/>
        </xdr:cNvCxnSpPr>
      </xdr:nvCxnSpPr>
      <xdr:spPr>
        <a:xfrm flipH="1" flipV="1">
          <a:off x="8529469" y="8991152"/>
          <a:ext cx="7620" cy="1294952"/>
        </a:xfrm>
        <a:prstGeom prst="bentConnector3">
          <a:avLst>
            <a:gd name="adj1" fmla="val -747059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34</xdr:row>
      <xdr:rowOff>182879</xdr:rowOff>
    </xdr:from>
    <xdr:to>
      <xdr:col>6</xdr:col>
      <xdr:colOff>12700</xdr:colOff>
      <xdr:row>40</xdr:row>
      <xdr:rowOff>182879</xdr:rowOff>
    </xdr:to>
    <xdr:cxnSp macro="">
      <xdr:nvCxnSpPr>
        <xdr:cNvPr id="109" name="Connector: Elbow 108">
          <a:extLst>
            <a:ext uri="{FF2B5EF4-FFF2-40B4-BE49-F238E27FC236}">
              <a16:creationId xmlns:a16="http://schemas.microsoft.com/office/drawing/2014/main" id="{A0A496D6-CE2F-0BE2-3A48-F38EB3A3E94A}"/>
            </a:ext>
          </a:extLst>
        </xdr:cNvPr>
        <xdr:cNvCxnSpPr>
          <a:stCxn id="19" idx="1"/>
          <a:endCxn id="22" idx="1"/>
        </xdr:cNvCxnSpPr>
      </xdr:nvCxnSpPr>
      <xdr:spPr>
        <a:xfrm rot="10800000" flipV="1">
          <a:off x="6418729" y="10286103"/>
          <a:ext cx="12700" cy="2205317"/>
        </a:xfrm>
        <a:prstGeom prst="bentConnector3">
          <a:avLst>
            <a:gd name="adj1" fmla="val 42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37</xdr:row>
      <xdr:rowOff>183777</xdr:rowOff>
    </xdr:from>
    <xdr:to>
      <xdr:col>9</xdr:col>
      <xdr:colOff>289560</xdr:colOff>
      <xdr:row>40</xdr:row>
      <xdr:rowOff>182880</xdr:rowOff>
    </xdr:to>
    <xdr:cxnSp macro="">
      <xdr:nvCxnSpPr>
        <xdr:cNvPr id="113" name="Connector: Elbow 112">
          <a:extLst>
            <a:ext uri="{FF2B5EF4-FFF2-40B4-BE49-F238E27FC236}">
              <a16:creationId xmlns:a16="http://schemas.microsoft.com/office/drawing/2014/main" id="{EBD38CBA-94CD-51F4-C84E-56B1BE46FB8D}"/>
            </a:ext>
          </a:extLst>
        </xdr:cNvPr>
        <xdr:cNvCxnSpPr>
          <a:stCxn id="22" idx="3"/>
          <a:endCxn id="38" idx="3"/>
        </xdr:cNvCxnSpPr>
      </xdr:nvCxnSpPr>
      <xdr:spPr>
        <a:xfrm flipH="1" flipV="1">
          <a:off x="8529469" y="11389659"/>
          <a:ext cx="7620" cy="1101762"/>
        </a:xfrm>
        <a:prstGeom prst="bentConnector3">
          <a:avLst>
            <a:gd name="adj1" fmla="val -747059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31</xdr:row>
      <xdr:rowOff>358140</xdr:rowOff>
    </xdr:from>
    <xdr:to>
      <xdr:col>9</xdr:col>
      <xdr:colOff>289560</xdr:colOff>
      <xdr:row>40</xdr:row>
      <xdr:rowOff>182880</xdr:rowOff>
    </xdr:to>
    <xdr:cxnSp macro="">
      <xdr:nvCxnSpPr>
        <xdr:cNvPr id="118" name="Connector: Elbow 117">
          <a:extLst>
            <a:ext uri="{FF2B5EF4-FFF2-40B4-BE49-F238E27FC236}">
              <a16:creationId xmlns:a16="http://schemas.microsoft.com/office/drawing/2014/main" id="{5A6704EF-175A-8AB9-D629-67BDFCC4A886}"/>
            </a:ext>
          </a:extLst>
        </xdr:cNvPr>
        <xdr:cNvCxnSpPr>
          <a:stCxn id="22" idx="3"/>
          <a:endCxn id="13" idx="3"/>
        </xdr:cNvCxnSpPr>
      </xdr:nvCxnSpPr>
      <xdr:spPr>
        <a:xfrm flipH="1" flipV="1">
          <a:off x="8529469" y="8991152"/>
          <a:ext cx="7620" cy="3500269"/>
        </a:xfrm>
        <a:prstGeom prst="bentConnector3">
          <a:avLst>
            <a:gd name="adj1" fmla="val -745294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198120</xdr:colOff>
      <xdr:row>33</xdr:row>
      <xdr:rowOff>304800</xdr:rowOff>
    </xdr:from>
    <xdr:to>
      <xdr:col>5</xdr:col>
      <xdr:colOff>586740</xdr:colOff>
      <xdr:row>34</xdr:row>
      <xdr:rowOff>144780</xdr:rowOff>
    </xdr:to>
    <xdr:sp macro="" textlink="">
      <xdr:nvSpPr>
        <xdr:cNvPr id="121" name="TextBox 120">
          <a:extLst>
            <a:ext uri="{FF2B5EF4-FFF2-40B4-BE49-F238E27FC236}">
              <a16:creationId xmlns:a16="http://schemas.microsoft.com/office/drawing/2014/main" id="{B7BA17E6-A48F-43BF-9E46-9FEFBDA55AFC}"/>
            </a:ext>
          </a:extLst>
        </xdr:cNvPr>
        <xdr:cNvSpPr txBox="1"/>
      </xdr:nvSpPr>
      <xdr:spPr>
        <a:xfrm>
          <a:off x="6004560" y="999744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6</xdr:col>
      <xdr:colOff>0</xdr:colOff>
      <xdr:row>46</xdr:row>
      <xdr:rowOff>182880</xdr:rowOff>
    </xdr:from>
    <xdr:to>
      <xdr:col>6</xdr:col>
      <xdr:colOff>12700</xdr:colOff>
      <xdr:row>52</xdr:row>
      <xdr:rowOff>182880</xdr:rowOff>
    </xdr:to>
    <xdr:cxnSp macro="">
      <xdr:nvCxnSpPr>
        <xdr:cNvPr id="123" name="Connector: Elbow 122">
          <a:extLst>
            <a:ext uri="{FF2B5EF4-FFF2-40B4-BE49-F238E27FC236}">
              <a16:creationId xmlns:a16="http://schemas.microsoft.com/office/drawing/2014/main" id="{745F82D9-3BF3-DAAA-23D4-7DA2EC6D7F98}"/>
            </a:ext>
          </a:extLst>
        </xdr:cNvPr>
        <xdr:cNvCxnSpPr>
          <a:stCxn id="26" idx="1"/>
          <a:endCxn id="29" idx="1"/>
        </xdr:cNvCxnSpPr>
      </xdr:nvCxnSpPr>
      <xdr:spPr>
        <a:xfrm rot="10800000" flipV="1">
          <a:off x="6416040" y="14813280"/>
          <a:ext cx="12700" cy="2194560"/>
        </a:xfrm>
        <a:prstGeom prst="bentConnector3">
          <a:avLst>
            <a:gd name="adj1" fmla="val 42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43</xdr:row>
      <xdr:rowOff>182880</xdr:rowOff>
    </xdr:from>
    <xdr:to>
      <xdr:col>9</xdr:col>
      <xdr:colOff>289560</xdr:colOff>
      <xdr:row>46</xdr:row>
      <xdr:rowOff>182880</xdr:rowOff>
    </xdr:to>
    <xdr:cxnSp macro="">
      <xdr:nvCxnSpPr>
        <xdr:cNvPr id="130" name="Connector: Elbow 129">
          <a:extLst>
            <a:ext uri="{FF2B5EF4-FFF2-40B4-BE49-F238E27FC236}">
              <a16:creationId xmlns:a16="http://schemas.microsoft.com/office/drawing/2014/main" id="{115BEA0B-4A19-DA1C-F2F7-BA1BE226A49F}"/>
            </a:ext>
          </a:extLst>
        </xdr:cNvPr>
        <xdr:cNvCxnSpPr>
          <a:stCxn id="26" idx="3"/>
          <a:endCxn id="23" idx="3"/>
        </xdr:cNvCxnSpPr>
      </xdr:nvCxnSpPr>
      <xdr:spPr>
        <a:xfrm flipH="1" flipV="1">
          <a:off x="8526780" y="13533120"/>
          <a:ext cx="7620" cy="1280160"/>
        </a:xfrm>
        <a:prstGeom prst="bentConnector3">
          <a:avLst>
            <a:gd name="adj1" fmla="val -72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43</xdr:row>
      <xdr:rowOff>182880</xdr:rowOff>
    </xdr:from>
    <xdr:to>
      <xdr:col>9</xdr:col>
      <xdr:colOff>289560</xdr:colOff>
      <xdr:row>52</xdr:row>
      <xdr:rowOff>182880</xdr:rowOff>
    </xdr:to>
    <xdr:cxnSp macro="">
      <xdr:nvCxnSpPr>
        <xdr:cNvPr id="132" name="Connector: Elbow 131">
          <a:extLst>
            <a:ext uri="{FF2B5EF4-FFF2-40B4-BE49-F238E27FC236}">
              <a16:creationId xmlns:a16="http://schemas.microsoft.com/office/drawing/2014/main" id="{BABFD46E-EEB4-333B-A70C-088AB0B02767}"/>
            </a:ext>
          </a:extLst>
        </xdr:cNvPr>
        <xdr:cNvCxnSpPr>
          <a:stCxn id="29" idx="3"/>
          <a:endCxn id="23" idx="3"/>
        </xdr:cNvCxnSpPr>
      </xdr:nvCxnSpPr>
      <xdr:spPr>
        <a:xfrm flipH="1" flipV="1">
          <a:off x="8526780" y="13533120"/>
          <a:ext cx="7620" cy="3474720"/>
        </a:xfrm>
        <a:prstGeom prst="bentConnector3">
          <a:avLst>
            <a:gd name="adj1" fmla="val -72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182880</xdr:colOff>
      <xdr:row>45</xdr:row>
      <xdr:rowOff>297180</xdr:rowOff>
    </xdr:from>
    <xdr:to>
      <xdr:col>5</xdr:col>
      <xdr:colOff>571500</xdr:colOff>
      <xdr:row>46</xdr:row>
      <xdr:rowOff>137160</xdr:rowOff>
    </xdr:to>
    <xdr:sp macro="" textlink="">
      <xdr:nvSpPr>
        <xdr:cNvPr id="137" name="TextBox 136">
          <a:extLst>
            <a:ext uri="{FF2B5EF4-FFF2-40B4-BE49-F238E27FC236}">
              <a16:creationId xmlns:a16="http://schemas.microsoft.com/office/drawing/2014/main" id="{57E8DEF0-65F8-40B0-A0F0-8970747B20E4}"/>
            </a:ext>
          </a:extLst>
        </xdr:cNvPr>
        <xdr:cNvSpPr txBox="1"/>
      </xdr:nvSpPr>
      <xdr:spPr>
        <a:xfrm>
          <a:off x="5989320" y="1456182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9</xdr:col>
      <xdr:colOff>281940</xdr:colOff>
      <xdr:row>49</xdr:row>
      <xdr:rowOff>182880</xdr:rowOff>
    </xdr:from>
    <xdr:to>
      <xdr:col>9</xdr:col>
      <xdr:colOff>289560</xdr:colOff>
      <xdr:row>52</xdr:row>
      <xdr:rowOff>182880</xdr:rowOff>
    </xdr:to>
    <xdr:cxnSp macro="">
      <xdr:nvCxnSpPr>
        <xdr:cNvPr id="139" name="Connector: Elbow 138">
          <a:extLst>
            <a:ext uri="{FF2B5EF4-FFF2-40B4-BE49-F238E27FC236}">
              <a16:creationId xmlns:a16="http://schemas.microsoft.com/office/drawing/2014/main" id="{89A54CA7-A173-8997-8E26-7EC7A31BF8B8}"/>
            </a:ext>
          </a:extLst>
        </xdr:cNvPr>
        <xdr:cNvCxnSpPr>
          <a:stCxn id="29" idx="3"/>
          <a:endCxn id="39" idx="3"/>
        </xdr:cNvCxnSpPr>
      </xdr:nvCxnSpPr>
      <xdr:spPr>
        <a:xfrm flipH="1" flipV="1">
          <a:off x="8526780" y="15910560"/>
          <a:ext cx="7620" cy="1097280"/>
        </a:xfrm>
        <a:prstGeom prst="bentConnector3">
          <a:avLst>
            <a:gd name="adj1" fmla="val -72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55</xdr:row>
      <xdr:rowOff>274320</xdr:rowOff>
    </xdr:from>
    <xdr:to>
      <xdr:col>9</xdr:col>
      <xdr:colOff>289560</xdr:colOff>
      <xdr:row>58</xdr:row>
      <xdr:rowOff>182880</xdr:rowOff>
    </xdr:to>
    <xdr:cxnSp macro="">
      <xdr:nvCxnSpPr>
        <xdr:cNvPr id="142" name="Connector: Elbow 141">
          <a:extLst>
            <a:ext uri="{FF2B5EF4-FFF2-40B4-BE49-F238E27FC236}">
              <a16:creationId xmlns:a16="http://schemas.microsoft.com/office/drawing/2014/main" id="{244EAB29-EAF2-51AA-5540-AAE5A5EB2C96}"/>
            </a:ext>
          </a:extLst>
        </xdr:cNvPr>
        <xdr:cNvCxnSpPr>
          <a:stCxn id="33" idx="3"/>
          <a:endCxn id="30" idx="3"/>
        </xdr:cNvCxnSpPr>
      </xdr:nvCxnSpPr>
      <xdr:spPr>
        <a:xfrm flipH="1" flipV="1">
          <a:off x="8526780" y="18196560"/>
          <a:ext cx="7620" cy="1188720"/>
        </a:xfrm>
        <a:prstGeom prst="bentConnector3">
          <a:avLst>
            <a:gd name="adj1" fmla="val -71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58</xdr:row>
      <xdr:rowOff>182880</xdr:rowOff>
    </xdr:from>
    <xdr:to>
      <xdr:col>6</xdr:col>
      <xdr:colOff>12700</xdr:colOff>
      <xdr:row>64</xdr:row>
      <xdr:rowOff>182880</xdr:rowOff>
    </xdr:to>
    <xdr:cxnSp macro="">
      <xdr:nvCxnSpPr>
        <xdr:cNvPr id="144" name="Connector: Elbow 143">
          <a:extLst>
            <a:ext uri="{FF2B5EF4-FFF2-40B4-BE49-F238E27FC236}">
              <a16:creationId xmlns:a16="http://schemas.microsoft.com/office/drawing/2014/main" id="{685CC001-99C3-E826-3DD0-6C253281BE5F}"/>
            </a:ext>
          </a:extLst>
        </xdr:cNvPr>
        <xdr:cNvCxnSpPr>
          <a:stCxn id="33" idx="1"/>
          <a:endCxn id="36" idx="1"/>
        </xdr:cNvCxnSpPr>
      </xdr:nvCxnSpPr>
      <xdr:spPr>
        <a:xfrm rot="10800000" flipV="1">
          <a:off x="6416040" y="19385280"/>
          <a:ext cx="12700" cy="2194560"/>
        </a:xfrm>
        <a:prstGeom prst="bentConnector3">
          <a:avLst>
            <a:gd name="adj1" fmla="val 408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61</xdr:row>
      <xdr:rowOff>182880</xdr:rowOff>
    </xdr:from>
    <xdr:to>
      <xdr:col>9</xdr:col>
      <xdr:colOff>289560</xdr:colOff>
      <xdr:row>64</xdr:row>
      <xdr:rowOff>182880</xdr:rowOff>
    </xdr:to>
    <xdr:cxnSp macro="">
      <xdr:nvCxnSpPr>
        <xdr:cNvPr id="146" name="Connector: Elbow 145">
          <a:extLst>
            <a:ext uri="{FF2B5EF4-FFF2-40B4-BE49-F238E27FC236}">
              <a16:creationId xmlns:a16="http://schemas.microsoft.com/office/drawing/2014/main" id="{641B4D8C-AD79-A99D-8971-59239FF07FDC}"/>
            </a:ext>
          </a:extLst>
        </xdr:cNvPr>
        <xdr:cNvCxnSpPr>
          <a:stCxn id="36" idx="3"/>
          <a:endCxn id="40" idx="3"/>
        </xdr:cNvCxnSpPr>
      </xdr:nvCxnSpPr>
      <xdr:spPr>
        <a:xfrm flipH="1" flipV="1">
          <a:off x="8526780" y="20482560"/>
          <a:ext cx="7620" cy="1097280"/>
        </a:xfrm>
        <a:prstGeom prst="bentConnector3">
          <a:avLst>
            <a:gd name="adj1" fmla="val -71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55</xdr:row>
      <xdr:rowOff>274320</xdr:rowOff>
    </xdr:from>
    <xdr:to>
      <xdr:col>9</xdr:col>
      <xdr:colOff>289560</xdr:colOff>
      <xdr:row>64</xdr:row>
      <xdr:rowOff>182880</xdr:rowOff>
    </xdr:to>
    <xdr:cxnSp macro="">
      <xdr:nvCxnSpPr>
        <xdr:cNvPr id="148" name="Connector: Elbow 147">
          <a:extLst>
            <a:ext uri="{FF2B5EF4-FFF2-40B4-BE49-F238E27FC236}">
              <a16:creationId xmlns:a16="http://schemas.microsoft.com/office/drawing/2014/main" id="{8B38E495-8071-F9B6-2E1D-3EA205A7CDD5}"/>
            </a:ext>
          </a:extLst>
        </xdr:cNvPr>
        <xdr:cNvCxnSpPr>
          <a:stCxn id="36" idx="3"/>
          <a:endCxn id="30" idx="3"/>
        </xdr:cNvCxnSpPr>
      </xdr:nvCxnSpPr>
      <xdr:spPr>
        <a:xfrm flipH="1" flipV="1">
          <a:off x="8526780" y="18196560"/>
          <a:ext cx="7620" cy="3383280"/>
        </a:xfrm>
        <a:prstGeom prst="bentConnector3">
          <a:avLst>
            <a:gd name="adj1" fmla="val -71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205740</xdr:colOff>
      <xdr:row>57</xdr:row>
      <xdr:rowOff>289560</xdr:rowOff>
    </xdr:from>
    <xdr:to>
      <xdr:col>5</xdr:col>
      <xdr:colOff>594360</xdr:colOff>
      <xdr:row>58</xdr:row>
      <xdr:rowOff>129540</xdr:rowOff>
    </xdr:to>
    <xdr:sp macro="" textlink="">
      <xdr:nvSpPr>
        <xdr:cNvPr id="153" name="TextBox 152">
          <a:extLst>
            <a:ext uri="{FF2B5EF4-FFF2-40B4-BE49-F238E27FC236}">
              <a16:creationId xmlns:a16="http://schemas.microsoft.com/office/drawing/2014/main" id="{BA81FEB8-AC86-4E8A-BB1A-ED53BB4E2525}"/>
            </a:ext>
          </a:extLst>
        </xdr:cNvPr>
        <xdr:cNvSpPr txBox="1"/>
      </xdr:nvSpPr>
      <xdr:spPr>
        <a:xfrm>
          <a:off x="6012180" y="1912620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6</xdr:col>
      <xdr:colOff>0</xdr:colOff>
      <xdr:row>53</xdr:row>
      <xdr:rowOff>274320</xdr:rowOff>
    </xdr:from>
    <xdr:to>
      <xdr:col>7</xdr:col>
      <xdr:colOff>449580</xdr:colOff>
      <xdr:row>67</xdr:row>
      <xdr:rowOff>365760</xdr:rowOff>
    </xdr:to>
    <xdr:cxnSp macro="">
      <xdr:nvCxnSpPr>
        <xdr:cNvPr id="155" name="Connector: Elbow 154">
          <a:extLst>
            <a:ext uri="{FF2B5EF4-FFF2-40B4-BE49-F238E27FC236}">
              <a16:creationId xmlns:a16="http://schemas.microsoft.com/office/drawing/2014/main" id="{7C03CEAD-7BAD-8825-76FE-0E26AD4B83FC}"/>
            </a:ext>
          </a:extLst>
        </xdr:cNvPr>
        <xdr:cNvCxnSpPr>
          <a:stCxn id="29" idx="2"/>
          <a:endCxn id="41" idx="1"/>
        </xdr:cNvCxnSpPr>
      </xdr:nvCxnSpPr>
      <xdr:spPr>
        <a:xfrm rot="5400000">
          <a:off x="4248150" y="19632930"/>
          <a:ext cx="5394960" cy="1059180"/>
        </a:xfrm>
        <a:prstGeom prst="bentConnector4">
          <a:avLst>
            <a:gd name="adj1" fmla="val 4520"/>
            <a:gd name="adj2" fmla="val 189928"/>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259080</xdr:colOff>
      <xdr:row>8</xdr:row>
      <xdr:rowOff>0</xdr:rowOff>
    </xdr:from>
    <xdr:to>
      <xdr:col>10</xdr:col>
      <xdr:colOff>38100</xdr:colOff>
      <xdr:row>8</xdr:row>
      <xdr:rowOff>251460</xdr:rowOff>
    </xdr:to>
    <xdr:sp macro="" textlink="">
      <xdr:nvSpPr>
        <xdr:cNvPr id="2" name="TextBox 1">
          <a:extLst>
            <a:ext uri="{FF2B5EF4-FFF2-40B4-BE49-F238E27FC236}">
              <a16:creationId xmlns:a16="http://schemas.microsoft.com/office/drawing/2014/main" id="{C7AE50BC-8BC1-49B1-83C9-2FFF20AEA0C8}"/>
            </a:ext>
          </a:extLst>
        </xdr:cNvPr>
        <xdr:cNvSpPr txBox="1"/>
      </xdr:nvSpPr>
      <xdr:spPr>
        <a:xfrm>
          <a:off x="8503920" y="2743200"/>
          <a:ext cx="3886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0</xdr:colOff>
      <xdr:row>7</xdr:row>
      <xdr:rowOff>91440</xdr:rowOff>
    </xdr:from>
    <xdr:to>
      <xdr:col>9</xdr:col>
      <xdr:colOff>289560</xdr:colOff>
      <xdr:row>9</xdr:row>
      <xdr:rowOff>274320</xdr:rowOff>
    </xdr:to>
    <xdr:sp macro="" textlink="">
      <xdr:nvSpPr>
        <xdr:cNvPr id="8" name="Flowchart: Decision 7">
          <a:extLst>
            <a:ext uri="{FF2B5EF4-FFF2-40B4-BE49-F238E27FC236}">
              <a16:creationId xmlns:a16="http://schemas.microsoft.com/office/drawing/2014/main" id="{602E0B8F-4A30-4EEA-B344-E8A76FABCA31}"/>
            </a:ext>
          </a:extLst>
        </xdr:cNvPr>
        <xdr:cNvSpPr/>
      </xdr:nvSpPr>
      <xdr:spPr>
        <a:xfrm>
          <a:off x="6416040" y="2468880"/>
          <a:ext cx="2118360" cy="914400"/>
        </a:xfrm>
        <a:prstGeom prst="flowChartDecision">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Check claim information</a:t>
          </a:r>
          <a:endParaRPr lang="en-US" sz="1100">
            <a:solidFill>
              <a:sysClr val="windowText" lastClr="000000"/>
            </a:solidFill>
          </a:endParaRPr>
        </a:p>
      </xdr:txBody>
    </xdr:sp>
    <xdr:clientData/>
  </xdr:twoCellAnchor>
  <xdr:twoCellAnchor>
    <xdr:from>
      <xdr:col>7</xdr:col>
      <xdr:colOff>449580</xdr:colOff>
      <xdr:row>10</xdr:row>
      <xdr:rowOff>0</xdr:rowOff>
    </xdr:from>
    <xdr:to>
      <xdr:col>8</xdr:col>
      <xdr:colOff>228600</xdr:colOff>
      <xdr:row>10</xdr:row>
      <xdr:rowOff>205740</xdr:rowOff>
    </xdr:to>
    <xdr:sp macro="" textlink="">
      <xdr:nvSpPr>
        <xdr:cNvPr id="43" name="TextBox 42">
          <a:extLst>
            <a:ext uri="{FF2B5EF4-FFF2-40B4-BE49-F238E27FC236}">
              <a16:creationId xmlns:a16="http://schemas.microsoft.com/office/drawing/2014/main" id="{09732643-0DE4-46D0-9ECC-4143E91E15F1}"/>
            </a:ext>
          </a:extLst>
        </xdr:cNvPr>
        <xdr:cNvSpPr txBox="1"/>
      </xdr:nvSpPr>
      <xdr:spPr>
        <a:xfrm>
          <a:off x="7475220" y="3291840"/>
          <a:ext cx="38862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OK</a:t>
          </a:r>
        </a:p>
      </xdr:txBody>
    </xdr:sp>
    <xdr:clientData/>
  </xdr:twoCellAnchor>
  <xdr:twoCellAnchor>
    <xdr:from>
      <xdr:col>7</xdr:col>
      <xdr:colOff>445770</xdr:colOff>
      <xdr:row>9</xdr:row>
      <xdr:rowOff>274320</xdr:rowOff>
    </xdr:from>
    <xdr:to>
      <xdr:col>7</xdr:col>
      <xdr:colOff>449580</xdr:colOff>
      <xdr:row>11</xdr:row>
      <xdr:rowOff>0</xdr:rowOff>
    </xdr:to>
    <xdr:cxnSp macro="">
      <xdr:nvCxnSpPr>
        <xdr:cNvPr id="50" name="Straight Arrow Connector 49">
          <a:extLst>
            <a:ext uri="{FF2B5EF4-FFF2-40B4-BE49-F238E27FC236}">
              <a16:creationId xmlns:a16="http://schemas.microsoft.com/office/drawing/2014/main" id="{AC9E2727-BDA1-7474-DD2D-3E29E6EACDD1}"/>
            </a:ext>
          </a:extLst>
        </xdr:cNvPr>
        <xdr:cNvCxnSpPr>
          <a:stCxn id="8" idx="2"/>
          <a:endCxn id="52" idx="0"/>
        </xdr:cNvCxnSpPr>
      </xdr:nvCxnSpPr>
      <xdr:spPr>
        <a:xfrm flipH="1">
          <a:off x="7471410" y="3383280"/>
          <a:ext cx="3810" cy="4572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xdr:row>
      <xdr:rowOff>0</xdr:rowOff>
    </xdr:from>
    <xdr:to>
      <xdr:col>9</xdr:col>
      <xdr:colOff>281940</xdr:colOff>
      <xdr:row>12</xdr:row>
      <xdr:rowOff>0</xdr:rowOff>
    </xdr:to>
    <xdr:sp macro="" textlink="">
      <xdr:nvSpPr>
        <xdr:cNvPr id="52" name="TextBox 51">
          <a:extLst>
            <a:ext uri="{FF2B5EF4-FFF2-40B4-BE49-F238E27FC236}">
              <a16:creationId xmlns:a16="http://schemas.microsoft.com/office/drawing/2014/main" id="{068D3A5C-D7A1-4F4B-BD4E-EF0493D489ED}"/>
            </a:ext>
          </a:extLst>
        </xdr:cNvPr>
        <xdr:cNvSpPr txBox="1"/>
      </xdr:nvSpPr>
      <xdr:spPr>
        <a:xfrm>
          <a:off x="6416040" y="4389120"/>
          <a:ext cx="2110740" cy="3657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Inform to all concern persons</a:t>
          </a:r>
        </a:p>
      </xdr:txBody>
    </xdr:sp>
    <xdr:clientData/>
  </xdr:twoCellAnchor>
  <xdr:twoCellAnchor>
    <xdr:from>
      <xdr:col>7</xdr:col>
      <xdr:colOff>445770</xdr:colOff>
      <xdr:row>12</xdr:row>
      <xdr:rowOff>0</xdr:rowOff>
    </xdr:from>
    <xdr:to>
      <xdr:col>7</xdr:col>
      <xdr:colOff>445770</xdr:colOff>
      <xdr:row>13</xdr:row>
      <xdr:rowOff>0</xdr:rowOff>
    </xdr:to>
    <xdr:cxnSp macro="">
      <xdr:nvCxnSpPr>
        <xdr:cNvPr id="54" name="Straight Arrow Connector 53">
          <a:extLst>
            <a:ext uri="{FF2B5EF4-FFF2-40B4-BE49-F238E27FC236}">
              <a16:creationId xmlns:a16="http://schemas.microsoft.com/office/drawing/2014/main" id="{48F81E56-E185-41EB-88D3-1F1F832EEA8C}"/>
            </a:ext>
          </a:extLst>
        </xdr:cNvPr>
        <xdr:cNvCxnSpPr>
          <a:stCxn id="52" idx="2"/>
        </xdr:cNvCxnSpPr>
      </xdr:nvCxnSpPr>
      <xdr:spPr>
        <a:xfrm>
          <a:off x="7471410" y="4754880"/>
          <a:ext cx="0" cy="3657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281940</xdr:colOff>
      <xdr:row>4</xdr:row>
      <xdr:rowOff>182880</xdr:rowOff>
    </xdr:from>
    <xdr:to>
      <xdr:col>9</xdr:col>
      <xdr:colOff>289560</xdr:colOff>
      <xdr:row>8</xdr:row>
      <xdr:rowOff>274320</xdr:rowOff>
    </xdr:to>
    <xdr:cxnSp macro="">
      <xdr:nvCxnSpPr>
        <xdr:cNvPr id="59" name="Connector: Elbow 58">
          <a:extLst>
            <a:ext uri="{FF2B5EF4-FFF2-40B4-BE49-F238E27FC236}">
              <a16:creationId xmlns:a16="http://schemas.microsoft.com/office/drawing/2014/main" id="{43234D62-CD25-F924-DF09-B3AFD905C97C}"/>
            </a:ext>
          </a:extLst>
        </xdr:cNvPr>
        <xdr:cNvCxnSpPr>
          <a:stCxn id="8" idx="3"/>
          <a:endCxn id="6" idx="3"/>
        </xdr:cNvCxnSpPr>
      </xdr:nvCxnSpPr>
      <xdr:spPr>
        <a:xfrm flipH="1" flipV="1">
          <a:off x="8526780" y="1463040"/>
          <a:ext cx="7620" cy="1554480"/>
        </a:xfrm>
        <a:prstGeom prst="bentConnector3">
          <a:avLst>
            <a:gd name="adj1" fmla="val -60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2420919" cy="425822"/>
    <xdr:sp macro="" textlink="">
      <xdr:nvSpPr>
        <xdr:cNvPr id="2" name="テキスト ボックス 1">
          <a:extLst>
            <a:ext uri="{FF2B5EF4-FFF2-40B4-BE49-F238E27FC236}">
              <a16:creationId xmlns:a16="http://schemas.microsoft.com/office/drawing/2014/main" id="{1EEF3C7F-AD13-4DB7-9AE7-D9A0FC14925B}"/>
            </a:ext>
          </a:extLst>
        </xdr:cNvPr>
        <xdr:cNvSpPr txBox="1"/>
      </xdr:nvSpPr>
      <xdr:spPr>
        <a:xfrm>
          <a:off x="304800" y="0"/>
          <a:ext cx="2420919"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a:latin typeface="HGP創英角ｺﾞｼｯｸUB" panose="020B0900000000000000" pitchFamily="50" charset="-128"/>
              <a:ea typeface="HGP創英角ｺﾞｼｯｸUB" panose="020B0900000000000000" pitchFamily="50" charset="-128"/>
            </a:rPr>
            <a:t>５</a:t>
          </a:r>
          <a:r>
            <a:rPr kumimoji="1" lang="en-US" altLang="ja-JP" sz="2000">
              <a:latin typeface="HGP創英角ｺﾞｼｯｸUB" panose="020B0900000000000000" pitchFamily="50" charset="-128"/>
              <a:ea typeface="HGP創英角ｺﾞｼｯｸUB" panose="020B0900000000000000" pitchFamily="50" charset="-128"/>
            </a:rPr>
            <a:t>M1E</a:t>
          </a:r>
          <a:r>
            <a:rPr kumimoji="1" lang="ja-JP" altLang="en-US" sz="2000">
              <a:latin typeface="HGP創英角ｺﾞｼｯｸUB" panose="020B0900000000000000" pitchFamily="50" charset="-128"/>
              <a:ea typeface="HGP創英角ｺﾞｼｯｸUB" panose="020B0900000000000000" pitchFamily="50" charset="-128"/>
            </a:rPr>
            <a:t>分析</a:t>
          </a:r>
          <a:r>
            <a:rPr kumimoji="1" lang="en-US" altLang="ja-JP" sz="2000">
              <a:latin typeface="HGP創英角ｺﾞｼｯｸUB" panose="020B0900000000000000" pitchFamily="50" charset="-128"/>
              <a:ea typeface="HGP創英角ｺﾞｼｯｸUB" panose="020B0900000000000000" pitchFamily="50" charset="-128"/>
            </a:rPr>
            <a:t>(</a:t>
          </a:r>
          <a:r>
            <a:rPr kumimoji="1" lang="ja-JP" altLang="en-US" sz="2000">
              <a:latin typeface="HGP創英角ｺﾞｼｯｸUB" panose="020B0900000000000000" pitchFamily="50" charset="-128"/>
              <a:ea typeface="HGP創英角ｺﾞｼｯｸUB" panose="020B0900000000000000" pitchFamily="50" charset="-128"/>
            </a:rPr>
            <a:t>産機用</a:t>
          </a:r>
          <a:r>
            <a:rPr kumimoji="1" lang="en-US" altLang="ja-JP" sz="2000">
              <a:latin typeface="HGP創英角ｺﾞｼｯｸUB" panose="020B0900000000000000" pitchFamily="50" charset="-128"/>
              <a:ea typeface="HGP創英角ｺﾞｼｯｸUB" panose="020B0900000000000000" pitchFamily="50" charset="-128"/>
            </a:rPr>
            <a:t>)</a:t>
          </a:r>
          <a:endParaRPr kumimoji="1" lang="ja-JP" altLang="en-US" sz="20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31805</xdr:colOff>
      <xdr:row>8</xdr:row>
      <xdr:rowOff>42406</xdr:rowOff>
    </xdr:from>
    <xdr:to>
      <xdr:col>7</xdr:col>
      <xdr:colOff>688119</xdr:colOff>
      <xdr:row>10</xdr:row>
      <xdr:rowOff>72887</xdr:rowOff>
    </xdr:to>
    <xdr:sp macro="" textlink="">
      <xdr:nvSpPr>
        <xdr:cNvPr id="2" name="TextBox 1">
          <a:extLst>
            <a:ext uri="{FF2B5EF4-FFF2-40B4-BE49-F238E27FC236}">
              <a16:creationId xmlns:a16="http://schemas.microsoft.com/office/drawing/2014/main" id="{AAA02283-510A-4953-8758-4CAF0482D6EA}"/>
            </a:ext>
          </a:extLst>
        </xdr:cNvPr>
        <xdr:cNvSpPr txBox="1"/>
      </xdr:nvSpPr>
      <xdr:spPr>
        <a:xfrm>
          <a:off x="641405" y="1824823"/>
          <a:ext cx="5579497" cy="401542"/>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1. Click link at claim number </a:t>
          </a:r>
          <a:r>
            <a:rPr lang="th-TH" sz="1100" baseline="0"/>
            <a:t>เพื่อไปสู่หน้าต่าง </a:t>
          </a:r>
          <a:r>
            <a:rPr lang="en-US" sz="1100" baseline="0"/>
            <a:t>RGAS-2 </a:t>
          </a:r>
          <a:r>
            <a:rPr lang="th-TH" sz="1100" baseline="0"/>
            <a:t>ของแต่ละเคลมที่เราเลือก</a:t>
          </a:r>
          <a:endParaRPr lang="en-US" sz="1100" baseline="0"/>
        </a:p>
      </xdr:txBody>
    </xdr:sp>
    <xdr:clientData/>
  </xdr:twoCellAnchor>
  <xdr:twoCellAnchor>
    <xdr:from>
      <xdr:col>0</xdr:col>
      <xdr:colOff>290222</xdr:colOff>
      <xdr:row>20</xdr:row>
      <xdr:rowOff>155047</xdr:rowOff>
    </xdr:from>
    <xdr:to>
      <xdr:col>7</xdr:col>
      <xdr:colOff>336936</xdr:colOff>
      <xdr:row>22</xdr:row>
      <xdr:rowOff>66261</xdr:rowOff>
    </xdr:to>
    <xdr:sp macro="" textlink="">
      <xdr:nvSpPr>
        <xdr:cNvPr id="4" name="TextBox 3">
          <a:extLst>
            <a:ext uri="{FF2B5EF4-FFF2-40B4-BE49-F238E27FC236}">
              <a16:creationId xmlns:a16="http://schemas.microsoft.com/office/drawing/2014/main" id="{BFB5879D-285D-C24A-C72B-F128294C4847}"/>
            </a:ext>
          </a:extLst>
        </xdr:cNvPr>
        <xdr:cNvSpPr txBox="1"/>
      </xdr:nvSpPr>
      <xdr:spPr>
        <a:xfrm>
          <a:off x="290222" y="4163830"/>
          <a:ext cx="5579497" cy="282274"/>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2. </a:t>
          </a:r>
          <a:r>
            <a:rPr lang="th-TH" sz="1100" baseline="0"/>
            <a:t>มีปุ่มให้คลิกเลือกว่าต้องการ </a:t>
          </a:r>
          <a:r>
            <a:rPr lang="en-US" sz="1100" baseline="0"/>
            <a:t>export </a:t>
          </a:r>
          <a:r>
            <a:rPr lang="th-TH" sz="1100" baseline="0"/>
            <a:t>ข้อมูลอะไรบ้าง</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367553</xdr:colOff>
      <xdr:row>0</xdr:row>
      <xdr:rowOff>89647</xdr:rowOff>
    </xdr:from>
    <xdr:to>
      <xdr:col>6</xdr:col>
      <xdr:colOff>663389</xdr:colOff>
      <xdr:row>1</xdr:row>
      <xdr:rowOff>35859</xdr:rowOff>
    </xdr:to>
    <xdr:sp macro="" textlink="">
      <xdr:nvSpPr>
        <xdr:cNvPr id="65" name="Rectangle 64">
          <a:extLst>
            <a:ext uri="{FF2B5EF4-FFF2-40B4-BE49-F238E27FC236}">
              <a16:creationId xmlns:a16="http://schemas.microsoft.com/office/drawing/2014/main" id="{E34792CF-A2FA-1C3B-85CF-5BD6B1AB7530}"/>
            </a:ext>
          </a:extLst>
        </xdr:cNvPr>
        <xdr:cNvSpPr/>
      </xdr:nvSpPr>
      <xdr:spPr>
        <a:xfrm>
          <a:off x="9161929" y="89647"/>
          <a:ext cx="295836" cy="1792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clientData/>
  </xdr:twoCellAnchor>
  <xdr:oneCellAnchor>
    <xdr:from>
      <xdr:col>11</xdr:col>
      <xdr:colOff>716280</xdr:colOff>
      <xdr:row>43</xdr:row>
      <xdr:rowOff>60960</xdr:rowOff>
    </xdr:from>
    <xdr:ext cx="219456" cy="182880"/>
    <xdr:pic>
      <xdr:nvPicPr>
        <xdr:cNvPr id="3" name="Picture 2" descr="เหล็กหนีบกระดาษ symbol for file attachment annotations ไอคอน ใน Flatastic 8  Icons">
          <a:extLst>
            <a:ext uri="{FF2B5EF4-FFF2-40B4-BE49-F238E27FC236}">
              <a16:creationId xmlns:a16="http://schemas.microsoft.com/office/drawing/2014/main" id="{CAFF0E9E-A9DE-48F2-A17E-CAC32D88B6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99320" y="541020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693420</xdr:colOff>
      <xdr:row>45</xdr:row>
      <xdr:rowOff>53340</xdr:rowOff>
    </xdr:from>
    <xdr:ext cx="219456" cy="182880"/>
    <xdr:pic>
      <xdr:nvPicPr>
        <xdr:cNvPr id="4" name="Picture 3" descr="เหล็กหนีบกระดาษ symbol for file attachment annotations ไอคอน ใน Flatastic 8  Icons">
          <a:extLst>
            <a:ext uri="{FF2B5EF4-FFF2-40B4-BE49-F238E27FC236}">
              <a16:creationId xmlns:a16="http://schemas.microsoft.com/office/drawing/2014/main" id="{9B4F1C94-5AD9-4966-9355-7E7A82781D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44540" y="57835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685800</xdr:colOff>
      <xdr:row>47</xdr:row>
      <xdr:rowOff>53340</xdr:rowOff>
    </xdr:from>
    <xdr:ext cx="219456" cy="182880"/>
    <xdr:pic>
      <xdr:nvPicPr>
        <xdr:cNvPr id="5" name="Picture 4" descr="เหล็กหนีบกระดาษ symbol for file attachment annotations ไอคอน ใน Flatastic 8  Icons">
          <a:extLst>
            <a:ext uri="{FF2B5EF4-FFF2-40B4-BE49-F238E27FC236}">
              <a16:creationId xmlns:a16="http://schemas.microsoft.com/office/drawing/2014/main" id="{B31A6E8E-94D2-4A89-A72C-3D054AB082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36920" y="61645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685800</xdr:colOff>
      <xdr:row>53</xdr:row>
      <xdr:rowOff>53340</xdr:rowOff>
    </xdr:from>
    <xdr:ext cx="219456" cy="182880"/>
    <xdr:pic>
      <xdr:nvPicPr>
        <xdr:cNvPr id="6" name="Picture 5" descr="เหล็กหนีบกระดาษ symbol for file attachment annotations ไอคอน ใน Flatastic 8  Icons">
          <a:extLst>
            <a:ext uri="{FF2B5EF4-FFF2-40B4-BE49-F238E27FC236}">
              <a16:creationId xmlns:a16="http://schemas.microsoft.com/office/drawing/2014/main" id="{FD7A77B8-7E49-4210-81C5-B0F04878F6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36920" y="61645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685800</xdr:colOff>
      <xdr:row>55</xdr:row>
      <xdr:rowOff>53340</xdr:rowOff>
    </xdr:from>
    <xdr:ext cx="219456" cy="182880"/>
    <xdr:pic>
      <xdr:nvPicPr>
        <xdr:cNvPr id="7" name="Picture 6" descr="เหล็กหนีบกระดาษ symbol for file attachment annotations ไอคอน ใน Flatastic 8  Icons">
          <a:extLst>
            <a:ext uri="{FF2B5EF4-FFF2-40B4-BE49-F238E27FC236}">
              <a16:creationId xmlns:a16="http://schemas.microsoft.com/office/drawing/2014/main" id="{37A079FC-00DD-4398-9839-5E2A86D8EE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36920" y="61645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685800</xdr:colOff>
      <xdr:row>51</xdr:row>
      <xdr:rowOff>53340</xdr:rowOff>
    </xdr:from>
    <xdr:ext cx="219456" cy="182880"/>
    <xdr:pic>
      <xdr:nvPicPr>
        <xdr:cNvPr id="8" name="Picture 7" descr="เหล็กหนีบกระดาษ symbol for file attachment annotations ไอคอน ใน Flatastic 8  Icons">
          <a:extLst>
            <a:ext uri="{FF2B5EF4-FFF2-40B4-BE49-F238E27FC236}">
              <a16:creationId xmlns:a16="http://schemas.microsoft.com/office/drawing/2014/main" id="{AE8AE69A-D3ED-40C5-901F-CEB33D67E8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36920" y="66979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0</xdr:colOff>
      <xdr:row>4</xdr:row>
      <xdr:rowOff>17930</xdr:rowOff>
    </xdr:from>
    <xdr:to>
      <xdr:col>6</xdr:col>
      <xdr:colOff>1325880</xdr:colOff>
      <xdr:row>5</xdr:row>
      <xdr:rowOff>143436</xdr:rowOff>
    </xdr:to>
    <xdr:sp macro="" textlink="">
      <xdr:nvSpPr>
        <xdr:cNvPr id="9" name="TextBox 8">
          <a:extLst>
            <a:ext uri="{FF2B5EF4-FFF2-40B4-BE49-F238E27FC236}">
              <a16:creationId xmlns:a16="http://schemas.microsoft.com/office/drawing/2014/main" id="{0F478B29-7BF7-53F7-FAF4-C99F62DA1865}"/>
            </a:ext>
          </a:extLst>
        </xdr:cNvPr>
        <xdr:cNvSpPr txBox="1"/>
      </xdr:nvSpPr>
      <xdr:spPr>
        <a:xfrm>
          <a:off x="2680447" y="1488142"/>
          <a:ext cx="7439809" cy="304800"/>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t>กรณีที่ใน </a:t>
          </a:r>
          <a:r>
            <a:rPr lang="en-US" sz="1100"/>
            <a:t>1 </a:t>
          </a:r>
          <a:r>
            <a:rPr lang="th-TH" sz="1100"/>
            <a:t>เคลมมีหลายล็อต</a:t>
          </a:r>
          <a:r>
            <a:rPr lang="th-TH" sz="1100" baseline="0"/>
            <a:t> ให้มีคำสั่ง </a:t>
          </a:r>
          <a:r>
            <a:rPr lang="en-US" sz="1100" baseline="0"/>
            <a:t>copy </a:t>
          </a:r>
          <a:r>
            <a:rPr lang="th-TH" sz="1100" baseline="0"/>
            <a:t>ใน </a:t>
          </a:r>
          <a:r>
            <a:rPr lang="en-US" sz="1100" baseline="0"/>
            <a:t>part of "Claim information" </a:t>
          </a:r>
          <a:r>
            <a:rPr lang="th-TH" sz="1100" baseline="0"/>
            <a:t>เพื่อจะได้แก้ไขแค่</a:t>
          </a:r>
          <a:r>
            <a:rPr lang="en-US" sz="1100" baseline="0"/>
            <a:t> revise lot no. or defect name.</a:t>
          </a:r>
          <a:endParaRPr lang="en-US" sz="1100"/>
        </a:p>
      </xdr:txBody>
    </xdr:sp>
    <xdr:clientData/>
  </xdr:twoCellAnchor>
  <xdr:oneCellAnchor>
    <xdr:from>
      <xdr:col>11</xdr:col>
      <xdr:colOff>685800</xdr:colOff>
      <xdr:row>49</xdr:row>
      <xdr:rowOff>53340</xdr:rowOff>
    </xdr:from>
    <xdr:ext cx="219456" cy="182880"/>
    <xdr:pic>
      <xdr:nvPicPr>
        <xdr:cNvPr id="10" name="Picture 9" descr="เหล็กหนีบกระดาษ symbol for file attachment annotations ไอคอน ใน Flatastic 8  Icons">
          <a:extLst>
            <a:ext uri="{FF2B5EF4-FFF2-40B4-BE49-F238E27FC236}">
              <a16:creationId xmlns:a16="http://schemas.microsoft.com/office/drawing/2014/main" id="{DEBD30EC-5444-412C-A132-677204CC32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00760" y="669798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59</xdr:row>
      <xdr:rowOff>60960</xdr:rowOff>
    </xdr:from>
    <xdr:ext cx="219456" cy="182880"/>
    <xdr:pic>
      <xdr:nvPicPr>
        <xdr:cNvPr id="2" name="Picture 1" descr="เหล็กหนีบกระดาษ symbol for file attachment annotations ไอคอน ใน Flatastic 8  Icons">
          <a:extLst>
            <a:ext uri="{FF2B5EF4-FFF2-40B4-BE49-F238E27FC236}">
              <a16:creationId xmlns:a16="http://schemas.microsoft.com/office/drawing/2014/main" id="{747D2864-6D37-4E10-AF56-435A450EA9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1401313"/>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61</xdr:row>
      <xdr:rowOff>60960</xdr:rowOff>
    </xdr:from>
    <xdr:ext cx="219456" cy="182880"/>
    <xdr:pic>
      <xdr:nvPicPr>
        <xdr:cNvPr id="12" name="Picture 11" descr="เหล็กหนีบกระดาษ symbol for file attachment annotations ไอคอน ใน Flatastic 8  Icons">
          <a:extLst>
            <a:ext uri="{FF2B5EF4-FFF2-40B4-BE49-F238E27FC236}">
              <a16:creationId xmlns:a16="http://schemas.microsoft.com/office/drawing/2014/main" id="{771F1EA0-3A18-44E8-899C-2A7A2AEBE4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1786795"/>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63</xdr:row>
      <xdr:rowOff>60960</xdr:rowOff>
    </xdr:from>
    <xdr:ext cx="219456" cy="182880"/>
    <xdr:pic>
      <xdr:nvPicPr>
        <xdr:cNvPr id="13" name="Picture 12" descr="เหล็กหนีบกระดาษ symbol for file attachment annotations ไอคอน ใน Flatastic 8  Icons">
          <a:extLst>
            <a:ext uri="{FF2B5EF4-FFF2-40B4-BE49-F238E27FC236}">
              <a16:creationId xmlns:a16="http://schemas.microsoft.com/office/drawing/2014/main" id="{D9AFA123-770C-410F-8DEE-F27B6013CB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2172278"/>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65</xdr:row>
      <xdr:rowOff>60960</xdr:rowOff>
    </xdr:from>
    <xdr:ext cx="219456" cy="182880"/>
    <xdr:pic>
      <xdr:nvPicPr>
        <xdr:cNvPr id="14" name="Picture 13" descr="เหล็กหนีบกระดาษ symbol for file attachment annotations ไอคอน ใน Flatastic 8  Icons">
          <a:extLst>
            <a:ext uri="{FF2B5EF4-FFF2-40B4-BE49-F238E27FC236}">
              <a16:creationId xmlns:a16="http://schemas.microsoft.com/office/drawing/2014/main" id="{95DFD896-A306-4D0A-B2FE-E61AD6686E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255776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67</xdr:row>
      <xdr:rowOff>60960</xdr:rowOff>
    </xdr:from>
    <xdr:ext cx="219456" cy="182880"/>
    <xdr:pic>
      <xdr:nvPicPr>
        <xdr:cNvPr id="15" name="Picture 14" descr="เหล็กหนีบกระดาษ symbol for file attachment annotations ไอคอน ใน Flatastic 8  Icons">
          <a:extLst>
            <a:ext uri="{FF2B5EF4-FFF2-40B4-BE49-F238E27FC236}">
              <a16:creationId xmlns:a16="http://schemas.microsoft.com/office/drawing/2014/main" id="{1D041F30-D902-4DB5-8F3B-337A48CE35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2943242"/>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69</xdr:row>
      <xdr:rowOff>60960</xdr:rowOff>
    </xdr:from>
    <xdr:ext cx="219456" cy="182880"/>
    <xdr:pic>
      <xdr:nvPicPr>
        <xdr:cNvPr id="16" name="Picture 15" descr="เหล็กหนีบกระดาษ symbol for file attachment annotations ไอคอน ใน Flatastic 8  Icons">
          <a:extLst>
            <a:ext uri="{FF2B5EF4-FFF2-40B4-BE49-F238E27FC236}">
              <a16:creationId xmlns:a16="http://schemas.microsoft.com/office/drawing/2014/main" id="{B039CA0B-8147-4CDC-85DD-054D23624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3328725"/>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71</xdr:row>
      <xdr:rowOff>60960</xdr:rowOff>
    </xdr:from>
    <xdr:ext cx="219456" cy="182880"/>
    <xdr:pic>
      <xdr:nvPicPr>
        <xdr:cNvPr id="17" name="Picture 16" descr="เหล็กหนีบกระดาษ symbol for file attachment annotations ไอคอน ใน Flatastic 8  Icons">
          <a:extLst>
            <a:ext uri="{FF2B5EF4-FFF2-40B4-BE49-F238E27FC236}">
              <a16:creationId xmlns:a16="http://schemas.microsoft.com/office/drawing/2014/main" id="{CB71634C-3EC0-46B4-93A6-D09E7841C9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3759031"/>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73</xdr:row>
      <xdr:rowOff>60960</xdr:rowOff>
    </xdr:from>
    <xdr:ext cx="219456" cy="182880"/>
    <xdr:pic>
      <xdr:nvPicPr>
        <xdr:cNvPr id="18" name="Picture 17" descr="เหล็กหนีบกระดาษ symbol for file attachment annotations ไอคอน ใน Flatastic 8  Icons">
          <a:extLst>
            <a:ext uri="{FF2B5EF4-FFF2-40B4-BE49-F238E27FC236}">
              <a16:creationId xmlns:a16="http://schemas.microsoft.com/office/drawing/2014/main" id="{FE75FCDA-955C-4F9E-9F07-247FC1125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4458278"/>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75</xdr:row>
      <xdr:rowOff>60960</xdr:rowOff>
    </xdr:from>
    <xdr:ext cx="219456" cy="182880"/>
    <xdr:pic>
      <xdr:nvPicPr>
        <xdr:cNvPr id="19" name="Picture 18" descr="เหล็กหนีบกระดาษ symbol for file attachment annotations ไอคอน ใน Flatastic 8  Icons">
          <a:extLst>
            <a:ext uri="{FF2B5EF4-FFF2-40B4-BE49-F238E27FC236}">
              <a16:creationId xmlns:a16="http://schemas.microsoft.com/office/drawing/2014/main" id="{BE5C5B25-E174-4D4C-87A5-DADBD8DE63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4843760"/>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77</xdr:row>
      <xdr:rowOff>60960</xdr:rowOff>
    </xdr:from>
    <xdr:ext cx="219456" cy="182880"/>
    <xdr:pic>
      <xdr:nvPicPr>
        <xdr:cNvPr id="20" name="Picture 19" descr="เหล็กหนีบกระดาษ symbol for file attachment annotations ไอคอน ใน Flatastic 8  Icons">
          <a:extLst>
            <a:ext uri="{FF2B5EF4-FFF2-40B4-BE49-F238E27FC236}">
              <a16:creationId xmlns:a16="http://schemas.microsoft.com/office/drawing/2014/main" id="{A4BFADF8-FE62-4C24-8A77-A16441C19F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5229242"/>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761105</xdr:colOff>
      <xdr:row>79</xdr:row>
      <xdr:rowOff>60960</xdr:rowOff>
    </xdr:from>
    <xdr:ext cx="219456" cy="182880"/>
    <xdr:pic>
      <xdr:nvPicPr>
        <xdr:cNvPr id="21" name="Picture 20" descr="เหล็กหนีบกระดาษ symbol for file attachment annotations ไอคอน ใน Flatastic 8  Icons">
          <a:extLst>
            <a:ext uri="{FF2B5EF4-FFF2-40B4-BE49-F238E27FC236}">
              <a16:creationId xmlns:a16="http://schemas.microsoft.com/office/drawing/2014/main" id="{43F3A213-B72D-4CBC-9D25-00C0CB7B89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490987" y="15614725"/>
          <a:ext cx="219456" cy="182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9</xdr:col>
      <xdr:colOff>1696529</xdr:colOff>
      <xdr:row>43</xdr:row>
      <xdr:rowOff>35943</xdr:rowOff>
    </xdr:from>
    <xdr:to>
      <xdr:col>9</xdr:col>
      <xdr:colOff>1940368</xdr:colOff>
      <xdr:row>43</xdr:row>
      <xdr:rowOff>264543</xdr:rowOff>
    </xdr:to>
    <xdr:pic>
      <xdr:nvPicPr>
        <xdr:cNvPr id="23" name="Picture 22">
          <a:extLst>
            <a:ext uri="{FF2B5EF4-FFF2-40B4-BE49-F238E27FC236}">
              <a16:creationId xmlns:a16="http://schemas.microsoft.com/office/drawing/2014/main" id="{04EE2EA1-A423-564F-2422-92C92A6206B6}"/>
            </a:ext>
          </a:extLst>
        </xdr:cNvPr>
        <xdr:cNvPicPr>
          <a:picLocks noChangeAspect="1"/>
        </xdr:cNvPicPr>
      </xdr:nvPicPr>
      <xdr:blipFill rotWithShape="1">
        <a:blip xmlns:r="http://schemas.openxmlformats.org/officeDocument/2006/relationships" r:embed="rId2"/>
        <a:srcRect r="68110" b="15094"/>
        <a:stretch/>
      </xdr:blipFill>
      <xdr:spPr>
        <a:xfrm>
          <a:off x="14420491" y="6771735"/>
          <a:ext cx="243839" cy="228600"/>
        </a:xfrm>
        <a:prstGeom prst="rect">
          <a:avLst/>
        </a:prstGeom>
      </xdr:spPr>
    </xdr:pic>
    <xdr:clientData/>
  </xdr:twoCellAnchor>
  <xdr:twoCellAnchor editAs="oneCell">
    <xdr:from>
      <xdr:col>9</xdr:col>
      <xdr:colOff>1696528</xdr:colOff>
      <xdr:row>45</xdr:row>
      <xdr:rowOff>35943</xdr:rowOff>
    </xdr:from>
    <xdr:to>
      <xdr:col>9</xdr:col>
      <xdr:colOff>1940367</xdr:colOff>
      <xdr:row>45</xdr:row>
      <xdr:rowOff>264543</xdr:rowOff>
    </xdr:to>
    <xdr:pic>
      <xdr:nvPicPr>
        <xdr:cNvPr id="24" name="Picture 23">
          <a:extLst>
            <a:ext uri="{FF2B5EF4-FFF2-40B4-BE49-F238E27FC236}">
              <a16:creationId xmlns:a16="http://schemas.microsoft.com/office/drawing/2014/main" id="{ABC52723-2A1B-4454-A373-49F89B399325}"/>
            </a:ext>
          </a:extLst>
        </xdr:cNvPr>
        <xdr:cNvPicPr>
          <a:picLocks noChangeAspect="1"/>
        </xdr:cNvPicPr>
      </xdr:nvPicPr>
      <xdr:blipFill rotWithShape="1">
        <a:blip xmlns:r="http://schemas.openxmlformats.org/officeDocument/2006/relationships" r:embed="rId2"/>
        <a:srcRect r="68110" b="15094"/>
        <a:stretch/>
      </xdr:blipFill>
      <xdr:spPr>
        <a:xfrm>
          <a:off x="14420490" y="7152735"/>
          <a:ext cx="243839" cy="228600"/>
        </a:xfrm>
        <a:prstGeom prst="rect">
          <a:avLst/>
        </a:prstGeom>
      </xdr:spPr>
    </xdr:pic>
    <xdr:clientData/>
  </xdr:twoCellAnchor>
  <xdr:twoCellAnchor editAs="oneCell">
    <xdr:from>
      <xdr:col>9</xdr:col>
      <xdr:colOff>1696528</xdr:colOff>
      <xdr:row>47</xdr:row>
      <xdr:rowOff>28752</xdr:rowOff>
    </xdr:from>
    <xdr:to>
      <xdr:col>9</xdr:col>
      <xdr:colOff>1940367</xdr:colOff>
      <xdr:row>47</xdr:row>
      <xdr:rowOff>257352</xdr:rowOff>
    </xdr:to>
    <xdr:pic>
      <xdr:nvPicPr>
        <xdr:cNvPr id="25" name="Picture 24">
          <a:extLst>
            <a:ext uri="{FF2B5EF4-FFF2-40B4-BE49-F238E27FC236}">
              <a16:creationId xmlns:a16="http://schemas.microsoft.com/office/drawing/2014/main" id="{466EDCB2-C528-4343-9A15-A29499C98543}"/>
            </a:ext>
          </a:extLst>
        </xdr:cNvPr>
        <xdr:cNvPicPr>
          <a:picLocks noChangeAspect="1"/>
        </xdr:cNvPicPr>
      </xdr:nvPicPr>
      <xdr:blipFill rotWithShape="1">
        <a:blip xmlns:r="http://schemas.openxmlformats.org/officeDocument/2006/relationships" r:embed="rId2"/>
        <a:srcRect r="68110" b="15094"/>
        <a:stretch/>
      </xdr:blipFill>
      <xdr:spPr>
        <a:xfrm>
          <a:off x="14420490" y="7526544"/>
          <a:ext cx="243839" cy="228600"/>
        </a:xfrm>
        <a:prstGeom prst="rect">
          <a:avLst/>
        </a:prstGeom>
      </xdr:spPr>
    </xdr:pic>
    <xdr:clientData/>
  </xdr:twoCellAnchor>
  <xdr:twoCellAnchor editAs="oneCell">
    <xdr:from>
      <xdr:col>9</xdr:col>
      <xdr:colOff>1696527</xdr:colOff>
      <xdr:row>51</xdr:row>
      <xdr:rowOff>35943</xdr:rowOff>
    </xdr:from>
    <xdr:to>
      <xdr:col>9</xdr:col>
      <xdr:colOff>1940366</xdr:colOff>
      <xdr:row>51</xdr:row>
      <xdr:rowOff>264543</xdr:rowOff>
    </xdr:to>
    <xdr:pic>
      <xdr:nvPicPr>
        <xdr:cNvPr id="26" name="Picture 25">
          <a:extLst>
            <a:ext uri="{FF2B5EF4-FFF2-40B4-BE49-F238E27FC236}">
              <a16:creationId xmlns:a16="http://schemas.microsoft.com/office/drawing/2014/main" id="{D697AB95-A356-469F-9B2C-7C167D110FC3}"/>
            </a:ext>
          </a:extLst>
        </xdr:cNvPr>
        <xdr:cNvPicPr>
          <a:picLocks noChangeAspect="1"/>
        </xdr:cNvPicPr>
      </xdr:nvPicPr>
      <xdr:blipFill rotWithShape="1">
        <a:blip xmlns:r="http://schemas.openxmlformats.org/officeDocument/2006/relationships" r:embed="rId2"/>
        <a:srcRect r="68110" b="15094"/>
        <a:stretch/>
      </xdr:blipFill>
      <xdr:spPr>
        <a:xfrm>
          <a:off x="14420489" y="8295735"/>
          <a:ext cx="243839" cy="228600"/>
        </a:xfrm>
        <a:prstGeom prst="rect">
          <a:avLst/>
        </a:prstGeom>
      </xdr:spPr>
    </xdr:pic>
    <xdr:clientData/>
  </xdr:twoCellAnchor>
  <xdr:twoCellAnchor editAs="oneCell">
    <xdr:from>
      <xdr:col>9</xdr:col>
      <xdr:colOff>1696528</xdr:colOff>
      <xdr:row>49</xdr:row>
      <xdr:rowOff>35943</xdr:rowOff>
    </xdr:from>
    <xdr:to>
      <xdr:col>9</xdr:col>
      <xdr:colOff>1940367</xdr:colOff>
      <xdr:row>49</xdr:row>
      <xdr:rowOff>264543</xdr:rowOff>
    </xdr:to>
    <xdr:pic>
      <xdr:nvPicPr>
        <xdr:cNvPr id="27" name="Picture 26">
          <a:extLst>
            <a:ext uri="{FF2B5EF4-FFF2-40B4-BE49-F238E27FC236}">
              <a16:creationId xmlns:a16="http://schemas.microsoft.com/office/drawing/2014/main" id="{B1E4B8B8-BE63-4A00-9B6B-9FDF05AE7E4C}"/>
            </a:ext>
          </a:extLst>
        </xdr:cNvPr>
        <xdr:cNvPicPr>
          <a:picLocks noChangeAspect="1"/>
        </xdr:cNvPicPr>
      </xdr:nvPicPr>
      <xdr:blipFill rotWithShape="1">
        <a:blip xmlns:r="http://schemas.openxmlformats.org/officeDocument/2006/relationships" r:embed="rId2"/>
        <a:srcRect r="68110" b="15094"/>
        <a:stretch/>
      </xdr:blipFill>
      <xdr:spPr>
        <a:xfrm>
          <a:off x="14420490" y="7914735"/>
          <a:ext cx="243839" cy="228600"/>
        </a:xfrm>
        <a:prstGeom prst="rect">
          <a:avLst/>
        </a:prstGeom>
      </xdr:spPr>
    </xdr:pic>
    <xdr:clientData/>
  </xdr:twoCellAnchor>
  <xdr:twoCellAnchor editAs="oneCell">
    <xdr:from>
      <xdr:col>3</xdr:col>
      <xdr:colOff>1358660</xdr:colOff>
      <xdr:row>25</xdr:row>
      <xdr:rowOff>57510</xdr:rowOff>
    </xdr:from>
    <xdr:to>
      <xdr:col>3</xdr:col>
      <xdr:colOff>1602499</xdr:colOff>
      <xdr:row>25</xdr:row>
      <xdr:rowOff>286110</xdr:rowOff>
    </xdr:to>
    <xdr:pic>
      <xdr:nvPicPr>
        <xdr:cNvPr id="28" name="Picture 27">
          <a:extLst>
            <a:ext uri="{FF2B5EF4-FFF2-40B4-BE49-F238E27FC236}">
              <a16:creationId xmlns:a16="http://schemas.microsoft.com/office/drawing/2014/main" id="{8469166C-A6E7-4F9A-8962-82837DDB610E}"/>
            </a:ext>
          </a:extLst>
        </xdr:cNvPr>
        <xdr:cNvPicPr>
          <a:picLocks noChangeAspect="1"/>
        </xdr:cNvPicPr>
      </xdr:nvPicPr>
      <xdr:blipFill rotWithShape="1">
        <a:blip xmlns:r="http://schemas.openxmlformats.org/officeDocument/2006/relationships" r:embed="rId2"/>
        <a:srcRect r="68110" b="15094"/>
        <a:stretch/>
      </xdr:blipFill>
      <xdr:spPr>
        <a:xfrm>
          <a:off x="6218207" y="4413850"/>
          <a:ext cx="243839" cy="228600"/>
        </a:xfrm>
        <a:prstGeom prst="rect">
          <a:avLst/>
        </a:prstGeom>
      </xdr:spPr>
    </xdr:pic>
    <xdr:clientData/>
  </xdr:twoCellAnchor>
  <xdr:twoCellAnchor editAs="oneCell">
    <xdr:from>
      <xdr:col>3</xdr:col>
      <xdr:colOff>1358660</xdr:colOff>
      <xdr:row>23</xdr:row>
      <xdr:rowOff>35943</xdr:rowOff>
    </xdr:from>
    <xdr:to>
      <xdr:col>3</xdr:col>
      <xdr:colOff>1602499</xdr:colOff>
      <xdr:row>23</xdr:row>
      <xdr:rowOff>264543</xdr:rowOff>
    </xdr:to>
    <xdr:pic>
      <xdr:nvPicPr>
        <xdr:cNvPr id="29" name="Picture 28">
          <a:extLst>
            <a:ext uri="{FF2B5EF4-FFF2-40B4-BE49-F238E27FC236}">
              <a16:creationId xmlns:a16="http://schemas.microsoft.com/office/drawing/2014/main" id="{DF6BC8E4-04F5-4585-ABCF-8244AC90563A}"/>
            </a:ext>
          </a:extLst>
        </xdr:cNvPr>
        <xdr:cNvPicPr>
          <a:picLocks noChangeAspect="1"/>
        </xdr:cNvPicPr>
      </xdr:nvPicPr>
      <xdr:blipFill rotWithShape="1">
        <a:blip xmlns:r="http://schemas.openxmlformats.org/officeDocument/2006/relationships" r:embed="rId2"/>
        <a:srcRect r="68110" b="15094"/>
        <a:stretch/>
      </xdr:blipFill>
      <xdr:spPr>
        <a:xfrm>
          <a:off x="6218207" y="4011283"/>
          <a:ext cx="243839" cy="228600"/>
        </a:xfrm>
        <a:prstGeom prst="rect">
          <a:avLst/>
        </a:prstGeom>
      </xdr:spPr>
    </xdr:pic>
    <xdr:clientData/>
  </xdr:twoCellAnchor>
  <xdr:twoCellAnchor editAs="oneCell">
    <xdr:from>
      <xdr:col>3</xdr:col>
      <xdr:colOff>1358660</xdr:colOff>
      <xdr:row>27</xdr:row>
      <xdr:rowOff>35944</xdr:rowOff>
    </xdr:from>
    <xdr:to>
      <xdr:col>3</xdr:col>
      <xdr:colOff>1602499</xdr:colOff>
      <xdr:row>27</xdr:row>
      <xdr:rowOff>264544</xdr:rowOff>
    </xdr:to>
    <xdr:pic>
      <xdr:nvPicPr>
        <xdr:cNvPr id="30" name="Picture 29">
          <a:extLst>
            <a:ext uri="{FF2B5EF4-FFF2-40B4-BE49-F238E27FC236}">
              <a16:creationId xmlns:a16="http://schemas.microsoft.com/office/drawing/2014/main" id="{355AEC0A-C28C-4AE9-A4A3-49C87084FD1C}"/>
            </a:ext>
          </a:extLst>
        </xdr:cNvPr>
        <xdr:cNvPicPr>
          <a:picLocks noChangeAspect="1"/>
        </xdr:cNvPicPr>
      </xdr:nvPicPr>
      <xdr:blipFill rotWithShape="1">
        <a:blip xmlns:r="http://schemas.openxmlformats.org/officeDocument/2006/relationships" r:embed="rId2"/>
        <a:srcRect r="68110" b="15094"/>
        <a:stretch/>
      </xdr:blipFill>
      <xdr:spPr>
        <a:xfrm>
          <a:off x="6218207" y="4823604"/>
          <a:ext cx="243839" cy="228600"/>
        </a:xfrm>
        <a:prstGeom prst="rect">
          <a:avLst/>
        </a:prstGeom>
      </xdr:spPr>
    </xdr:pic>
    <xdr:clientData/>
  </xdr:twoCellAnchor>
  <xdr:twoCellAnchor editAs="oneCell">
    <xdr:from>
      <xdr:col>6</xdr:col>
      <xdr:colOff>1387415</xdr:colOff>
      <xdr:row>19</xdr:row>
      <xdr:rowOff>35943</xdr:rowOff>
    </xdr:from>
    <xdr:to>
      <xdr:col>6</xdr:col>
      <xdr:colOff>1631254</xdr:colOff>
      <xdr:row>19</xdr:row>
      <xdr:rowOff>264543</xdr:rowOff>
    </xdr:to>
    <xdr:pic>
      <xdr:nvPicPr>
        <xdr:cNvPr id="31" name="Picture 30">
          <a:extLst>
            <a:ext uri="{FF2B5EF4-FFF2-40B4-BE49-F238E27FC236}">
              <a16:creationId xmlns:a16="http://schemas.microsoft.com/office/drawing/2014/main" id="{517B3124-9586-4322-A184-FE2A0A04C46C}"/>
            </a:ext>
          </a:extLst>
        </xdr:cNvPr>
        <xdr:cNvPicPr>
          <a:picLocks noChangeAspect="1"/>
        </xdr:cNvPicPr>
      </xdr:nvPicPr>
      <xdr:blipFill rotWithShape="1">
        <a:blip xmlns:r="http://schemas.openxmlformats.org/officeDocument/2006/relationships" r:embed="rId2"/>
        <a:srcRect r="68110" b="15094"/>
        <a:stretch/>
      </xdr:blipFill>
      <xdr:spPr>
        <a:xfrm>
          <a:off x="10179170" y="3493698"/>
          <a:ext cx="243839" cy="228600"/>
        </a:xfrm>
        <a:prstGeom prst="rect">
          <a:avLst/>
        </a:prstGeom>
      </xdr:spPr>
    </xdr:pic>
    <xdr:clientData/>
  </xdr:twoCellAnchor>
  <xdr:twoCellAnchor editAs="oneCell">
    <xdr:from>
      <xdr:col>3</xdr:col>
      <xdr:colOff>1351472</xdr:colOff>
      <xdr:row>21</xdr:row>
      <xdr:rowOff>43132</xdr:rowOff>
    </xdr:from>
    <xdr:to>
      <xdr:col>3</xdr:col>
      <xdr:colOff>1595311</xdr:colOff>
      <xdr:row>21</xdr:row>
      <xdr:rowOff>271732</xdr:rowOff>
    </xdr:to>
    <xdr:pic>
      <xdr:nvPicPr>
        <xdr:cNvPr id="32" name="Picture 31">
          <a:extLst>
            <a:ext uri="{FF2B5EF4-FFF2-40B4-BE49-F238E27FC236}">
              <a16:creationId xmlns:a16="http://schemas.microsoft.com/office/drawing/2014/main" id="{7A31DB6D-95C7-40B7-AEF5-28D4A9B7E46D}"/>
            </a:ext>
          </a:extLst>
        </xdr:cNvPr>
        <xdr:cNvPicPr>
          <a:picLocks noChangeAspect="1"/>
        </xdr:cNvPicPr>
      </xdr:nvPicPr>
      <xdr:blipFill rotWithShape="1">
        <a:blip xmlns:r="http://schemas.openxmlformats.org/officeDocument/2006/relationships" r:embed="rId2"/>
        <a:srcRect r="68110" b="15094"/>
        <a:stretch/>
      </xdr:blipFill>
      <xdr:spPr>
        <a:xfrm>
          <a:off x="6211019" y="3881887"/>
          <a:ext cx="243839" cy="228600"/>
        </a:xfrm>
        <a:prstGeom prst="rect">
          <a:avLst/>
        </a:prstGeom>
      </xdr:spPr>
    </xdr:pic>
    <xdr:clientData/>
  </xdr:twoCellAnchor>
  <xdr:oneCellAnchor>
    <xdr:from>
      <xdr:col>9</xdr:col>
      <xdr:colOff>1387415</xdr:colOff>
      <xdr:row>21</xdr:row>
      <xdr:rowOff>35943</xdr:rowOff>
    </xdr:from>
    <xdr:ext cx="243839" cy="228600"/>
    <xdr:pic>
      <xdr:nvPicPr>
        <xdr:cNvPr id="33" name="Picture 32">
          <a:extLst>
            <a:ext uri="{FF2B5EF4-FFF2-40B4-BE49-F238E27FC236}">
              <a16:creationId xmlns:a16="http://schemas.microsoft.com/office/drawing/2014/main" id="{CA75ACCE-4042-4E8E-9BA9-4D2C86325766}"/>
            </a:ext>
          </a:extLst>
        </xdr:cNvPr>
        <xdr:cNvPicPr>
          <a:picLocks noChangeAspect="1"/>
        </xdr:cNvPicPr>
      </xdr:nvPicPr>
      <xdr:blipFill rotWithShape="1">
        <a:blip xmlns:r="http://schemas.openxmlformats.org/officeDocument/2006/relationships" r:embed="rId2"/>
        <a:srcRect r="68110" b="15094"/>
        <a:stretch/>
      </xdr:blipFill>
      <xdr:spPr>
        <a:xfrm>
          <a:off x="10179170" y="3493698"/>
          <a:ext cx="243839" cy="228600"/>
        </a:xfrm>
        <a:prstGeom prst="rect">
          <a:avLst/>
        </a:prstGeom>
      </xdr:spPr>
    </xdr:pic>
    <xdr:clientData/>
  </xdr:oneCellAnchor>
  <xdr:oneCellAnchor>
    <xdr:from>
      <xdr:col>9</xdr:col>
      <xdr:colOff>1387415</xdr:colOff>
      <xdr:row>25</xdr:row>
      <xdr:rowOff>35943</xdr:rowOff>
    </xdr:from>
    <xdr:ext cx="243839" cy="228600"/>
    <xdr:pic>
      <xdr:nvPicPr>
        <xdr:cNvPr id="34" name="Picture 33">
          <a:extLst>
            <a:ext uri="{FF2B5EF4-FFF2-40B4-BE49-F238E27FC236}">
              <a16:creationId xmlns:a16="http://schemas.microsoft.com/office/drawing/2014/main" id="{DA615A32-98F3-45E7-8413-46D2AD82F3A7}"/>
            </a:ext>
          </a:extLst>
        </xdr:cNvPr>
        <xdr:cNvPicPr>
          <a:picLocks noChangeAspect="1"/>
        </xdr:cNvPicPr>
      </xdr:nvPicPr>
      <xdr:blipFill rotWithShape="1">
        <a:blip xmlns:r="http://schemas.openxmlformats.org/officeDocument/2006/relationships" r:embed="rId2"/>
        <a:srcRect r="68110" b="15094"/>
        <a:stretch/>
      </xdr:blipFill>
      <xdr:spPr>
        <a:xfrm>
          <a:off x="10179170" y="3493698"/>
          <a:ext cx="243839" cy="228600"/>
        </a:xfrm>
        <a:prstGeom prst="rect">
          <a:avLst/>
        </a:prstGeom>
      </xdr:spPr>
    </xdr:pic>
    <xdr:clientData/>
  </xdr:oneCellAnchor>
  <xdr:oneCellAnchor>
    <xdr:from>
      <xdr:col>9</xdr:col>
      <xdr:colOff>1696527</xdr:colOff>
      <xdr:row>117</xdr:row>
      <xdr:rowOff>172530</xdr:rowOff>
    </xdr:from>
    <xdr:ext cx="243839" cy="228600"/>
    <xdr:pic>
      <xdr:nvPicPr>
        <xdr:cNvPr id="35" name="Picture 34">
          <a:extLst>
            <a:ext uri="{FF2B5EF4-FFF2-40B4-BE49-F238E27FC236}">
              <a16:creationId xmlns:a16="http://schemas.microsoft.com/office/drawing/2014/main" id="{F0F5841D-89F9-4D5E-9BB8-EBDB351D6173}"/>
            </a:ext>
          </a:extLst>
        </xdr:cNvPr>
        <xdr:cNvPicPr>
          <a:picLocks noChangeAspect="1"/>
        </xdr:cNvPicPr>
      </xdr:nvPicPr>
      <xdr:blipFill rotWithShape="1">
        <a:blip xmlns:r="http://schemas.openxmlformats.org/officeDocument/2006/relationships" r:embed="rId2"/>
        <a:srcRect r="68110" b="15094"/>
        <a:stretch/>
      </xdr:blipFill>
      <xdr:spPr>
        <a:xfrm>
          <a:off x="14420489" y="19732926"/>
          <a:ext cx="243839" cy="228600"/>
        </a:xfrm>
        <a:prstGeom prst="rect">
          <a:avLst/>
        </a:prstGeom>
      </xdr:spPr>
    </xdr:pic>
    <xdr:clientData/>
  </xdr:oneCellAnchor>
  <xdr:oneCellAnchor>
    <xdr:from>
      <xdr:col>6</xdr:col>
      <xdr:colOff>1371738</xdr:colOff>
      <xdr:row>119</xdr:row>
      <xdr:rowOff>64699</xdr:rowOff>
    </xdr:from>
    <xdr:ext cx="243839" cy="228600"/>
    <xdr:pic>
      <xdr:nvPicPr>
        <xdr:cNvPr id="36" name="Picture 35">
          <a:extLst>
            <a:ext uri="{FF2B5EF4-FFF2-40B4-BE49-F238E27FC236}">
              <a16:creationId xmlns:a16="http://schemas.microsoft.com/office/drawing/2014/main" id="{E41391A3-E3EF-45A4-95B4-BC3AF98110F2}"/>
            </a:ext>
          </a:extLst>
        </xdr:cNvPr>
        <xdr:cNvPicPr>
          <a:picLocks noChangeAspect="1"/>
        </xdr:cNvPicPr>
      </xdr:nvPicPr>
      <xdr:blipFill rotWithShape="1">
        <a:blip xmlns:r="http://schemas.openxmlformats.org/officeDocument/2006/relationships" r:embed="rId2"/>
        <a:srcRect r="68110" b="15094"/>
        <a:stretch/>
      </xdr:blipFill>
      <xdr:spPr>
        <a:xfrm>
          <a:off x="10163493" y="20250510"/>
          <a:ext cx="243839" cy="228600"/>
        </a:xfrm>
        <a:prstGeom prst="rect">
          <a:avLst/>
        </a:prstGeom>
      </xdr:spPr>
    </xdr:pic>
    <xdr:clientData/>
  </xdr:oneCellAnchor>
  <xdr:oneCellAnchor>
    <xdr:from>
      <xdr:col>6</xdr:col>
      <xdr:colOff>1371738</xdr:colOff>
      <xdr:row>121</xdr:row>
      <xdr:rowOff>64699</xdr:rowOff>
    </xdr:from>
    <xdr:ext cx="243839" cy="228600"/>
    <xdr:pic>
      <xdr:nvPicPr>
        <xdr:cNvPr id="37" name="Picture 36">
          <a:extLst>
            <a:ext uri="{FF2B5EF4-FFF2-40B4-BE49-F238E27FC236}">
              <a16:creationId xmlns:a16="http://schemas.microsoft.com/office/drawing/2014/main" id="{CBB5A0F9-4640-4478-A175-FE506D6A5A1E}"/>
            </a:ext>
          </a:extLst>
        </xdr:cNvPr>
        <xdr:cNvPicPr>
          <a:picLocks noChangeAspect="1"/>
        </xdr:cNvPicPr>
      </xdr:nvPicPr>
      <xdr:blipFill rotWithShape="1">
        <a:blip xmlns:r="http://schemas.openxmlformats.org/officeDocument/2006/relationships" r:embed="rId2"/>
        <a:srcRect r="68110" b="15094"/>
        <a:stretch/>
      </xdr:blipFill>
      <xdr:spPr>
        <a:xfrm>
          <a:off x="10163493" y="20696208"/>
          <a:ext cx="243839" cy="228600"/>
        </a:xfrm>
        <a:prstGeom prst="rect">
          <a:avLst/>
        </a:prstGeom>
      </xdr:spPr>
    </xdr:pic>
    <xdr:clientData/>
  </xdr:oneCellAnchor>
  <xdr:oneCellAnchor>
    <xdr:from>
      <xdr:col>5</xdr:col>
      <xdr:colOff>1864797</xdr:colOff>
      <xdr:row>59</xdr:row>
      <xdr:rowOff>37804</xdr:rowOff>
    </xdr:from>
    <xdr:ext cx="243839" cy="228600"/>
    <xdr:pic>
      <xdr:nvPicPr>
        <xdr:cNvPr id="38" name="Picture 37">
          <a:extLst>
            <a:ext uri="{FF2B5EF4-FFF2-40B4-BE49-F238E27FC236}">
              <a16:creationId xmlns:a16="http://schemas.microsoft.com/office/drawing/2014/main" id="{9400399C-9708-4EEA-99B5-BEC68404681D}"/>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61</xdr:row>
      <xdr:rowOff>37804</xdr:rowOff>
    </xdr:from>
    <xdr:ext cx="243839" cy="228600"/>
    <xdr:pic>
      <xdr:nvPicPr>
        <xdr:cNvPr id="39" name="Picture 38">
          <a:extLst>
            <a:ext uri="{FF2B5EF4-FFF2-40B4-BE49-F238E27FC236}">
              <a16:creationId xmlns:a16="http://schemas.microsoft.com/office/drawing/2014/main" id="{AFC3320F-2300-4F3A-AB19-4D2D93C66600}"/>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59</xdr:row>
      <xdr:rowOff>37804</xdr:rowOff>
    </xdr:from>
    <xdr:ext cx="243839" cy="228600"/>
    <xdr:pic>
      <xdr:nvPicPr>
        <xdr:cNvPr id="40" name="Picture 39">
          <a:extLst>
            <a:ext uri="{FF2B5EF4-FFF2-40B4-BE49-F238E27FC236}">
              <a16:creationId xmlns:a16="http://schemas.microsoft.com/office/drawing/2014/main" id="{2B746FDB-9DEE-4C7D-8BFF-7D680648CE83}"/>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61</xdr:row>
      <xdr:rowOff>37804</xdr:rowOff>
    </xdr:from>
    <xdr:ext cx="243839" cy="228600"/>
    <xdr:pic>
      <xdr:nvPicPr>
        <xdr:cNvPr id="41" name="Picture 40">
          <a:extLst>
            <a:ext uri="{FF2B5EF4-FFF2-40B4-BE49-F238E27FC236}">
              <a16:creationId xmlns:a16="http://schemas.microsoft.com/office/drawing/2014/main" id="{919F68B7-76A7-45BA-9468-4B176CDF82BE}"/>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63</xdr:row>
      <xdr:rowOff>37804</xdr:rowOff>
    </xdr:from>
    <xdr:ext cx="243839" cy="228600"/>
    <xdr:pic>
      <xdr:nvPicPr>
        <xdr:cNvPr id="42" name="Picture 41">
          <a:extLst>
            <a:ext uri="{FF2B5EF4-FFF2-40B4-BE49-F238E27FC236}">
              <a16:creationId xmlns:a16="http://schemas.microsoft.com/office/drawing/2014/main" id="{3B5295D0-0531-488D-80AD-94F6C5E737D2}"/>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65</xdr:row>
      <xdr:rowOff>37804</xdr:rowOff>
    </xdr:from>
    <xdr:ext cx="243839" cy="228600"/>
    <xdr:pic>
      <xdr:nvPicPr>
        <xdr:cNvPr id="43" name="Picture 42">
          <a:extLst>
            <a:ext uri="{FF2B5EF4-FFF2-40B4-BE49-F238E27FC236}">
              <a16:creationId xmlns:a16="http://schemas.microsoft.com/office/drawing/2014/main" id="{E53D5AAC-C731-4AC7-BB46-6206965F2A29}"/>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67</xdr:row>
      <xdr:rowOff>37804</xdr:rowOff>
    </xdr:from>
    <xdr:ext cx="243839" cy="228600"/>
    <xdr:pic>
      <xdr:nvPicPr>
        <xdr:cNvPr id="44" name="Picture 43">
          <a:extLst>
            <a:ext uri="{FF2B5EF4-FFF2-40B4-BE49-F238E27FC236}">
              <a16:creationId xmlns:a16="http://schemas.microsoft.com/office/drawing/2014/main" id="{3CFCDE82-8442-4E31-A352-87446C1F92FE}"/>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69</xdr:row>
      <xdr:rowOff>37804</xdr:rowOff>
    </xdr:from>
    <xdr:ext cx="243839" cy="228600"/>
    <xdr:pic>
      <xdr:nvPicPr>
        <xdr:cNvPr id="45" name="Picture 44">
          <a:extLst>
            <a:ext uri="{FF2B5EF4-FFF2-40B4-BE49-F238E27FC236}">
              <a16:creationId xmlns:a16="http://schemas.microsoft.com/office/drawing/2014/main" id="{A3704D3C-4DFE-4D2A-AB9A-C6EFD4B02DB6}"/>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73</xdr:row>
      <xdr:rowOff>37804</xdr:rowOff>
    </xdr:from>
    <xdr:ext cx="243839" cy="228600"/>
    <xdr:pic>
      <xdr:nvPicPr>
        <xdr:cNvPr id="46" name="Picture 45">
          <a:extLst>
            <a:ext uri="{FF2B5EF4-FFF2-40B4-BE49-F238E27FC236}">
              <a16:creationId xmlns:a16="http://schemas.microsoft.com/office/drawing/2014/main" id="{57785052-9CA5-44FE-85AC-B41B3F6B9770}"/>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75</xdr:row>
      <xdr:rowOff>37804</xdr:rowOff>
    </xdr:from>
    <xdr:ext cx="243839" cy="228600"/>
    <xdr:pic>
      <xdr:nvPicPr>
        <xdr:cNvPr id="47" name="Picture 46">
          <a:extLst>
            <a:ext uri="{FF2B5EF4-FFF2-40B4-BE49-F238E27FC236}">
              <a16:creationId xmlns:a16="http://schemas.microsoft.com/office/drawing/2014/main" id="{0275BED1-CFB8-4692-9E8E-E7F4F5A51AA4}"/>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77</xdr:row>
      <xdr:rowOff>37804</xdr:rowOff>
    </xdr:from>
    <xdr:ext cx="243839" cy="228600"/>
    <xdr:pic>
      <xdr:nvPicPr>
        <xdr:cNvPr id="48" name="Picture 47">
          <a:extLst>
            <a:ext uri="{FF2B5EF4-FFF2-40B4-BE49-F238E27FC236}">
              <a16:creationId xmlns:a16="http://schemas.microsoft.com/office/drawing/2014/main" id="{730AB3E6-E560-43E1-8394-C9753DC78601}"/>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1864797</xdr:colOff>
      <xdr:row>79</xdr:row>
      <xdr:rowOff>37804</xdr:rowOff>
    </xdr:from>
    <xdr:ext cx="243839" cy="228600"/>
    <xdr:pic>
      <xdr:nvPicPr>
        <xdr:cNvPr id="49" name="Picture 48">
          <a:extLst>
            <a:ext uri="{FF2B5EF4-FFF2-40B4-BE49-F238E27FC236}">
              <a16:creationId xmlns:a16="http://schemas.microsoft.com/office/drawing/2014/main" id="{297388AE-9F93-43DF-9F3D-1EF22EB096CA}"/>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63</xdr:row>
      <xdr:rowOff>37804</xdr:rowOff>
    </xdr:from>
    <xdr:ext cx="243839" cy="228600"/>
    <xdr:pic>
      <xdr:nvPicPr>
        <xdr:cNvPr id="50" name="Picture 49">
          <a:extLst>
            <a:ext uri="{FF2B5EF4-FFF2-40B4-BE49-F238E27FC236}">
              <a16:creationId xmlns:a16="http://schemas.microsoft.com/office/drawing/2014/main" id="{0F6B1E79-ED6A-4FCB-969C-B864FD7BDACB}"/>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65</xdr:row>
      <xdr:rowOff>37804</xdr:rowOff>
    </xdr:from>
    <xdr:ext cx="243839" cy="228600"/>
    <xdr:pic>
      <xdr:nvPicPr>
        <xdr:cNvPr id="51" name="Picture 50">
          <a:extLst>
            <a:ext uri="{FF2B5EF4-FFF2-40B4-BE49-F238E27FC236}">
              <a16:creationId xmlns:a16="http://schemas.microsoft.com/office/drawing/2014/main" id="{19030B99-3297-4931-ACDA-E75DE76FE19D}"/>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67</xdr:row>
      <xdr:rowOff>37804</xdr:rowOff>
    </xdr:from>
    <xdr:ext cx="243839" cy="228600"/>
    <xdr:pic>
      <xdr:nvPicPr>
        <xdr:cNvPr id="52" name="Picture 51">
          <a:extLst>
            <a:ext uri="{FF2B5EF4-FFF2-40B4-BE49-F238E27FC236}">
              <a16:creationId xmlns:a16="http://schemas.microsoft.com/office/drawing/2014/main" id="{4628AE23-22F9-4583-B451-3DC1072CBE56}"/>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69</xdr:row>
      <xdr:rowOff>37804</xdr:rowOff>
    </xdr:from>
    <xdr:ext cx="243839" cy="228600"/>
    <xdr:pic>
      <xdr:nvPicPr>
        <xdr:cNvPr id="53" name="Picture 52">
          <a:extLst>
            <a:ext uri="{FF2B5EF4-FFF2-40B4-BE49-F238E27FC236}">
              <a16:creationId xmlns:a16="http://schemas.microsoft.com/office/drawing/2014/main" id="{61460CAC-E4BD-4F2C-92C6-E62C44B90EBB}"/>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71</xdr:row>
      <xdr:rowOff>208134</xdr:rowOff>
    </xdr:from>
    <xdr:ext cx="243839" cy="228600"/>
    <xdr:pic>
      <xdr:nvPicPr>
        <xdr:cNvPr id="54" name="Picture 53">
          <a:extLst>
            <a:ext uri="{FF2B5EF4-FFF2-40B4-BE49-F238E27FC236}">
              <a16:creationId xmlns:a16="http://schemas.microsoft.com/office/drawing/2014/main" id="{E6EA0A9F-5B4E-46F6-8B56-754745C66865}"/>
            </a:ext>
          </a:extLst>
        </xdr:cNvPr>
        <xdr:cNvPicPr>
          <a:picLocks noChangeAspect="1"/>
        </xdr:cNvPicPr>
      </xdr:nvPicPr>
      <xdr:blipFill rotWithShape="1">
        <a:blip xmlns:r="http://schemas.openxmlformats.org/officeDocument/2006/relationships" r:embed="rId2"/>
        <a:srcRect r="68110" b="15094"/>
        <a:stretch/>
      </xdr:blipFill>
      <xdr:spPr>
        <a:xfrm>
          <a:off x="12416256" y="12884228"/>
          <a:ext cx="243839" cy="228600"/>
        </a:xfrm>
        <a:prstGeom prst="rect">
          <a:avLst/>
        </a:prstGeom>
      </xdr:spPr>
    </xdr:pic>
    <xdr:clientData/>
  </xdr:oneCellAnchor>
  <xdr:oneCellAnchor>
    <xdr:from>
      <xdr:col>8</xdr:col>
      <xdr:colOff>1864797</xdr:colOff>
      <xdr:row>73</xdr:row>
      <xdr:rowOff>37804</xdr:rowOff>
    </xdr:from>
    <xdr:ext cx="243839" cy="228600"/>
    <xdr:pic>
      <xdr:nvPicPr>
        <xdr:cNvPr id="55" name="Picture 54">
          <a:extLst>
            <a:ext uri="{FF2B5EF4-FFF2-40B4-BE49-F238E27FC236}">
              <a16:creationId xmlns:a16="http://schemas.microsoft.com/office/drawing/2014/main" id="{A75FBF23-746A-42A2-86E6-96FE35676145}"/>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75</xdr:row>
      <xdr:rowOff>37804</xdr:rowOff>
    </xdr:from>
    <xdr:ext cx="243839" cy="228600"/>
    <xdr:pic>
      <xdr:nvPicPr>
        <xdr:cNvPr id="56" name="Picture 55">
          <a:extLst>
            <a:ext uri="{FF2B5EF4-FFF2-40B4-BE49-F238E27FC236}">
              <a16:creationId xmlns:a16="http://schemas.microsoft.com/office/drawing/2014/main" id="{FE3317F5-7B6E-4829-AFCF-B96B431F3D20}"/>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77</xdr:row>
      <xdr:rowOff>37804</xdr:rowOff>
    </xdr:from>
    <xdr:ext cx="243839" cy="228600"/>
    <xdr:pic>
      <xdr:nvPicPr>
        <xdr:cNvPr id="57" name="Picture 56">
          <a:extLst>
            <a:ext uri="{FF2B5EF4-FFF2-40B4-BE49-F238E27FC236}">
              <a16:creationId xmlns:a16="http://schemas.microsoft.com/office/drawing/2014/main" id="{653C8E1F-4507-4C1E-91C6-5E9FD11D455B}"/>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8</xdr:col>
      <xdr:colOff>1864797</xdr:colOff>
      <xdr:row>79</xdr:row>
      <xdr:rowOff>37804</xdr:rowOff>
    </xdr:from>
    <xdr:ext cx="243839" cy="228600"/>
    <xdr:pic>
      <xdr:nvPicPr>
        <xdr:cNvPr id="58" name="Picture 57">
          <a:extLst>
            <a:ext uri="{FF2B5EF4-FFF2-40B4-BE49-F238E27FC236}">
              <a16:creationId xmlns:a16="http://schemas.microsoft.com/office/drawing/2014/main" id="{6E9040DA-3640-4691-801D-A720699BE470}"/>
            </a:ext>
          </a:extLst>
        </xdr:cNvPr>
        <xdr:cNvPicPr>
          <a:picLocks noChangeAspect="1"/>
        </xdr:cNvPicPr>
      </xdr:nvPicPr>
      <xdr:blipFill rotWithShape="1">
        <a:blip xmlns:r="http://schemas.openxmlformats.org/officeDocument/2006/relationships" r:embed="rId2"/>
        <a:srcRect r="68110" b="15094"/>
        <a:stretch/>
      </xdr:blipFill>
      <xdr:spPr>
        <a:xfrm>
          <a:off x="8480750" y="10356180"/>
          <a:ext cx="243839" cy="228600"/>
        </a:xfrm>
        <a:prstGeom prst="rect">
          <a:avLst/>
        </a:prstGeom>
      </xdr:spPr>
    </xdr:pic>
    <xdr:clientData/>
  </xdr:oneCellAnchor>
  <xdr:oneCellAnchor>
    <xdr:from>
      <xdr:col>5</xdr:col>
      <xdr:colOff>1864659</xdr:colOff>
      <xdr:row>71</xdr:row>
      <xdr:rowOff>322728</xdr:rowOff>
    </xdr:from>
    <xdr:ext cx="243839" cy="228600"/>
    <xdr:pic>
      <xdr:nvPicPr>
        <xdr:cNvPr id="59" name="Picture 58">
          <a:extLst>
            <a:ext uri="{FF2B5EF4-FFF2-40B4-BE49-F238E27FC236}">
              <a16:creationId xmlns:a16="http://schemas.microsoft.com/office/drawing/2014/main" id="{34797E13-2F84-4EEF-A264-6B3786043A16}"/>
            </a:ext>
          </a:extLst>
        </xdr:cNvPr>
        <xdr:cNvPicPr>
          <a:picLocks noChangeAspect="1"/>
        </xdr:cNvPicPr>
      </xdr:nvPicPr>
      <xdr:blipFill rotWithShape="1">
        <a:blip xmlns:r="http://schemas.openxmlformats.org/officeDocument/2006/relationships" r:embed="rId2"/>
        <a:srcRect r="68110" b="15094"/>
        <a:stretch/>
      </xdr:blipFill>
      <xdr:spPr>
        <a:xfrm>
          <a:off x="8480612" y="12998822"/>
          <a:ext cx="243839" cy="228600"/>
        </a:xfrm>
        <a:prstGeom prst="rect">
          <a:avLst/>
        </a:prstGeom>
      </xdr:spPr>
    </xdr:pic>
    <xdr:clientData/>
  </xdr:oneCellAnchor>
  <xdr:oneCellAnchor>
    <xdr:from>
      <xdr:col>11</xdr:col>
      <xdr:colOff>693374</xdr:colOff>
      <xdr:row>55</xdr:row>
      <xdr:rowOff>35943</xdr:rowOff>
    </xdr:from>
    <xdr:ext cx="243839" cy="228600"/>
    <xdr:pic>
      <xdr:nvPicPr>
        <xdr:cNvPr id="62" name="Picture 61">
          <a:extLst>
            <a:ext uri="{FF2B5EF4-FFF2-40B4-BE49-F238E27FC236}">
              <a16:creationId xmlns:a16="http://schemas.microsoft.com/office/drawing/2014/main" id="{E60CFCBE-B407-45AC-A46C-C4A88D4CE0D3}"/>
            </a:ext>
          </a:extLst>
        </xdr:cNvPr>
        <xdr:cNvPicPr>
          <a:picLocks noChangeAspect="1"/>
        </xdr:cNvPicPr>
      </xdr:nvPicPr>
      <xdr:blipFill rotWithShape="1">
        <a:blip xmlns:r="http://schemas.openxmlformats.org/officeDocument/2006/relationships" r:embed="rId2"/>
        <a:srcRect r="68110" b="15094"/>
        <a:stretch/>
      </xdr:blipFill>
      <xdr:spPr>
        <a:xfrm>
          <a:off x="15772009" y="10112272"/>
          <a:ext cx="243839" cy="228600"/>
        </a:xfrm>
        <a:prstGeom prst="rect">
          <a:avLst/>
        </a:prstGeom>
      </xdr:spPr>
    </xdr:pic>
    <xdr:clientData/>
  </xdr:oneCellAnchor>
  <xdr:twoCellAnchor>
    <xdr:from>
      <xdr:col>6</xdr:col>
      <xdr:colOff>80684</xdr:colOff>
      <xdr:row>29</xdr:row>
      <xdr:rowOff>161365</xdr:rowOff>
    </xdr:from>
    <xdr:to>
      <xdr:col>8</xdr:col>
      <xdr:colOff>1685365</xdr:colOff>
      <xdr:row>42</xdr:row>
      <xdr:rowOff>26894</xdr:rowOff>
    </xdr:to>
    <xdr:grpSp>
      <xdr:nvGrpSpPr>
        <xdr:cNvPr id="71" name="Group 70">
          <a:extLst>
            <a:ext uri="{FF2B5EF4-FFF2-40B4-BE49-F238E27FC236}">
              <a16:creationId xmlns:a16="http://schemas.microsoft.com/office/drawing/2014/main" id="{CAEFB12C-C013-8F36-1012-E19220E140B9}"/>
            </a:ext>
          </a:extLst>
        </xdr:cNvPr>
        <xdr:cNvGrpSpPr/>
      </xdr:nvGrpSpPr>
      <xdr:grpSpPr>
        <a:xfrm>
          <a:off x="9117108" y="5997389"/>
          <a:ext cx="3361763" cy="2106705"/>
          <a:chOff x="9117108" y="5997389"/>
          <a:chExt cx="3361763" cy="2106705"/>
        </a:xfrm>
      </xdr:grpSpPr>
      <xdr:sp macro="" textlink="">
        <xdr:nvSpPr>
          <xdr:cNvPr id="11" name="TextBox 10">
            <a:extLst>
              <a:ext uri="{FF2B5EF4-FFF2-40B4-BE49-F238E27FC236}">
                <a16:creationId xmlns:a16="http://schemas.microsoft.com/office/drawing/2014/main" id="{4DA6E6E2-73A8-937F-0DA4-9FD5262EB277}"/>
              </a:ext>
            </a:extLst>
          </xdr:cNvPr>
          <xdr:cNvSpPr txBox="1"/>
        </xdr:nvSpPr>
        <xdr:spPr>
          <a:xfrm>
            <a:off x="9117108" y="5997389"/>
            <a:ext cx="3361763" cy="2106705"/>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t>ต้องกรอกข้อมูลช่อง</a:t>
            </a:r>
            <a:r>
              <a:rPr lang="th-TH" sz="1100" baseline="0"/>
              <a:t>ต่อไปนี้ทั้งหมดจึงจะสามารถ </a:t>
            </a:r>
            <a:r>
              <a:rPr lang="en-US" sz="1100" baseline="0"/>
              <a:t>print QR code label </a:t>
            </a:r>
            <a:r>
              <a:rPr lang="th-TH" sz="1100" baseline="0"/>
              <a:t>ได้</a:t>
            </a:r>
          </a:p>
          <a:p>
            <a:r>
              <a:rPr lang="en-US" sz="1100"/>
              <a:t>bb</a:t>
            </a:r>
          </a:p>
        </xdr:txBody>
      </xdr:sp>
      <xdr:pic>
        <xdr:nvPicPr>
          <xdr:cNvPr id="22" name="Picture 21">
            <a:extLst>
              <a:ext uri="{FF2B5EF4-FFF2-40B4-BE49-F238E27FC236}">
                <a16:creationId xmlns:a16="http://schemas.microsoft.com/office/drawing/2014/main" id="{CBDB26DF-C97F-2255-8296-28DE2ADB8B48}"/>
              </a:ext>
            </a:extLst>
          </xdr:cNvPr>
          <xdr:cNvPicPr>
            <a:picLocks noChangeAspect="1"/>
          </xdr:cNvPicPr>
        </xdr:nvPicPr>
        <xdr:blipFill>
          <a:blip xmlns:r="http://schemas.openxmlformats.org/officeDocument/2006/relationships" r:embed="rId3"/>
          <a:stretch>
            <a:fillRect/>
          </a:stretch>
        </xdr:blipFill>
        <xdr:spPr>
          <a:xfrm>
            <a:off x="9215722" y="6391838"/>
            <a:ext cx="2149662" cy="1554480"/>
          </a:xfrm>
          <a:prstGeom prst="rect">
            <a:avLst/>
          </a:prstGeom>
        </xdr:spPr>
      </xdr:pic>
    </xdr:grpSp>
    <xdr:clientData/>
  </xdr:twoCellAnchor>
  <xdr:twoCellAnchor>
    <xdr:from>
      <xdr:col>6</xdr:col>
      <xdr:colOff>1156447</xdr:colOff>
      <xdr:row>0</xdr:row>
      <xdr:rowOff>44823</xdr:rowOff>
    </xdr:from>
    <xdr:to>
      <xdr:col>11</xdr:col>
      <xdr:colOff>451685</xdr:colOff>
      <xdr:row>1</xdr:row>
      <xdr:rowOff>89647</xdr:rowOff>
    </xdr:to>
    <xdr:sp macro="" textlink="">
      <xdr:nvSpPr>
        <xdr:cNvPr id="60" name="TextBox 59">
          <a:extLst>
            <a:ext uri="{FF2B5EF4-FFF2-40B4-BE49-F238E27FC236}">
              <a16:creationId xmlns:a16="http://schemas.microsoft.com/office/drawing/2014/main" id="{8A0257A7-5B7C-4ACE-81E2-E328BBE5A42C}"/>
            </a:ext>
          </a:extLst>
        </xdr:cNvPr>
        <xdr:cNvSpPr txBox="1"/>
      </xdr:nvSpPr>
      <xdr:spPr>
        <a:xfrm>
          <a:off x="9950823" y="44823"/>
          <a:ext cx="5579497" cy="277906"/>
        </a:xfrm>
        <a:prstGeom prst="rect">
          <a:avLst/>
        </a:prstGeom>
        <a:solidFill>
          <a:srgbClr val="FFCC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baseline="0"/>
            <a:t>ในกรณีที่ </a:t>
          </a:r>
          <a:r>
            <a:rPr lang="en-US" sz="1100" baseline="0"/>
            <a:t>1 claim </a:t>
          </a:r>
          <a:r>
            <a:rPr lang="th-TH" sz="1100" baseline="0"/>
            <a:t>มีหลายตัว ให้มีปุ่มให้คลิกหน้าถัดไปเป็นตัวที่ </a:t>
          </a:r>
          <a:r>
            <a:rPr lang="en-US" sz="1100" baseline="0"/>
            <a:t>2,3,4,...</a:t>
          </a:r>
        </a:p>
      </xdr:txBody>
    </xdr:sp>
    <xdr:clientData/>
  </xdr:twoCellAnchor>
  <xdr:twoCellAnchor>
    <xdr:from>
      <xdr:col>6</xdr:col>
      <xdr:colOff>655321</xdr:colOff>
      <xdr:row>0</xdr:row>
      <xdr:rowOff>85165</xdr:rowOff>
    </xdr:from>
    <xdr:to>
      <xdr:col>6</xdr:col>
      <xdr:colOff>838201</xdr:colOff>
      <xdr:row>1</xdr:row>
      <xdr:rowOff>34963</xdr:rowOff>
    </xdr:to>
    <xdr:sp macro="" textlink="">
      <xdr:nvSpPr>
        <xdr:cNvPr id="61" name="Isosceles Triangle 60">
          <a:extLst>
            <a:ext uri="{FF2B5EF4-FFF2-40B4-BE49-F238E27FC236}">
              <a16:creationId xmlns:a16="http://schemas.microsoft.com/office/drawing/2014/main" id="{165B4CE0-372D-D00F-25B9-ADBE51DEF51B}"/>
            </a:ext>
          </a:extLst>
        </xdr:cNvPr>
        <xdr:cNvSpPr/>
      </xdr:nvSpPr>
      <xdr:spPr>
        <a:xfrm rot="5400000">
          <a:off x="9449697" y="85165"/>
          <a:ext cx="182880" cy="18288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188259</xdr:colOff>
      <xdr:row>0</xdr:row>
      <xdr:rowOff>89647</xdr:rowOff>
    </xdr:from>
    <xdr:to>
      <xdr:col>6</xdr:col>
      <xdr:colOff>371139</xdr:colOff>
      <xdr:row>1</xdr:row>
      <xdr:rowOff>39445</xdr:rowOff>
    </xdr:to>
    <xdr:sp macro="" textlink="">
      <xdr:nvSpPr>
        <xdr:cNvPr id="64" name="Isosceles Triangle 63">
          <a:extLst>
            <a:ext uri="{FF2B5EF4-FFF2-40B4-BE49-F238E27FC236}">
              <a16:creationId xmlns:a16="http://schemas.microsoft.com/office/drawing/2014/main" id="{5C7E5C54-DAE3-47CA-A237-9BABBB2EB254}"/>
            </a:ext>
          </a:extLst>
        </xdr:cNvPr>
        <xdr:cNvSpPr/>
      </xdr:nvSpPr>
      <xdr:spPr>
        <a:xfrm rot="16200000">
          <a:off x="8982635" y="89647"/>
          <a:ext cx="182880" cy="182880"/>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1676538</xdr:colOff>
      <xdr:row>99</xdr:row>
      <xdr:rowOff>37804</xdr:rowOff>
    </xdr:from>
    <xdr:ext cx="243839" cy="228600"/>
    <xdr:pic>
      <xdr:nvPicPr>
        <xdr:cNvPr id="63" name="Picture 62">
          <a:extLst>
            <a:ext uri="{FF2B5EF4-FFF2-40B4-BE49-F238E27FC236}">
              <a16:creationId xmlns:a16="http://schemas.microsoft.com/office/drawing/2014/main" id="{2E4A0E57-E290-44AD-86AA-A18DB1D0DD62}"/>
            </a:ext>
          </a:extLst>
        </xdr:cNvPr>
        <xdr:cNvPicPr>
          <a:picLocks noChangeAspect="1"/>
        </xdr:cNvPicPr>
      </xdr:nvPicPr>
      <xdr:blipFill rotWithShape="1">
        <a:blip xmlns:r="http://schemas.openxmlformats.org/officeDocument/2006/relationships" r:embed="rId2"/>
        <a:srcRect r="68110" b="15094"/>
        <a:stretch/>
      </xdr:blipFill>
      <xdr:spPr>
        <a:xfrm>
          <a:off x="14406420" y="19670510"/>
          <a:ext cx="243839" cy="228600"/>
        </a:xfrm>
        <a:prstGeom prst="rect">
          <a:avLst/>
        </a:prstGeom>
      </xdr:spPr>
    </xdr:pic>
    <xdr:clientData/>
  </xdr:oneCellAnchor>
  <xdr:oneCellAnchor>
    <xdr:from>
      <xdr:col>9</xdr:col>
      <xdr:colOff>1676538</xdr:colOff>
      <xdr:row>107</xdr:row>
      <xdr:rowOff>37804</xdr:rowOff>
    </xdr:from>
    <xdr:ext cx="243839" cy="228600"/>
    <xdr:pic>
      <xdr:nvPicPr>
        <xdr:cNvPr id="66" name="Picture 65">
          <a:extLst>
            <a:ext uri="{FF2B5EF4-FFF2-40B4-BE49-F238E27FC236}">
              <a16:creationId xmlns:a16="http://schemas.microsoft.com/office/drawing/2014/main" id="{785F2BED-351F-4293-818F-A95500F2AC13}"/>
            </a:ext>
          </a:extLst>
        </xdr:cNvPr>
        <xdr:cNvPicPr>
          <a:picLocks noChangeAspect="1"/>
        </xdr:cNvPicPr>
      </xdr:nvPicPr>
      <xdr:blipFill rotWithShape="1">
        <a:blip xmlns:r="http://schemas.openxmlformats.org/officeDocument/2006/relationships" r:embed="rId2"/>
        <a:srcRect r="68110" b="15094"/>
        <a:stretch/>
      </xdr:blipFill>
      <xdr:spPr>
        <a:xfrm>
          <a:off x="14648467" y="19670510"/>
          <a:ext cx="243839" cy="228600"/>
        </a:xfrm>
        <a:prstGeom prst="rect">
          <a:avLst/>
        </a:prstGeom>
      </xdr:spPr>
    </xdr:pic>
    <xdr:clientData/>
  </xdr:oneCellAnchor>
  <xdr:oneCellAnchor>
    <xdr:from>
      <xdr:col>9</xdr:col>
      <xdr:colOff>1676538</xdr:colOff>
      <xdr:row>101</xdr:row>
      <xdr:rowOff>37804</xdr:rowOff>
    </xdr:from>
    <xdr:ext cx="243839" cy="228600"/>
    <xdr:pic>
      <xdr:nvPicPr>
        <xdr:cNvPr id="67" name="Picture 66">
          <a:extLst>
            <a:ext uri="{FF2B5EF4-FFF2-40B4-BE49-F238E27FC236}">
              <a16:creationId xmlns:a16="http://schemas.microsoft.com/office/drawing/2014/main" id="{2617F19D-68E4-47E0-83EF-EA73EB458AFE}"/>
            </a:ext>
          </a:extLst>
        </xdr:cNvPr>
        <xdr:cNvPicPr>
          <a:picLocks noChangeAspect="1"/>
        </xdr:cNvPicPr>
      </xdr:nvPicPr>
      <xdr:blipFill rotWithShape="1">
        <a:blip xmlns:r="http://schemas.openxmlformats.org/officeDocument/2006/relationships" r:embed="rId2"/>
        <a:srcRect r="68110" b="15094"/>
        <a:stretch/>
      </xdr:blipFill>
      <xdr:spPr>
        <a:xfrm>
          <a:off x="14648467" y="19670510"/>
          <a:ext cx="243839" cy="228600"/>
        </a:xfrm>
        <a:prstGeom prst="rect">
          <a:avLst/>
        </a:prstGeom>
      </xdr:spPr>
    </xdr:pic>
    <xdr:clientData/>
  </xdr:oneCellAnchor>
  <xdr:oneCellAnchor>
    <xdr:from>
      <xdr:col>9</xdr:col>
      <xdr:colOff>1676538</xdr:colOff>
      <xdr:row>103</xdr:row>
      <xdr:rowOff>37804</xdr:rowOff>
    </xdr:from>
    <xdr:ext cx="243839" cy="228600"/>
    <xdr:pic>
      <xdr:nvPicPr>
        <xdr:cNvPr id="68" name="Picture 67">
          <a:extLst>
            <a:ext uri="{FF2B5EF4-FFF2-40B4-BE49-F238E27FC236}">
              <a16:creationId xmlns:a16="http://schemas.microsoft.com/office/drawing/2014/main" id="{206FC435-6E31-4704-8257-AA24F6D90CC7}"/>
            </a:ext>
          </a:extLst>
        </xdr:cNvPr>
        <xdr:cNvPicPr>
          <a:picLocks noChangeAspect="1"/>
        </xdr:cNvPicPr>
      </xdr:nvPicPr>
      <xdr:blipFill rotWithShape="1">
        <a:blip xmlns:r="http://schemas.openxmlformats.org/officeDocument/2006/relationships" r:embed="rId2"/>
        <a:srcRect r="68110" b="15094"/>
        <a:stretch/>
      </xdr:blipFill>
      <xdr:spPr>
        <a:xfrm>
          <a:off x="14648467" y="20055992"/>
          <a:ext cx="243839" cy="228600"/>
        </a:xfrm>
        <a:prstGeom prst="rect">
          <a:avLst/>
        </a:prstGeom>
      </xdr:spPr>
    </xdr:pic>
    <xdr:clientData/>
  </xdr:oneCellAnchor>
  <xdr:oneCellAnchor>
    <xdr:from>
      <xdr:col>9</xdr:col>
      <xdr:colOff>1676538</xdr:colOff>
      <xdr:row>109</xdr:row>
      <xdr:rowOff>37804</xdr:rowOff>
    </xdr:from>
    <xdr:ext cx="243839" cy="228600"/>
    <xdr:pic>
      <xdr:nvPicPr>
        <xdr:cNvPr id="69" name="Picture 68">
          <a:extLst>
            <a:ext uri="{FF2B5EF4-FFF2-40B4-BE49-F238E27FC236}">
              <a16:creationId xmlns:a16="http://schemas.microsoft.com/office/drawing/2014/main" id="{6D65BCE2-0ED1-4291-912A-DB63D0772F8D}"/>
            </a:ext>
          </a:extLst>
        </xdr:cNvPr>
        <xdr:cNvPicPr>
          <a:picLocks noChangeAspect="1"/>
        </xdr:cNvPicPr>
      </xdr:nvPicPr>
      <xdr:blipFill rotWithShape="1">
        <a:blip xmlns:r="http://schemas.openxmlformats.org/officeDocument/2006/relationships" r:embed="rId2"/>
        <a:srcRect r="68110" b="15094"/>
        <a:stretch/>
      </xdr:blipFill>
      <xdr:spPr>
        <a:xfrm>
          <a:off x="14648467" y="20055992"/>
          <a:ext cx="243839" cy="228600"/>
        </a:xfrm>
        <a:prstGeom prst="rect">
          <a:avLst/>
        </a:prstGeom>
      </xdr:spPr>
    </xdr:pic>
    <xdr:clientData/>
  </xdr:oneCellAnchor>
  <xdr:oneCellAnchor>
    <xdr:from>
      <xdr:col>9</xdr:col>
      <xdr:colOff>1676538</xdr:colOff>
      <xdr:row>111</xdr:row>
      <xdr:rowOff>37804</xdr:rowOff>
    </xdr:from>
    <xdr:ext cx="243839" cy="228600"/>
    <xdr:pic>
      <xdr:nvPicPr>
        <xdr:cNvPr id="70" name="Picture 69">
          <a:extLst>
            <a:ext uri="{FF2B5EF4-FFF2-40B4-BE49-F238E27FC236}">
              <a16:creationId xmlns:a16="http://schemas.microsoft.com/office/drawing/2014/main" id="{8692BD47-2206-4C84-9CF0-496833CCBA4F}"/>
            </a:ext>
          </a:extLst>
        </xdr:cNvPr>
        <xdr:cNvPicPr>
          <a:picLocks noChangeAspect="1"/>
        </xdr:cNvPicPr>
      </xdr:nvPicPr>
      <xdr:blipFill rotWithShape="1">
        <a:blip xmlns:r="http://schemas.openxmlformats.org/officeDocument/2006/relationships" r:embed="rId2"/>
        <a:srcRect r="68110" b="15094"/>
        <a:stretch/>
      </xdr:blipFill>
      <xdr:spPr>
        <a:xfrm>
          <a:off x="14648467" y="20441475"/>
          <a:ext cx="243839" cy="228600"/>
        </a:xfrm>
        <a:prstGeom prst="rect">
          <a:avLst/>
        </a:prstGeom>
      </xdr:spPr>
    </xdr:pic>
    <xdr:clientData/>
  </xdr:oneCellAnchor>
  <xdr:oneCellAnchor>
    <xdr:from>
      <xdr:col>11</xdr:col>
      <xdr:colOff>716280</xdr:colOff>
      <xdr:row>7</xdr:row>
      <xdr:rowOff>16135</xdr:rowOff>
    </xdr:from>
    <xdr:ext cx="182880" cy="152400"/>
    <xdr:pic>
      <xdr:nvPicPr>
        <xdr:cNvPr id="72" name="Picture 71" descr="เหล็กหนีบกระดาษ symbol for file attachment annotations ไอคอน ใน Flatastic 8  Icons">
          <a:extLst>
            <a:ext uri="{FF2B5EF4-FFF2-40B4-BE49-F238E27FC236}">
              <a16:creationId xmlns:a16="http://schemas.microsoft.com/office/drawing/2014/main" id="{00BE1951-3446-4A1D-841D-1777EDA37C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36962" y="1925617"/>
          <a:ext cx="18288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702385</xdr:colOff>
      <xdr:row>9</xdr:row>
      <xdr:rowOff>8515</xdr:rowOff>
    </xdr:from>
    <xdr:ext cx="182880" cy="152400"/>
    <xdr:pic>
      <xdr:nvPicPr>
        <xdr:cNvPr id="73" name="Picture 72" descr="เหล็กหนีบกระดาษ symbol for file attachment annotations ไอคอน ใน Flatastic 8  Icons">
          <a:extLst>
            <a:ext uri="{FF2B5EF4-FFF2-40B4-BE49-F238E27FC236}">
              <a16:creationId xmlns:a16="http://schemas.microsoft.com/office/drawing/2014/main" id="{FBDC9912-0D2B-427A-A7F4-7B094D3E9C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23067" y="2177974"/>
          <a:ext cx="18288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702385</xdr:colOff>
      <xdr:row>11</xdr:row>
      <xdr:rowOff>107130</xdr:rowOff>
    </xdr:from>
    <xdr:ext cx="182880" cy="152400"/>
    <xdr:pic>
      <xdr:nvPicPr>
        <xdr:cNvPr id="78" name="Picture 77" descr="เหล็กหนีบกระดาษ symbol for file attachment annotations ไอคอน ใน Flatastic 8  Icons">
          <a:extLst>
            <a:ext uri="{FF2B5EF4-FFF2-40B4-BE49-F238E27FC236}">
              <a16:creationId xmlns:a16="http://schemas.microsoft.com/office/drawing/2014/main" id="{67DE9659-1E9A-4F53-844A-4B6E11DA2B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23067" y="2536565"/>
          <a:ext cx="18288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175260</xdr:colOff>
      <xdr:row>3</xdr:row>
      <xdr:rowOff>129540</xdr:rowOff>
    </xdr:from>
    <xdr:to>
      <xdr:col>2</xdr:col>
      <xdr:colOff>2385060</xdr:colOff>
      <xdr:row>10</xdr:row>
      <xdr:rowOff>22860</xdr:rowOff>
    </xdr:to>
    <xdr:sp macro="" textlink="">
      <xdr:nvSpPr>
        <xdr:cNvPr id="2" name="TextBox 1">
          <a:extLst>
            <a:ext uri="{FF2B5EF4-FFF2-40B4-BE49-F238E27FC236}">
              <a16:creationId xmlns:a16="http://schemas.microsoft.com/office/drawing/2014/main" id="{B3930167-F361-1ABF-C1A6-13DB0FAB546E}"/>
            </a:ext>
          </a:extLst>
        </xdr:cNvPr>
        <xdr:cNvSpPr txBox="1"/>
      </xdr:nvSpPr>
      <xdr:spPr>
        <a:xfrm>
          <a:off x="1394460" y="678180"/>
          <a:ext cx="2209800" cy="21717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QR code</a:t>
          </a:r>
        </a:p>
        <a:p>
          <a:pPr algn="ctr"/>
          <a:r>
            <a:rPr lang="en-US" sz="1000"/>
            <a:t>(claim</a:t>
          </a:r>
          <a:r>
            <a:rPr lang="en-US" sz="1000" baseline="0"/>
            <a:t> no., </a:t>
          </a:r>
          <a:r>
            <a:rPr lang="en-US" sz="1000"/>
            <a:t>model no, model name, lot no.)</a:t>
          </a:r>
        </a:p>
      </xdr:txBody>
    </xdr:sp>
    <xdr:clientData/>
  </xdr:twoCellAnchor>
  <xdr:twoCellAnchor>
    <xdr:from>
      <xdr:col>4</xdr:col>
      <xdr:colOff>7620</xdr:colOff>
      <xdr:row>8</xdr:row>
      <xdr:rowOff>45720</xdr:rowOff>
    </xdr:from>
    <xdr:to>
      <xdr:col>4</xdr:col>
      <xdr:colOff>144780</xdr:colOff>
      <xdr:row>9</xdr:row>
      <xdr:rowOff>0</xdr:rowOff>
    </xdr:to>
    <xdr:sp macro="" textlink="">
      <xdr:nvSpPr>
        <xdr:cNvPr id="3" name="Rectangle 2">
          <a:extLst>
            <a:ext uri="{FF2B5EF4-FFF2-40B4-BE49-F238E27FC236}">
              <a16:creationId xmlns:a16="http://schemas.microsoft.com/office/drawing/2014/main" id="{AF360D17-943A-1A5E-5224-4B0970FCD9E2}"/>
            </a:ext>
          </a:extLst>
        </xdr:cNvPr>
        <xdr:cNvSpPr/>
      </xdr:nvSpPr>
      <xdr:spPr>
        <a:xfrm>
          <a:off x="4861560" y="2232660"/>
          <a:ext cx="137160" cy="137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1950720</xdr:colOff>
      <xdr:row>8</xdr:row>
      <xdr:rowOff>38100</xdr:rowOff>
    </xdr:from>
    <xdr:to>
      <xdr:col>4</xdr:col>
      <xdr:colOff>2087880</xdr:colOff>
      <xdr:row>8</xdr:row>
      <xdr:rowOff>175260</xdr:rowOff>
    </xdr:to>
    <xdr:sp macro="" textlink="">
      <xdr:nvSpPr>
        <xdr:cNvPr id="4" name="Rectangle 3">
          <a:extLst>
            <a:ext uri="{FF2B5EF4-FFF2-40B4-BE49-F238E27FC236}">
              <a16:creationId xmlns:a16="http://schemas.microsoft.com/office/drawing/2014/main" id="{83375938-6832-4BE5-9B8C-C7C62841D291}"/>
            </a:ext>
          </a:extLst>
        </xdr:cNvPr>
        <xdr:cNvSpPr/>
      </xdr:nvSpPr>
      <xdr:spPr>
        <a:xfrm>
          <a:off x="6804660" y="2225040"/>
          <a:ext cx="137160" cy="137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274320</xdr:colOff>
      <xdr:row>8</xdr:row>
      <xdr:rowOff>38100</xdr:rowOff>
    </xdr:from>
    <xdr:to>
      <xdr:col>6</xdr:col>
      <xdr:colOff>411480</xdr:colOff>
      <xdr:row>8</xdr:row>
      <xdr:rowOff>175260</xdr:rowOff>
    </xdr:to>
    <xdr:sp macro="" textlink="">
      <xdr:nvSpPr>
        <xdr:cNvPr id="5" name="Rectangle 4">
          <a:extLst>
            <a:ext uri="{FF2B5EF4-FFF2-40B4-BE49-F238E27FC236}">
              <a16:creationId xmlns:a16="http://schemas.microsoft.com/office/drawing/2014/main" id="{97B94519-46B0-431B-8B5C-8B7804C516BC}"/>
            </a:ext>
          </a:extLst>
        </xdr:cNvPr>
        <xdr:cNvSpPr/>
      </xdr:nvSpPr>
      <xdr:spPr>
        <a:xfrm>
          <a:off x="8336280" y="2225040"/>
          <a:ext cx="137160" cy="137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xdr:colOff>
      <xdr:row>9</xdr:row>
      <xdr:rowOff>68580</xdr:rowOff>
    </xdr:from>
    <xdr:to>
      <xdr:col>4</xdr:col>
      <xdr:colOff>144780</xdr:colOff>
      <xdr:row>9</xdr:row>
      <xdr:rowOff>205740</xdr:rowOff>
    </xdr:to>
    <xdr:sp macro="" textlink="">
      <xdr:nvSpPr>
        <xdr:cNvPr id="6" name="Rectangle 5">
          <a:extLst>
            <a:ext uri="{FF2B5EF4-FFF2-40B4-BE49-F238E27FC236}">
              <a16:creationId xmlns:a16="http://schemas.microsoft.com/office/drawing/2014/main" id="{7833191F-D4C4-4E8E-957E-84E2FA9F7045}"/>
            </a:ext>
          </a:extLst>
        </xdr:cNvPr>
        <xdr:cNvSpPr/>
      </xdr:nvSpPr>
      <xdr:spPr>
        <a:xfrm>
          <a:off x="4861560" y="2438400"/>
          <a:ext cx="137160" cy="137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1950720</xdr:colOff>
      <xdr:row>9</xdr:row>
      <xdr:rowOff>68580</xdr:rowOff>
    </xdr:from>
    <xdr:to>
      <xdr:col>4</xdr:col>
      <xdr:colOff>2087880</xdr:colOff>
      <xdr:row>9</xdr:row>
      <xdr:rowOff>205740</xdr:rowOff>
    </xdr:to>
    <xdr:sp macro="" textlink="">
      <xdr:nvSpPr>
        <xdr:cNvPr id="7" name="Rectangle 6">
          <a:extLst>
            <a:ext uri="{FF2B5EF4-FFF2-40B4-BE49-F238E27FC236}">
              <a16:creationId xmlns:a16="http://schemas.microsoft.com/office/drawing/2014/main" id="{D0AD2881-60A8-4064-9454-430690C60A28}"/>
            </a:ext>
          </a:extLst>
        </xdr:cNvPr>
        <xdr:cNvSpPr/>
      </xdr:nvSpPr>
      <xdr:spPr>
        <a:xfrm>
          <a:off x="6804660" y="2438400"/>
          <a:ext cx="137160" cy="1371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99060</xdr:colOff>
      <xdr:row>2</xdr:row>
      <xdr:rowOff>83820</xdr:rowOff>
    </xdr:from>
    <xdr:to>
      <xdr:col>5</xdr:col>
      <xdr:colOff>220980</xdr:colOff>
      <xdr:row>9</xdr:row>
      <xdr:rowOff>83820</xdr:rowOff>
    </xdr:to>
    <xdr:sp macro="" textlink="">
      <xdr:nvSpPr>
        <xdr:cNvPr id="2" name="TextBox 1">
          <a:extLst>
            <a:ext uri="{FF2B5EF4-FFF2-40B4-BE49-F238E27FC236}">
              <a16:creationId xmlns:a16="http://schemas.microsoft.com/office/drawing/2014/main" id="{8589EC43-C775-2942-3FEE-A43D6AEFF73B}"/>
            </a:ext>
          </a:extLst>
        </xdr:cNvPr>
        <xdr:cNvSpPr txBox="1"/>
      </xdr:nvSpPr>
      <xdr:spPr>
        <a:xfrm>
          <a:off x="1318260" y="449580"/>
          <a:ext cx="1950720" cy="12801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sample of graph or</a:t>
          </a:r>
          <a:r>
            <a:rPr lang="en-US" sz="1100" baseline="0"/>
            <a:t> table for report</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695242" cy="425822"/>
    <xdr:sp macro="" textlink="">
      <xdr:nvSpPr>
        <xdr:cNvPr id="2" name="テキスト ボックス 1">
          <a:extLst>
            <a:ext uri="{FF2B5EF4-FFF2-40B4-BE49-F238E27FC236}">
              <a16:creationId xmlns:a16="http://schemas.microsoft.com/office/drawing/2014/main" id="{3FE5E17C-36FB-424F-BC2E-BA399149D7A5}"/>
            </a:ext>
          </a:extLst>
        </xdr:cNvPr>
        <xdr:cNvSpPr txBox="1"/>
      </xdr:nvSpPr>
      <xdr:spPr>
        <a:xfrm>
          <a:off x="922020" y="167640"/>
          <a:ext cx="3695242"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000">
              <a:latin typeface="HGP創英角ｺﾞｼｯｸUB" panose="020B0900000000000000" pitchFamily="50" charset="-128"/>
              <a:ea typeface="HGP創英角ｺﾞｼｯｸUB" panose="020B0900000000000000" pitchFamily="50" charset="-128"/>
            </a:rPr>
            <a:t>Defective</a:t>
          </a:r>
          <a:r>
            <a:rPr kumimoji="1" lang="ja-JP" altLang="en-US" sz="2000">
              <a:latin typeface="HGP創英角ｺﾞｼｯｸUB" panose="020B0900000000000000" pitchFamily="50" charset="-128"/>
              <a:ea typeface="HGP創英角ｺﾞｼｯｸUB" panose="020B0900000000000000" pitchFamily="50" charset="-128"/>
            </a:rPr>
            <a:t> </a:t>
          </a:r>
          <a:r>
            <a:rPr kumimoji="1" lang="en-US" altLang="ja-JP" sz="2000">
              <a:latin typeface="HGP創英角ｺﾞｼｯｸUB" panose="020B0900000000000000" pitchFamily="50" charset="-128"/>
              <a:ea typeface="HGP創英角ｺﾞｼｯｸUB" panose="020B0900000000000000" pitchFamily="50" charset="-128"/>
            </a:rPr>
            <a:t>Mode</a:t>
          </a:r>
          <a:r>
            <a:rPr kumimoji="1" lang="ja-JP" altLang="en-US" sz="2000">
              <a:latin typeface="HGP創英角ｺﾞｼｯｸUB" panose="020B0900000000000000" pitchFamily="50" charset="-128"/>
              <a:ea typeface="HGP創英角ｺﾞｼｯｸUB" panose="020B0900000000000000" pitchFamily="50" charset="-128"/>
            </a:rPr>
            <a:t> マスタ</a:t>
          </a:r>
          <a:r>
            <a:rPr kumimoji="1" lang="en-US" altLang="ja-JP" sz="2000">
              <a:latin typeface="HGP創英角ｺﾞｼｯｸUB" panose="020B0900000000000000" pitchFamily="50" charset="-128"/>
              <a:ea typeface="HGP創英角ｺﾞｼｯｸUB" panose="020B0900000000000000" pitchFamily="50" charset="-128"/>
            </a:rPr>
            <a:t>(</a:t>
          </a:r>
          <a:r>
            <a:rPr kumimoji="1" lang="ja-JP" altLang="en-US" sz="2000">
              <a:latin typeface="HGP創英角ｺﾞｼｯｸUB" panose="020B0900000000000000" pitchFamily="50" charset="-128"/>
              <a:ea typeface="HGP創英角ｺﾞｼｯｸUB" panose="020B0900000000000000" pitchFamily="50" charset="-128"/>
            </a:rPr>
            <a:t>産機用</a:t>
          </a:r>
          <a:r>
            <a:rPr kumimoji="1" lang="en-US" altLang="ja-JP" sz="2000">
              <a:latin typeface="HGP創英角ｺﾞｼｯｸUB" panose="020B0900000000000000" pitchFamily="50" charset="-128"/>
              <a:ea typeface="HGP創英角ｺﾞｼｯｸUB" panose="020B0900000000000000" pitchFamily="50" charset="-128"/>
            </a:rPr>
            <a:t>)</a:t>
          </a:r>
          <a:endParaRPr kumimoji="1" lang="ja-JP" altLang="en-US" sz="20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964675" cy="492443"/>
    <xdr:sp macro="" textlink="">
      <xdr:nvSpPr>
        <xdr:cNvPr id="2" name="テキスト ボックス 1">
          <a:extLst>
            <a:ext uri="{FF2B5EF4-FFF2-40B4-BE49-F238E27FC236}">
              <a16:creationId xmlns:a16="http://schemas.microsoft.com/office/drawing/2014/main" id="{00825E75-88C8-4B4C-A1B9-6E2B3209BDD6}"/>
            </a:ext>
          </a:extLst>
        </xdr:cNvPr>
        <xdr:cNvSpPr txBox="1"/>
      </xdr:nvSpPr>
      <xdr:spPr>
        <a:xfrm>
          <a:off x="617220" y="167640"/>
          <a:ext cx="396467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latin typeface="HGP創英角ｺﾞｼｯｸUB" panose="020B0900000000000000" pitchFamily="50" charset="-128"/>
              <a:ea typeface="HGP創英角ｺﾞｼｯｸUB" panose="020B0900000000000000" pitchFamily="50" charset="-128"/>
            </a:rPr>
            <a:t>Location</a:t>
          </a:r>
          <a:r>
            <a:rPr kumimoji="1" lang="en-US" altLang="ja-JP" sz="2400" baseline="0">
              <a:latin typeface="HGP創英角ｺﾞｼｯｸUB" panose="020B0900000000000000" pitchFamily="50" charset="-128"/>
              <a:ea typeface="HGP創英角ｺﾞｼｯｸUB" panose="020B0900000000000000" pitchFamily="50" charset="-128"/>
            </a:rPr>
            <a:t>_CD</a:t>
          </a:r>
          <a:r>
            <a:rPr kumimoji="1" lang="ja-JP" altLang="en-US" sz="2400" baseline="0">
              <a:latin typeface="HGP創英角ｺﾞｼｯｸUB" panose="020B0900000000000000" pitchFamily="50" charset="-128"/>
              <a:ea typeface="HGP創英角ｺﾞｼｯｸUB" panose="020B0900000000000000" pitchFamily="50" charset="-128"/>
            </a:rPr>
            <a:t>（発生工程分析）</a:t>
          </a:r>
          <a:endParaRPr kumimoji="1" lang="ja-JP" altLang="en-US" sz="24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190500</xdr:colOff>
      <xdr:row>0</xdr:row>
      <xdr:rowOff>104775</xdr:rowOff>
    </xdr:from>
    <xdr:ext cx="4343433" cy="492443"/>
    <xdr:sp macro="" textlink="">
      <xdr:nvSpPr>
        <xdr:cNvPr id="2" name="テキスト ボックス 1">
          <a:extLst>
            <a:ext uri="{FF2B5EF4-FFF2-40B4-BE49-F238E27FC236}">
              <a16:creationId xmlns:a16="http://schemas.microsoft.com/office/drawing/2014/main" id="{71A9234B-6581-45BE-99D4-3B0910A9C4C0}"/>
            </a:ext>
          </a:extLst>
        </xdr:cNvPr>
        <xdr:cNvSpPr txBox="1"/>
      </xdr:nvSpPr>
      <xdr:spPr>
        <a:xfrm>
          <a:off x="190500" y="104775"/>
          <a:ext cx="434343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a:latin typeface="HGP創英角ｺﾞｼｯｸUB" panose="020B0900000000000000" pitchFamily="50" charset="-128"/>
              <a:ea typeface="HGP創英角ｺﾞｼｯｸUB" panose="020B0900000000000000" pitchFamily="50" charset="-128"/>
            </a:rPr>
            <a:t>Supplier</a:t>
          </a:r>
          <a:r>
            <a:rPr kumimoji="1" lang="en-US" altLang="ja-JP" sz="2400" baseline="0">
              <a:latin typeface="HGP創英角ｺﾞｼｯｸUB" panose="020B0900000000000000" pitchFamily="50" charset="-128"/>
              <a:ea typeface="HGP創英角ｺﾞｼｯｸUB" panose="020B0900000000000000" pitchFamily="50" charset="-128"/>
            </a:rPr>
            <a:t>_CD </a:t>
          </a:r>
          <a:r>
            <a:rPr kumimoji="1" lang="ja-JP" altLang="en-US" sz="2400" baseline="0">
              <a:latin typeface="HGP創英角ｺﾞｼｯｸUB" panose="020B0900000000000000" pitchFamily="50" charset="-128"/>
              <a:ea typeface="HGP創英角ｺﾞｼｯｸUB" panose="020B0900000000000000" pitchFamily="50" charset="-128"/>
            </a:rPr>
            <a:t>（サプライヤ コード）</a:t>
          </a:r>
          <a:endParaRPr kumimoji="1" lang="ja-JP" altLang="en-US" sz="24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600075</xdr:colOff>
      <xdr:row>1</xdr:row>
      <xdr:rowOff>76200</xdr:rowOff>
    </xdr:from>
    <xdr:ext cx="4093300" cy="492443"/>
    <xdr:sp macro="" textlink="">
      <xdr:nvSpPr>
        <xdr:cNvPr id="2" name="テキスト ボックス 1">
          <a:extLst>
            <a:ext uri="{FF2B5EF4-FFF2-40B4-BE49-F238E27FC236}">
              <a16:creationId xmlns:a16="http://schemas.microsoft.com/office/drawing/2014/main" id="{CB42E06D-DCDF-4E12-BEE2-A9A6E48B94CF}"/>
            </a:ext>
          </a:extLst>
        </xdr:cNvPr>
        <xdr:cNvSpPr txBox="1"/>
      </xdr:nvSpPr>
      <xdr:spPr>
        <a:xfrm>
          <a:off x="302895" y="243840"/>
          <a:ext cx="4093300"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2400" baseline="0">
              <a:latin typeface="HGP創英角ｺﾞｼｯｸUB" panose="020B0900000000000000" pitchFamily="50" charset="-128"/>
              <a:ea typeface="HGP創英角ｺﾞｼｯｸUB" panose="020B0900000000000000" pitchFamily="50" charset="-128"/>
            </a:rPr>
            <a:t>Rule</a:t>
          </a:r>
          <a:r>
            <a:rPr kumimoji="1" lang="ja-JP" altLang="en-US" sz="2400" baseline="0">
              <a:latin typeface="HGP創英角ｺﾞｼｯｸUB" panose="020B0900000000000000" pitchFamily="50" charset="-128"/>
              <a:ea typeface="HGP創英角ｺﾞｼｯｸUB" panose="020B0900000000000000" pitchFamily="50" charset="-128"/>
            </a:rPr>
            <a:t> </a:t>
          </a:r>
          <a:r>
            <a:rPr kumimoji="1" lang="en-US" altLang="ja-JP" sz="2400" baseline="0">
              <a:latin typeface="HGP創英角ｺﾞｼｯｸUB" panose="020B0900000000000000" pitchFamily="50" charset="-128"/>
              <a:ea typeface="HGP創英角ｺﾞｼｯｸUB" panose="020B0900000000000000" pitchFamily="50" charset="-128"/>
            </a:rPr>
            <a:t>CD</a:t>
          </a:r>
          <a:r>
            <a:rPr kumimoji="1" lang="ja-JP" altLang="en-US" sz="2400" baseline="0">
              <a:latin typeface="HGP創英角ｺﾞｼｯｸUB" panose="020B0900000000000000" pitchFamily="50" charset="-128"/>
              <a:ea typeface="HGP創英角ｺﾞｼｯｸUB" panose="020B0900000000000000" pitchFamily="50" charset="-128"/>
            </a:rPr>
            <a:t>（ルールの</a:t>
          </a:r>
          <a:r>
            <a:rPr kumimoji="1" lang="en-US" altLang="ja-JP" sz="2400" baseline="0">
              <a:latin typeface="HGP創英角ｺﾞｼｯｸUB" panose="020B0900000000000000" pitchFamily="50" charset="-128"/>
              <a:ea typeface="HGP創英角ｺﾞｼｯｸUB" panose="020B0900000000000000" pitchFamily="50" charset="-128"/>
            </a:rPr>
            <a:t>3</a:t>
          </a:r>
          <a:r>
            <a:rPr kumimoji="1" lang="ja-JP" altLang="en-US" sz="2400" baseline="0">
              <a:latin typeface="HGP創英角ｺﾞｼｯｸUB" panose="020B0900000000000000" pitchFamily="50" charset="-128"/>
              <a:ea typeface="HGP創英角ｺﾞｼｯｸUB" panose="020B0900000000000000" pitchFamily="50" charset="-128"/>
            </a:rPr>
            <a:t>原則分析）</a:t>
          </a:r>
          <a:endParaRPr kumimoji="1" lang="ja-JP" altLang="en-US" sz="2400">
            <a:latin typeface="HGP創英角ｺﾞｼｯｸUB" panose="020B0900000000000000" pitchFamily="50" charset="-128"/>
            <a:ea typeface="HGP創英角ｺﾞｼｯｸUB" panose="020B0900000000000000"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NEC/Obbligato%20III/R4.1/Client/obl3tmp/1685071976/QCN-Q23004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yuji-miyake.OPTREX\My%20Documents\MP%20FY14\FY14%20&#36899;&#32080;&#27231;&#31278;&#26126;&#32048;121114&#12288;&#26032;&#27231;&#31278;&#26908;&#35388;+&#12487;&#12540;&#12479;&#25972;&#2063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onbu-kanri\&#20849;&#26377;&#12501;&#12457;&#12523;&#12480;&#12540;\&#36899;&#32080;&#32076;&#29702;\&#26376;&#27425;&#36899;&#32080;\&#21336;&#29420;\&#23455;&#32318;\&#23455;&#32318;_02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31649;&#29702;&#20250;&#35336;\&#31649;&#29702;&#24115;&#31080;\&#26376;&#27425;&#36899;&#32080;\FY05\05_4&#26376;\&#24115;&#31080;\R_P_DEC_RESULT_2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manatchaya-s/Desktop/S-KYD2014jjj.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26989;&#21209;&#25913;&#38761;&#37096;\&#65321;&#65332;&#25913;&#38761;&#37096;\IT&#12471;&#12473;&#12486;&#12512;&#65297;&#35506;\06.&#32076;&#29702;\05.&#36899;&#32080;&#32076;&#21942;&#31649;&#29702;\&#20986;&#21147;&#36039;&#26009;\&#35373;&#35336;\C&#21029;M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My%20Documents\Excel\&#24471;&#24847;&#20808;&#65325;1104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Ja"/>
      <sheetName val="En"/>
      <sheetName val="Zh"/>
      <sheetName val="Ja (OEM)"/>
      <sheetName val="En (OEM)"/>
      <sheetName val="Zh (OEM)"/>
    </sheetNames>
    <sheetDataSet>
      <sheetData sheetId="0">
        <row r="5">
          <cell r="D5" t="str">
            <v>Q2300416</v>
          </cell>
        </row>
        <row r="6">
          <cell r="D6" t="str">
            <v>お客さまクレーム</v>
          </cell>
        </row>
        <row r="7">
          <cell r="D7" t="str">
            <v>Customer claim</v>
          </cell>
        </row>
        <row r="8">
          <cell r="D8" t="str">
            <v>新規登録</v>
          </cell>
        </row>
        <row r="9">
          <cell r="D9" t="str">
            <v>New register</v>
          </cell>
        </row>
        <row r="10">
          <cell r="D10" t="str">
            <v>364947AA</v>
          </cell>
        </row>
        <row r="11">
          <cell r="D11" t="str">
            <v>T-64947GD031HU-T-AAN</v>
          </cell>
        </row>
        <row r="12">
          <cell r="D12" t="str">
            <v>MDL</v>
          </cell>
        </row>
        <row r="13">
          <cell r="D13" t="str">
            <v>KTCモジュール量産</v>
          </cell>
        </row>
        <row r="14">
          <cell r="D14" t="str">
            <v>KTC MDL mass production</v>
          </cell>
        </row>
        <row r="15">
          <cell r="D15" t="str">
            <v>L0804</v>
          </cell>
        </row>
        <row r="16">
          <cell r="D16" t="str">
            <v>LITEON OVERSEA2</v>
          </cell>
        </row>
        <row r="17">
          <cell r="D17" t="str">
            <v>LITEON OVERSEA2</v>
          </cell>
        </row>
        <row r="18">
          <cell r="D18" t="str">
            <v>K4314</v>
          </cell>
        </row>
        <row r="19">
          <cell r="D19" t="str">
            <v>KORYO</v>
          </cell>
        </row>
        <row r="20">
          <cell r="D20" t="str">
            <v>KORYO ELECTRONICS CO.</v>
          </cell>
        </row>
        <row r="23">
          <cell r="D23" t="str">
            <v>市場</v>
          </cell>
        </row>
        <row r="24">
          <cell r="D24" t="str">
            <v>In Field</v>
          </cell>
        </row>
        <row r="25">
          <cell r="D25" t="str">
            <v>走行距離約6,587kmで発生</v>
          </cell>
        </row>
        <row r="26">
          <cell r="D26">
            <v>45069</v>
          </cell>
        </row>
        <row r="27">
          <cell r="D27">
            <v>1</v>
          </cell>
        </row>
        <row r="28">
          <cell r="D28" t="str">
            <v>要</v>
          </cell>
        </row>
        <row r="29">
          <cell r="D29" t="str">
            <v>OK</v>
          </cell>
        </row>
        <row r="30">
          <cell r="D30" t="str">
            <v>英語</v>
          </cell>
        </row>
        <row r="31">
          <cell r="D31" t="str">
            <v>English</v>
          </cell>
        </row>
        <row r="34">
          <cell r="D34" t="str">
            <v>通常</v>
          </cell>
        </row>
        <row r="35">
          <cell r="D35" t="str">
            <v>Normal Sales</v>
          </cell>
        </row>
        <row r="40">
          <cell r="D40" t="str">
            <v>有</v>
          </cell>
        </row>
        <row r="41">
          <cell r="D41" t="str">
            <v>Y</v>
          </cell>
        </row>
        <row r="42">
          <cell r="D42" t="str">
            <v>有</v>
          </cell>
        </row>
        <row r="43">
          <cell r="D43" t="str">
            <v>Y</v>
          </cell>
        </row>
        <row r="46">
          <cell r="D46" t="str">
            <v>*</v>
          </cell>
        </row>
        <row r="49">
          <cell r="D49" t="str">
            <v>KTC QA Div</v>
          </cell>
        </row>
        <row r="50">
          <cell r="D50" t="str">
            <v>KTC QA Div</v>
          </cell>
        </row>
        <row r="51">
          <cell r="D51" t="str">
            <v>代替</v>
          </cell>
        </row>
        <row r="52">
          <cell r="D52" t="str">
            <v>replacement</v>
          </cell>
        </row>
        <row r="53">
          <cell r="D53" t="str">
            <v>返却</v>
          </cell>
        </row>
        <row r="54">
          <cell r="D54" t="str">
            <v>returning</v>
          </cell>
        </row>
        <row r="56">
          <cell r="D56">
            <v>45076</v>
          </cell>
        </row>
        <row r="57">
          <cell r="D57" t="str">
            <v>縦白線</v>
          </cell>
        </row>
        <row r="59">
          <cell r="D59" t="str">
            <v>Vertical white line</v>
          </cell>
        </row>
        <row r="60">
          <cell r="D60" t="str">
            <v>これは4回目の市場クレームです。</v>
          </cell>
        </row>
        <row r="62">
          <cell r="D62" t="str">
            <v>This is the fourth one returned from the market.</v>
          </cell>
        </row>
        <row r="63">
          <cell r="D63" t="str">
            <v>市場クレームにつき現品受領次第、至急解析願います。</v>
          </cell>
        </row>
        <row r="65">
          <cell r="D65" t="str">
            <v>Please analyze as soon as the return part arrive at KTC due to the field claim.</v>
          </cell>
        </row>
        <row r="75">
          <cell r="D75" t="str">
            <v>無</v>
          </cell>
        </row>
        <row r="76">
          <cell r="D76" t="str">
            <v>N</v>
          </cell>
        </row>
        <row r="79">
          <cell r="D79">
            <v>0</v>
          </cell>
        </row>
        <row r="86">
          <cell r="D86">
            <v>0</v>
          </cell>
        </row>
        <row r="100">
          <cell r="D100">
            <v>0</v>
          </cell>
        </row>
        <row r="101">
          <cell r="D101">
            <v>0</v>
          </cell>
        </row>
        <row r="102">
          <cell r="D102">
            <v>0</v>
          </cell>
        </row>
        <row r="103">
          <cell r="D103">
            <v>0</v>
          </cell>
        </row>
        <row r="104">
          <cell r="D104">
            <v>0</v>
          </cell>
        </row>
        <row r="105">
          <cell r="D105">
            <v>0</v>
          </cell>
        </row>
        <row r="106">
          <cell r="D106">
            <v>0</v>
          </cell>
        </row>
        <row r="114">
          <cell r="D114">
            <v>0</v>
          </cell>
        </row>
        <row r="115">
          <cell r="D115">
            <v>0</v>
          </cell>
        </row>
        <row r="120">
          <cell r="D120">
            <v>0</v>
          </cell>
        </row>
        <row r="126">
          <cell r="D126" t="str">
            <v>無</v>
          </cell>
        </row>
        <row r="127">
          <cell r="D127" t="str">
            <v>N</v>
          </cell>
        </row>
        <row r="128">
          <cell r="D128" t="str">
            <v>無</v>
          </cell>
        </row>
        <row r="129">
          <cell r="D129" t="str">
            <v>N</v>
          </cell>
        </row>
        <row r="131">
          <cell r="D131">
            <v>0</v>
          </cell>
        </row>
        <row r="134">
          <cell r="D134">
            <v>0</v>
          </cell>
        </row>
        <row r="140">
          <cell r="D140" t="str">
            <v>QCN-Q2300416</v>
          </cell>
        </row>
        <row r="145">
          <cell r="D145" t="str">
            <v>安井 一豊</v>
          </cell>
        </row>
        <row r="146">
          <cell r="D146" t="str">
            <v>Kazutoyo Yasui</v>
          </cell>
        </row>
        <row r="147">
          <cell r="D147">
            <v>45072</v>
          </cell>
        </row>
        <row r="154">
          <cell r="D154" t="str">
            <v>QA</v>
          </cell>
        </row>
        <row r="155">
          <cell r="D155" t="str">
            <v>Tipakorn Sayarak</v>
          </cell>
        </row>
        <row r="156">
          <cell r="D156" t="str">
            <v>Tipakorn Sayarak</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新機種検証データ"/>
      <sheetName val="Sheet1新レート基データ"/>
      <sheetName val="配布用"/>
      <sheetName val="得意先10月"/>
      <sheetName val="不良内容"/>
      <sheetName val="R　原則"/>
    </sheetNames>
    <sheetDataSet>
      <sheetData sheetId="0"/>
      <sheetData sheetId="1"/>
      <sheetData sheetId="2" refreshError="1">
        <row r="3">
          <cell r="A3">
            <v>504802</v>
          </cell>
          <cell r="B3" t="str">
            <v>その他　（車載）</v>
          </cell>
          <cell r="C3" t="str">
            <v>受注先</v>
          </cell>
          <cell r="D3" t="str">
            <v>AA11</v>
          </cell>
        </row>
        <row r="4">
          <cell r="A4">
            <v>537600</v>
          </cell>
          <cell r="B4" t="str">
            <v>第一営業部　国内１Ｇ（旧ＡＵ１Ｔ）</v>
          </cell>
          <cell r="C4" t="str">
            <v>支払人</v>
          </cell>
          <cell r="D4" t="str">
            <v>AA11</v>
          </cell>
        </row>
        <row r="5">
          <cell r="A5">
            <v>542500</v>
          </cell>
          <cell r="B5" t="str">
            <v>株式会社　菱和　名古屋支店</v>
          </cell>
          <cell r="C5" t="str">
            <v>支払人</v>
          </cell>
          <cell r="D5" t="str">
            <v>AA11</v>
          </cell>
        </row>
        <row r="6">
          <cell r="A6">
            <v>572300</v>
          </cell>
          <cell r="B6" t="str">
            <v>佐鳥電機株式会社　海外事業本部　営業部</v>
          </cell>
          <cell r="C6" t="str">
            <v>支払人</v>
          </cell>
          <cell r="D6" t="str">
            <v>AA11</v>
          </cell>
        </row>
        <row r="7">
          <cell r="A7">
            <v>572301</v>
          </cell>
          <cell r="B7" t="str">
            <v>ＤＥＮＳＯ豊星</v>
          </cell>
          <cell r="C7" t="str">
            <v>受注先</v>
          </cell>
          <cell r="D7" t="str">
            <v>AA11</v>
          </cell>
        </row>
        <row r="8">
          <cell r="A8">
            <v>572302</v>
          </cell>
          <cell r="B8" t="str">
            <v>現代ＭＯＢＩＳ株式会社</v>
          </cell>
          <cell r="C8" t="str">
            <v>受注先</v>
          </cell>
          <cell r="D8" t="str">
            <v>AA11</v>
          </cell>
        </row>
        <row r="9">
          <cell r="A9">
            <v>572305</v>
          </cell>
          <cell r="B9" t="str">
            <v>ＣＯＮＴＩＮＥＮＴＡＬ　ＡＵＴＯＭＯＴＩＶＥ</v>
          </cell>
          <cell r="C9" t="str">
            <v>受注先</v>
          </cell>
          <cell r="D9" t="str">
            <v>AA11</v>
          </cell>
        </row>
        <row r="10">
          <cell r="A10">
            <v>572307</v>
          </cell>
          <cell r="B10" t="str">
            <v>ＬＧ電子</v>
          </cell>
          <cell r="C10" t="str">
            <v>受注先</v>
          </cell>
          <cell r="D10" t="str">
            <v>AA11</v>
          </cell>
        </row>
        <row r="11">
          <cell r="A11">
            <v>576400</v>
          </cell>
          <cell r="B11" t="str">
            <v>ＤＥＮＳＯ　ＡＵＴＯＭＯＴＩＶＥ　ＳＹＳＴＥＭＳ</v>
          </cell>
          <cell r="C11" t="str">
            <v>支払人</v>
          </cell>
          <cell r="D11" t="str">
            <v>AA11</v>
          </cell>
        </row>
        <row r="12">
          <cell r="A12">
            <v>580000</v>
          </cell>
          <cell r="B12" t="str">
            <v>ＫＹＯＣＥＲＡ　Ｄｉｓｐｌａｙ　Ｓｉｎｇａｐｏｒｅ　Ｐｔｅ．Ｌｔｄ．</v>
          </cell>
          <cell r="C12" t="str">
            <v>支払人</v>
          </cell>
          <cell r="D12" t="str">
            <v>AA11</v>
          </cell>
        </row>
        <row r="13">
          <cell r="A13">
            <v>580100</v>
          </cell>
          <cell r="B13" t="str">
            <v>ＫＹＯＣＥＲＡ　Ｄｉｓｐｌａｙ　Ｔｒａｄｉｎｇ（Ｓｈａｎｇｈａｉ）</v>
          </cell>
          <cell r="C13" t="str">
            <v>支払人</v>
          </cell>
          <cell r="D13" t="str">
            <v>AA11</v>
          </cell>
        </row>
        <row r="14">
          <cell r="A14">
            <v>580101</v>
          </cell>
          <cell r="B14" t="str">
            <v>天津電装電子有限公司</v>
          </cell>
          <cell r="C14" t="str">
            <v>受注先</v>
          </cell>
          <cell r="D14" t="str">
            <v>AA11</v>
          </cell>
        </row>
        <row r="15">
          <cell r="A15">
            <v>630000</v>
          </cell>
          <cell r="B15" t="str">
            <v>ジェコー株式会社　行田工場</v>
          </cell>
          <cell r="C15" t="str">
            <v>支払人</v>
          </cell>
          <cell r="D15" t="str">
            <v>AA11</v>
          </cell>
        </row>
        <row r="16">
          <cell r="A16">
            <v>630700</v>
          </cell>
          <cell r="B16" t="str">
            <v>株式会社　デンソー</v>
          </cell>
          <cell r="C16" t="str">
            <v>支払人</v>
          </cell>
          <cell r="D16" t="str">
            <v>AA11</v>
          </cell>
        </row>
        <row r="17">
          <cell r="A17">
            <v>669800</v>
          </cell>
          <cell r="B17" t="str">
            <v>共信株式会社　名古屋事業所</v>
          </cell>
          <cell r="C17" t="str">
            <v>支払人</v>
          </cell>
          <cell r="D17" t="str">
            <v>AA11</v>
          </cell>
        </row>
        <row r="18">
          <cell r="A18">
            <v>700000</v>
          </cell>
          <cell r="B18" t="str">
            <v>ＡＭＴＥＸ　ＥＬＥＣＴＲＯＮＩＣＳ　ＰＴ</v>
          </cell>
          <cell r="C18" t="str">
            <v>支払人</v>
          </cell>
          <cell r="D18" t="str">
            <v>AA11</v>
          </cell>
        </row>
        <row r="19">
          <cell r="A19">
            <v>704700</v>
          </cell>
          <cell r="B19" t="str">
            <v>佐鳥電機株式会社　シンガポ―ル</v>
          </cell>
          <cell r="C19" t="str">
            <v>支払人</v>
          </cell>
          <cell r="D19" t="str">
            <v>AA11</v>
          </cell>
        </row>
        <row r="20">
          <cell r="A20">
            <v>731700</v>
          </cell>
          <cell r="B20" t="str">
            <v>ＫＹＯＣＥＲＡ　Ｄｉｓｐｌａｙ　Ａｍｅｒｉｃａ,　Ｉｎｃ．</v>
          </cell>
          <cell r="C20" t="str">
            <v>支払人</v>
          </cell>
          <cell r="D20" t="str">
            <v>AA11</v>
          </cell>
        </row>
        <row r="21">
          <cell r="A21">
            <v>731711</v>
          </cell>
          <cell r="B21" t="str">
            <v>ＤＥＮＳＯ　ＴＥＮＮＥＳＳＥＥ，ＩＮＣ</v>
          </cell>
          <cell r="C21" t="str">
            <v>受注先</v>
          </cell>
          <cell r="D21" t="str">
            <v>AA11</v>
          </cell>
        </row>
        <row r="22">
          <cell r="A22">
            <v>750080</v>
          </cell>
          <cell r="B22" t="str">
            <v>佐鳥電機株式会社　海外事業本部　営業部</v>
          </cell>
          <cell r="C22" t="str">
            <v>支払人</v>
          </cell>
          <cell r="D22" t="str">
            <v>AA11</v>
          </cell>
        </row>
        <row r="23">
          <cell r="A23">
            <v>750081</v>
          </cell>
          <cell r="B23" t="str">
            <v>ＬＧ電子</v>
          </cell>
          <cell r="C23" t="str">
            <v>受注先</v>
          </cell>
          <cell r="D23" t="str">
            <v>AA11</v>
          </cell>
        </row>
        <row r="24">
          <cell r="A24">
            <v>750180</v>
          </cell>
          <cell r="B24" t="str">
            <v>現代ＭＯＢＩＳ株式会社</v>
          </cell>
          <cell r="C24" t="str">
            <v>受注先</v>
          </cell>
          <cell r="D24" t="str">
            <v>AA11</v>
          </cell>
        </row>
        <row r="25">
          <cell r="A25">
            <v>750195</v>
          </cell>
          <cell r="B25" t="str">
            <v>Ｓ＆Ｔ ＥＬＥＣＴＲＯＮＩＣＳ ＣＯ．，ＬＴＤ</v>
          </cell>
          <cell r="C25" t="str">
            <v>受注先</v>
          </cell>
          <cell r="D25" t="str">
            <v>AA11</v>
          </cell>
        </row>
        <row r="26">
          <cell r="A26">
            <v>750300</v>
          </cell>
          <cell r="B26" t="str">
            <v>ＤＥＮＳＯ豊星電子株式会社（出荷先:直送/代理店</v>
          </cell>
          <cell r="C26" t="str">
            <v>受注先</v>
          </cell>
          <cell r="D26" t="str">
            <v>AA11</v>
          </cell>
        </row>
        <row r="27">
          <cell r="A27">
            <v>750370</v>
          </cell>
          <cell r="B27" t="str">
            <v>Ｓ＆Ｔ　ＥＬＥＣＴＲＯＮＩＣＳ</v>
          </cell>
          <cell r="C27" t="str">
            <v>受注先</v>
          </cell>
          <cell r="D27" t="str">
            <v>AA11</v>
          </cell>
        </row>
        <row r="28">
          <cell r="A28">
            <v>750625</v>
          </cell>
          <cell r="B28" t="str">
            <v>菱電商事株式会社　東京支社</v>
          </cell>
          <cell r="C28" t="str">
            <v>支払人</v>
          </cell>
          <cell r="D28" t="str">
            <v>AA11</v>
          </cell>
        </row>
        <row r="29">
          <cell r="A29">
            <v>750626</v>
          </cell>
          <cell r="B29" t="str">
            <v>京セラ株式会社　東京用賀事業所</v>
          </cell>
          <cell r="C29" t="str">
            <v>受注先</v>
          </cell>
          <cell r="D29" t="str">
            <v>AA11</v>
          </cell>
        </row>
        <row r="30">
          <cell r="A30">
            <v>750675</v>
          </cell>
          <cell r="B30" t="str">
            <v>菱電商事株式会社　関西支社</v>
          </cell>
          <cell r="C30" t="str">
            <v>支払人</v>
          </cell>
          <cell r="D30" t="str">
            <v>AA11</v>
          </cell>
        </row>
        <row r="31">
          <cell r="A31">
            <v>750676</v>
          </cell>
          <cell r="B31" t="str">
            <v>パナソニック電工朝日株式会社</v>
          </cell>
          <cell r="C31" t="str">
            <v>受注先</v>
          </cell>
          <cell r="D31" t="str">
            <v>AA11</v>
          </cell>
        </row>
        <row r="32">
          <cell r="A32">
            <v>750750</v>
          </cell>
          <cell r="B32" t="str">
            <v>天津摩比斯汽車零部件有限会社</v>
          </cell>
          <cell r="C32" t="str">
            <v>受注先</v>
          </cell>
          <cell r="D32" t="str">
            <v>AA11</v>
          </cell>
        </row>
        <row r="33">
          <cell r="A33">
            <v>750775</v>
          </cell>
          <cell r="B33" t="str">
            <v>コンチネンタル　韓国</v>
          </cell>
          <cell r="C33" t="str">
            <v>受注先</v>
          </cell>
          <cell r="D33" t="str">
            <v>AA11</v>
          </cell>
        </row>
        <row r="34">
          <cell r="A34">
            <v>750890</v>
          </cell>
          <cell r="B34" t="str">
            <v>株式会社　東芝　自動車システム事業統括部</v>
          </cell>
          <cell r="C34" t="str">
            <v>支払人</v>
          </cell>
          <cell r="D34" t="str">
            <v>AA11</v>
          </cell>
        </row>
        <row r="35">
          <cell r="A35">
            <v>750980</v>
          </cell>
          <cell r="B35" t="str">
            <v>フィリピンオートコンポーネンツ</v>
          </cell>
          <cell r="C35" t="str">
            <v>受注先</v>
          </cell>
          <cell r="D35" t="str">
            <v>AA11</v>
          </cell>
        </row>
        <row r="36">
          <cell r="A36">
            <v>751115</v>
          </cell>
          <cell r="B36" t="str">
            <v>大宇ＩＳ株式会社</v>
          </cell>
          <cell r="C36" t="str">
            <v>受注先</v>
          </cell>
          <cell r="D36" t="str">
            <v>AA11</v>
          </cell>
        </row>
        <row r="37">
          <cell r="A37">
            <v>817600</v>
          </cell>
          <cell r="B37" t="str">
            <v>ＫＹＯＣＥＲＡ　Ｄｉｓｐｌａｙ　Ｅｕｒｏｐｅ　ＧｍｂＨ</v>
          </cell>
          <cell r="C37" t="str">
            <v>支払人</v>
          </cell>
          <cell r="D37" t="str">
            <v>AA11</v>
          </cell>
        </row>
        <row r="38">
          <cell r="A38">
            <v>817601</v>
          </cell>
          <cell r="B38" t="str">
            <v>ＤＥＮＳＯ　ＢＡＲＣＥＬＯＮＡ　Ｓ．Ａ．</v>
          </cell>
          <cell r="C38" t="str">
            <v>受注先</v>
          </cell>
          <cell r="D38" t="str">
            <v>AA11</v>
          </cell>
        </row>
        <row r="39">
          <cell r="A39">
            <v>501700</v>
          </cell>
          <cell r="B39" t="str">
            <v>パナソニック株式会社　ＡＶＣネットワーク社</v>
          </cell>
          <cell r="C39" t="str">
            <v>支払人</v>
          </cell>
          <cell r="D39" t="str">
            <v>AA12</v>
          </cell>
        </row>
        <row r="40">
          <cell r="A40">
            <v>505900</v>
          </cell>
          <cell r="B40" t="str">
            <v>ＣＨＡＯ　ＬＯＮＧ　ＭＯＴＯＲ　ＰＡＲＴ</v>
          </cell>
          <cell r="C40" t="str">
            <v>支払人</v>
          </cell>
          <cell r="D40" t="str">
            <v>AA12</v>
          </cell>
        </row>
        <row r="41">
          <cell r="A41">
            <v>506011</v>
          </cell>
          <cell r="B41" t="str">
            <v>株式会社　豊田自動織機</v>
          </cell>
          <cell r="C41" t="str">
            <v>受注先</v>
          </cell>
          <cell r="D41" t="str">
            <v>AA12</v>
          </cell>
        </row>
        <row r="42">
          <cell r="A42">
            <v>506014</v>
          </cell>
          <cell r="B42" t="str">
            <v>小島プレス工業株式会社</v>
          </cell>
          <cell r="C42" t="str">
            <v>受注先</v>
          </cell>
          <cell r="D42" t="str">
            <v>AA12</v>
          </cell>
        </row>
        <row r="43">
          <cell r="A43">
            <v>506015</v>
          </cell>
          <cell r="B43" t="str">
            <v>丸和電子化学株式会社</v>
          </cell>
          <cell r="C43" t="str">
            <v>受注先</v>
          </cell>
          <cell r="D43" t="str">
            <v>AA12</v>
          </cell>
        </row>
        <row r="44">
          <cell r="A44">
            <v>506800</v>
          </cell>
          <cell r="B44" t="str">
            <v>アルパイン株式会社</v>
          </cell>
          <cell r="C44" t="str">
            <v>支払人</v>
          </cell>
          <cell r="D44" t="str">
            <v>AA12</v>
          </cell>
        </row>
        <row r="45">
          <cell r="A45">
            <v>510700</v>
          </cell>
          <cell r="B45" t="str">
            <v>パナソニック株式会社　オートモーティブシステムズ社</v>
          </cell>
          <cell r="C45" t="str">
            <v>支払人</v>
          </cell>
          <cell r="D45" t="str">
            <v>AA12</v>
          </cell>
        </row>
        <row r="46">
          <cell r="A46">
            <v>510750</v>
          </cell>
          <cell r="B46" t="str">
            <v>松下通信工業（株）カーシステム事業部</v>
          </cell>
          <cell r="C46" t="str">
            <v>支払人</v>
          </cell>
          <cell r="D46" t="str">
            <v>AA12</v>
          </cell>
        </row>
        <row r="47">
          <cell r="A47">
            <v>510800</v>
          </cell>
          <cell r="B47" t="str">
            <v>第一営業部　国内３Ｇ</v>
          </cell>
          <cell r="C47" t="str">
            <v>支払人</v>
          </cell>
          <cell r="D47" t="str">
            <v>AA12</v>
          </cell>
        </row>
        <row r="48">
          <cell r="A48">
            <v>519000</v>
          </cell>
          <cell r="B48" t="str">
            <v>パナソニックシステムネットワークス株式会社</v>
          </cell>
          <cell r="C48" t="str">
            <v>支払人</v>
          </cell>
          <cell r="D48" t="str">
            <v>AA12</v>
          </cell>
        </row>
        <row r="49">
          <cell r="A49">
            <v>519301</v>
          </cell>
          <cell r="B49" t="str">
            <v>タイ・アロー・プロダクツ</v>
          </cell>
          <cell r="C49" t="str">
            <v>受注先</v>
          </cell>
          <cell r="D49" t="str">
            <v>AA12</v>
          </cell>
        </row>
        <row r="50">
          <cell r="A50">
            <v>520500</v>
          </cell>
          <cell r="B50" t="str">
            <v>パナソニック株式会社　トレーディング社</v>
          </cell>
          <cell r="C50" t="str">
            <v>支払人</v>
          </cell>
          <cell r="D50" t="str">
            <v>AA12</v>
          </cell>
        </row>
        <row r="51">
          <cell r="A51">
            <v>530200</v>
          </cell>
          <cell r="B51" t="str">
            <v>株式会社　畠山製作所</v>
          </cell>
          <cell r="C51" t="str">
            <v>支払人</v>
          </cell>
          <cell r="D51" t="str">
            <v>AA12</v>
          </cell>
        </row>
        <row r="52">
          <cell r="A52">
            <v>530300</v>
          </cell>
          <cell r="B52" t="str">
            <v>東北パイオニア株式会社</v>
          </cell>
          <cell r="C52" t="str">
            <v>支払人</v>
          </cell>
          <cell r="D52" t="str">
            <v>AA12</v>
          </cell>
        </row>
        <row r="53">
          <cell r="A53">
            <v>530500</v>
          </cell>
          <cell r="B53" t="str">
            <v>クラリオン株式会社　埼玉事業所</v>
          </cell>
          <cell r="C53" t="str">
            <v>支払人</v>
          </cell>
          <cell r="D53" t="str">
            <v>AA12</v>
          </cell>
        </row>
        <row r="54">
          <cell r="A54">
            <v>530900</v>
          </cell>
          <cell r="B54" t="str">
            <v>株式会社　ＴＫＲ</v>
          </cell>
          <cell r="C54" t="str">
            <v>支払人</v>
          </cell>
          <cell r="D54" t="str">
            <v>AA12</v>
          </cell>
        </row>
        <row r="55">
          <cell r="A55">
            <v>531000</v>
          </cell>
          <cell r="B55" t="str">
            <v>日本ビクター株式会社　前橋工場</v>
          </cell>
          <cell r="C55" t="str">
            <v>受注先</v>
          </cell>
          <cell r="D55" t="str">
            <v>AA12</v>
          </cell>
        </row>
        <row r="56">
          <cell r="A56">
            <v>531200</v>
          </cell>
          <cell r="B56" t="str">
            <v>ナカミチ株式会社</v>
          </cell>
          <cell r="C56" t="str">
            <v>支払人</v>
          </cell>
          <cell r="D56" t="str">
            <v>AA12</v>
          </cell>
        </row>
        <row r="57">
          <cell r="A57">
            <v>532000</v>
          </cell>
          <cell r="B57" t="str">
            <v>ケイテック㈱</v>
          </cell>
          <cell r="C57" t="str">
            <v>支払人</v>
          </cell>
          <cell r="D57" t="str">
            <v>AA12</v>
          </cell>
        </row>
        <row r="58">
          <cell r="A58">
            <v>532500</v>
          </cell>
          <cell r="B58" t="str">
            <v>ソニー株式会社　芝浦テクノロジーセンター</v>
          </cell>
          <cell r="C58" t="str">
            <v>支払人</v>
          </cell>
          <cell r="D58" t="str">
            <v>AA12</v>
          </cell>
        </row>
        <row r="59">
          <cell r="A59">
            <v>534000</v>
          </cell>
          <cell r="B59" t="str">
            <v>株式会社　研電　静岡支店　掛川営業所</v>
          </cell>
          <cell r="C59" t="str">
            <v>支払人</v>
          </cell>
          <cell r="D59" t="str">
            <v>AA12</v>
          </cell>
        </row>
        <row r="60">
          <cell r="A60">
            <v>534001</v>
          </cell>
          <cell r="B60" t="str">
            <v>矢崎　重慶</v>
          </cell>
          <cell r="C60" t="str">
            <v>受注先</v>
          </cell>
          <cell r="D60" t="str">
            <v>AA12</v>
          </cell>
        </row>
        <row r="61">
          <cell r="A61">
            <v>534300</v>
          </cell>
          <cell r="B61" t="str">
            <v>パイオニア株式会社</v>
          </cell>
          <cell r="C61" t="str">
            <v>支払人</v>
          </cell>
          <cell r="D61" t="str">
            <v>AA12</v>
          </cell>
        </row>
        <row r="62">
          <cell r="A62">
            <v>535200</v>
          </cell>
          <cell r="B62" t="str">
            <v>日本ビクター株式会社　大和工場</v>
          </cell>
          <cell r="C62" t="str">
            <v>支払人</v>
          </cell>
          <cell r="D62" t="str">
            <v>AA12</v>
          </cell>
        </row>
        <row r="63">
          <cell r="A63">
            <v>536700</v>
          </cell>
          <cell r="B63" t="str">
            <v>株式会社ケンウッド　カーオーディオ事業部</v>
          </cell>
          <cell r="C63" t="str">
            <v>支払人</v>
          </cell>
          <cell r="D63" t="str">
            <v>AA12</v>
          </cell>
        </row>
        <row r="64">
          <cell r="A64">
            <v>536707</v>
          </cell>
          <cell r="B64" t="str">
            <v>株式会社　長野ケンウッド</v>
          </cell>
          <cell r="C64" t="str">
            <v>支払人</v>
          </cell>
          <cell r="D64" t="str">
            <v>AA12</v>
          </cell>
        </row>
        <row r="65">
          <cell r="A65">
            <v>536713</v>
          </cell>
          <cell r="B65" t="str">
            <v>株式会社　長野ケンウッド　ゲートＢ</v>
          </cell>
          <cell r="C65" t="str">
            <v>受注先</v>
          </cell>
          <cell r="D65" t="str">
            <v>AA12</v>
          </cell>
        </row>
        <row r="66">
          <cell r="A66">
            <v>536800</v>
          </cell>
          <cell r="B66" t="str">
            <v>株式会社　山形ケンウッド　Ａ棟</v>
          </cell>
          <cell r="C66" t="str">
            <v>支払人</v>
          </cell>
          <cell r="D66" t="str">
            <v>AA12</v>
          </cell>
        </row>
        <row r="67">
          <cell r="A67">
            <v>537800</v>
          </cell>
          <cell r="B67" t="str">
            <v>ソニーエンジニアリング株式会社</v>
          </cell>
          <cell r="C67" t="str">
            <v>支払人</v>
          </cell>
          <cell r="D67" t="str">
            <v>AA12</v>
          </cell>
        </row>
        <row r="68">
          <cell r="A68">
            <v>537900</v>
          </cell>
          <cell r="B68" t="str">
            <v>ソニーサプライチェーンソリューション㈱</v>
          </cell>
          <cell r="C68" t="str">
            <v>支払人</v>
          </cell>
          <cell r="D68" t="str">
            <v>AA12</v>
          </cell>
        </row>
        <row r="69">
          <cell r="A69">
            <v>540600</v>
          </cell>
          <cell r="B69" t="str">
            <v>シークス株式会社</v>
          </cell>
          <cell r="C69" t="str">
            <v>支払人</v>
          </cell>
          <cell r="D69" t="str">
            <v>AA12</v>
          </cell>
        </row>
        <row r="70">
          <cell r="A70">
            <v>541300</v>
          </cell>
          <cell r="B70" t="str">
            <v>菱電商事株式会社　東京支社</v>
          </cell>
          <cell r="C70" t="str">
            <v>支払人</v>
          </cell>
          <cell r="D70" t="str">
            <v>AA12</v>
          </cell>
        </row>
        <row r="71">
          <cell r="A71">
            <v>541500</v>
          </cell>
          <cell r="B71" t="str">
            <v>菱洋エレクトロ株式会社　熊谷支店</v>
          </cell>
          <cell r="C71" t="str">
            <v>支払人</v>
          </cell>
          <cell r="D71" t="str">
            <v>AA12</v>
          </cell>
        </row>
        <row r="72">
          <cell r="A72">
            <v>541800</v>
          </cell>
          <cell r="B72" t="str">
            <v>旭硝子株式会社　電子事業本部</v>
          </cell>
          <cell r="C72" t="str">
            <v>支払人</v>
          </cell>
          <cell r="D72" t="str">
            <v>AA12</v>
          </cell>
        </row>
        <row r="73">
          <cell r="A73">
            <v>542100</v>
          </cell>
          <cell r="B73" t="str">
            <v>菱電商事株式会社　静岡支店</v>
          </cell>
          <cell r="C73" t="str">
            <v>支払人</v>
          </cell>
          <cell r="D73" t="str">
            <v>AA12</v>
          </cell>
        </row>
        <row r="74">
          <cell r="A74">
            <v>542600</v>
          </cell>
          <cell r="B74" t="str">
            <v>株式会社　菱和　浜松支店</v>
          </cell>
          <cell r="C74" t="str">
            <v>支払人</v>
          </cell>
          <cell r="D74" t="str">
            <v>AA12</v>
          </cell>
        </row>
        <row r="75">
          <cell r="A75">
            <v>542700</v>
          </cell>
          <cell r="B75" t="str">
            <v>株式会社　コシダテック</v>
          </cell>
          <cell r="C75" t="str">
            <v>支払人</v>
          </cell>
          <cell r="D75" t="str">
            <v>AA12</v>
          </cell>
        </row>
        <row r="76">
          <cell r="A76">
            <v>543000</v>
          </cell>
          <cell r="B76" t="str">
            <v>菱電商事株式会社　東北支社</v>
          </cell>
          <cell r="C76" t="str">
            <v>支払人</v>
          </cell>
          <cell r="D76" t="str">
            <v>AA12</v>
          </cell>
        </row>
        <row r="77">
          <cell r="A77">
            <v>560000</v>
          </cell>
          <cell r="B77" t="str">
            <v>ＫＹＯＣＥＲＡ　Ｄｉｓｐｌａｙ　（Ｔｈａｉｌａｎｄ）　Ｃｏ．，Ｌｔｄ．</v>
          </cell>
          <cell r="C77" t="str">
            <v>支払人</v>
          </cell>
          <cell r="D77" t="str">
            <v>AA12</v>
          </cell>
        </row>
        <row r="78">
          <cell r="A78">
            <v>560001</v>
          </cell>
          <cell r="B78" t="str">
            <v>タイ・アロー・プロダクツ</v>
          </cell>
          <cell r="C78" t="str">
            <v>受注先</v>
          </cell>
          <cell r="D78" t="str">
            <v>AA12</v>
          </cell>
        </row>
        <row r="79">
          <cell r="A79">
            <v>570601</v>
          </cell>
          <cell r="B79" t="str">
            <v>トヨタ自動車株式会社</v>
          </cell>
          <cell r="C79" t="str">
            <v>受注先</v>
          </cell>
          <cell r="D79" t="str">
            <v>AA12</v>
          </cell>
        </row>
        <row r="80">
          <cell r="A80">
            <v>571504</v>
          </cell>
          <cell r="B80" t="str">
            <v>ＳＵＭＩＴＯＭＯ　ＥＬＥＣＴＲＩＣ　ＷＩ</v>
          </cell>
          <cell r="C80" t="str">
            <v>受注先</v>
          </cell>
          <cell r="D80" t="str">
            <v>AA12</v>
          </cell>
        </row>
        <row r="81">
          <cell r="A81">
            <v>571505</v>
          </cell>
          <cell r="B81" t="str">
            <v>ＫＡＮＴＵＳ　ＣＯＲＰＯＲＡＴＩＯＮ</v>
          </cell>
          <cell r="C81" t="str">
            <v>受注先</v>
          </cell>
          <cell r="D81" t="str">
            <v>AA12</v>
          </cell>
        </row>
        <row r="82">
          <cell r="A82">
            <v>571506</v>
          </cell>
          <cell r="B82" t="str">
            <v>ＡＬＰＳ　ＡＵＴＯＭＯＴＩＶＥ，ＩＮＣ．</v>
          </cell>
          <cell r="C82" t="str">
            <v>受注先</v>
          </cell>
          <cell r="D82" t="str">
            <v>AA12</v>
          </cell>
        </row>
        <row r="83">
          <cell r="A83">
            <v>571601</v>
          </cell>
          <cell r="B83" t="str">
            <v>ＰＡＮＡＳＯＮＩＣ　ＰＭＡＳ</v>
          </cell>
          <cell r="C83" t="str">
            <v>受注先</v>
          </cell>
          <cell r="D83" t="str">
            <v>AA12</v>
          </cell>
        </row>
        <row r="84">
          <cell r="A84">
            <v>571604</v>
          </cell>
          <cell r="B84" t="str">
            <v>ＹＡＺＡＫＩ　ＥＵＲＯＰＥ</v>
          </cell>
          <cell r="C84" t="str">
            <v>受注先</v>
          </cell>
          <cell r="D84" t="str">
            <v>AA12</v>
          </cell>
        </row>
        <row r="85">
          <cell r="A85">
            <v>574400</v>
          </cell>
          <cell r="B85" t="str">
            <v>ＫＹＯＣＥＲＡ　Ｄｉｓｐｌａｙ　Ｓｉｎｇａｐｏｒｅ　Ｐｔｅ．Ｌｔｄ．</v>
          </cell>
          <cell r="C85" t="str">
            <v>支払人</v>
          </cell>
          <cell r="D85" t="str">
            <v>AA12</v>
          </cell>
        </row>
        <row r="86">
          <cell r="A86">
            <v>574401</v>
          </cell>
          <cell r="B86" t="str">
            <v>ＪＶＣ　ＥＬＥＣＴＲＯＮＩＣＳ　ＳＮＧ</v>
          </cell>
          <cell r="C86" t="str">
            <v>受注先</v>
          </cell>
          <cell r="D86" t="str">
            <v>AA12</v>
          </cell>
        </row>
        <row r="87">
          <cell r="A87">
            <v>574402</v>
          </cell>
          <cell r="B87" t="str">
            <v>ＫＥＮＷＯＯＤ　ＥＬＥＣＴＲＯＮＩＣＳ</v>
          </cell>
          <cell r="C87" t="str">
            <v>受注先</v>
          </cell>
          <cell r="D87" t="str">
            <v>AA12</v>
          </cell>
        </row>
        <row r="88">
          <cell r="A88">
            <v>574404</v>
          </cell>
          <cell r="B88" t="str">
            <v>ＦＵＪＩＴＳＵＴＥＮ（ＳＩＮ）ＰＴＥ</v>
          </cell>
          <cell r="C88" t="str">
            <v>受注先</v>
          </cell>
          <cell r="D88" t="str">
            <v>AA12</v>
          </cell>
        </row>
        <row r="89">
          <cell r="A89">
            <v>574409</v>
          </cell>
          <cell r="B89" t="str">
            <v>ＴＫＲ　ＭＡＮＵＦＡＣＴＵＲＩＮＧ</v>
          </cell>
          <cell r="C89" t="str">
            <v>受注先</v>
          </cell>
          <cell r="D89" t="str">
            <v>AA12</v>
          </cell>
        </row>
        <row r="90">
          <cell r="A90">
            <v>574411</v>
          </cell>
          <cell r="B90" t="str">
            <v>ＧＭＡＣ　ＰＴＥ　ＬＴＤ</v>
          </cell>
          <cell r="C90" t="str">
            <v>受注先</v>
          </cell>
          <cell r="D90" t="str">
            <v>AA12</v>
          </cell>
        </row>
        <row r="91">
          <cell r="A91">
            <v>574414</v>
          </cell>
          <cell r="B91" t="str">
            <v>パイオニア　シンガポール</v>
          </cell>
          <cell r="C91" t="str">
            <v>受注先</v>
          </cell>
          <cell r="D91" t="str">
            <v>AA12</v>
          </cell>
        </row>
        <row r="92">
          <cell r="A92">
            <v>574800</v>
          </cell>
          <cell r="B92" t="str">
            <v>ＫＹＯＣＥＲＡ　Ｄｉｓｐｌａｙ　Ｅｕｒｏｐｅ　ＧｍｂＨ</v>
          </cell>
          <cell r="C92" t="str">
            <v>支払人</v>
          </cell>
          <cell r="D92" t="str">
            <v>AA12</v>
          </cell>
        </row>
        <row r="93">
          <cell r="A93">
            <v>574802</v>
          </cell>
          <cell r="B93" t="str">
            <v>ＳＵＭＩＴＯＭＯ　ＷＩＲＩＮＧ　ＳＹＳＴ</v>
          </cell>
          <cell r="C93" t="str">
            <v>受注先</v>
          </cell>
          <cell r="D93" t="str">
            <v>AA12</v>
          </cell>
        </row>
        <row r="94">
          <cell r="A94">
            <v>576000</v>
          </cell>
          <cell r="B94" t="str">
            <v>ＫＹＯＣＥＲＡ　Ｄｉｓｐｌａｙ　Ａｍｅｒｉｃａ,　Ｉｎｃ．</v>
          </cell>
          <cell r="C94" t="str">
            <v>支払人</v>
          </cell>
          <cell r="D94" t="str">
            <v>AA12</v>
          </cell>
        </row>
        <row r="95">
          <cell r="A95">
            <v>576100</v>
          </cell>
          <cell r="B95" t="str">
            <v>ＫＹＯＣＥＲＡ　Ｄｉｓｐｌａｙ　Ｅｕｒｏｐｅ　ＧｍｂＨ</v>
          </cell>
          <cell r="C95" t="str">
            <v>支払人</v>
          </cell>
          <cell r="D95" t="str">
            <v>AA12</v>
          </cell>
        </row>
        <row r="96">
          <cell r="A96">
            <v>576500</v>
          </cell>
          <cell r="B96" t="str">
            <v>ＫＹＯＣＥＲＡ　Ｄｉｓｐｌａｙ　Ｔｒａｄｉｎｇ（Ｓｈａｎｇｈａｉ）</v>
          </cell>
          <cell r="C96" t="str">
            <v>支払人</v>
          </cell>
          <cell r="D96" t="str">
            <v>AA12</v>
          </cell>
        </row>
        <row r="97">
          <cell r="A97">
            <v>576501</v>
          </cell>
          <cell r="B97" t="str">
            <v>先鋒高科技（上海）有限公司－ＰＳＧ</v>
          </cell>
          <cell r="C97" t="str">
            <v>受注先</v>
          </cell>
          <cell r="D97" t="str">
            <v>AA12</v>
          </cell>
        </row>
        <row r="98">
          <cell r="A98">
            <v>576504</v>
          </cell>
          <cell r="B98" t="str">
            <v>ＴＩＡＮＪＩＮ　ＦＵＪＩＴＳＵ　ＴＥＮ</v>
          </cell>
          <cell r="C98" t="str">
            <v>受注先</v>
          </cell>
          <cell r="D98" t="str">
            <v>AA12</v>
          </cell>
        </row>
        <row r="99">
          <cell r="A99">
            <v>576505</v>
          </cell>
          <cell r="B99" t="str">
            <v>ＤＡＬＩＡＮ　ＭＡＴＳＵＳＨＩＴＡ　ＣＯ</v>
          </cell>
          <cell r="C99" t="str">
            <v>受注先</v>
          </cell>
          <cell r="D99" t="str">
            <v>AA12</v>
          </cell>
        </row>
        <row r="100">
          <cell r="A100">
            <v>576508</v>
          </cell>
          <cell r="B100" t="str">
            <v>ＴＡＩＣＡＮＧ　ＡＬＰＩＮＥ　ＥＬＥＣＴ</v>
          </cell>
          <cell r="C100" t="str">
            <v>受注先</v>
          </cell>
          <cell r="D100" t="str">
            <v>AA12</v>
          </cell>
        </row>
        <row r="101">
          <cell r="A101">
            <v>577503</v>
          </cell>
          <cell r="B101" t="str">
            <v>ＮＩＰＰＯＮ　ＳＥＩＫＩ　ＣＯ．，ＬＴＤ．</v>
          </cell>
          <cell r="C101" t="str">
            <v>受注先</v>
          </cell>
          <cell r="D101" t="str">
            <v>AA12</v>
          </cell>
        </row>
        <row r="102">
          <cell r="A102">
            <v>579400</v>
          </cell>
          <cell r="B102" t="str">
            <v>ＭＡＴＳＵＳＨＩＴＡ　ＥＬＥＣＴＲＩＣ</v>
          </cell>
          <cell r="C102" t="str">
            <v>支払人</v>
          </cell>
          <cell r="D102" t="str">
            <v>AA12</v>
          </cell>
        </row>
        <row r="103">
          <cell r="A103">
            <v>579500</v>
          </cell>
          <cell r="B103" t="str">
            <v>ＫＹＯＣＥＲＡ　Ｄｉｓｐｌａｙ　Ａｍｅｒｉｃａ,　Ｉｎｃ．</v>
          </cell>
          <cell r="C103" t="str">
            <v>支払人</v>
          </cell>
          <cell r="D103" t="str">
            <v>AA12</v>
          </cell>
        </row>
        <row r="104">
          <cell r="A104">
            <v>579800</v>
          </cell>
          <cell r="B104" t="str">
            <v>ＫＹＯＣＥＲＡ　Ｄｉｓｐｌａｙ　Ｔｒａｄｉｎｇ（Ｓｈａｎｇｈａｉ）</v>
          </cell>
          <cell r="C104" t="str">
            <v>支払人</v>
          </cell>
          <cell r="D104" t="str">
            <v>AA12</v>
          </cell>
        </row>
        <row r="105">
          <cell r="A105">
            <v>579900</v>
          </cell>
          <cell r="B105" t="str">
            <v>ＲＹＯＳＨＯ　ＴＥＣＨＮＯ　ＳＩＮＧＡＰＯＲＥ　ＰＴＥ．</v>
          </cell>
          <cell r="C105" t="str">
            <v>支払人</v>
          </cell>
          <cell r="D105" t="str">
            <v>AA12</v>
          </cell>
        </row>
        <row r="106">
          <cell r="A106">
            <v>580400</v>
          </cell>
          <cell r="B106" t="str">
            <v>日本精機株式会社</v>
          </cell>
          <cell r="C106" t="str">
            <v>支払人</v>
          </cell>
          <cell r="D106" t="str">
            <v>AA12</v>
          </cell>
        </row>
        <row r="107">
          <cell r="A107">
            <v>590000</v>
          </cell>
          <cell r="B107" t="str">
            <v>ＫＹＯＣＥＲＡ　Ｄｉｓｐｌａｙ　（Ｔｈａｉｌａｎｄ）　Ｃｏ．，Ｌｔｄ．</v>
          </cell>
          <cell r="C107" t="str">
            <v>支払人</v>
          </cell>
          <cell r="D107" t="str">
            <v>AA12</v>
          </cell>
        </row>
        <row r="108">
          <cell r="A108">
            <v>590001</v>
          </cell>
          <cell r="B108" t="str">
            <v>ＭＩＴＳＵＢＩＳＨＩ　ＥＬＥＣＴＲＩＣ　ＴＨＡＩ　ＡＵＴＯ</v>
          </cell>
          <cell r="C108" t="str">
            <v>受注先</v>
          </cell>
          <cell r="D108" t="str">
            <v>AA12</v>
          </cell>
        </row>
        <row r="109">
          <cell r="A109">
            <v>590002</v>
          </cell>
          <cell r="B109" t="str">
            <v>ＦＵＪＩＴＳＵ　ＴＥＮ（ＴＨＡＩＬＡＮＤ）ＣＯ．，ＬＴＤ．</v>
          </cell>
          <cell r="C109" t="str">
            <v>受注先</v>
          </cell>
          <cell r="D109" t="str">
            <v>AA12</v>
          </cell>
        </row>
        <row r="110">
          <cell r="A110">
            <v>590003</v>
          </cell>
          <cell r="B110" t="str">
            <v>ＰＩＯＮＥＥＲ　ＭＡＮＵＦＡＣＴＵＲＩＮＧ（ＴＨＡＩＬＡＮＤ）</v>
          </cell>
          <cell r="C110" t="str">
            <v>受注先</v>
          </cell>
          <cell r="D110" t="str">
            <v>AA12</v>
          </cell>
        </row>
        <row r="111">
          <cell r="A111">
            <v>590004</v>
          </cell>
          <cell r="B111" t="str">
            <v>ＳＯＮＹ　ＴＥＣＨＮＯＬＯＧＹ（ＴＨＡＩ）ＣＯ．，ＬＴＤ．</v>
          </cell>
          <cell r="C111" t="str">
            <v>受注先</v>
          </cell>
          <cell r="D111" t="str">
            <v>AA12</v>
          </cell>
        </row>
        <row r="112">
          <cell r="A112">
            <v>600901</v>
          </cell>
          <cell r="B112" t="str">
            <v>アスティ株式会社</v>
          </cell>
          <cell r="C112" t="str">
            <v>受注先</v>
          </cell>
          <cell r="D112" t="str">
            <v>AA12</v>
          </cell>
        </row>
        <row r="113">
          <cell r="A113">
            <v>601106</v>
          </cell>
          <cell r="B113" t="str">
            <v>矢崎計器株式会社</v>
          </cell>
          <cell r="C113" t="str">
            <v>受注先</v>
          </cell>
          <cell r="D113" t="str">
            <v>AA12</v>
          </cell>
        </row>
        <row r="114">
          <cell r="A114">
            <v>601300</v>
          </cell>
          <cell r="B114" t="str">
            <v>株式会社　モリック</v>
          </cell>
          <cell r="C114" t="str">
            <v>支払人</v>
          </cell>
          <cell r="D114" t="str">
            <v>AA12</v>
          </cell>
        </row>
        <row r="115">
          <cell r="A115">
            <v>604004</v>
          </cell>
          <cell r="B115" t="str">
            <v>カルソニック株式会社</v>
          </cell>
          <cell r="C115" t="str">
            <v>支払人</v>
          </cell>
          <cell r="D115" t="str">
            <v>AA12</v>
          </cell>
        </row>
        <row r="116">
          <cell r="A116">
            <v>604005</v>
          </cell>
          <cell r="B116" t="str">
            <v>ナイルス部品株式会社</v>
          </cell>
          <cell r="C116" t="str">
            <v>支払人</v>
          </cell>
          <cell r="D116" t="str">
            <v>AA12</v>
          </cell>
        </row>
        <row r="117">
          <cell r="A117">
            <v>605601</v>
          </cell>
          <cell r="B117" t="str">
            <v>ヤマハモーターエレクトロニクス株式会社</v>
          </cell>
          <cell r="C117" t="str">
            <v>受注先</v>
          </cell>
          <cell r="D117" t="str">
            <v>AA12</v>
          </cell>
        </row>
        <row r="118">
          <cell r="A118">
            <v>615900</v>
          </cell>
          <cell r="B118" t="str">
            <v>三洋オートメディア株式会社</v>
          </cell>
          <cell r="C118" t="str">
            <v>受注先</v>
          </cell>
          <cell r="D118" t="str">
            <v>AA12</v>
          </cell>
        </row>
        <row r="119">
          <cell r="A119">
            <v>617200</v>
          </cell>
          <cell r="B119" t="str">
            <v>菱洋エレクトロ株式会社　郡山営業所</v>
          </cell>
          <cell r="C119" t="str">
            <v>支払人</v>
          </cell>
          <cell r="D119" t="str">
            <v>AA12</v>
          </cell>
        </row>
        <row r="120">
          <cell r="A120">
            <v>617201</v>
          </cell>
          <cell r="B120" t="str">
            <v>アルプス電気株式会社　ペリフェラル事業部</v>
          </cell>
          <cell r="C120" t="str">
            <v>受注先</v>
          </cell>
          <cell r="D120" t="str">
            <v>AA12</v>
          </cell>
        </row>
        <row r="121">
          <cell r="A121">
            <v>617202</v>
          </cell>
          <cell r="B121" t="str">
            <v>アルパイン株式会社</v>
          </cell>
          <cell r="C121" t="str">
            <v>受注先</v>
          </cell>
          <cell r="D121" t="str">
            <v>AA12</v>
          </cell>
        </row>
        <row r="122">
          <cell r="A122">
            <v>617203</v>
          </cell>
          <cell r="B122" t="str">
            <v>アルプス電気株式会社　車載電装事業部</v>
          </cell>
          <cell r="C122" t="str">
            <v>受注先</v>
          </cell>
          <cell r="D122" t="str">
            <v>AA12</v>
          </cell>
        </row>
        <row r="123">
          <cell r="A123">
            <v>617400</v>
          </cell>
          <cell r="B123" t="str">
            <v>菱洋エレクトロ株式会社　郡山営業所</v>
          </cell>
          <cell r="C123" t="str">
            <v>支払人</v>
          </cell>
          <cell r="D123" t="str">
            <v>AA12</v>
          </cell>
        </row>
        <row r="124">
          <cell r="A124">
            <v>617401</v>
          </cell>
          <cell r="B124" t="str">
            <v>ＤＥＮＯＮ（ＷＥＬＴＯＮ　ＥＬＥＣＴＲＯ</v>
          </cell>
          <cell r="C124" t="str">
            <v>受注先</v>
          </cell>
          <cell r="D124" t="str">
            <v>AA12</v>
          </cell>
        </row>
        <row r="125">
          <cell r="A125">
            <v>630300</v>
          </cell>
          <cell r="B125" t="str">
            <v>株式会社　コマツ</v>
          </cell>
          <cell r="C125" t="str">
            <v>受注先</v>
          </cell>
          <cell r="D125" t="str">
            <v>AA12</v>
          </cell>
        </row>
        <row r="126">
          <cell r="A126">
            <v>631000</v>
          </cell>
          <cell r="B126" t="str">
            <v>リズム時計工業株式会社</v>
          </cell>
          <cell r="C126" t="str">
            <v>受注先</v>
          </cell>
          <cell r="D126" t="str">
            <v>AA12</v>
          </cell>
        </row>
        <row r="127">
          <cell r="A127">
            <v>632000</v>
          </cell>
          <cell r="B127" t="str">
            <v>カルソニックカンセイ株式会社</v>
          </cell>
          <cell r="C127" t="str">
            <v>支払人</v>
          </cell>
          <cell r="D127" t="str">
            <v>AA12</v>
          </cell>
        </row>
        <row r="128">
          <cell r="A128">
            <v>632500</v>
          </cell>
          <cell r="B128" t="str">
            <v>矢崎計器株式会社</v>
          </cell>
          <cell r="C128" t="str">
            <v>支払人</v>
          </cell>
          <cell r="D128" t="str">
            <v>AA12</v>
          </cell>
        </row>
        <row r="129">
          <cell r="A129">
            <v>633800</v>
          </cell>
          <cell r="B129" t="str">
            <v>日本精機株式会社</v>
          </cell>
          <cell r="C129" t="str">
            <v>支払人</v>
          </cell>
          <cell r="D129" t="str">
            <v>AA12</v>
          </cell>
        </row>
        <row r="130">
          <cell r="A130">
            <v>634600</v>
          </cell>
          <cell r="B130" t="str">
            <v>矢崎部品株式会社　榛原工場</v>
          </cell>
          <cell r="C130" t="str">
            <v>支払人</v>
          </cell>
          <cell r="D130" t="str">
            <v>AA12</v>
          </cell>
        </row>
        <row r="131">
          <cell r="A131">
            <v>660800</v>
          </cell>
          <cell r="B131" t="str">
            <v>菱電商事株式会社　広島支社</v>
          </cell>
          <cell r="C131" t="str">
            <v>支払人</v>
          </cell>
          <cell r="D131" t="str">
            <v>AA12</v>
          </cell>
        </row>
        <row r="132">
          <cell r="A132">
            <v>660801</v>
          </cell>
          <cell r="B132" t="str">
            <v>ＮＳウエスト株式会社</v>
          </cell>
          <cell r="C132" t="str">
            <v>受注先</v>
          </cell>
          <cell r="D132" t="str">
            <v>AA12</v>
          </cell>
        </row>
        <row r="133">
          <cell r="A133">
            <v>662600</v>
          </cell>
          <cell r="B133" t="str">
            <v>三菱電機トレーディング株式会社</v>
          </cell>
          <cell r="C133" t="str">
            <v>支払人</v>
          </cell>
          <cell r="D133" t="str">
            <v>AA12</v>
          </cell>
        </row>
        <row r="134">
          <cell r="A134">
            <v>662601</v>
          </cell>
          <cell r="B134" t="str">
            <v>三菱電機株式会社　三田製作所</v>
          </cell>
          <cell r="C134" t="str">
            <v>受注先</v>
          </cell>
          <cell r="D134" t="str">
            <v>AA12</v>
          </cell>
        </row>
        <row r="135">
          <cell r="A135">
            <v>663006</v>
          </cell>
          <cell r="B135" t="str">
            <v>松下電器産業株式会社　オーディオ事業部</v>
          </cell>
          <cell r="C135" t="str">
            <v>受注先</v>
          </cell>
          <cell r="D135" t="str">
            <v>AA12</v>
          </cell>
        </row>
        <row r="136">
          <cell r="A136">
            <v>663100</v>
          </cell>
          <cell r="B136" t="str">
            <v>富士通テン株式会社</v>
          </cell>
          <cell r="C136" t="str">
            <v>支払人</v>
          </cell>
          <cell r="D136" t="str">
            <v>AA12</v>
          </cell>
        </row>
        <row r="137">
          <cell r="A137">
            <v>663813</v>
          </cell>
          <cell r="B137" t="str">
            <v>住友電装株式会社</v>
          </cell>
          <cell r="C137" t="str">
            <v>受注先</v>
          </cell>
          <cell r="D137" t="str">
            <v>AA12</v>
          </cell>
        </row>
        <row r="138">
          <cell r="A138">
            <v>664100</v>
          </cell>
          <cell r="B138" t="str">
            <v>ＫＹＯＣＥＲＡ　Ｄｉｓｐｌａｙ　Ｓｉｎｇａｐｏｒｅ　Ｐｔｅ．Ｌｔｄ．</v>
          </cell>
          <cell r="C138" t="str">
            <v>支払人</v>
          </cell>
          <cell r="D138" t="str">
            <v>AA12</v>
          </cell>
        </row>
        <row r="139">
          <cell r="A139">
            <v>664200</v>
          </cell>
          <cell r="B139" t="str">
            <v>ＫＹＯＣＥＲＡ　Ｄｉｓｐｌａｙ　Ｔｒａｄｉｎｇ（Ｓｈａｎｇｈａｉ）</v>
          </cell>
          <cell r="C139" t="str">
            <v>支払人</v>
          </cell>
          <cell r="D139" t="str">
            <v>AA12</v>
          </cell>
        </row>
        <row r="140">
          <cell r="A140">
            <v>664201</v>
          </cell>
          <cell r="B140" t="str">
            <v>ＴＩＡＮＪＩＮ　ＦＵＪＩＴＳＵ　ＴＥＮ</v>
          </cell>
          <cell r="C140" t="str">
            <v>受注先</v>
          </cell>
          <cell r="D140" t="str">
            <v>AA12</v>
          </cell>
        </row>
        <row r="141">
          <cell r="A141">
            <v>664400</v>
          </cell>
          <cell r="B141" t="str">
            <v>三菱電機株式会社　三田製作所</v>
          </cell>
          <cell r="C141" t="str">
            <v>支払人</v>
          </cell>
          <cell r="D141" t="str">
            <v>AA12</v>
          </cell>
        </row>
        <row r="142">
          <cell r="A142">
            <v>664401</v>
          </cell>
          <cell r="B142" t="str">
            <v>三菱電機（株）三田製作所工程管理課物流係</v>
          </cell>
          <cell r="C142" t="str">
            <v>受注先</v>
          </cell>
          <cell r="D142" t="str">
            <v>AA12</v>
          </cell>
        </row>
        <row r="143">
          <cell r="A143">
            <v>664402</v>
          </cell>
          <cell r="B143" t="str">
            <v>三菱電機（株）三田製作所ＣＥ工作課</v>
          </cell>
          <cell r="C143" t="str">
            <v>受注先</v>
          </cell>
          <cell r="D143" t="str">
            <v>AA12</v>
          </cell>
        </row>
        <row r="144">
          <cell r="A144">
            <v>668500</v>
          </cell>
          <cell r="B144" t="str">
            <v>共信株式会社　浜松事業所</v>
          </cell>
          <cell r="C144" t="str">
            <v>支払人</v>
          </cell>
          <cell r="D144" t="str">
            <v>AA12</v>
          </cell>
        </row>
        <row r="145">
          <cell r="A145">
            <v>669000</v>
          </cell>
          <cell r="B145" t="str">
            <v>菱電商事株式会社　名古屋支店半導体営業部</v>
          </cell>
          <cell r="C145" t="str">
            <v>支払人</v>
          </cell>
          <cell r="D145" t="str">
            <v>AA12</v>
          </cell>
        </row>
        <row r="146">
          <cell r="A146">
            <v>669003</v>
          </cell>
          <cell r="B146" t="str">
            <v>株式会社　東海理化</v>
          </cell>
          <cell r="C146" t="str">
            <v>受注先</v>
          </cell>
          <cell r="D146" t="str">
            <v>AA12</v>
          </cell>
        </row>
        <row r="147">
          <cell r="A147">
            <v>709800</v>
          </cell>
          <cell r="B147" t="str">
            <v>ＲＹＯＳＨＯ　ＴＥＣＨＮＯ　ＳＩＮＧＡＰＯＲＥ　ＰＴＥ．</v>
          </cell>
          <cell r="C147" t="str">
            <v>支払人</v>
          </cell>
          <cell r="D147" t="str">
            <v>AA12</v>
          </cell>
        </row>
        <row r="148">
          <cell r="A148">
            <v>709801</v>
          </cell>
          <cell r="B148" t="str">
            <v>パイオニア（シンガポール）</v>
          </cell>
          <cell r="C148" t="str">
            <v>受注先</v>
          </cell>
          <cell r="D148" t="str">
            <v>AA12</v>
          </cell>
        </row>
        <row r="149">
          <cell r="A149">
            <v>709802</v>
          </cell>
          <cell r="B149" t="str">
            <v>ＴＫＲＭＡＮＵＦＡＣＴＵＲＩＮＧ（ＭＡ</v>
          </cell>
          <cell r="C149" t="str">
            <v>受注先</v>
          </cell>
          <cell r="D149" t="str">
            <v>AA12</v>
          </cell>
        </row>
        <row r="150">
          <cell r="A150">
            <v>709803</v>
          </cell>
          <cell r="B150" t="str">
            <v>ＳＡＮＹＯ　ＡＵＴＯＭＥＤＩＡ　ＳＤＮ．</v>
          </cell>
          <cell r="C150" t="str">
            <v>受注先</v>
          </cell>
          <cell r="D150" t="str">
            <v>AA12</v>
          </cell>
        </row>
        <row r="151">
          <cell r="A151">
            <v>731129</v>
          </cell>
          <cell r="B151" t="str">
            <v>ＰＡＮＡＳＯＮＩＣ　ＡＵＴＯＭＯＴＩＶＥ</v>
          </cell>
          <cell r="C151" t="str">
            <v>受注先</v>
          </cell>
          <cell r="D151" t="str">
            <v>AA12</v>
          </cell>
        </row>
        <row r="152">
          <cell r="A152">
            <v>731714</v>
          </cell>
          <cell r="B152" t="str">
            <v>ＡＲＮＥＣＯＭ　Ｓ．Ａ（ＹＡＺＡＫＩ　ＭＥＸＩＣＯ）</v>
          </cell>
          <cell r="C152" t="str">
            <v>受注先</v>
          </cell>
          <cell r="D152" t="str">
            <v>AA12</v>
          </cell>
        </row>
        <row r="153">
          <cell r="A153">
            <v>750020</v>
          </cell>
          <cell r="B153" t="str">
            <v>ＫＹＯＣＥＲＡ　Ｄｉｓｐｌａｙ　Ｃｏｒｐｏｒａｔｉｏｎ　</v>
          </cell>
          <cell r="C153" t="str">
            <v>支払人</v>
          </cell>
          <cell r="D153" t="str">
            <v>AA12</v>
          </cell>
        </row>
        <row r="154">
          <cell r="A154">
            <v>750021</v>
          </cell>
          <cell r="B154" t="str">
            <v>ＧＵＡＮＧＺＨＯＵ　ＳＡＮＹＯ　ＣＡＲ　</v>
          </cell>
          <cell r="C154" t="str">
            <v>受注先</v>
          </cell>
          <cell r="D154" t="str">
            <v>AA12</v>
          </cell>
        </row>
        <row r="155">
          <cell r="A155">
            <v>750022</v>
          </cell>
          <cell r="B155" t="str">
            <v>ＣＬＡＲＩＯＮ（Ｈ．Ｋ．）　ＩＮＤＵＳＴＲＩＥＳ　ＣＯ．，ＬＴＤ．</v>
          </cell>
          <cell r="C155" t="str">
            <v>受注先</v>
          </cell>
          <cell r="D155" t="str">
            <v>AA12</v>
          </cell>
        </row>
        <row r="156">
          <cell r="A156">
            <v>750023</v>
          </cell>
          <cell r="B156" t="str">
            <v>ＺＥＧＮＡ－ＤＡＩＤＯＮＧ　ＬＩＭＩＴＥＣ</v>
          </cell>
          <cell r="C156" t="str">
            <v>受注先</v>
          </cell>
          <cell r="D156" t="str">
            <v>AA12</v>
          </cell>
        </row>
        <row r="157">
          <cell r="A157">
            <v>750024</v>
          </cell>
          <cell r="B157" t="str">
            <v>ＳＡＮＹＯ　ＡＵＴＯＭＥＤＩＡ　ＳＤＮ．ＢＨＤ．</v>
          </cell>
          <cell r="C157" t="str">
            <v>受注先</v>
          </cell>
          <cell r="D157" t="str">
            <v>AA12</v>
          </cell>
        </row>
        <row r="158">
          <cell r="A158">
            <v>750255</v>
          </cell>
          <cell r="B158" t="str">
            <v>ＰＡＮＡＳＯＮＩＣ　ＬＯＧＩＳＴＩＣＳ（ＨＯＮＧＫＯＮＧ）</v>
          </cell>
          <cell r="C158" t="str">
            <v>受注先</v>
          </cell>
          <cell r="D158" t="str">
            <v>AA12</v>
          </cell>
        </row>
        <row r="159">
          <cell r="A159">
            <v>750280</v>
          </cell>
          <cell r="B159" t="str">
            <v>ＴＡＮＡＳＨＩＮ　ＤＥＮＫＩ（ＨＫ）ＬＴＤ．</v>
          </cell>
          <cell r="C159" t="str">
            <v>受注先</v>
          </cell>
          <cell r="D159" t="str">
            <v>AA12</v>
          </cell>
        </row>
        <row r="160">
          <cell r="A160">
            <v>750325</v>
          </cell>
          <cell r="B160" t="str">
            <v>菱電商事株式会社　浜松営業所</v>
          </cell>
          <cell r="C160" t="str">
            <v>支払人</v>
          </cell>
          <cell r="D160" t="str">
            <v>AA12</v>
          </cell>
        </row>
        <row r="161">
          <cell r="A161">
            <v>750345</v>
          </cell>
          <cell r="B161" t="str">
            <v>菱電商事株式会社　名古屋支店半導体営業部</v>
          </cell>
          <cell r="C161" t="str">
            <v>支払人</v>
          </cell>
          <cell r="D161" t="str">
            <v>AA12</v>
          </cell>
        </row>
        <row r="162">
          <cell r="A162">
            <v>750365</v>
          </cell>
          <cell r="B162" t="str">
            <v>ＫＹＯＣＥＲＡ　Ｄｉｓｐｌａｙ　Ｃｏｒｐｏｒａｔｉｏｎ　</v>
          </cell>
          <cell r="C162" t="str">
            <v>支払人</v>
          </cell>
          <cell r="D162" t="str">
            <v>AA12</v>
          </cell>
        </row>
        <row r="163">
          <cell r="A163">
            <v>750366</v>
          </cell>
          <cell r="B163" t="str">
            <v>ＮＩＰＰＯＮ　ＳＥＩＫＩ　ＣＯ．，ＬＴＤ．</v>
          </cell>
          <cell r="C163" t="str">
            <v>受注先</v>
          </cell>
          <cell r="D163" t="str">
            <v>AA12</v>
          </cell>
        </row>
        <row r="164">
          <cell r="A164">
            <v>750425</v>
          </cell>
          <cell r="B164" t="str">
            <v>ＣＡＬＳＯＮＩＣ　ＫＡＮＳＥＩ　ＣＨＩＮＡ　ＨＯＬＤＩＮＧ</v>
          </cell>
          <cell r="C164" t="str">
            <v>受注先</v>
          </cell>
          <cell r="D164" t="str">
            <v>AA12</v>
          </cell>
        </row>
        <row r="165">
          <cell r="A165">
            <v>750445</v>
          </cell>
          <cell r="B165" t="str">
            <v>ＰＡＮＡＳＯＮＩＣ　ＡＵＴＯＭＯＴＩＶＥ　ＳＹＳＴＥＭ　</v>
          </cell>
          <cell r="C165" t="str">
            <v>受注先</v>
          </cell>
          <cell r="D165" t="str">
            <v>AA12</v>
          </cell>
        </row>
        <row r="166">
          <cell r="A166">
            <v>750465</v>
          </cell>
          <cell r="B166" t="str">
            <v>株式会社　栃木富士通テン</v>
          </cell>
          <cell r="C166" t="str">
            <v>支払人</v>
          </cell>
          <cell r="D166" t="str">
            <v>AA12</v>
          </cell>
        </row>
        <row r="167">
          <cell r="A167">
            <v>750480</v>
          </cell>
          <cell r="B167" t="str">
            <v>菱電商事株式会社　関西支社　ＡＵＴＯ</v>
          </cell>
          <cell r="C167" t="str">
            <v>支払人</v>
          </cell>
          <cell r="D167" t="str">
            <v>AA12</v>
          </cell>
        </row>
        <row r="168">
          <cell r="A168">
            <v>750485</v>
          </cell>
          <cell r="B168" t="str">
            <v>矢崎総業株式会社　車載技術開発センター</v>
          </cell>
          <cell r="C168" t="str">
            <v>支払人</v>
          </cell>
          <cell r="D168" t="str">
            <v>AA12</v>
          </cell>
        </row>
        <row r="169">
          <cell r="A169">
            <v>750545</v>
          </cell>
          <cell r="B169" t="str">
            <v>ＺＥＧＮＡ－ＤＡＩＤＯＮＧ　ＬＩＭＩＴＥＣ</v>
          </cell>
          <cell r="C169" t="str">
            <v>受注先</v>
          </cell>
          <cell r="D169" t="str">
            <v>AA12</v>
          </cell>
        </row>
        <row r="170">
          <cell r="A170">
            <v>750546</v>
          </cell>
          <cell r="B170" t="str">
            <v>ＧＵＡＮＧＺＨＯＵ　ＳＡＮＹＯ　ＣＡＲ</v>
          </cell>
          <cell r="C170" t="str">
            <v>受注先</v>
          </cell>
          <cell r="D170" t="str">
            <v>AA12</v>
          </cell>
        </row>
        <row r="171">
          <cell r="A171">
            <v>750547</v>
          </cell>
          <cell r="B171" t="str">
            <v>ＰＡＮＡＳＯＮＩＣ　ＬＯＧＩＳＴＩＣＳ（ＨＯＮＧＫＯＮＧ）</v>
          </cell>
          <cell r="C171" t="str">
            <v>受注先</v>
          </cell>
          <cell r="D171" t="str">
            <v>AA12</v>
          </cell>
        </row>
        <row r="172">
          <cell r="A172">
            <v>750548</v>
          </cell>
          <cell r="B172" t="str">
            <v>ＴＡＮＡＳＨＩＮ　ＤＥＮＫＩ（ＨＫ）ＬＴＤ．</v>
          </cell>
          <cell r="C172" t="str">
            <v>受注先</v>
          </cell>
          <cell r="D172" t="str">
            <v>AA12</v>
          </cell>
        </row>
        <row r="173">
          <cell r="A173">
            <v>750549</v>
          </cell>
          <cell r="B173" t="str">
            <v>ＣＬＡＲＩＯＮ（Ｈ．Ｋ．）ＩＮＤＵＳＴＲＩＥＳ　ＣＯ．，ＬＴＤ．</v>
          </cell>
          <cell r="C173" t="str">
            <v>受注先</v>
          </cell>
          <cell r="D173" t="str">
            <v>AA12</v>
          </cell>
        </row>
        <row r="174">
          <cell r="A174">
            <v>750570</v>
          </cell>
          <cell r="B174" t="str">
            <v>Ｈ．Ｋ．ＷＩＲＩＮＧ　ＳＹＳＴＥＭＳ，ＬＴＤ．</v>
          </cell>
          <cell r="C174" t="str">
            <v>受注先</v>
          </cell>
          <cell r="D174" t="str">
            <v>AA12</v>
          </cell>
        </row>
        <row r="175">
          <cell r="A175">
            <v>750645</v>
          </cell>
          <cell r="B175" t="str">
            <v>杭州矢崎配件有限公司</v>
          </cell>
          <cell r="C175" t="str">
            <v>受注先</v>
          </cell>
          <cell r="D175" t="str">
            <v>AA12</v>
          </cell>
        </row>
        <row r="176">
          <cell r="A176">
            <v>750646</v>
          </cell>
          <cell r="B176" t="str">
            <v>重慶矢崎儀表有限公司</v>
          </cell>
          <cell r="C176" t="str">
            <v>受注先</v>
          </cell>
          <cell r="D176" t="str">
            <v>AA12</v>
          </cell>
        </row>
        <row r="177">
          <cell r="A177">
            <v>750650</v>
          </cell>
          <cell r="B177" t="str">
            <v>ＣＡＬＳＯＮＩＣ　ＫＡＮＳＥＩ　ＴＨＡＩＬＡＮＤ</v>
          </cell>
          <cell r="C177" t="str">
            <v>受注先</v>
          </cell>
          <cell r="D177" t="str">
            <v>AA12</v>
          </cell>
        </row>
        <row r="178">
          <cell r="A178">
            <v>750695</v>
          </cell>
          <cell r="B178" t="str">
            <v>株式会社　ユーシン</v>
          </cell>
          <cell r="C178" t="str">
            <v>受注先</v>
          </cell>
          <cell r="D178" t="str">
            <v>AA12</v>
          </cell>
        </row>
        <row r="179">
          <cell r="A179">
            <v>750725</v>
          </cell>
          <cell r="B179" t="str">
            <v>パナソニック株式会社　トレーディング社</v>
          </cell>
          <cell r="C179" t="str">
            <v>支払人</v>
          </cell>
          <cell r="D179" t="str">
            <v>AA12</v>
          </cell>
        </row>
        <row r="180">
          <cell r="A180">
            <v>750745</v>
          </cell>
          <cell r="B180" t="str">
            <v>京セラディスプレイ株式会社　第一営業２Ｇ</v>
          </cell>
          <cell r="C180" t="str">
            <v>支払人</v>
          </cell>
          <cell r="D180" t="str">
            <v>AA12</v>
          </cell>
        </row>
        <row r="181">
          <cell r="A181">
            <v>750766</v>
          </cell>
          <cell r="B181" t="str">
            <v>フルタカ電気株式会社</v>
          </cell>
          <cell r="C181" t="str">
            <v>支払人</v>
          </cell>
          <cell r="D181" t="str">
            <v>AA12</v>
          </cell>
        </row>
        <row r="182">
          <cell r="A182">
            <v>750767</v>
          </cell>
          <cell r="B182" t="str">
            <v>東洋電装株式会社</v>
          </cell>
          <cell r="C182" t="str">
            <v>受注先</v>
          </cell>
          <cell r="D182" t="str">
            <v>AA12</v>
          </cell>
        </row>
        <row r="183">
          <cell r="A183">
            <v>750795</v>
          </cell>
          <cell r="B183" t="str">
            <v>ＣＡＬＳＯＮＩＣ　ＫＡＮＳＥＩ　ＥＵＲＯＰＥ　ＰＬＣ．</v>
          </cell>
          <cell r="C183" t="str">
            <v>受注先</v>
          </cell>
          <cell r="D183" t="str">
            <v>AA12</v>
          </cell>
        </row>
        <row r="184">
          <cell r="A184">
            <v>750815</v>
          </cell>
          <cell r="B184" t="str">
            <v>菱洋エレクトロ株式会社</v>
          </cell>
          <cell r="C184" t="str">
            <v>支払人</v>
          </cell>
          <cell r="D184" t="str">
            <v>AA12</v>
          </cell>
        </row>
        <row r="185">
          <cell r="A185">
            <v>750830</v>
          </cell>
          <cell r="B185" t="str">
            <v>ＳＵＭＩＴＲＯＮＩＣＳ（ＴＨＡＩＬＡＮＤ）ＣＯ．，ＬＴＤ．</v>
          </cell>
          <cell r="C185" t="str">
            <v>受注先</v>
          </cell>
          <cell r="D185" t="str">
            <v>AA12</v>
          </cell>
        </row>
        <row r="186">
          <cell r="A186">
            <v>750850</v>
          </cell>
          <cell r="B186" t="str">
            <v>大連遼無二電器有限公司</v>
          </cell>
          <cell r="C186" t="str">
            <v>受注先</v>
          </cell>
          <cell r="D186" t="str">
            <v>AA12</v>
          </cell>
        </row>
        <row r="187">
          <cell r="A187">
            <v>750892</v>
          </cell>
          <cell r="B187" t="str">
            <v>ＦＵＪＩＴＳＵ　ＴＥＮ　ＥＬＥＣＴＲＯＮＩＣＳ（ＷＵＸＩ）ＬＴＤ</v>
          </cell>
          <cell r="C187" t="str">
            <v>受注先</v>
          </cell>
          <cell r="D187" t="str">
            <v>AA12</v>
          </cell>
        </row>
        <row r="188">
          <cell r="A188">
            <v>750927</v>
          </cell>
          <cell r="B188" t="str">
            <v>カルソニックカンセイ・メキシコ社</v>
          </cell>
          <cell r="C188" t="str">
            <v>受注先</v>
          </cell>
          <cell r="D188" t="str">
            <v>AA12</v>
          </cell>
        </row>
        <row r="189">
          <cell r="A189">
            <v>751025</v>
          </cell>
          <cell r="B189" t="str">
            <v>ＴＲＣＺ　Ｓ．Ｒ．Ｏ．</v>
          </cell>
          <cell r="C189" t="str">
            <v>受注先</v>
          </cell>
          <cell r="D189" t="str">
            <v>AA12</v>
          </cell>
        </row>
        <row r="190">
          <cell r="A190">
            <v>751105</v>
          </cell>
          <cell r="B190" t="str">
            <v>天津東海理化汽車部件有限公司</v>
          </cell>
          <cell r="C190" t="str">
            <v>受注先</v>
          </cell>
          <cell r="D190" t="str">
            <v>AA12</v>
          </cell>
        </row>
        <row r="191">
          <cell r="A191">
            <v>751125</v>
          </cell>
          <cell r="B191" t="str">
            <v>ＹＡＺＡＫＩ　ＡＲＧＥＮＴＩＮＡ　ＳＲＬ</v>
          </cell>
          <cell r="C191" t="str">
            <v>受注先</v>
          </cell>
          <cell r="D191" t="str">
            <v>AA12</v>
          </cell>
        </row>
        <row r="192">
          <cell r="A192">
            <v>751145</v>
          </cell>
          <cell r="B192" t="str">
            <v>ＲＹＯＳＨＯ（ＴＨＡＩＬＡＮＤ）ＣＯＭＰＡＮＹ，ＬＩＭＩＴＥＤ</v>
          </cell>
          <cell r="C192" t="str">
            <v>受注先</v>
          </cell>
          <cell r="D192" t="str">
            <v>AA12</v>
          </cell>
        </row>
        <row r="193">
          <cell r="A193">
            <v>751150</v>
          </cell>
          <cell r="B193" t="str">
            <v>ソニーサプライチェーンソリューション株式会社</v>
          </cell>
          <cell r="C193" t="str">
            <v>支払人</v>
          </cell>
          <cell r="D193" t="str">
            <v>AA12</v>
          </cell>
        </row>
        <row r="194">
          <cell r="A194">
            <v>819500</v>
          </cell>
          <cell r="B194" t="str">
            <v>日本精機イギリス</v>
          </cell>
          <cell r="C194" t="str">
            <v>受注先</v>
          </cell>
          <cell r="D194" t="str">
            <v>AA12</v>
          </cell>
        </row>
        <row r="195">
          <cell r="A195">
            <v>534400</v>
          </cell>
          <cell r="B195" t="str">
            <v>第一営業部　海外Ｇ（旧ＡＵ海外）</v>
          </cell>
          <cell r="C195" t="str">
            <v>支払人</v>
          </cell>
          <cell r="D195" t="str">
            <v>AA14</v>
          </cell>
        </row>
        <row r="196">
          <cell r="A196">
            <v>571500</v>
          </cell>
          <cell r="B196" t="str">
            <v>ＫＹＯＣＥＲＡ　Ｄｉｓｐｌａｙ　Ａｍｅｒｉｃａ,　Ｉｎｃ．</v>
          </cell>
          <cell r="C196" t="str">
            <v>支払人</v>
          </cell>
          <cell r="D196" t="str">
            <v>AA14</v>
          </cell>
        </row>
        <row r="197">
          <cell r="A197">
            <v>571501</v>
          </cell>
          <cell r="B197" t="str">
            <v>ＪＯＨＮ　ＤＥＥＲＥ</v>
          </cell>
          <cell r="C197" t="str">
            <v>受注先</v>
          </cell>
          <cell r="D197" t="str">
            <v>AA14</v>
          </cell>
        </row>
        <row r="198">
          <cell r="A198">
            <v>571503</v>
          </cell>
          <cell r="B198" t="str">
            <v>ＤＯＮＮＥＬＬＹ　ＣＯＲＰ．</v>
          </cell>
          <cell r="C198" t="str">
            <v>受注先</v>
          </cell>
          <cell r="D198" t="str">
            <v>AA14</v>
          </cell>
        </row>
        <row r="199">
          <cell r="A199">
            <v>571507</v>
          </cell>
          <cell r="B199" t="str">
            <v>ＧＥＮＴＥＸ　ＣＯＲＰＯＲＡＴＩＯＮ</v>
          </cell>
          <cell r="C199" t="str">
            <v>受注先</v>
          </cell>
          <cell r="D199" t="str">
            <v>AA14</v>
          </cell>
        </row>
        <row r="200">
          <cell r="A200">
            <v>571508</v>
          </cell>
          <cell r="B200" t="str">
            <v>ＪＯＨＮＳＯＮ　ＣＯＮＴＲＯＬＳ　ＩＮＣ</v>
          </cell>
          <cell r="C200" t="str">
            <v>受注先</v>
          </cell>
          <cell r="D200" t="str">
            <v>AA14</v>
          </cell>
        </row>
        <row r="201">
          <cell r="A201">
            <v>571600</v>
          </cell>
          <cell r="B201" t="str">
            <v>ＫＹＯＣＥＲＡ　Ｄｉｓｐｌａｙ　Ｅｕｒｏｐｅ　ＧｍｂＨ</v>
          </cell>
          <cell r="C201" t="str">
            <v>支払人</v>
          </cell>
          <cell r="D201" t="str">
            <v>AA14</v>
          </cell>
        </row>
        <row r="202">
          <cell r="A202">
            <v>571602</v>
          </cell>
          <cell r="B202" t="str">
            <v>ＪＯＨＮＳＯＮ　ＣＯＮＴＲＯＬＡＳ　ＩＮＣ（ＦＲＡＮＣＥ）</v>
          </cell>
          <cell r="C202" t="str">
            <v>受注先</v>
          </cell>
          <cell r="D202" t="str">
            <v>AA14</v>
          </cell>
        </row>
        <row r="203">
          <cell r="A203">
            <v>572000</v>
          </cell>
          <cell r="B203" t="str">
            <v>ＬＥＥ　ＬＡＢＯＲＡＴＯＲＩＥＳ　ＰＴＥ</v>
          </cell>
          <cell r="C203" t="str">
            <v>支払人</v>
          </cell>
          <cell r="D203" t="str">
            <v>AA14</v>
          </cell>
        </row>
        <row r="204">
          <cell r="A204">
            <v>574406</v>
          </cell>
          <cell r="B204" t="str">
            <v>ＲＯＢＥＲＴ　ＢＯＳＣＨ（ＭＡＬＡＹＳＩＡ)</v>
          </cell>
          <cell r="C204" t="str">
            <v>受注先</v>
          </cell>
          <cell r="D204" t="str">
            <v>AA14</v>
          </cell>
        </row>
        <row r="205">
          <cell r="A205">
            <v>574413</v>
          </cell>
          <cell r="B205" t="str">
            <v>ＰＲＩＣＯＬ　ＬＩＭＩＴＥＤ</v>
          </cell>
          <cell r="C205" t="str">
            <v>受注先</v>
          </cell>
          <cell r="D205" t="str">
            <v>AA14</v>
          </cell>
        </row>
        <row r="206">
          <cell r="A206">
            <v>576001</v>
          </cell>
          <cell r="B206" t="str">
            <v>ＨＡＲＭＡＮ　ＢＥＣＫＥＲ</v>
          </cell>
          <cell r="C206" t="str">
            <v>受注先</v>
          </cell>
          <cell r="D206" t="str">
            <v>AA14</v>
          </cell>
        </row>
        <row r="207">
          <cell r="A207">
            <v>576200</v>
          </cell>
          <cell r="B207" t="str">
            <v>ＫＹＯＣＥＲＡ　Ｄｉｓｐｌａｙ　Ｓｉｎｇａｐｏｒｅ　Ｐｔｅ．Ｌｔｄ．</v>
          </cell>
          <cell r="C207" t="str">
            <v>支払人</v>
          </cell>
          <cell r="D207" t="str">
            <v>AA14</v>
          </cell>
        </row>
        <row r="208">
          <cell r="A208">
            <v>576201</v>
          </cell>
          <cell r="B208" t="str">
            <v>ＰＲＩＣＯＬ　ＬＩＭＩＴＥＤ</v>
          </cell>
          <cell r="C208" t="str">
            <v>受注先</v>
          </cell>
          <cell r="D208" t="str">
            <v>AA14</v>
          </cell>
        </row>
        <row r="209">
          <cell r="A209">
            <v>577500</v>
          </cell>
          <cell r="B209" t="str">
            <v>ＫＹＯＣＥＲＡ　Ｄｉｓｐｌａｙ　Ｔｒａｄｉｎｇ（Ｓｈａｎｇｈａｉ）</v>
          </cell>
          <cell r="C209" t="str">
            <v>支払人</v>
          </cell>
          <cell r="D209" t="str">
            <v>AA14</v>
          </cell>
        </row>
        <row r="210">
          <cell r="A210">
            <v>577502</v>
          </cell>
          <cell r="B210" t="str">
            <v>ＶＩＳＴＥＯＮ　ＥＬＥＣＴＲＯＮＩＣＳ</v>
          </cell>
          <cell r="C210" t="str">
            <v>受注先</v>
          </cell>
          <cell r="D210" t="str">
            <v>AA14</v>
          </cell>
        </row>
        <row r="211">
          <cell r="A211">
            <v>577508</v>
          </cell>
          <cell r="B211" t="str">
            <v>ＢＯＳＣＨ　ＡＵＴＯＭＯＴＩＶＥ　ＰＲＯ</v>
          </cell>
          <cell r="C211" t="str">
            <v>受注先</v>
          </cell>
          <cell r="D211" t="str">
            <v>AA14</v>
          </cell>
        </row>
        <row r="212">
          <cell r="A212">
            <v>634700</v>
          </cell>
          <cell r="B212" t="str">
            <v>京セラディスプレイＳＴＤ　第一営業部海外Ｇ</v>
          </cell>
          <cell r="C212" t="str">
            <v>支払人</v>
          </cell>
          <cell r="D212" t="str">
            <v>AA14</v>
          </cell>
        </row>
        <row r="213">
          <cell r="A213">
            <v>705400</v>
          </cell>
          <cell r="B213" t="str">
            <v>ＤＥＬＰＨＩ　ＳＩＮＧＡＰＯＲＥ</v>
          </cell>
          <cell r="C213" t="str">
            <v>支払人</v>
          </cell>
          <cell r="D213" t="str">
            <v>AA14</v>
          </cell>
        </row>
        <row r="214">
          <cell r="A214">
            <v>710500</v>
          </cell>
          <cell r="B214" t="str">
            <v>ＣＯＮＴＩＮＥＮＴＡＬ　ＡＵＴＯＭＯＴＩＶＥ　ＷＵＨＵ</v>
          </cell>
          <cell r="C214" t="str">
            <v>支払人</v>
          </cell>
          <cell r="D214" t="str">
            <v>AA14</v>
          </cell>
        </row>
        <row r="215">
          <cell r="A215">
            <v>731703</v>
          </cell>
          <cell r="B215" t="str">
            <v>ＶＩＳＴＥＯＮ</v>
          </cell>
          <cell r="C215" t="str">
            <v>受注先</v>
          </cell>
          <cell r="D215" t="str">
            <v>AA14</v>
          </cell>
        </row>
        <row r="216">
          <cell r="A216">
            <v>731704</v>
          </cell>
          <cell r="B216" t="str">
            <v>ＤＥＬＰＨＩ（ＤＥＬＣＯ）</v>
          </cell>
          <cell r="C216" t="str">
            <v>受注先</v>
          </cell>
          <cell r="D216" t="str">
            <v>AA14</v>
          </cell>
        </row>
        <row r="217">
          <cell r="A217">
            <v>731712</v>
          </cell>
          <cell r="B217" t="str">
            <v>ＣＯＮＴＩＮＥＮＴＡＬ　ＵＳＡ</v>
          </cell>
          <cell r="C217" t="str">
            <v>受注先</v>
          </cell>
          <cell r="D217" t="str">
            <v>AA14</v>
          </cell>
        </row>
        <row r="218">
          <cell r="A218">
            <v>750121</v>
          </cell>
          <cell r="B218" t="str">
            <v>ＪＯＨＮＳＯＮ　ＣＯＮＴＲＯＬＳ　ＩＮＣ，ＧＥＲＭＡＮＹ</v>
          </cell>
          <cell r="C218" t="str">
            <v>受注先</v>
          </cell>
          <cell r="D218" t="str">
            <v>AA14</v>
          </cell>
        </row>
        <row r="219">
          <cell r="A219">
            <v>750165</v>
          </cell>
          <cell r="B219" t="str">
            <v>ＭＥＫＲＡ　ＬＡＮＧ　ＧＭＢＨ　＆　ＣＯ．　ＫＧ</v>
          </cell>
          <cell r="C219" t="str">
            <v>受注先</v>
          </cell>
          <cell r="D219" t="str">
            <v>AA14</v>
          </cell>
        </row>
        <row r="220">
          <cell r="A220">
            <v>750265</v>
          </cell>
          <cell r="B220" t="str">
            <v>ＳＩＥＭＥＮＳ－ＶＤＯ　ＡＵＴＯＭＯＴＩＶＥ　PTE　ＬＴＤ．</v>
          </cell>
          <cell r="C220" t="str">
            <v>受注先</v>
          </cell>
          <cell r="D220" t="str">
            <v>AA14</v>
          </cell>
        </row>
        <row r="221">
          <cell r="A221">
            <v>750275</v>
          </cell>
          <cell r="B221" t="str">
            <v>ＣＯＮＴＩＮＥＮＴＡＬ　ＰＴＹ．　ＬＴＤ．</v>
          </cell>
          <cell r="C221" t="str">
            <v>受注先</v>
          </cell>
          <cell r="D221" t="str">
            <v>AA14</v>
          </cell>
        </row>
        <row r="222">
          <cell r="A222">
            <v>750460</v>
          </cell>
          <cell r="B222" t="str">
            <v>ＪＣＩ　ＢＭＷ</v>
          </cell>
          <cell r="C222" t="str">
            <v>受注先</v>
          </cell>
          <cell r="D222" t="str">
            <v>AA14</v>
          </cell>
        </row>
        <row r="223">
          <cell r="A223">
            <v>750495</v>
          </cell>
          <cell r="B223" t="str">
            <v>ＣＯＮＴＩＮＥＮＴＡＬ　ＳＩＮＧＡＰＯＲＥ</v>
          </cell>
          <cell r="C223" t="str">
            <v>受注先</v>
          </cell>
          <cell r="D223" t="str">
            <v>AA14</v>
          </cell>
        </row>
        <row r="224">
          <cell r="A224">
            <v>750535</v>
          </cell>
          <cell r="B224" t="str">
            <v>ＤＥＬＰＨＩ　ＡＵＴＯＭＯＴＩＶＥ　ＳＹＳＴＥＭＳ</v>
          </cell>
          <cell r="C224" t="str">
            <v>受注先</v>
          </cell>
          <cell r="D224" t="str">
            <v>AA14</v>
          </cell>
        </row>
        <row r="225">
          <cell r="A225">
            <v>750560</v>
          </cell>
          <cell r="B225" t="str">
            <v>ＭＡＸＩＭＡ　ＴＥＣＨＮＯＬＯＧＩＥＳ　ＩＮＣ．</v>
          </cell>
          <cell r="C225" t="str">
            <v>受注先</v>
          </cell>
          <cell r="D225" t="str">
            <v>AA14</v>
          </cell>
        </row>
        <row r="226">
          <cell r="A226">
            <v>750575</v>
          </cell>
          <cell r="B226" t="str">
            <v>ＯＬＤＱ　ＷＥＮＺＨＯＵ　ＯＵＬＯＮＧ　ＥＬＥＣＴＲＩＣ</v>
          </cell>
          <cell r="C226" t="str">
            <v>受注先</v>
          </cell>
          <cell r="D226" t="str">
            <v>AA14</v>
          </cell>
        </row>
        <row r="227">
          <cell r="A227">
            <v>750605</v>
          </cell>
          <cell r="B227" t="str">
            <v>ＳＨＡＮＧＨＡＩ　ＪＯＨＮＳＯＮ　ＣＯＮＴＲＯＬ</v>
          </cell>
          <cell r="C227" t="str">
            <v>受注先</v>
          </cell>
          <cell r="D227" t="str">
            <v>AA14</v>
          </cell>
        </row>
        <row r="228">
          <cell r="A228">
            <v>750665</v>
          </cell>
          <cell r="B228" t="str">
            <v>ＣＯＮＴＩＮＥＮＴＡＬ　ＡＵＴＯＭＯＴＩＶＥ　</v>
          </cell>
          <cell r="C228" t="str">
            <v>受注先</v>
          </cell>
          <cell r="D228" t="str">
            <v>AA14</v>
          </cell>
        </row>
        <row r="229">
          <cell r="A229">
            <v>750770</v>
          </cell>
          <cell r="B229" t="str">
            <v>ＹＡＮＦＥＮＧ　ＶＩＳＴＥＯＮ　ＢＥＴＵＮＧ　ＡＵＴＯＭＯ</v>
          </cell>
          <cell r="C229" t="str">
            <v>受注先</v>
          </cell>
          <cell r="D229" t="str">
            <v>AA14</v>
          </cell>
        </row>
        <row r="230">
          <cell r="A230">
            <v>750820</v>
          </cell>
          <cell r="B230" t="str">
            <v>ＴＥＣＨＮＩ　ＳＡＴ　ＤＩＧＩＴＡＬ　ＧＭＢＨ</v>
          </cell>
          <cell r="C230" t="str">
            <v>受注先</v>
          </cell>
          <cell r="D230" t="str">
            <v>AA14</v>
          </cell>
        </row>
        <row r="231">
          <cell r="A231">
            <v>750855</v>
          </cell>
          <cell r="B231" t="str">
            <v>ＨＵＩＺＨＯＵ　ＤＥＳＡＹ　ＳＶ　ＡＵＴＯＭＯＴＩＶＥ</v>
          </cell>
          <cell r="C231" t="str">
            <v>受注先</v>
          </cell>
          <cell r="D231" t="str">
            <v>AA14</v>
          </cell>
        </row>
        <row r="232">
          <cell r="A232">
            <v>750930</v>
          </cell>
          <cell r="B232" t="str">
            <v>ＢＥＨＲ－ＨＥＬＬＡ　ＴＨＥＲＭＯＣＯＮＴＲＯＬ（Ｉ）</v>
          </cell>
          <cell r="C232" t="str">
            <v>受注先</v>
          </cell>
          <cell r="D232" t="str">
            <v>AA14</v>
          </cell>
        </row>
        <row r="233">
          <cell r="A233">
            <v>750945</v>
          </cell>
          <cell r="B233" t="str">
            <v>ＶＡＬＥＯ　ＳＨＡＳＨＩ　Ａ／Ｃ</v>
          </cell>
          <cell r="C233" t="str">
            <v>受注先</v>
          </cell>
          <cell r="D233" t="str">
            <v>AA14</v>
          </cell>
        </row>
        <row r="234">
          <cell r="A234">
            <v>750965</v>
          </cell>
          <cell r="B234" t="str">
            <v>ＢＥＨＲ－ＨＥＬＬＡ　ＴＨＥＲＭＯＣＯＮＴＲＯＬ　ＩＮＣ．</v>
          </cell>
          <cell r="C234" t="str">
            <v>受注先</v>
          </cell>
          <cell r="D234" t="str">
            <v>AA14</v>
          </cell>
        </row>
        <row r="235">
          <cell r="A235">
            <v>750975</v>
          </cell>
          <cell r="B235" t="str">
            <v>ＬＥＡＲ　ＣＯＲＰＯＲＡＴＩＯＮ</v>
          </cell>
          <cell r="C235" t="str">
            <v>受注先</v>
          </cell>
          <cell r="D235" t="str">
            <v>AA14</v>
          </cell>
        </row>
        <row r="236">
          <cell r="A236">
            <v>750990</v>
          </cell>
          <cell r="B236" t="str">
            <v>ＤＥＬＰＨＩ</v>
          </cell>
          <cell r="C236" t="str">
            <v>受注先</v>
          </cell>
          <cell r="D236" t="str">
            <v>AA14</v>
          </cell>
        </row>
        <row r="237">
          <cell r="A237">
            <v>751045</v>
          </cell>
          <cell r="B237" t="str">
            <v>ＰＡＲＡＧＯＮ</v>
          </cell>
          <cell r="C237" t="str">
            <v>受注先</v>
          </cell>
          <cell r="D237" t="str">
            <v>AA14</v>
          </cell>
        </row>
        <row r="238">
          <cell r="A238">
            <v>751060</v>
          </cell>
          <cell r="B238" t="str">
            <v>菱電商事株式会社　広島支社</v>
          </cell>
          <cell r="C238" t="str">
            <v>支払人</v>
          </cell>
          <cell r="D238" t="str">
            <v>AA14</v>
          </cell>
        </row>
        <row r="239">
          <cell r="A239">
            <v>751061</v>
          </cell>
          <cell r="B239" t="str">
            <v>ビステオン・ジャパン株式会社　広島事業所</v>
          </cell>
          <cell r="C239" t="str">
            <v>受注先</v>
          </cell>
          <cell r="D239" t="str">
            <v>AA14</v>
          </cell>
        </row>
        <row r="240">
          <cell r="A240">
            <v>751080</v>
          </cell>
          <cell r="B240" t="str">
            <v>ＰＲＥＨ　ＧｍｂＨ</v>
          </cell>
          <cell r="C240" t="str">
            <v>受注先</v>
          </cell>
          <cell r="D240" t="str">
            <v>AA14</v>
          </cell>
        </row>
        <row r="241">
          <cell r="A241">
            <v>803501</v>
          </cell>
          <cell r="B241" t="str">
            <v>ＶＡＬＥＯ　ＥＬＥＣＴＲＯＮＩＱＵＥ</v>
          </cell>
          <cell r="C241" t="str">
            <v>受注先</v>
          </cell>
          <cell r="D241" t="str">
            <v>AA14</v>
          </cell>
        </row>
        <row r="242">
          <cell r="A242">
            <v>803900</v>
          </cell>
          <cell r="B242" t="str">
            <v>ＢＥＨＲ－ＨＥＬＬＡ　ＴＨＥＲＭＯＣＯＮＴＲＯＬ</v>
          </cell>
          <cell r="C242" t="str">
            <v>受注先</v>
          </cell>
          <cell r="D242" t="str">
            <v>AA14</v>
          </cell>
        </row>
        <row r="243">
          <cell r="A243">
            <v>804500</v>
          </cell>
          <cell r="B243" t="str">
            <v>ＪＯＨＮＳＯＮ　ＣＯＮＴＲＯＬＳ　ＡＥ　ＧＭＢＨ</v>
          </cell>
          <cell r="C243" t="str">
            <v>支払人</v>
          </cell>
          <cell r="D243" t="str">
            <v>AA14</v>
          </cell>
        </row>
        <row r="244">
          <cell r="A244">
            <v>806000</v>
          </cell>
          <cell r="B244" t="str">
            <v>ボッシュ株式会社　調達部　購買課</v>
          </cell>
          <cell r="C244" t="str">
            <v>支払人</v>
          </cell>
          <cell r="D244" t="str">
            <v>AA14</v>
          </cell>
        </row>
        <row r="245">
          <cell r="A245">
            <v>806005</v>
          </cell>
          <cell r="B245" t="str">
            <v>ＢＯＳＣＨ　ＣＯＲＰＯＲＡＴＩＯＮ</v>
          </cell>
          <cell r="C245" t="str">
            <v>受注先</v>
          </cell>
          <cell r="D245" t="str">
            <v>AA14</v>
          </cell>
        </row>
        <row r="246">
          <cell r="A246">
            <v>807100</v>
          </cell>
          <cell r="B246" t="str">
            <v>ＶＤＯ　ＫＡＲＢＥＮ</v>
          </cell>
          <cell r="C246" t="str">
            <v>受注先</v>
          </cell>
          <cell r="D246" t="str">
            <v>AA14</v>
          </cell>
        </row>
        <row r="247">
          <cell r="A247">
            <v>807200</v>
          </cell>
          <cell r="B247" t="str">
            <v>ＣＯＮＴＩＮＥＮＴＡＬ　ＧＥＲＭＡＮＹ</v>
          </cell>
          <cell r="C247" t="str">
            <v>受注先</v>
          </cell>
          <cell r="D247" t="str">
            <v>AA14</v>
          </cell>
        </row>
        <row r="248">
          <cell r="A248">
            <v>808300</v>
          </cell>
          <cell r="B248" t="str">
            <v>ＶＥＧＬＩＡ　ＢＯＲＬＥＴＴＩ　Ｓ．Ｒ．</v>
          </cell>
          <cell r="C248" t="str">
            <v>支払人</v>
          </cell>
          <cell r="D248" t="str">
            <v>AA14</v>
          </cell>
        </row>
        <row r="249">
          <cell r="A249">
            <v>808400</v>
          </cell>
          <cell r="B249" t="str">
            <v>ＶＤＯ　ＩＮＳＴＲＵＭＥＮＴＳ　ＡＵＳＴ</v>
          </cell>
          <cell r="C249" t="str">
            <v>支払人</v>
          </cell>
          <cell r="D249" t="str">
            <v>AA14</v>
          </cell>
        </row>
        <row r="250">
          <cell r="A250">
            <v>808700</v>
          </cell>
          <cell r="B250" t="str">
            <v>Ｍ．Ａ．ＰＡＶＩＡ</v>
          </cell>
          <cell r="C250" t="str">
            <v>受注先</v>
          </cell>
          <cell r="D250" t="str">
            <v>AA14</v>
          </cell>
        </row>
        <row r="251">
          <cell r="A251">
            <v>812300</v>
          </cell>
          <cell r="B251" t="str">
            <v>ＶＤＯ　ＴＥＣＨＮＩＫ　ＡＧ</v>
          </cell>
          <cell r="C251" t="str">
            <v>支払人</v>
          </cell>
          <cell r="D251" t="str">
            <v>AA14</v>
          </cell>
        </row>
        <row r="252">
          <cell r="A252">
            <v>814300</v>
          </cell>
          <cell r="B252" t="str">
            <v>ＬＵＣＡＳ　ＥＬＥＣＴＲＯＮＩＣＳ</v>
          </cell>
          <cell r="C252" t="str">
            <v>受注先</v>
          </cell>
          <cell r="D252" t="str">
            <v>AA14</v>
          </cell>
        </row>
        <row r="253">
          <cell r="A253">
            <v>816200</v>
          </cell>
          <cell r="B253" t="str">
            <v>ＭＡＲＥＬＬＩ　ＡＵＴＲＯＮＩＣＡ</v>
          </cell>
          <cell r="C253" t="str">
            <v>受注先</v>
          </cell>
          <cell r="D253" t="str">
            <v>AA14</v>
          </cell>
        </row>
        <row r="254">
          <cell r="A254">
            <v>816500</v>
          </cell>
          <cell r="B254" t="str">
            <v>ＫＹＤＥ経由　ＶＤＯ　ＴＥＣＨＮＩＫ</v>
          </cell>
          <cell r="C254" t="str">
            <v>受注先</v>
          </cell>
          <cell r="D254" t="str">
            <v>AA14</v>
          </cell>
        </row>
        <row r="255">
          <cell r="A255">
            <v>817504</v>
          </cell>
          <cell r="B255" t="str">
            <v>ＢＭＷ　ＡＧ</v>
          </cell>
          <cell r="C255" t="str">
            <v>受注先</v>
          </cell>
          <cell r="D255" t="str">
            <v>AA14</v>
          </cell>
        </row>
        <row r="256">
          <cell r="A256">
            <v>818300</v>
          </cell>
          <cell r="B256" t="str">
            <v>ＶＩＳＴＥＯＮ（ＵＫ）</v>
          </cell>
          <cell r="C256" t="str">
            <v>受注先</v>
          </cell>
          <cell r="D256" t="str">
            <v>AA14</v>
          </cell>
        </row>
        <row r="257">
          <cell r="A257">
            <v>819900</v>
          </cell>
          <cell r="B257" t="str">
            <v>ＫＹＤＥ－ＯＴＨＥＲＳ</v>
          </cell>
          <cell r="C257" t="str">
            <v>受注先</v>
          </cell>
          <cell r="D257" t="str">
            <v>AA14</v>
          </cell>
        </row>
        <row r="258">
          <cell r="A258">
            <v>821100</v>
          </cell>
          <cell r="B258" t="str">
            <v>ＫＹＤＥ　バイペイン（ＢＩ-ＰＡＮＥ）</v>
          </cell>
          <cell r="C258" t="str">
            <v>受注先</v>
          </cell>
          <cell r="D258" t="str">
            <v>AA14</v>
          </cell>
        </row>
        <row r="259">
          <cell r="A259">
            <v>500400</v>
          </cell>
          <cell r="B259" t="str">
            <v>日本電気株式会社パーソナルコミュニケーシ</v>
          </cell>
          <cell r="C259" t="str">
            <v>支払人</v>
          </cell>
          <cell r="D259" t="str">
            <v>AI11</v>
          </cell>
        </row>
        <row r="260">
          <cell r="A260">
            <v>500700</v>
          </cell>
          <cell r="B260" t="str">
            <v>第二営業部日本アジアＧ</v>
          </cell>
          <cell r="C260" t="str">
            <v>支払人</v>
          </cell>
          <cell r="D260" t="str">
            <v>AI11</v>
          </cell>
        </row>
        <row r="261">
          <cell r="A261">
            <v>502100</v>
          </cell>
          <cell r="B261" t="str">
            <v>高知カシオ株式会社</v>
          </cell>
          <cell r="C261" t="str">
            <v>支払人</v>
          </cell>
          <cell r="D261" t="str">
            <v>AI11</v>
          </cell>
        </row>
        <row r="262">
          <cell r="A262">
            <v>502600</v>
          </cell>
          <cell r="B262" t="str">
            <v>旭硝子株式会社　半導体デバイス事業部</v>
          </cell>
          <cell r="C262" t="str">
            <v>支払人</v>
          </cell>
          <cell r="D262" t="str">
            <v>AI11</v>
          </cell>
        </row>
        <row r="263">
          <cell r="A263">
            <v>503200</v>
          </cell>
          <cell r="B263" t="str">
            <v>岡谷鋼機株式会社　特殊鋼部</v>
          </cell>
          <cell r="C263" t="str">
            <v>支払人</v>
          </cell>
          <cell r="D263" t="str">
            <v>AI11</v>
          </cell>
        </row>
        <row r="264">
          <cell r="A264">
            <v>503209</v>
          </cell>
          <cell r="B264" t="str">
            <v>株式会社　ミントウェーブ</v>
          </cell>
          <cell r="C264" t="str">
            <v>受注先</v>
          </cell>
          <cell r="D264" t="str">
            <v>AI11</v>
          </cell>
        </row>
        <row r="265">
          <cell r="A265">
            <v>503600</v>
          </cell>
          <cell r="B265" t="str">
            <v>エレックヒシキ株式会社</v>
          </cell>
          <cell r="C265" t="str">
            <v>支払人</v>
          </cell>
          <cell r="D265" t="str">
            <v>AI11</v>
          </cell>
        </row>
        <row r="266">
          <cell r="A266">
            <v>503700</v>
          </cell>
          <cell r="B266" t="str">
            <v>加賀電子株式会社</v>
          </cell>
          <cell r="C266" t="str">
            <v>支払人</v>
          </cell>
          <cell r="D266" t="str">
            <v>AI11</v>
          </cell>
        </row>
        <row r="267">
          <cell r="A267">
            <v>504000</v>
          </cell>
          <cell r="B267" t="str">
            <v>株式会社　三秀エレクトロニクス</v>
          </cell>
          <cell r="C267" t="str">
            <v>支払人</v>
          </cell>
          <cell r="D267" t="str">
            <v>AI11</v>
          </cell>
        </row>
        <row r="268">
          <cell r="A268">
            <v>504101</v>
          </cell>
          <cell r="B268" t="str">
            <v>佐鳥電機株式会社</v>
          </cell>
          <cell r="C268" t="str">
            <v>支払人</v>
          </cell>
          <cell r="D268" t="str">
            <v>AI11</v>
          </cell>
        </row>
        <row r="269">
          <cell r="A269">
            <v>504300</v>
          </cell>
          <cell r="B269" t="str">
            <v>株式会社　トプコン</v>
          </cell>
          <cell r="C269" t="str">
            <v>支払人</v>
          </cell>
          <cell r="D269" t="str">
            <v>AI11</v>
          </cell>
        </row>
        <row r="270">
          <cell r="A270">
            <v>504500</v>
          </cell>
          <cell r="B270" t="str">
            <v>株式会社　高木商会</v>
          </cell>
          <cell r="C270" t="str">
            <v>受注先</v>
          </cell>
          <cell r="D270" t="str">
            <v>AI11</v>
          </cell>
        </row>
        <row r="271">
          <cell r="A271">
            <v>504600</v>
          </cell>
          <cell r="B271" t="str">
            <v>日本電気株式会社　玉川事業所　受入係</v>
          </cell>
          <cell r="C271" t="str">
            <v>支払人</v>
          </cell>
          <cell r="D271" t="str">
            <v>AI11</v>
          </cell>
        </row>
        <row r="272">
          <cell r="A272">
            <v>504800</v>
          </cell>
          <cell r="B272" t="str">
            <v>埼玉日本電気株式会社</v>
          </cell>
          <cell r="C272" t="str">
            <v>支払人</v>
          </cell>
          <cell r="D272" t="str">
            <v>AI11</v>
          </cell>
        </row>
        <row r="273">
          <cell r="A273">
            <v>504900</v>
          </cell>
          <cell r="B273" t="str">
            <v>パナソニックコミュニケーションズ株式会社</v>
          </cell>
          <cell r="C273" t="str">
            <v>支払人</v>
          </cell>
          <cell r="D273" t="str">
            <v>AI11</v>
          </cell>
        </row>
        <row r="274">
          <cell r="A274">
            <v>504950</v>
          </cell>
          <cell r="B274" t="str">
            <v>ＰＭＣ㈱　モバイルターミナル（事）</v>
          </cell>
          <cell r="C274" t="str">
            <v>支払人</v>
          </cell>
          <cell r="D274" t="str">
            <v>AI11</v>
          </cell>
        </row>
        <row r="275">
          <cell r="A275">
            <v>505500</v>
          </cell>
          <cell r="B275" t="str">
            <v>ブラザ―工業株式会社</v>
          </cell>
          <cell r="C275" t="str">
            <v>支払人</v>
          </cell>
          <cell r="D275" t="str">
            <v>AI11</v>
          </cell>
        </row>
        <row r="276">
          <cell r="A276">
            <v>505600</v>
          </cell>
          <cell r="B276" t="str">
            <v>愛知時計電機株式会社</v>
          </cell>
          <cell r="C276" t="str">
            <v>支払人</v>
          </cell>
          <cell r="D276" t="str">
            <v>AI11</v>
          </cell>
        </row>
        <row r="277">
          <cell r="A277">
            <v>505800</v>
          </cell>
          <cell r="B277" t="str">
            <v>日本電気株式会社　横浜</v>
          </cell>
          <cell r="C277" t="str">
            <v>支払人</v>
          </cell>
          <cell r="D277" t="str">
            <v>AI11</v>
          </cell>
        </row>
        <row r="278">
          <cell r="A278">
            <v>506000</v>
          </cell>
          <cell r="B278" t="str">
            <v>菱電商事株式会社　名古屋支店</v>
          </cell>
          <cell r="C278" t="str">
            <v>支払人</v>
          </cell>
          <cell r="D278" t="str">
            <v>AI11</v>
          </cell>
        </row>
        <row r="279">
          <cell r="A279">
            <v>506005</v>
          </cell>
          <cell r="B279" t="str">
            <v>リコーマイクロエレクトロニクス株式会社</v>
          </cell>
          <cell r="C279" t="str">
            <v>受注先</v>
          </cell>
          <cell r="D279" t="str">
            <v>AI11</v>
          </cell>
        </row>
        <row r="280">
          <cell r="A280">
            <v>506010</v>
          </cell>
          <cell r="B280" t="str">
            <v>リンナイ株式会社</v>
          </cell>
          <cell r="C280" t="str">
            <v>受注先</v>
          </cell>
          <cell r="D280" t="str">
            <v>AI11</v>
          </cell>
        </row>
        <row r="281">
          <cell r="A281">
            <v>506012</v>
          </cell>
          <cell r="B281" t="str">
            <v>三菱電機株式会社　中津川製作所</v>
          </cell>
          <cell r="C281" t="str">
            <v>受注先</v>
          </cell>
          <cell r="D281" t="str">
            <v>AI11</v>
          </cell>
        </row>
        <row r="282">
          <cell r="A282">
            <v>506016</v>
          </cell>
          <cell r="B282" t="str">
            <v>リコ－エレメックス（株）</v>
          </cell>
          <cell r="C282" t="str">
            <v>受注先</v>
          </cell>
          <cell r="D282" t="str">
            <v>AI11</v>
          </cell>
        </row>
        <row r="283">
          <cell r="A283">
            <v>506021</v>
          </cell>
          <cell r="B283" t="str">
            <v>アール・ビー・コントロールズ株式会社</v>
          </cell>
          <cell r="C283" t="str">
            <v>受注先</v>
          </cell>
          <cell r="D283" t="str">
            <v>AI11</v>
          </cell>
        </row>
        <row r="284">
          <cell r="A284">
            <v>506023</v>
          </cell>
          <cell r="B284" t="str">
            <v>昭和精機株式会社</v>
          </cell>
          <cell r="C284" t="str">
            <v>受注先</v>
          </cell>
          <cell r="D284" t="str">
            <v>AI11</v>
          </cell>
        </row>
        <row r="285">
          <cell r="A285">
            <v>506100</v>
          </cell>
          <cell r="B285" t="str">
            <v>日本電気株式会社　玉川事業場</v>
          </cell>
          <cell r="C285" t="str">
            <v>支払人</v>
          </cell>
          <cell r="D285" t="str">
            <v>AI11</v>
          </cell>
        </row>
        <row r="286">
          <cell r="A286">
            <v>506200</v>
          </cell>
          <cell r="B286" t="str">
            <v>協栄産業株式会社　名古屋営業所</v>
          </cell>
          <cell r="C286" t="str">
            <v>支払人</v>
          </cell>
          <cell r="D286" t="str">
            <v>AI11</v>
          </cell>
        </row>
        <row r="287">
          <cell r="A287">
            <v>506302</v>
          </cell>
          <cell r="B287" t="str">
            <v>キヤノン株式会社　宇都宮光学機器事業所</v>
          </cell>
          <cell r="C287" t="str">
            <v>支払人</v>
          </cell>
          <cell r="D287" t="str">
            <v>AI11</v>
          </cell>
        </row>
        <row r="288">
          <cell r="A288">
            <v>507400</v>
          </cell>
          <cell r="B288" t="str">
            <v>株式会社　菱和　東海支店</v>
          </cell>
          <cell r="C288" t="str">
            <v>支払人</v>
          </cell>
          <cell r="D288" t="str">
            <v>AI11</v>
          </cell>
        </row>
        <row r="289">
          <cell r="A289">
            <v>507402</v>
          </cell>
          <cell r="B289" t="str">
            <v>三菱重工</v>
          </cell>
          <cell r="C289" t="str">
            <v>受注先</v>
          </cell>
          <cell r="D289" t="str">
            <v>AI11</v>
          </cell>
        </row>
        <row r="290">
          <cell r="A290">
            <v>507800</v>
          </cell>
          <cell r="B290" t="str">
            <v>ロディック株式会社　埼玉工場</v>
          </cell>
          <cell r="C290" t="str">
            <v>支払人</v>
          </cell>
          <cell r="D290" t="str">
            <v>AI11</v>
          </cell>
        </row>
        <row r="291">
          <cell r="A291">
            <v>508200</v>
          </cell>
          <cell r="B291" t="str">
            <v>カシオ計算機株式会社　八王子技術センター</v>
          </cell>
          <cell r="C291" t="str">
            <v>支払人</v>
          </cell>
          <cell r="D291" t="str">
            <v>AI11</v>
          </cell>
        </row>
        <row r="292">
          <cell r="A292">
            <v>508400</v>
          </cell>
          <cell r="B292" t="str">
            <v>シチズン時計株式会社</v>
          </cell>
          <cell r="C292" t="str">
            <v>支払人</v>
          </cell>
          <cell r="D292" t="str">
            <v>AI11</v>
          </cell>
        </row>
        <row r="293">
          <cell r="A293">
            <v>508600</v>
          </cell>
          <cell r="B293" t="str">
            <v>キヤノン株式会社　阿見工場　Ｃ１棟ブヒン</v>
          </cell>
          <cell r="C293" t="str">
            <v>支払人</v>
          </cell>
          <cell r="D293" t="str">
            <v>AI11</v>
          </cell>
        </row>
        <row r="294">
          <cell r="A294">
            <v>508800</v>
          </cell>
          <cell r="B294" t="str">
            <v>カシオ計算機株式会社（羽村）</v>
          </cell>
          <cell r="C294" t="str">
            <v>支払人</v>
          </cell>
          <cell r="D294" t="str">
            <v>AI11</v>
          </cell>
        </row>
        <row r="295">
          <cell r="A295">
            <v>509300</v>
          </cell>
          <cell r="B295" t="str">
            <v>東光東芝メーターシステムズ株式会社</v>
          </cell>
          <cell r="C295" t="str">
            <v>支払人</v>
          </cell>
          <cell r="D295" t="str">
            <v>AI11</v>
          </cell>
        </row>
        <row r="296">
          <cell r="A296">
            <v>509400</v>
          </cell>
          <cell r="B296" t="str">
            <v>株式会社　東芝　日野モバイル工場</v>
          </cell>
          <cell r="C296" t="str">
            <v>支払人</v>
          </cell>
          <cell r="D296" t="str">
            <v>AI11</v>
          </cell>
        </row>
        <row r="297">
          <cell r="A297">
            <v>510500</v>
          </cell>
          <cell r="B297" t="str">
            <v>パナソニックシステムネットワークス株式会社　</v>
          </cell>
          <cell r="C297" t="str">
            <v>支払人</v>
          </cell>
          <cell r="D297" t="str">
            <v>AI11</v>
          </cell>
        </row>
        <row r="298">
          <cell r="A298">
            <v>510600</v>
          </cell>
          <cell r="B298" t="str">
            <v>トム通信工業株式会社</v>
          </cell>
          <cell r="C298" t="str">
            <v>支払人</v>
          </cell>
          <cell r="D298" t="str">
            <v>AI11</v>
          </cell>
        </row>
        <row r="299">
          <cell r="A299">
            <v>511000</v>
          </cell>
          <cell r="B299" t="str">
            <v>松下通信工業（株）システムソリューション</v>
          </cell>
          <cell r="C299" t="str">
            <v>支払人</v>
          </cell>
          <cell r="D299" t="str">
            <v>AI11</v>
          </cell>
        </row>
        <row r="300">
          <cell r="A300">
            <v>511100</v>
          </cell>
          <cell r="B300" t="str">
            <v>クリモト電子株式会社</v>
          </cell>
          <cell r="C300" t="str">
            <v>支払人</v>
          </cell>
          <cell r="D300" t="str">
            <v>AI11</v>
          </cell>
        </row>
        <row r="301">
          <cell r="A301">
            <v>511700</v>
          </cell>
          <cell r="B301" t="str">
            <v>ハルナ電機産業株式会社</v>
          </cell>
          <cell r="C301" t="str">
            <v>支払人</v>
          </cell>
          <cell r="D301" t="str">
            <v>AI11</v>
          </cell>
        </row>
        <row r="302">
          <cell r="A302">
            <v>511703</v>
          </cell>
          <cell r="B302" t="str">
            <v>旭光学工業株式会社</v>
          </cell>
          <cell r="C302" t="str">
            <v>受注先</v>
          </cell>
          <cell r="D302" t="str">
            <v>AI11</v>
          </cell>
        </row>
        <row r="303">
          <cell r="A303">
            <v>511800</v>
          </cell>
          <cell r="B303" t="str">
            <v>リコー精器株式会社</v>
          </cell>
          <cell r="C303" t="str">
            <v>支払人</v>
          </cell>
          <cell r="D303" t="str">
            <v>AI11</v>
          </cell>
        </row>
        <row r="304">
          <cell r="A304">
            <v>511900</v>
          </cell>
          <cell r="B304" t="str">
            <v>第二営業部　日本アジアＧ(旧アジア)</v>
          </cell>
          <cell r="C304" t="str">
            <v>支払人</v>
          </cell>
          <cell r="D304" t="str">
            <v>AI11</v>
          </cell>
        </row>
        <row r="305">
          <cell r="A305">
            <v>512000</v>
          </cell>
          <cell r="B305" t="str">
            <v>松下精工株式会社</v>
          </cell>
          <cell r="C305" t="str">
            <v>受注先</v>
          </cell>
          <cell r="D305" t="str">
            <v>AI11</v>
          </cell>
        </row>
        <row r="306">
          <cell r="A306">
            <v>515500</v>
          </cell>
          <cell r="B306" t="str">
            <v>ＮＥＣアクセステクニカ（株）</v>
          </cell>
          <cell r="C306" t="str">
            <v>支払人</v>
          </cell>
          <cell r="D306" t="str">
            <v>AI11</v>
          </cell>
        </row>
        <row r="307">
          <cell r="A307">
            <v>516600</v>
          </cell>
          <cell r="B307" t="str">
            <v>ＮＥＣモバイリング株式会社</v>
          </cell>
          <cell r="C307" t="str">
            <v>支払人</v>
          </cell>
          <cell r="D307" t="str">
            <v>AI11</v>
          </cell>
        </row>
        <row r="308">
          <cell r="A308">
            <v>517500</v>
          </cell>
          <cell r="B308" t="str">
            <v>三菱電機　インフォメーションテクノロジー</v>
          </cell>
          <cell r="C308" t="str">
            <v>支払人</v>
          </cell>
          <cell r="D308" t="str">
            <v>AI11</v>
          </cell>
        </row>
        <row r="309">
          <cell r="A309">
            <v>518200</v>
          </cell>
          <cell r="B309" t="str">
            <v>リコーエレメックス株式会社　岡崎事業所</v>
          </cell>
          <cell r="C309" t="str">
            <v>支払人</v>
          </cell>
          <cell r="D309" t="str">
            <v>AI11</v>
          </cell>
        </row>
        <row r="310">
          <cell r="A310">
            <v>518300</v>
          </cell>
          <cell r="B310" t="str">
            <v>第二営業部　日本アジアＧ</v>
          </cell>
          <cell r="C310" t="str">
            <v>支払人</v>
          </cell>
          <cell r="D310" t="str">
            <v>AI11</v>
          </cell>
        </row>
        <row r="311">
          <cell r="A311">
            <v>519200</v>
          </cell>
          <cell r="B311" t="str">
            <v>セイミケミカル株式会社</v>
          </cell>
          <cell r="C311" t="str">
            <v>支払人</v>
          </cell>
          <cell r="D311" t="str">
            <v>AI11</v>
          </cell>
        </row>
        <row r="312">
          <cell r="A312">
            <v>519400</v>
          </cell>
          <cell r="B312" t="str">
            <v>ミヨシ電子株式会社　購買　林様</v>
          </cell>
          <cell r="C312" t="str">
            <v>支払人</v>
          </cell>
          <cell r="D312" t="str">
            <v>AI11</v>
          </cell>
        </row>
        <row r="313">
          <cell r="A313">
            <v>519700</v>
          </cell>
          <cell r="B313" t="str">
            <v>富士通株式会社　川崎工場</v>
          </cell>
          <cell r="C313" t="str">
            <v>支払人</v>
          </cell>
          <cell r="D313" t="str">
            <v>AI11</v>
          </cell>
        </row>
        <row r="314">
          <cell r="A314">
            <v>519800</v>
          </cell>
          <cell r="B314" t="str">
            <v>パナソニックモバイルコミュニケーションズ</v>
          </cell>
          <cell r="C314" t="str">
            <v>支払人</v>
          </cell>
          <cell r="D314" t="str">
            <v>AI11</v>
          </cell>
        </row>
        <row r="315">
          <cell r="A315">
            <v>520000</v>
          </cell>
          <cell r="B315" t="str">
            <v>協栄産業（株）</v>
          </cell>
          <cell r="C315" t="str">
            <v>支払人</v>
          </cell>
          <cell r="D315" t="str">
            <v>AI11</v>
          </cell>
        </row>
        <row r="316">
          <cell r="A316">
            <v>520001</v>
          </cell>
          <cell r="B316" t="str">
            <v>（株）第一エレクトロニクス</v>
          </cell>
          <cell r="C316" t="str">
            <v>受注先</v>
          </cell>
          <cell r="D316" t="str">
            <v>AI11</v>
          </cell>
        </row>
        <row r="317">
          <cell r="A317">
            <v>520100</v>
          </cell>
          <cell r="B317" t="str">
            <v>ソニーイーエムシーエス株式会社　</v>
          </cell>
          <cell r="C317" t="str">
            <v>支払人</v>
          </cell>
          <cell r="D317" t="str">
            <v>AI11</v>
          </cell>
        </row>
        <row r="318">
          <cell r="A318">
            <v>520200</v>
          </cell>
          <cell r="B318" t="str">
            <v>菱洋エレクトロ株式会社　八王子支店</v>
          </cell>
          <cell r="C318" t="str">
            <v>支払人</v>
          </cell>
          <cell r="D318" t="str">
            <v>AI11</v>
          </cell>
        </row>
        <row r="319">
          <cell r="A319">
            <v>520400</v>
          </cell>
          <cell r="B319" t="str">
            <v>Ｅプロジェクト</v>
          </cell>
          <cell r="C319" t="str">
            <v>支払人</v>
          </cell>
          <cell r="D319" t="str">
            <v>AI11</v>
          </cell>
        </row>
        <row r="320">
          <cell r="A320">
            <v>531700</v>
          </cell>
          <cell r="B320" t="str">
            <v>岩崎通信機</v>
          </cell>
          <cell r="C320" t="str">
            <v>受注先</v>
          </cell>
          <cell r="D320" t="str">
            <v>AI11</v>
          </cell>
        </row>
        <row r="321">
          <cell r="A321">
            <v>531900</v>
          </cell>
          <cell r="B321" t="str">
            <v>協栄産業株式会社　神奈川営業所</v>
          </cell>
          <cell r="C321" t="str">
            <v>支払人</v>
          </cell>
          <cell r="D321" t="str">
            <v>AI11</v>
          </cell>
        </row>
        <row r="322">
          <cell r="A322">
            <v>532100</v>
          </cell>
          <cell r="B322" t="str">
            <v>ソニーイーエムシーエス（株）木更津テック</v>
          </cell>
          <cell r="C322" t="str">
            <v>支払人</v>
          </cell>
          <cell r="D322" t="str">
            <v>AI11</v>
          </cell>
        </row>
        <row r="323">
          <cell r="A323">
            <v>532200</v>
          </cell>
          <cell r="B323" t="str">
            <v>ソニーイーエムシーエス（株）千厩テック</v>
          </cell>
          <cell r="C323" t="str">
            <v>支払人</v>
          </cell>
          <cell r="D323" t="str">
            <v>AI11</v>
          </cell>
        </row>
        <row r="324">
          <cell r="A324">
            <v>532300</v>
          </cell>
          <cell r="B324" t="str">
            <v>ソニーイーエムシーエス（株）埼玉テック</v>
          </cell>
          <cell r="C324" t="str">
            <v>支払人</v>
          </cell>
          <cell r="D324" t="str">
            <v>AI11</v>
          </cell>
        </row>
        <row r="325">
          <cell r="A325">
            <v>532400</v>
          </cell>
          <cell r="B325" t="str">
            <v>十和田オーディオ株式会社</v>
          </cell>
          <cell r="C325" t="str">
            <v>支払人</v>
          </cell>
          <cell r="D325" t="str">
            <v>AI11</v>
          </cell>
        </row>
        <row r="326">
          <cell r="A326">
            <v>532700</v>
          </cell>
          <cell r="B326" t="str">
            <v>富士通株式会社　川崎</v>
          </cell>
          <cell r="C326" t="str">
            <v>支払人</v>
          </cell>
          <cell r="D326" t="str">
            <v>AI11</v>
          </cell>
        </row>
        <row r="327">
          <cell r="A327">
            <v>533300</v>
          </cell>
          <cell r="B327" t="str">
            <v>（株）オーバル</v>
          </cell>
          <cell r="C327" t="str">
            <v>受注先</v>
          </cell>
          <cell r="D327" t="str">
            <v>AI11</v>
          </cell>
        </row>
        <row r="328">
          <cell r="A328">
            <v>533500</v>
          </cell>
          <cell r="B328" t="str">
            <v>ペンタックスインダストリアルインスツルメ</v>
          </cell>
          <cell r="C328" t="str">
            <v>受注先</v>
          </cell>
          <cell r="D328" t="str">
            <v>AI11</v>
          </cell>
        </row>
        <row r="329">
          <cell r="A329">
            <v>534101</v>
          </cell>
          <cell r="B329" t="str">
            <v>株式会社　日立栃木エレクトロニクス</v>
          </cell>
          <cell r="C329" t="str">
            <v>受注先</v>
          </cell>
          <cell r="D329" t="str">
            <v>AI11</v>
          </cell>
        </row>
        <row r="330">
          <cell r="A330">
            <v>534600</v>
          </cell>
          <cell r="B330" t="str">
            <v>協栄産業株式会社　新潟営業所</v>
          </cell>
          <cell r="C330" t="str">
            <v>支払人</v>
          </cell>
          <cell r="D330" t="str">
            <v>AI11</v>
          </cell>
        </row>
        <row r="331">
          <cell r="A331">
            <v>534603</v>
          </cell>
          <cell r="B331" t="str">
            <v>東芝ホームテクノ株式会社</v>
          </cell>
          <cell r="C331" t="str">
            <v>受注先</v>
          </cell>
          <cell r="D331" t="str">
            <v>AI11</v>
          </cell>
        </row>
        <row r="332">
          <cell r="A332">
            <v>535300</v>
          </cell>
          <cell r="B332" t="str">
            <v>八重洲無線株式会社</v>
          </cell>
          <cell r="C332" t="str">
            <v>支払人</v>
          </cell>
          <cell r="D332" t="str">
            <v>AI11</v>
          </cell>
        </row>
        <row r="333">
          <cell r="A333">
            <v>535700</v>
          </cell>
          <cell r="B333" t="str">
            <v>協栄産業株式会社　デバイス営業部</v>
          </cell>
          <cell r="C333" t="str">
            <v>支払人</v>
          </cell>
          <cell r="D333" t="str">
            <v>AI11</v>
          </cell>
        </row>
        <row r="334">
          <cell r="A334">
            <v>535703</v>
          </cell>
          <cell r="B334" t="str">
            <v>ＪＵＫＩ株式会社</v>
          </cell>
          <cell r="C334" t="str">
            <v>受注先</v>
          </cell>
          <cell r="D334" t="str">
            <v>AI11</v>
          </cell>
        </row>
        <row r="335">
          <cell r="A335">
            <v>535714</v>
          </cell>
          <cell r="B335" t="str">
            <v>株式会社　日立製作所　オフィスシステム事</v>
          </cell>
          <cell r="C335" t="str">
            <v>受注先</v>
          </cell>
          <cell r="D335" t="str">
            <v>AI11</v>
          </cell>
        </row>
        <row r="336">
          <cell r="A336">
            <v>535800</v>
          </cell>
          <cell r="B336" t="str">
            <v>協栄産業株式会社　東北支店</v>
          </cell>
          <cell r="C336" t="str">
            <v>支払人</v>
          </cell>
          <cell r="D336" t="str">
            <v>AI11</v>
          </cell>
        </row>
        <row r="337">
          <cell r="A337">
            <v>535804</v>
          </cell>
          <cell r="B337" t="str">
            <v>セコム工業株式会社</v>
          </cell>
          <cell r="C337" t="str">
            <v>受注先</v>
          </cell>
          <cell r="D337" t="str">
            <v>AI11</v>
          </cell>
        </row>
        <row r="338">
          <cell r="A338">
            <v>536708</v>
          </cell>
          <cell r="B338" t="str">
            <v>株式会社　ケンウッド　鴨居</v>
          </cell>
          <cell r="C338" t="str">
            <v>受注先</v>
          </cell>
          <cell r="D338" t="str">
            <v>AI11</v>
          </cell>
        </row>
        <row r="339">
          <cell r="A339">
            <v>537200</v>
          </cell>
          <cell r="B339" t="str">
            <v>八重洲無線株式会社　須賀川工場</v>
          </cell>
          <cell r="C339" t="str">
            <v>支払人</v>
          </cell>
          <cell r="D339" t="str">
            <v>AI11</v>
          </cell>
        </row>
        <row r="340">
          <cell r="A340">
            <v>538201</v>
          </cell>
          <cell r="B340" t="str">
            <v>株式会社　ナカヨ通信機</v>
          </cell>
          <cell r="C340" t="str">
            <v>受注先</v>
          </cell>
          <cell r="D340" t="str">
            <v>AI11</v>
          </cell>
        </row>
        <row r="341">
          <cell r="A341">
            <v>541000</v>
          </cell>
          <cell r="B341" t="str">
            <v>ソニー株式会社　厚木テクノロジーセンター</v>
          </cell>
          <cell r="C341" t="str">
            <v>支払人</v>
          </cell>
          <cell r="D341" t="str">
            <v>AI11</v>
          </cell>
        </row>
        <row r="342">
          <cell r="A342">
            <v>541400</v>
          </cell>
          <cell r="B342" t="str">
            <v>菱洋エレクトロ株式会社</v>
          </cell>
          <cell r="C342" t="str">
            <v>支払人</v>
          </cell>
          <cell r="D342" t="str">
            <v>AI11</v>
          </cell>
        </row>
        <row r="343">
          <cell r="A343">
            <v>541408</v>
          </cell>
          <cell r="B343" t="str">
            <v>株式会社　ヒューネット・ディスプレイテク</v>
          </cell>
          <cell r="C343" t="str">
            <v>受注先</v>
          </cell>
          <cell r="D343" t="str">
            <v>AI11</v>
          </cell>
        </row>
        <row r="344">
          <cell r="A344">
            <v>542300</v>
          </cell>
          <cell r="B344" t="str">
            <v>菱洋エレクトロ株式会社　郡山営業所</v>
          </cell>
          <cell r="C344" t="str">
            <v>支払人</v>
          </cell>
          <cell r="D344" t="str">
            <v>AI11</v>
          </cell>
        </row>
        <row r="345">
          <cell r="A345">
            <v>570500</v>
          </cell>
          <cell r="B345" t="str">
            <v>ソニーエリクソンモバイルコミュニケーショ</v>
          </cell>
          <cell r="C345" t="str">
            <v>支払人</v>
          </cell>
          <cell r="D345" t="str">
            <v>AI11</v>
          </cell>
        </row>
        <row r="346">
          <cell r="A346">
            <v>571100</v>
          </cell>
          <cell r="B346" t="str">
            <v>第二営業日本アジアＧ　雑口</v>
          </cell>
          <cell r="C346" t="str">
            <v>支払人</v>
          </cell>
          <cell r="D346" t="str">
            <v>AI11</v>
          </cell>
        </row>
        <row r="347">
          <cell r="A347">
            <v>571300</v>
          </cell>
          <cell r="B347" t="str">
            <v>ソニーイーエムシーエス（株）　湖西サイト</v>
          </cell>
          <cell r="C347" t="str">
            <v>支払人</v>
          </cell>
          <cell r="D347" t="str">
            <v>AI11</v>
          </cell>
        </row>
        <row r="348">
          <cell r="A348">
            <v>572500</v>
          </cell>
          <cell r="B348" t="str">
            <v>協栄産業株式会社　神奈川営業所</v>
          </cell>
          <cell r="C348" t="str">
            <v>支払人</v>
          </cell>
          <cell r="D348" t="str">
            <v>AI11</v>
          </cell>
        </row>
        <row r="349">
          <cell r="A349">
            <v>572502</v>
          </cell>
          <cell r="B349" t="str">
            <v>株式会社　ＪＶＣケンウッド　ＰＳ事業グループ</v>
          </cell>
          <cell r="C349" t="str">
            <v>受注先</v>
          </cell>
          <cell r="D349" t="str">
            <v>AI11</v>
          </cell>
        </row>
        <row r="350">
          <cell r="A350">
            <v>572700</v>
          </cell>
          <cell r="B350" t="str">
            <v>ＫＹＯＥＩ　ＥＬＥＣＴＲＯＮＩＣＳ（Ｓ）</v>
          </cell>
          <cell r="C350" t="str">
            <v>支払人</v>
          </cell>
          <cell r="D350" t="str">
            <v>AI11</v>
          </cell>
        </row>
        <row r="351">
          <cell r="A351">
            <v>572701</v>
          </cell>
          <cell r="B351" t="str">
            <v>ＫＥＮＷＯＯＤ　ＥＬＥＣＴＲＯＮＩＣＳ</v>
          </cell>
          <cell r="C351" t="str">
            <v>受注先</v>
          </cell>
          <cell r="D351" t="str">
            <v>AI11</v>
          </cell>
        </row>
        <row r="352">
          <cell r="A352">
            <v>573500</v>
          </cell>
          <cell r="B352" t="str">
            <v>ＡＶＩＳＵＭ　ＰＴＹ　ＬＴＤ．</v>
          </cell>
          <cell r="C352" t="str">
            <v>支払人</v>
          </cell>
          <cell r="D352" t="str">
            <v>AI11</v>
          </cell>
        </row>
        <row r="353">
          <cell r="A353">
            <v>574200</v>
          </cell>
          <cell r="B353" t="str">
            <v>株式会社　日立ハイテクノロジーズ</v>
          </cell>
          <cell r="C353" t="str">
            <v>支払人</v>
          </cell>
          <cell r="D353" t="str">
            <v>AI11</v>
          </cell>
        </row>
        <row r="354">
          <cell r="A354">
            <v>574500</v>
          </cell>
          <cell r="B354" t="str">
            <v>ＫＹＯＣＥＲＡ　Ｄｉｓｐｌａｙ　Ｓｉｎｇａｐｏｒｅ　Ｐｔｅ．Ｌｔｄ．</v>
          </cell>
          <cell r="C354" t="str">
            <v>支払人</v>
          </cell>
          <cell r="D354" t="str">
            <v>AI11</v>
          </cell>
        </row>
        <row r="355">
          <cell r="A355">
            <v>574501</v>
          </cell>
          <cell r="B355" t="str">
            <v>ＬＥＩＣＡ　ＳＩＮＧＡＰＯＲＥ</v>
          </cell>
          <cell r="C355" t="str">
            <v>受注先</v>
          </cell>
          <cell r="D355" t="str">
            <v>AI11</v>
          </cell>
        </row>
        <row r="356">
          <cell r="A356">
            <v>574503</v>
          </cell>
          <cell r="B356" t="str">
            <v>ＪＶＣ　ＭＡＮＵＦＡＣＴＵＲＩＮＧ　ＭＡＬＡＹＳＩＡ　ＳＤＮ．</v>
          </cell>
          <cell r="C356" t="str">
            <v>受注先</v>
          </cell>
          <cell r="D356" t="str">
            <v>AI11</v>
          </cell>
        </row>
        <row r="357">
          <cell r="A357">
            <v>574505</v>
          </cell>
          <cell r="B357" t="str">
            <v>ＦＬＥＸＴＲＯＮＩＣＳ　ＤＥＳＩＧＮ　Ａ</v>
          </cell>
          <cell r="C357" t="str">
            <v>受注先</v>
          </cell>
          <cell r="D357" t="str">
            <v>AI11</v>
          </cell>
        </row>
        <row r="358">
          <cell r="A358">
            <v>575400</v>
          </cell>
          <cell r="B358" t="str">
            <v>京セラディスプレイＳＴＤ　第二営業部欧米Ｇ</v>
          </cell>
          <cell r="C358" t="str">
            <v>支払人</v>
          </cell>
          <cell r="D358" t="str">
            <v>AI11</v>
          </cell>
        </row>
        <row r="359">
          <cell r="A359">
            <v>575500</v>
          </cell>
          <cell r="B359" t="str">
            <v>協栄産業株式会社　日立営業所</v>
          </cell>
          <cell r="C359" t="str">
            <v>支払人</v>
          </cell>
          <cell r="D359" t="str">
            <v>AI11</v>
          </cell>
        </row>
        <row r="360">
          <cell r="A360">
            <v>575900</v>
          </cell>
          <cell r="B360" t="str">
            <v>京セラディスプレイＳＴＤ　第二営業日本アジアＧ</v>
          </cell>
          <cell r="C360" t="str">
            <v>支払人</v>
          </cell>
          <cell r="D360" t="str">
            <v>AI11</v>
          </cell>
        </row>
        <row r="361">
          <cell r="A361">
            <v>576300</v>
          </cell>
          <cell r="B361" t="str">
            <v>佐鳥電機株式会社　大阪支社</v>
          </cell>
          <cell r="C361" t="str">
            <v>支払人</v>
          </cell>
          <cell r="D361" t="str">
            <v>AI11</v>
          </cell>
        </row>
        <row r="362">
          <cell r="A362">
            <v>576303</v>
          </cell>
          <cell r="B362" t="str">
            <v>ＡＰＰＥＡＬ　ＴＥＬＥＣＯＭ　ＣＯ．</v>
          </cell>
          <cell r="C362" t="str">
            <v>受注先</v>
          </cell>
          <cell r="D362" t="str">
            <v>AI11</v>
          </cell>
        </row>
        <row r="363">
          <cell r="A363">
            <v>576308</v>
          </cell>
          <cell r="B363" t="str">
            <v>ＬＥＡＤＥＲ　ＣＯＭＭＵＮＩＣＡＴＩＯＮ</v>
          </cell>
          <cell r="C363" t="str">
            <v>受注先</v>
          </cell>
          <cell r="D363" t="str">
            <v>AI11</v>
          </cell>
        </row>
        <row r="364">
          <cell r="A364">
            <v>576800</v>
          </cell>
          <cell r="B364" t="str">
            <v>ソニーイーエムシーエス（株）小見川テック</v>
          </cell>
          <cell r="C364" t="str">
            <v>支払人</v>
          </cell>
          <cell r="D364" t="str">
            <v>AI11</v>
          </cell>
        </row>
        <row r="365">
          <cell r="A365">
            <v>577000</v>
          </cell>
          <cell r="B365" t="str">
            <v>第二営業部　日本アジアＧ(旧ＣＩ国内)</v>
          </cell>
          <cell r="C365" t="str">
            <v>支払人</v>
          </cell>
          <cell r="D365" t="str">
            <v>AI11</v>
          </cell>
        </row>
        <row r="366">
          <cell r="A366">
            <v>577101</v>
          </cell>
          <cell r="B366" t="str">
            <v>ＢＥＩＪＩＮＧ　Ｄ－ＰＥＡＫ　ＣＨＯＯＳ</v>
          </cell>
          <cell r="C366" t="str">
            <v>受注先</v>
          </cell>
          <cell r="D366" t="str">
            <v>AI11</v>
          </cell>
        </row>
        <row r="367">
          <cell r="A367">
            <v>577200</v>
          </cell>
          <cell r="B367" t="str">
            <v>神鋼商事株式会社</v>
          </cell>
          <cell r="C367" t="str">
            <v>支払人</v>
          </cell>
          <cell r="D367" t="str">
            <v>AI11</v>
          </cell>
        </row>
        <row r="368">
          <cell r="A368">
            <v>577900</v>
          </cell>
          <cell r="B368" t="str">
            <v>フルタカ電気株式会社　松本営業所</v>
          </cell>
          <cell r="C368" t="str">
            <v>支払人</v>
          </cell>
          <cell r="D368" t="str">
            <v>AI11</v>
          </cell>
        </row>
        <row r="369">
          <cell r="A369">
            <v>578300</v>
          </cell>
          <cell r="B369" t="str">
            <v>株式会社　ＪＶＣケンウッド　横須賀工場</v>
          </cell>
          <cell r="C369" t="str">
            <v>支払人</v>
          </cell>
          <cell r="D369" t="str">
            <v>AI11</v>
          </cell>
        </row>
        <row r="370">
          <cell r="A370">
            <v>578700</v>
          </cell>
          <cell r="B370" t="str">
            <v>菱洋エレクトロ株式会社</v>
          </cell>
          <cell r="C370" t="str">
            <v>支払人</v>
          </cell>
          <cell r="D370" t="str">
            <v>AI11</v>
          </cell>
        </row>
        <row r="371">
          <cell r="A371">
            <v>578701</v>
          </cell>
          <cell r="B371" t="str">
            <v>伊藤忠ケミカルフロンティア株式会社</v>
          </cell>
          <cell r="C371" t="str">
            <v>受注先</v>
          </cell>
          <cell r="D371" t="str">
            <v>AI11</v>
          </cell>
        </row>
        <row r="372">
          <cell r="A372">
            <v>578800</v>
          </cell>
          <cell r="B372" t="str">
            <v>ＴＦＴ－京セラディスプレイスタンダード</v>
          </cell>
          <cell r="C372" t="str">
            <v>支払人</v>
          </cell>
          <cell r="D372" t="str">
            <v>AI11</v>
          </cell>
        </row>
        <row r="373">
          <cell r="A373">
            <v>580200</v>
          </cell>
          <cell r="B373" t="str">
            <v>ＫＹＯＣＥＲＡ　Ｄｉｓｐｌａｙ　Ｓｉｎｇａｐｏｒｅ　Ｐｔｅ．Ｌｔｄ．</v>
          </cell>
          <cell r="C373" t="str">
            <v>支払人</v>
          </cell>
          <cell r="D373" t="str">
            <v>AI11</v>
          </cell>
        </row>
        <row r="374">
          <cell r="A374">
            <v>588300</v>
          </cell>
          <cell r="B374" t="str">
            <v>佐鳥電機株式会社　第二営欧米Ｇ　海外生産</v>
          </cell>
          <cell r="C374" t="str">
            <v>支払人</v>
          </cell>
          <cell r="D374" t="str">
            <v>AI11</v>
          </cell>
        </row>
        <row r="375">
          <cell r="A375">
            <v>600300</v>
          </cell>
          <cell r="B375" t="str">
            <v>株式会社　シミズシンテック　東京支店</v>
          </cell>
          <cell r="C375" t="str">
            <v>支払人</v>
          </cell>
          <cell r="D375" t="str">
            <v>AI11</v>
          </cell>
        </row>
        <row r="376">
          <cell r="A376">
            <v>600600</v>
          </cell>
          <cell r="B376" t="str">
            <v>菱電商事株式会社　浜松営業所</v>
          </cell>
          <cell r="C376" t="str">
            <v>支払人</v>
          </cell>
          <cell r="D376" t="str">
            <v>AI11</v>
          </cell>
        </row>
        <row r="377">
          <cell r="A377">
            <v>600700</v>
          </cell>
          <cell r="B377" t="str">
            <v>菱電商事株式会社　４階半導体・デバイス部</v>
          </cell>
          <cell r="C377" t="str">
            <v>支払人</v>
          </cell>
          <cell r="D377" t="str">
            <v>AI11</v>
          </cell>
        </row>
        <row r="378">
          <cell r="A378">
            <v>600703</v>
          </cell>
          <cell r="B378" t="str">
            <v>菱電商事株式会社　東北支店</v>
          </cell>
          <cell r="C378" t="str">
            <v>支払人</v>
          </cell>
          <cell r="D378" t="str">
            <v>AI11</v>
          </cell>
        </row>
        <row r="379">
          <cell r="A379">
            <v>600704</v>
          </cell>
          <cell r="B379" t="str">
            <v>株式会社エー・アンド・デイ</v>
          </cell>
          <cell r="C379" t="str">
            <v>受注先</v>
          </cell>
          <cell r="D379" t="str">
            <v>AI11</v>
          </cell>
        </row>
        <row r="380">
          <cell r="A380">
            <v>600707</v>
          </cell>
          <cell r="B380" t="str">
            <v>スタンレー電気株式会社</v>
          </cell>
          <cell r="C380" t="str">
            <v>受注先</v>
          </cell>
          <cell r="D380" t="str">
            <v>AI11</v>
          </cell>
        </row>
        <row r="381">
          <cell r="A381">
            <v>600712</v>
          </cell>
          <cell r="B381" t="str">
            <v>ＮＥＣインフロンティア株式会社</v>
          </cell>
          <cell r="C381" t="str">
            <v>受注先</v>
          </cell>
          <cell r="D381" t="str">
            <v>AI11</v>
          </cell>
        </row>
        <row r="382">
          <cell r="A382">
            <v>600716</v>
          </cell>
          <cell r="B382" t="str">
            <v>東北アルプス株式会社　第２機構事業部</v>
          </cell>
          <cell r="C382" t="str">
            <v>受注先</v>
          </cell>
          <cell r="D382" t="str">
            <v>AI11</v>
          </cell>
        </row>
        <row r="383">
          <cell r="A383">
            <v>600717</v>
          </cell>
          <cell r="B383" t="str">
            <v>理研計器株式会社</v>
          </cell>
          <cell r="C383" t="str">
            <v>受注先</v>
          </cell>
          <cell r="D383" t="str">
            <v>AI11</v>
          </cell>
        </row>
        <row r="384">
          <cell r="A384">
            <v>600728</v>
          </cell>
          <cell r="B384" t="str">
            <v>東京菱商デバイス株式会社</v>
          </cell>
          <cell r="C384" t="str">
            <v>受注先</v>
          </cell>
          <cell r="D384" t="str">
            <v>AI11</v>
          </cell>
        </row>
        <row r="385">
          <cell r="A385">
            <v>600732</v>
          </cell>
          <cell r="B385" t="str">
            <v>ＳＭＣ株式会社</v>
          </cell>
          <cell r="C385" t="str">
            <v>受注先</v>
          </cell>
          <cell r="D385" t="str">
            <v>AI11</v>
          </cell>
        </row>
        <row r="386">
          <cell r="A386">
            <v>600800</v>
          </cell>
          <cell r="B386" t="str">
            <v>菱電商事株式会社　北関東支社</v>
          </cell>
          <cell r="C386" t="str">
            <v>支払人</v>
          </cell>
          <cell r="D386" t="str">
            <v>AI11</v>
          </cell>
        </row>
        <row r="387">
          <cell r="A387">
            <v>601100</v>
          </cell>
          <cell r="B387" t="str">
            <v>菱電商事株式会社　静岡支店</v>
          </cell>
          <cell r="C387" t="str">
            <v>支払人</v>
          </cell>
          <cell r="D387" t="str">
            <v>AI11</v>
          </cell>
        </row>
        <row r="388">
          <cell r="A388">
            <v>601103</v>
          </cell>
          <cell r="B388" t="str">
            <v>日立アプライアンス株式会社　清水空調本部　資材部</v>
          </cell>
          <cell r="C388" t="str">
            <v>受注先</v>
          </cell>
          <cell r="D388" t="str">
            <v>AI11</v>
          </cell>
        </row>
        <row r="389">
          <cell r="A389">
            <v>601105</v>
          </cell>
          <cell r="B389" t="str">
            <v>高木産業株式会社</v>
          </cell>
          <cell r="C389" t="str">
            <v>受注先</v>
          </cell>
          <cell r="D389" t="str">
            <v>AI11</v>
          </cell>
        </row>
        <row r="390">
          <cell r="A390">
            <v>601400</v>
          </cell>
          <cell r="B390" t="str">
            <v>ローランド株式会社</v>
          </cell>
          <cell r="C390" t="str">
            <v>受注先</v>
          </cell>
          <cell r="D390" t="str">
            <v>AI11</v>
          </cell>
        </row>
        <row r="391">
          <cell r="A391">
            <v>601500</v>
          </cell>
          <cell r="B391" t="str">
            <v>ヤマハ株式会社</v>
          </cell>
          <cell r="C391" t="str">
            <v>受注先</v>
          </cell>
          <cell r="D391" t="str">
            <v>AI11</v>
          </cell>
        </row>
        <row r="392">
          <cell r="A392">
            <v>601800</v>
          </cell>
          <cell r="B392" t="str">
            <v>三菱電機ホ―ム機器株式会社</v>
          </cell>
          <cell r="C392" t="str">
            <v>受注先</v>
          </cell>
          <cell r="D392" t="str">
            <v>AI11</v>
          </cell>
        </row>
        <row r="393">
          <cell r="A393">
            <v>602000</v>
          </cell>
          <cell r="B393" t="str">
            <v>富士電機株式会社　吹上工場</v>
          </cell>
          <cell r="C393" t="str">
            <v>受注先</v>
          </cell>
          <cell r="D393" t="str">
            <v>AI11</v>
          </cell>
        </row>
        <row r="394">
          <cell r="A394">
            <v>602700</v>
          </cell>
          <cell r="B394" t="str">
            <v>三洋電機株式会社</v>
          </cell>
          <cell r="C394" t="str">
            <v>受注先</v>
          </cell>
          <cell r="D394" t="str">
            <v>AI11</v>
          </cell>
        </row>
        <row r="395">
          <cell r="A395">
            <v>602800</v>
          </cell>
          <cell r="B395" t="str">
            <v>サンケン電気株式会社</v>
          </cell>
          <cell r="C395" t="str">
            <v>受注先</v>
          </cell>
          <cell r="D395" t="str">
            <v>AI11</v>
          </cell>
        </row>
        <row r="396">
          <cell r="A396">
            <v>603600</v>
          </cell>
          <cell r="B396" t="str">
            <v>芦立電気株式会社</v>
          </cell>
          <cell r="C396" t="str">
            <v>支払人</v>
          </cell>
          <cell r="D396" t="str">
            <v>AI11</v>
          </cell>
        </row>
        <row r="397">
          <cell r="A397">
            <v>604000</v>
          </cell>
          <cell r="B397" t="str">
            <v>株式会社　コシダテック</v>
          </cell>
          <cell r="C397" t="str">
            <v>支払人</v>
          </cell>
          <cell r="D397" t="str">
            <v>AI11</v>
          </cell>
        </row>
        <row r="398">
          <cell r="A398">
            <v>604200</v>
          </cell>
          <cell r="B398" t="str">
            <v>小森電機株式会社</v>
          </cell>
          <cell r="C398" t="str">
            <v>支払人</v>
          </cell>
          <cell r="D398" t="str">
            <v>AI11</v>
          </cell>
        </row>
        <row r="399">
          <cell r="A399">
            <v>604300</v>
          </cell>
          <cell r="B399" t="str">
            <v>長野小森電機株式会社</v>
          </cell>
          <cell r="C399" t="str">
            <v>支払人</v>
          </cell>
          <cell r="D399" t="str">
            <v>AI11</v>
          </cell>
        </row>
        <row r="400">
          <cell r="A400">
            <v>604500</v>
          </cell>
          <cell r="B400" t="str">
            <v>東京無線器材株式会社</v>
          </cell>
          <cell r="C400" t="str">
            <v>支払人</v>
          </cell>
          <cell r="D400" t="str">
            <v>AI11</v>
          </cell>
        </row>
        <row r="401">
          <cell r="A401">
            <v>604600</v>
          </cell>
          <cell r="B401" t="str">
            <v>株式会社　田村電機製作所　資材部　堀様</v>
          </cell>
          <cell r="C401" t="str">
            <v>支払人</v>
          </cell>
          <cell r="D401" t="str">
            <v>AI11</v>
          </cell>
        </row>
        <row r="402">
          <cell r="A402">
            <v>604800</v>
          </cell>
          <cell r="B402" t="str">
            <v>日本無線株式会社　三鷹製作所</v>
          </cell>
          <cell r="C402" t="str">
            <v>受注先</v>
          </cell>
          <cell r="D402" t="str">
            <v>AI11</v>
          </cell>
        </row>
        <row r="403">
          <cell r="A403">
            <v>604900</v>
          </cell>
          <cell r="B403" t="str">
            <v>フルタカ電気株式会社</v>
          </cell>
          <cell r="C403" t="str">
            <v>支払人</v>
          </cell>
          <cell r="D403" t="str">
            <v>AI11</v>
          </cell>
        </row>
        <row r="404">
          <cell r="A404">
            <v>604904</v>
          </cell>
          <cell r="B404" t="str">
            <v>ＧＥ富士電機メーター株式会社</v>
          </cell>
          <cell r="C404" t="str">
            <v>受注先</v>
          </cell>
          <cell r="D404" t="str">
            <v>AI11</v>
          </cell>
        </row>
        <row r="405">
          <cell r="A405">
            <v>604908</v>
          </cell>
          <cell r="B405" t="str">
            <v>関西地区</v>
          </cell>
          <cell r="C405" t="str">
            <v>受注先</v>
          </cell>
          <cell r="D405" t="str">
            <v>AI11</v>
          </cell>
        </row>
        <row r="406">
          <cell r="A406">
            <v>605200</v>
          </cell>
          <cell r="B406" t="str">
            <v>横河電機株式会社</v>
          </cell>
          <cell r="C406" t="str">
            <v>受注先</v>
          </cell>
          <cell r="D406" t="str">
            <v>AI11</v>
          </cell>
        </row>
        <row r="407">
          <cell r="A407">
            <v>606500</v>
          </cell>
          <cell r="B407" t="str">
            <v>（株）山武</v>
          </cell>
          <cell r="C407" t="str">
            <v>受注先</v>
          </cell>
          <cell r="D407" t="str">
            <v>AI11</v>
          </cell>
        </row>
        <row r="408">
          <cell r="A408">
            <v>607100</v>
          </cell>
          <cell r="B408" t="str">
            <v>アマノ株式会社</v>
          </cell>
          <cell r="C408" t="str">
            <v>受注先</v>
          </cell>
          <cell r="D408" t="str">
            <v>AI11</v>
          </cell>
        </row>
        <row r="409">
          <cell r="A409">
            <v>607900</v>
          </cell>
          <cell r="B409" t="str">
            <v>大崎電気工業株式会社</v>
          </cell>
          <cell r="C409" t="str">
            <v>受注先</v>
          </cell>
          <cell r="D409" t="str">
            <v>AI11</v>
          </cell>
        </row>
        <row r="410">
          <cell r="A410">
            <v>608600</v>
          </cell>
          <cell r="B410" t="str">
            <v>アンリツ株式会社</v>
          </cell>
          <cell r="C410" t="str">
            <v>受注先</v>
          </cell>
          <cell r="D410" t="str">
            <v>AI11</v>
          </cell>
        </row>
        <row r="411">
          <cell r="A411">
            <v>608700</v>
          </cell>
          <cell r="B411" t="str">
            <v>日本マランツ株式会社</v>
          </cell>
          <cell r="C411" t="str">
            <v>支払人</v>
          </cell>
          <cell r="D411" t="str">
            <v>AI11</v>
          </cell>
        </row>
        <row r="412">
          <cell r="A412">
            <v>608800</v>
          </cell>
          <cell r="B412" t="str">
            <v>小糸工業株式会社</v>
          </cell>
          <cell r="C412" t="str">
            <v>受注先</v>
          </cell>
          <cell r="D412" t="str">
            <v>AI11</v>
          </cell>
        </row>
        <row r="413">
          <cell r="A413">
            <v>609400</v>
          </cell>
          <cell r="B413" t="str">
            <v>旭硝子株式会社　ＬＣＤ営業グループ</v>
          </cell>
          <cell r="C413" t="str">
            <v>支払人</v>
          </cell>
          <cell r="D413" t="str">
            <v>AI11</v>
          </cell>
        </row>
        <row r="414">
          <cell r="A414">
            <v>609500</v>
          </cell>
          <cell r="B414" t="str">
            <v>株式会社　ルネサスデバイス販売</v>
          </cell>
          <cell r="C414" t="str">
            <v>支払人</v>
          </cell>
          <cell r="D414" t="str">
            <v>AI11</v>
          </cell>
        </row>
        <row r="415">
          <cell r="A415">
            <v>609501</v>
          </cell>
          <cell r="B415" t="str">
            <v>日本航空電子工業株式会社</v>
          </cell>
          <cell r="C415" t="str">
            <v>受注先</v>
          </cell>
          <cell r="D415" t="str">
            <v>AI11</v>
          </cell>
        </row>
        <row r="416">
          <cell r="A416">
            <v>609800</v>
          </cell>
          <cell r="B416" t="str">
            <v>東邦電子株式会社</v>
          </cell>
          <cell r="C416" t="str">
            <v>支払人</v>
          </cell>
          <cell r="D416" t="str">
            <v>AI11</v>
          </cell>
        </row>
        <row r="417">
          <cell r="A417">
            <v>609900</v>
          </cell>
          <cell r="B417" t="str">
            <v>株式会社　立花エレテック　東京支社</v>
          </cell>
          <cell r="C417" t="str">
            <v>支払人</v>
          </cell>
          <cell r="D417" t="str">
            <v>AI11</v>
          </cell>
        </row>
        <row r="418">
          <cell r="A418">
            <v>610300</v>
          </cell>
          <cell r="B418" t="str">
            <v>ミツミ電機株式会社</v>
          </cell>
          <cell r="C418" t="str">
            <v>支払人</v>
          </cell>
          <cell r="D418" t="str">
            <v>AI11</v>
          </cell>
        </row>
        <row r="419">
          <cell r="A419">
            <v>610400</v>
          </cell>
          <cell r="B419" t="str">
            <v>菱洋エレクトロ株式会社　横浜営業所</v>
          </cell>
          <cell r="C419" t="str">
            <v>支払人</v>
          </cell>
          <cell r="D419" t="str">
            <v>AI11</v>
          </cell>
        </row>
        <row r="420">
          <cell r="A420">
            <v>610401</v>
          </cell>
          <cell r="B420" t="str">
            <v>株式会社　タツノ・メカトロニクス</v>
          </cell>
          <cell r="C420" t="str">
            <v>受注先</v>
          </cell>
          <cell r="D420" t="str">
            <v>AI11</v>
          </cell>
        </row>
        <row r="421">
          <cell r="A421">
            <v>610503</v>
          </cell>
          <cell r="B421" t="str">
            <v>菱洋エレクトロ株式会社　熊谷支店</v>
          </cell>
          <cell r="C421" t="str">
            <v>支払人</v>
          </cell>
          <cell r="D421" t="str">
            <v>AI11</v>
          </cell>
        </row>
        <row r="422">
          <cell r="A422">
            <v>610508</v>
          </cell>
          <cell r="B422" t="str">
            <v>ソニーマグネスケール株式会社　伊勢原事業</v>
          </cell>
          <cell r="C422" t="str">
            <v>受注先</v>
          </cell>
          <cell r="D422" t="str">
            <v>AI11</v>
          </cell>
        </row>
        <row r="423">
          <cell r="A423">
            <v>611600</v>
          </cell>
          <cell r="B423" t="str">
            <v>長野日本無線株式会社</v>
          </cell>
          <cell r="C423" t="str">
            <v>受注先</v>
          </cell>
          <cell r="D423" t="str">
            <v>AI11</v>
          </cell>
        </row>
        <row r="424">
          <cell r="A424">
            <v>611900</v>
          </cell>
          <cell r="B424" t="str">
            <v>上田日本無線株式会社</v>
          </cell>
          <cell r="C424" t="str">
            <v>受注先</v>
          </cell>
          <cell r="D424" t="str">
            <v>AI11</v>
          </cell>
        </row>
        <row r="425">
          <cell r="A425">
            <v>612300</v>
          </cell>
          <cell r="B425" t="str">
            <v>東洋通信機株式会社</v>
          </cell>
          <cell r="C425" t="str">
            <v>受注先</v>
          </cell>
          <cell r="D425" t="str">
            <v>AI11</v>
          </cell>
        </row>
        <row r="426">
          <cell r="A426">
            <v>612800</v>
          </cell>
          <cell r="B426" t="str">
            <v>株式会社　ソキア</v>
          </cell>
          <cell r="C426" t="str">
            <v>受注先</v>
          </cell>
          <cell r="D426" t="str">
            <v>AI11</v>
          </cell>
        </row>
        <row r="427">
          <cell r="A427">
            <v>613200</v>
          </cell>
          <cell r="B427" t="str">
            <v>株式会社　日立製作所　中条工場</v>
          </cell>
          <cell r="C427" t="str">
            <v>受注先</v>
          </cell>
          <cell r="D427" t="str">
            <v>AI11</v>
          </cell>
        </row>
        <row r="428">
          <cell r="A428">
            <v>613300</v>
          </cell>
          <cell r="B428" t="str">
            <v>株式会社　日立製作所　習志野工場</v>
          </cell>
          <cell r="C428" t="str">
            <v>受注先</v>
          </cell>
          <cell r="D428" t="str">
            <v>AI11</v>
          </cell>
        </row>
        <row r="429">
          <cell r="A429">
            <v>613500</v>
          </cell>
          <cell r="B429" t="str">
            <v>株式会社　日立製作所　国分工場</v>
          </cell>
          <cell r="C429" t="str">
            <v>受注先</v>
          </cell>
          <cell r="D429" t="str">
            <v>AI11</v>
          </cell>
        </row>
        <row r="430">
          <cell r="A430">
            <v>613600</v>
          </cell>
          <cell r="B430" t="str">
            <v>沖電気工業株式会社　本庄工場</v>
          </cell>
          <cell r="C430" t="str">
            <v>受注先</v>
          </cell>
          <cell r="D430" t="str">
            <v>AI11</v>
          </cell>
        </row>
        <row r="431">
          <cell r="A431">
            <v>613700</v>
          </cell>
          <cell r="B431" t="str">
            <v>沖電気工業株式会社　高崎工場</v>
          </cell>
          <cell r="C431" t="str">
            <v>受注先</v>
          </cell>
          <cell r="D431" t="str">
            <v>AI11</v>
          </cell>
        </row>
        <row r="432">
          <cell r="A432">
            <v>614700</v>
          </cell>
          <cell r="B432" t="str">
            <v>菱洋エレクトロ株式会社　厚木営業所</v>
          </cell>
          <cell r="C432" t="str">
            <v>支払人</v>
          </cell>
          <cell r="D432" t="str">
            <v>AI11</v>
          </cell>
        </row>
        <row r="433">
          <cell r="A433">
            <v>616300</v>
          </cell>
          <cell r="B433" t="str">
            <v>株式会社　菱和　浜松支店</v>
          </cell>
          <cell r="C433" t="str">
            <v>支払人</v>
          </cell>
          <cell r="D433" t="str">
            <v>AI11</v>
          </cell>
        </row>
        <row r="434">
          <cell r="A434">
            <v>617300</v>
          </cell>
          <cell r="B434" t="str">
            <v>菱洋エレクトロ株式会社　仙台支店</v>
          </cell>
          <cell r="C434" t="str">
            <v>支払人</v>
          </cell>
          <cell r="D434" t="str">
            <v>AI11</v>
          </cell>
        </row>
        <row r="435">
          <cell r="A435">
            <v>617301</v>
          </cell>
          <cell r="B435" t="str">
            <v>ケイテック株式会社</v>
          </cell>
          <cell r="C435" t="str">
            <v>受注先</v>
          </cell>
          <cell r="D435" t="str">
            <v>AI11</v>
          </cell>
        </row>
        <row r="436">
          <cell r="A436">
            <v>618002</v>
          </cell>
          <cell r="B436" t="str">
            <v>セイコーエプソン株式会社　富士見事業所</v>
          </cell>
          <cell r="C436" t="str">
            <v>受注先</v>
          </cell>
          <cell r="D436" t="str">
            <v>AI11</v>
          </cell>
        </row>
        <row r="437">
          <cell r="A437">
            <v>618100</v>
          </cell>
          <cell r="B437" t="str">
            <v>菱洋エレクトロ株式会社　松本支店</v>
          </cell>
          <cell r="C437" t="str">
            <v>支払人</v>
          </cell>
          <cell r="D437" t="str">
            <v>AI11</v>
          </cell>
        </row>
        <row r="438">
          <cell r="A438">
            <v>618301</v>
          </cell>
          <cell r="B438" t="str">
            <v>株式会社　日立国際電気</v>
          </cell>
          <cell r="C438" t="str">
            <v>受注先</v>
          </cell>
          <cell r="D438" t="str">
            <v>AI11</v>
          </cell>
        </row>
        <row r="439">
          <cell r="A439">
            <v>660200</v>
          </cell>
          <cell r="B439" t="str">
            <v>三菱電機株式会社　丸亀製作所</v>
          </cell>
          <cell r="C439" t="str">
            <v>支払人</v>
          </cell>
          <cell r="D439" t="str">
            <v>AI11</v>
          </cell>
        </row>
        <row r="440">
          <cell r="A440">
            <v>660600</v>
          </cell>
          <cell r="B440" t="str">
            <v>三菱電機株式会社　姫路製作所　納品管理Ｇ</v>
          </cell>
          <cell r="C440" t="str">
            <v>支払人</v>
          </cell>
          <cell r="D440" t="str">
            <v>AI11</v>
          </cell>
        </row>
        <row r="441">
          <cell r="A441">
            <v>661200</v>
          </cell>
          <cell r="B441" t="str">
            <v>株式会社たけびし</v>
          </cell>
          <cell r="C441" t="str">
            <v>支払人</v>
          </cell>
          <cell r="D441" t="str">
            <v>AI11</v>
          </cell>
        </row>
        <row r="442">
          <cell r="A442">
            <v>661201</v>
          </cell>
          <cell r="B442" t="str">
            <v>株式会社たけびし　九州支店</v>
          </cell>
          <cell r="C442" t="str">
            <v>支払人</v>
          </cell>
          <cell r="D442" t="str">
            <v>AI11</v>
          </cell>
        </row>
        <row r="443">
          <cell r="A443">
            <v>661203</v>
          </cell>
          <cell r="B443" t="str">
            <v>オムロン直方株式会社</v>
          </cell>
          <cell r="C443" t="str">
            <v>受注先</v>
          </cell>
          <cell r="D443" t="str">
            <v>AI11</v>
          </cell>
        </row>
        <row r="444">
          <cell r="A444">
            <v>661205</v>
          </cell>
          <cell r="B444" t="str">
            <v>株式会社　堀場製作所</v>
          </cell>
          <cell r="C444" t="str">
            <v>受注先</v>
          </cell>
          <cell r="D444" t="str">
            <v>AI11</v>
          </cell>
        </row>
        <row r="445">
          <cell r="A445">
            <v>661206</v>
          </cell>
          <cell r="B445" t="str">
            <v>株式会社　島津製作所</v>
          </cell>
          <cell r="C445" t="str">
            <v>受注先</v>
          </cell>
          <cell r="D445" t="str">
            <v>AI11</v>
          </cell>
        </row>
        <row r="446">
          <cell r="A446">
            <v>661216</v>
          </cell>
          <cell r="B446" t="str">
            <v>オムロン株式会社三島事業所</v>
          </cell>
          <cell r="C446" t="str">
            <v>受注先</v>
          </cell>
          <cell r="D446" t="str">
            <v>AI11</v>
          </cell>
        </row>
        <row r="447">
          <cell r="A447">
            <v>661300</v>
          </cell>
          <cell r="B447" t="str">
            <v>大洋興業株式会社　映像情報システム営業部</v>
          </cell>
          <cell r="C447" t="str">
            <v>支払人</v>
          </cell>
          <cell r="D447" t="str">
            <v>AI11</v>
          </cell>
        </row>
        <row r="448">
          <cell r="A448">
            <v>661303</v>
          </cell>
          <cell r="B448" t="str">
            <v>株式会社　キーエンス</v>
          </cell>
          <cell r="C448" t="str">
            <v>受注先</v>
          </cell>
          <cell r="D448" t="str">
            <v>AI11</v>
          </cell>
        </row>
        <row r="449">
          <cell r="A449">
            <v>661400</v>
          </cell>
          <cell r="B449" t="str">
            <v>株式会社　キーエンス</v>
          </cell>
          <cell r="C449" t="str">
            <v>支払人</v>
          </cell>
          <cell r="D449" t="str">
            <v>AI11</v>
          </cell>
        </row>
        <row r="450">
          <cell r="A450">
            <v>661500</v>
          </cell>
          <cell r="B450" t="str">
            <v>萬世電機株式会社　東京支店</v>
          </cell>
          <cell r="C450" t="str">
            <v>支払人</v>
          </cell>
          <cell r="D450" t="str">
            <v>AI11</v>
          </cell>
        </row>
        <row r="451">
          <cell r="A451">
            <v>661506</v>
          </cell>
          <cell r="B451" t="str">
            <v>日本遠隔制御株式会社</v>
          </cell>
          <cell r="C451" t="str">
            <v>受注先</v>
          </cell>
          <cell r="D451" t="str">
            <v>AI11</v>
          </cell>
        </row>
        <row r="452">
          <cell r="A452">
            <v>661600</v>
          </cell>
          <cell r="B452" t="str">
            <v>ミヨシ電子株式会社</v>
          </cell>
          <cell r="C452" t="str">
            <v>支払人</v>
          </cell>
          <cell r="D452" t="str">
            <v>AI11</v>
          </cell>
        </row>
        <row r="453">
          <cell r="A453">
            <v>661700</v>
          </cell>
          <cell r="B453" t="str">
            <v>菱洋エレクトロ株式会社　大阪支店</v>
          </cell>
          <cell r="C453" t="str">
            <v>支払人</v>
          </cell>
          <cell r="D453" t="str">
            <v>AI11</v>
          </cell>
        </row>
        <row r="454">
          <cell r="A454">
            <v>661701</v>
          </cell>
          <cell r="B454" t="str">
            <v>アイコム株式会社</v>
          </cell>
          <cell r="C454" t="str">
            <v>受注先</v>
          </cell>
          <cell r="D454" t="str">
            <v>AI11</v>
          </cell>
        </row>
        <row r="455">
          <cell r="A455">
            <v>661702</v>
          </cell>
          <cell r="B455" t="str">
            <v>古野電気株式会社</v>
          </cell>
          <cell r="C455" t="str">
            <v>受注先</v>
          </cell>
          <cell r="D455" t="str">
            <v>AI11</v>
          </cell>
        </row>
        <row r="456">
          <cell r="A456">
            <v>661900</v>
          </cell>
          <cell r="B456" t="str">
            <v>菱電商事株式会社　関西支社</v>
          </cell>
          <cell r="C456" t="str">
            <v>支払人</v>
          </cell>
          <cell r="D456" t="str">
            <v>AI11</v>
          </cell>
        </row>
        <row r="457">
          <cell r="A457">
            <v>661910</v>
          </cell>
          <cell r="B457" t="str">
            <v>リンナイ</v>
          </cell>
          <cell r="C457" t="str">
            <v>受注先</v>
          </cell>
          <cell r="D457" t="str">
            <v>AI11</v>
          </cell>
        </row>
        <row r="458">
          <cell r="A458">
            <v>661911</v>
          </cell>
          <cell r="B458" t="str">
            <v>松下電器産業㈱　ＡＶＣネットワークス社</v>
          </cell>
          <cell r="C458" t="str">
            <v>受注先</v>
          </cell>
          <cell r="D458" t="str">
            <v>AI11</v>
          </cell>
        </row>
        <row r="459">
          <cell r="A459">
            <v>662000</v>
          </cell>
          <cell r="B459" t="str">
            <v>菱電商事株式会社　広島支社</v>
          </cell>
          <cell r="C459" t="str">
            <v>支払人</v>
          </cell>
          <cell r="D459" t="str">
            <v>AI11</v>
          </cell>
        </row>
        <row r="460">
          <cell r="A460">
            <v>662200</v>
          </cell>
          <cell r="B460" t="str">
            <v>菱電商事株式会社　九州支社</v>
          </cell>
          <cell r="C460" t="str">
            <v>支払人</v>
          </cell>
          <cell r="D460" t="str">
            <v>AI11</v>
          </cell>
        </row>
        <row r="461">
          <cell r="A461">
            <v>662202</v>
          </cell>
          <cell r="B461" t="str">
            <v>パナソニックコミュニケーションズ株式会社</v>
          </cell>
          <cell r="C461" t="str">
            <v>受注先</v>
          </cell>
          <cell r="D461" t="str">
            <v>AI11</v>
          </cell>
        </row>
        <row r="462">
          <cell r="A462">
            <v>662900</v>
          </cell>
          <cell r="B462" t="str">
            <v>協栄産業株式会社　大阪支店</v>
          </cell>
          <cell r="C462" t="str">
            <v>支払人</v>
          </cell>
          <cell r="D462" t="str">
            <v>AI11</v>
          </cell>
        </row>
        <row r="463">
          <cell r="A463">
            <v>662903</v>
          </cell>
          <cell r="B463" t="str">
            <v>グローリー工業株式会社</v>
          </cell>
          <cell r="C463" t="str">
            <v>受注先</v>
          </cell>
          <cell r="D463" t="str">
            <v>AI11</v>
          </cell>
        </row>
        <row r="464">
          <cell r="A464">
            <v>663000</v>
          </cell>
          <cell r="B464" t="str">
            <v>株式会社　立花エレテック</v>
          </cell>
          <cell r="C464" t="str">
            <v>支払人</v>
          </cell>
          <cell r="D464" t="str">
            <v>AI11</v>
          </cell>
        </row>
        <row r="465">
          <cell r="A465">
            <v>663002</v>
          </cell>
          <cell r="B465" t="str">
            <v>株式会社　ＰＦＵ</v>
          </cell>
          <cell r="C465" t="str">
            <v>受注先</v>
          </cell>
          <cell r="D465" t="str">
            <v>AI11</v>
          </cell>
        </row>
        <row r="466">
          <cell r="A466">
            <v>663004</v>
          </cell>
          <cell r="B466" t="str">
            <v>株式会社　ノーリツ</v>
          </cell>
          <cell r="C466" t="str">
            <v>受注先</v>
          </cell>
          <cell r="D466" t="str">
            <v>AI11</v>
          </cell>
        </row>
        <row r="467">
          <cell r="A467">
            <v>663005</v>
          </cell>
          <cell r="B467" t="str">
            <v>松下電器産業株式会社　電子楽器事業部</v>
          </cell>
          <cell r="C467" t="str">
            <v>受注先</v>
          </cell>
          <cell r="D467" t="str">
            <v>AI11</v>
          </cell>
        </row>
        <row r="468">
          <cell r="A468">
            <v>663007</v>
          </cell>
          <cell r="B468" t="str">
            <v>三洋テレコミュニケーションズ株式会社</v>
          </cell>
          <cell r="C468" t="str">
            <v>受注先</v>
          </cell>
          <cell r="D468" t="str">
            <v>AI11</v>
          </cell>
        </row>
        <row r="469">
          <cell r="A469">
            <v>663200</v>
          </cell>
          <cell r="B469" t="str">
            <v>菱電商事株式会社　関西支社</v>
          </cell>
          <cell r="C469" t="str">
            <v>支払人</v>
          </cell>
          <cell r="D469" t="str">
            <v>AI11</v>
          </cell>
        </row>
        <row r="470">
          <cell r="A470">
            <v>663201</v>
          </cell>
          <cell r="B470" t="str">
            <v>パナソニック四国エレクトロニクス株式会社</v>
          </cell>
          <cell r="C470" t="str">
            <v>支払人</v>
          </cell>
          <cell r="D470" t="str">
            <v>AI11</v>
          </cell>
        </row>
        <row r="471">
          <cell r="A471">
            <v>663400</v>
          </cell>
          <cell r="B471" t="str">
            <v>大和製衡株式会社　購買課</v>
          </cell>
          <cell r="C471" t="str">
            <v>受注先</v>
          </cell>
          <cell r="D471" t="str">
            <v>AI11</v>
          </cell>
        </row>
        <row r="472">
          <cell r="A472">
            <v>663800</v>
          </cell>
          <cell r="B472" t="str">
            <v>共信株式会社　大阪事業所</v>
          </cell>
          <cell r="C472" t="str">
            <v>支払人</v>
          </cell>
          <cell r="D472" t="str">
            <v>AI11</v>
          </cell>
        </row>
        <row r="473">
          <cell r="A473">
            <v>664300</v>
          </cell>
          <cell r="B473" t="str">
            <v>宝永電機株式会社　電子営業本部</v>
          </cell>
          <cell r="C473" t="str">
            <v>支払人</v>
          </cell>
          <cell r="D473" t="str">
            <v>AI11</v>
          </cell>
        </row>
        <row r="474">
          <cell r="A474">
            <v>664304</v>
          </cell>
          <cell r="B474" t="str">
            <v>松下電器産業株式会社　ガスシステム事業部</v>
          </cell>
          <cell r="C474" t="str">
            <v>受注先</v>
          </cell>
          <cell r="D474" t="str">
            <v>AI11</v>
          </cell>
        </row>
        <row r="475">
          <cell r="A475">
            <v>664500</v>
          </cell>
          <cell r="B475" t="str">
            <v>三菱電機株式会社　通信機製作所　Ｂ１１１</v>
          </cell>
          <cell r="C475" t="str">
            <v>支払人</v>
          </cell>
          <cell r="D475" t="str">
            <v>AI11</v>
          </cell>
        </row>
        <row r="476">
          <cell r="A476">
            <v>664600</v>
          </cell>
          <cell r="B476" t="str">
            <v>三菱電機株式会社　福山製作所</v>
          </cell>
          <cell r="C476" t="str">
            <v>支払人</v>
          </cell>
          <cell r="D476" t="str">
            <v>AI11</v>
          </cell>
        </row>
        <row r="477">
          <cell r="A477">
            <v>664650</v>
          </cell>
          <cell r="B477" t="str">
            <v>株式会社ＫＤＬ</v>
          </cell>
          <cell r="C477" t="str">
            <v>支払人</v>
          </cell>
          <cell r="D477" t="str">
            <v>AI11</v>
          </cell>
        </row>
        <row r="478">
          <cell r="A478">
            <v>666700</v>
          </cell>
          <cell r="B478" t="str">
            <v>菱電商事株式会社　高松支社</v>
          </cell>
          <cell r="C478" t="str">
            <v>支払人</v>
          </cell>
          <cell r="D478" t="str">
            <v>AI11</v>
          </cell>
        </row>
        <row r="479">
          <cell r="A479">
            <v>667300</v>
          </cell>
          <cell r="B479" t="str">
            <v>菱電商事株式会社　九州支社</v>
          </cell>
          <cell r="C479" t="str">
            <v>支払人</v>
          </cell>
          <cell r="D479" t="str">
            <v>AI11</v>
          </cell>
        </row>
        <row r="480">
          <cell r="A480">
            <v>668400</v>
          </cell>
          <cell r="B480" t="str">
            <v>協栄産業株式会社　北陸営業所</v>
          </cell>
          <cell r="C480" t="str">
            <v>支払人</v>
          </cell>
          <cell r="D480" t="str">
            <v>AI11</v>
          </cell>
        </row>
        <row r="481">
          <cell r="A481">
            <v>669100</v>
          </cell>
          <cell r="B481" t="str">
            <v>シャープ㈱　液晶パネル資材部</v>
          </cell>
          <cell r="C481" t="str">
            <v>支払人</v>
          </cell>
          <cell r="D481" t="str">
            <v>AI11</v>
          </cell>
        </row>
        <row r="482">
          <cell r="A482">
            <v>669600</v>
          </cell>
          <cell r="B482" t="str">
            <v>株式会社　立花エレテック　神戸支店</v>
          </cell>
          <cell r="C482" t="str">
            <v>支払人</v>
          </cell>
          <cell r="D482" t="str">
            <v>AI11</v>
          </cell>
        </row>
        <row r="483">
          <cell r="A483">
            <v>669602</v>
          </cell>
          <cell r="B483" t="str">
            <v>ＵＴＳＴＡＲＣＯＭ　ＴＥＬＥＣＯＭ　ＣＯ</v>
          </cell>
          <cell r="C483" t="str">
            <v>受注先</v>
          </cell>
          <cell r="D483" t="str">
            <v>AI11</v>
          </cell>
        </row>
        <row r="484">
          <cell r="A484">
            <v>670000</v>
          </cell>
          <cell r="B484" t="str">
            <v>ＫＹＯＣＥＲＡ　Ｄｉｓｐｌａｙ　Ｔｒａｄｉｎｇ（Ｓｈａｎｇｈａｉ）</v>
          </cell>
          <cell r="C484" t="str">
            <v>支払人</v>
          </cell>
          <cell r="D484" t="str">
            <v>AI11</v>
          </cell>
        </row>
        <row r="485">
          <cell r="A485">
            <v>670100</v>
          </cell>
          <cell r="B485" t="str">
            <v>菱電商事株式会社　九州支社</v>
          </cell>
          <cell r="C485" t="str">
            <v>支払人</v>
          </cell>
          <cell r="D485" t="str">
            <v>AI11</v>
          </cell>
        </row>
        <row r="486">
          <cell r="A486">
            <v>670101</v>
          </cell>
          <cell r="B486" t="str">
            <v>パナソニックコミュニケーションズ株式会社</v>
          </cell>
          <cell r="C486" t="str">
            <v>受注先</v>
          </cell>
          <cell r="D486" t="str">
            <v>AI11</v>
          </cell>
        </row>
        <row r="487">
          <cell r="A487">
            <v>671000</v>
          </cell>
          <cell r="B487" t="str">
            <v>フルタカ電気株式会社　大阪営業所</v>
          </cell>
          <cell r="C487" t="str">
            <v>支払人</v>
          </cell>
          <cell r="D487" t="str">
            <v>AI11</v>
          </cell>
        </row>
        <row r="488">
          <cell r="A488">
            <v>700100</v>
          </cell>
          <cell r="B488" t="str">
            <v>有喜産業株式会社</v>
          </cell>
          <cell r="C488" t="str">
            <v>支払人</v>
          </cell>
          <cell r="D488" t="str">
            <v>AI11</v>
          </cell>
        </row>
        <row r="489">
          <cell r="A489">
            <v>700300</v>
          </cell>
          <cell r="B489" t="str">
            <v>ＩＮＶＥＮＴＥＣ　ＡＰＰＬＩＡＮＣＥ</v>
          </cell>
          <cell r="C489" t="str">
            <v>支払人</v>
          </cell>
          <cell r="D489" t="str">
            <v>AI11</v>
          </cell>
        </row>
        <row r="490">
          <cell r="A490">
            <v>700400</v>
          </cell>
          <cell r="B490" t="str">
            <v>ＨＩＴＥＣＨ（光菱）</v>
          </cell>
          <cell r="C490" t="str">
            <v>支払人</v>
          </cell>
          <cell r="D490" t="str">
            <v>AI11</v>
          </cell>
        </row>
        <row r="491">
          <cell r="A491">
            <v>700600</v>
          </cell>
          <cell r="B491" t="str">
            <v>ＫＯＲＹＯ　ＥＬＥＣＴＲＯＮＩＣＳ　ＣＯ</v>
          </cell>
          <cell r="C491" t="str">
            <v>支払人</v>
          </cell>
          <cell r="D491" t="str">
            <v>AI11</v>
          </cell>
        </row>
        <row r="492">
          <cell r="A492">
            <v>700604</v>
          </cell>
          <cell r="B492" t="str">
            <v>ＳＡＮＧＥＡＮ　ＥＬＥＣＴＲＯＮＩＣＳ</v>
          </cell>
          <cell r="C492" t="str">
            <v>支払人</v>
          </cell>
          <cell r="D492" t="str">
            <v>AI11</v>
          </cell>
        </row>
        <row r="493">
          <cell r="A493">
            <v>700615</v>
          </cell>
          <cell r="B493" t="str">
            <v>ＺＹＬＵＸ　ＡＣＯＵＳＴＩＣ　ＣＯＲＰＯ</v>
          </cell>
          <cell r="C493" t="str">
            <v>受注先</v>
          </cell>
          <cell r="D493" t="str">
            <v>AI11</v>
          </cell>
        </row>
        <row r="494">
          <cell r="A494">
            <v>700900</v>
          </cell>
          <cell r="B494" t="str">
            <v>ＶＡＲＩＴＲＯＮＩＸ　ＬＩＭＩＴＥＤ</v>
          </cell>
          <cell r="C494" t="str">
            <v>支払人</v>
          </cell>
          <cell r="D494" t="str">
            <v>AI11</v>
          </cell>
        </row>
        <row r="495">
          <cell r="A495">
            <v>702800</v>
          </cell>
          <cell r="B495" t="str">
            <v>ＩＤＴ　ＤＡＴＡ　ＳＹＳＴＥＭ　ＬＴＤ．</v>
          </cell>
          <cell r="C495" t="str">
            <v>支払人</v>
          </cell>
          <cell r="D495" t="str">
            <v>AI11</v>
          </cell>
        </row>
        <row r="496">
          <cell r="A496">
            <v>703100</v>
          </cell>
          <cell r="B496" t="str">
            <v>ＦＯＲＷＡＲＤ　ＥＬＥＣＴＲＩＣ　ＣＯ．</v>
          </cell>
          <cell r="C496" t="str">
            <v>支払人</v>
          </cell>
          <cell r="D496" t="str">
            <v>AI11</v>
          </cell>
        </row>
        <row r="497">
          <cell r="A497">
            <v>703200</v>
          </cell>
          <cell r="B497" t="str">
            <v>佐鳥電機株式会社　韓国</v>
          </cell>
          <cell r="C497" t="str">
            <v>支払人</v>
          </cell>
          <cell r="D497" t="str">
            <v>AI11</v>
          </cell>
        </row>
        <row r="498">
          <cell r="A498">
            <v>703300</v>
          </cell>
          <cell r="B498" t="str">
            <v>佐鳥電機株式会社　香港</v>
          </cell>
          <cell r="C498" t="str">
            <v>支払人</v>
          </cell>
          <cell r="D498" t="str">
            <v>AI11</v>
          </cell>
        </row>
        <row r="499">
          <cell r="A499">
            <v>704200</v>
          </cell>
          <cell r="B499" t="str">
            <v>香取物産株式会社</v>
          </cell>
          <cell r="C499" t="str">
            <v>支払人</v>
          </cell>
          <cell r="D499" t="str">
            <v>AI11</v>
          </cell>
        </row>
        <row r="500">
          <cell r="A500">
            <v>704209</v>
          </cell>
          <cell r="B500" t="str">
            <v>ＪＥＴＦＬＹ</v>
          </cell>
          <cell r="C500" t="str">
            <v>受注先</v>
          </cell>
          <cell r="D500" t="str">
            <v>AI11</v>
          </cell>
        </row>
        <row r="501">
          <cell r="A501">
            <v>704800</v>
          </cell>
          <cell r="B501" t="str">
            <v>ＶＩＫＡＹ　ＩＮＤＵＳＴＲＩＡＬ　ＰＴＥ</v>
          </cell>
          <cell r="C501" t="str">
            <v>支払人</v>
          </cell>
          <cell r="D501" t="str">
            <v>AI11</v>
          </cell>
        </row>
        <row r="502">
          <cell r="A502">
            <v>704900</v>
          </cell>
          <cell r="B502" t="str">
            <v>ＬＥＥ　ＬＡＢＯＲＡＴＯＲＩＥＳ　ＰＴＥ　ＬＴＤ．</v>
          </cell>
          <cell r="C502" t="str">
            <v>支払人</v>
          </cell>
          <cell r="D502" t="str">
            <v>AI11</v>
          </cell>
        </row>
        <row r="503">
          <cell r="A503">
            <v>706110</v>
          </cell>
          <cell r="B503" t="str">
            <v>ＳＯＮＹ　ＩＮＴＥＲＮＡＴＩＯＮＡＬ（Ｓ</v>
          </cell>
          <cell r="C503" t="str">
            <v>支払人</v>
          </cell>
          <cell r="D503" t="str">
            <v>AI11</v>
          </cell>
        </row>
        <row r="504">
          <cell r="A504">
            <v>706200</v>
          </cell>
          <cell r="B504" t="str">
            <v>ＳＯＬＯＭＯＮ　ＧＯＬＤＥＮＴＥＫ　ＤＩ</v>
          </cell>
          <cell r="C504" t="str">
            <v>支払人</v>
          </cell>
          <cell r="D504" t="str">
            <v>AI11</v>
          </cell>
        </row>
        <row r="505">
          <cell r="A505">
            <v>707500</v>
          </cell>
          <cell r="B505" t="str">
            <v>ＵＣＨＩ　ＯＰＴＯＥＬＥＣＴＲＯＮＩＣ（</v>
          </cell>
          <cell r="C505" t="str">
            <v>支払人</v>
          </cell>
          <cell r="D505" t="str">
            <v>AI11</v>
          </cell>
        </row>
        <row r="506">
          <cell r="A506">
            <v>710200</v>
          </cell>
          <cell r="B506" t="str">
            <v>ＨＩＫＡＬＩ　ＣＯＲＰＯＲＡＴＩＯＮ　Ｓ</v>
          </cell>
          <cell r="C506" t="str">
            <v>支払人</v>
          </cell>
          <cell r="D506" t="str">
            <v>AI11</v>
          </cell>
        </row>
        <row r="507">
          <cell r="A507">
            <v>710300</v>
          </cell>
          <cell r="B507" t="str">
            <v>ＹＡＭＡＴＯ　ＴＲＡＮＳＰＯＲＴ（ＨＫ）</v>
          </cell>
          <cell r="C507" t="str">
            <v>支払人</v>
          </cell>
          <cell r="D507" t="str">
            <v>AI11</v>
          </cell>
        </row>
        <row r="508">
          <cell r="A508">
            <v>730000</v>
          </cell>
          <cell r="B508" t="str">
            <v>ＥＥＭＳ</v>
          </cell>
          <cell r="C508" t="str">
            <v>支払人</v>
          </cell>
          <cell r="D508" t="str">
            <v>AI11</v>
          </cell>
        </row>
        <row r="509">
          <cell r="A509">
            <v>730800</v>
          </cell>
          <cell r="B509" t="str">
            <v>横河ヒューレットパッカード株式会社</v>
          </cell>
          <cell r="C509" t="str">
            <v>支払人</v>
          </cell>
          <cell r="D509" t="str">
            <v>AI11</v>
          </cell>
        </row>
        <row r="510">
          <cell r="A510">
            <v>750000</v>
          </cell>
          <cell r="B510" t="str">
            <v>三菱電機株式会社　稲沢製作所</v>
          </cell>
          <cell r="C510" t="str">
            <v>受注先</v>
          </cell>
          <cell r="D510" t="str">
            <v>AI11</v>
          </cell>
        </row>
        <row r="511">
          <cell r="A511">
            <v>750001</v>
          </cell>
          <cell r="B511" t="str">
            <v>メルコディスプレイテクノロジー株式会社</v>
          </cell>
          <cell r="C511" t="str">
            <v>支払人</v>
          </cell>
          <cell r="D511" t="str">
            <v>AI11</v>
          </cell>
        </row>
        <row r="512">
          <cell r="A512">
            <v>750090</v>
          </cell>
          <cell r="B512" t="str">
            <v>フレクトロニクス　中国</v>
          </cell>
          <cell r="C512" t="str">
            <v>受注先</v>
          </cell>
          <cell r="D512" t="str">
            <v>AI11</v>
          </cell>
        </row>
        <row r="513">
          <cell r="A513">
            <v>750091</v>
          </cell>
          <cell r="B513" t="str">
            <v>中国三菱電機販売㈱</v>
          </cell>
          <cell r="C513" t="str">
            <v>支払人</v>
          </cell>
          <cell r="D513" t="str">
            <v>AI11</v>
          </cell>
        </row>
        <row r="514">
          <cell r="A514">
            <v>750092</v>
          </cell>
          <cell r="B514" t="str">
            <v>シャープ株式会社　通信システム事業本部</v>
          </cell>
          <cell r="C514" t="str">
            <v>受注先</v>
          </cell>
          <cell r="D514" t="str">
            <v>AI11</v>
          </cell>
        </row>
        <row r="515">
          <cell r="A515">
            <v>750110</v>
          </cell>
          <cell r="B515" t="str">
            <v>ＫＹＯＣＥＲＡ　Ｄｉｓｐｌａｙ　Ｓｉｎｇａｐｏｒｅ　Ｐｔｅ．Ｌｔｄ．</v>
          </cell>
          <cell r="C515" t="str">
            <v>支払人</v>
          </cell>
          <cell r="D515" t="str">
            <v>AI11</v>
          </cell>
        </row>
        <row r="516">
          <cell r="A516">
            <v>750111</v>
          </cell>
          <cell r="B516" t="str">
            <v>日本サムスン　（仮モバイルアジアＧ）</v>
          </cell>
          <cell r="C516" t="str">
            <v>支払人</v>
          </cell>
          <cell r="D516" t="str">
            <v>AI11</v>
          </cell>
        </row>
        <row r="517">
          <cell r="A517">
            <v>750112</v>
          </cell>
          <cell r="B517" t="str">
            <v>ＰＡＮＴＥＣＨ　ＣＯ．，ＬＴＤ．</v>
          </cell>
          <cell r="C517" t="str">
            <v>受注先</v>
          </cell>
          <cell r="D517" t="str">
            <v>AI11</v>
          </cell>
        </row>
        <row r="518">
          <cell r="A518">
            <v>750120</v>
          </cell>
          <cell r="B518" t="str">
            <v>株式会社　中央製作所</v>
          </cell>
          <cell r="C518" t="str">
            <v>受注先</v>
          </cell>
          <cell r="D518" t="str">
            <v>AI11</v>
          </cell>
        </row>
        <row r="519">
          <cell r="A519">
            <v>750135</v>
          </cell>
          <cell r="B519" t="str">
            <v>ＫＹＯＣＥＲＡ　Ｄｉｓｐｌａｙ　Ｃｏｒｐｏｒａｔｉｏｎ　</v>
          </cell>
          <cell r="C519" t="str">
            <v>支払人</v>
          </cell>
          <cell r="D519" t="str">
            <v>AI11</v>
          </cell>
        </row>
        <row r="520">
          <cell r="A520">
            <v>750136</v>
          </cell>
          <cell r="B520" t="str">
            <v>ＰＥＲＣＥＰＴＩＯＮ　ＤＩＧＩＴＡＬ</v>
          </cell>
          <cell r="C520" t="str">
            <v>支払人</v>
          </cell>
          <cell r="D520" t="str">
            <v>AI11</v>
          </cell>
        </row>
        <row r="521">
          <cell r="A521">
            <v>750160</v>
          </cell>
          <cell r="B521" t="str">
            <v>古鷹電子貿易（上海）有限公司</v>
          </cell>
          <cell r="C521" t="str">
            <v>支払人</v>
          </cell>
          <cell r="D521" t="str">
            <v>AI11</v>
          </cell>
        </row>
        <row r="522">
          <cell r="A522">
            <v>750295</v>
          </cell>
          <cell r="B522" t="str">
            <v>フルタカ電気株式会社（オプトレックスチーム)</v>
          </cell>
          <cell r="C522" t="str">
            <v>受注先</v>
          </cell>
          <cell r="D522" t="str">
            <v>AI11</v>
          </cell>
        </row>
        <row r="523">
          <cell r="A523">
            <v>750361</v>
          </cell>
          <cell r="B523" t="str">
            <v>菱電商事株式会社　関西支社　ＦＡシステム第一部</v>
          </cell>
          <cell r="C523" t="str">
            <v>受注先</v>
          </cell>
          <cell r="D523" t="str">
            <v>AI11</v>
          </cell>
        </row>
        <row r="524">
          <cell r="A524">
            <v>750405</v>
          </cell>
          <cell r="B524" t="str">
            <v>ＫＹＯＣＥＲＡ　Ｄｉｓｐｌａｙ　（Ｔｈａｉｌａｎｄ）　Ｃｏ．，Ｌｔｄ．</v>
          </cell>
          <cell r="C524" t="str">
            <v>支払人</v>
          </cell>
          <cell r="D524" t="str">
            <v>AI11</v>
          </cell>
        </row>
        <row r="525">
          <cell r="A525">
            <v>750550</v>
          </cell>
          <cell r="B525" t="str">
            <v>高知カシオ株式会社</v>
          </cell>
          <cell r="C525" t="str">
            <v>支払人</v>
          </cell>
          <cell r="D525" t="str">
            <v>AI11</v>
          </cell>
        </row>
        <row r="526">
          <cell r="A526">
            <v>750580</v>
          </cell>
          <cell r="B526" t="str">
            <v>株式会社　沖電気コミュニケーションシステムズ</v>
          </cell>
          <cell r="C526" t="str">
            <v>受注先</v>
          </cell>
          <cell r="D526" t="str">
            <v>AI11</v>
          </cell>
        </row>
        <row r="527">
          <cell r="A527">
            <v>750630</v>
          </cell>
          <cell r="B527" t="str">
            <v>ソニーサプライチェーンソリューション株式会社</v>
          </cell>
          <cell r="C527" t="str">
            <v>支払人</v>
          </cell>
          <cell r="D527" t="str">
            <v>AI11</v>
          </cell>
        </row>
        <row r="528">
          <cell r="A528">
            <v>750755</v>
          </cell>
          <cell r="B528" t="str">
            <v>ＴＡＫＥＢＩＳＨＩ　ＥＬＥＣＴＲＩＣ　ＳＡＬＥＳ　</v>
          </cell>
          <cell r="C528" t="str">
            <v>受注先</v>
          </cell>
          <cell r="D528" t="str">
            <v>AI11</v>
          </cell>
        </row>
        <row r="529">
          <cell r="A529">
            <v>750765</v>
          </cell>
          <cell r="B529" t="str">
            <v>上海友菱電子有限会社</v>
          </cell>
          <cell r="C529" t="str">
            <v>受注先</v>
          </cell>
          <cell r="D529" t="str">
            <v>AI11</v>
          </cell>
        </row>
        <row r="530">
          <cell r="A530">
            <v>750780</v>
          </cell>
          <cell r="B530" t="str">
            <v>ソニーサプライチェーンソリューション株式会社（非課税）</v>
          </cell>
          <cell r="C530" t="str">
            <v>支払人</v>
          </cell>
          <cell r="D530" t="str">
            <v>AI11</v>
          </cell>
        </row>
        <row r="531">
          <cell r="A531">
            <v>750805</v>
          </cell>
          <cell r="B531" t="str">
            <v>ＳＨＡＮＧＨＡＩ　ＳＡＴＯＲＩ　ＣＯ．，ＬＴＤ．</v>
          </cell>
          <cell r="C531" t="str">
            <v>受注先</v>
          </cell>
          <cell r="D531" t="str">
            <v>AI11</v>
          </cell>
        </row>
        <row r="532">
          <cell r="A532">
            <v>750827</v>
          </cell>
          <cell r="B532" t="str">
            <v>株式会社　オルタステクノロジー高知</v>
          </cell>
          <cell r="C532" t="str">
            <v>支払人</v>
          </cell>
          <cell r="D532" t="str">
            <v>AI11</v>
          </cell>
        </row>
        <row r="533">
          <cell r="A533">
            <v>750828</v>
          </cell>
          <cell r="B533" t="str">
            <v>株式会社　オルタステクノロジー</v>
          </cell>
          <cell r="C533" t="str">
            <v>支払人</v>
          </cell>
          <cell r="D533" t="str">
            <v>AI11</v>
          </cell>
        </row>
        <row r="534">
          <cell r="A534">
            <v>750876</v>
          </cell>
          <cell r="B534" t="str">
            <v>株式会社　オルタステクノロジー高知</v>
          </cell>
          <cell r="C534" t="str">
            <v>支払人</v>
          </cell>
          <cell r="D534" t="str">
            <v>AI11</v>
          </cell>
        </row>
        <row r="535">
          <cell r="A535">
            <v>750915</v>
          </cell>
          <cell r="B535" t="str">
            <v>双日プラネット株式会社</v>
          </cell>
          <cell r="C535" t="str">
            <v>支払人</v>
          </cell>
          <cell r="D535" t="str">
            <v>AI11</v>
          </cell>
        </row>
        <row r="536">
          <cell r="A536">
            <v>750950</v>
          </cell>
          <cell r="B536" t="str">
            <v>株式会社　立花エレテック　北陸支店</v>
          </cell>
          <cell r="C536" t="str">
            <v>受注先</v>
          </cell>
          <cell r="D536" t="str">
            <v>AI11</v>
          </cell>
        </row>
        <row r="537">
          <cell r="A537">
            <v>750985</v>
          </cell>
          <cell r="B537" t="str">
            <v>パナソニックＳＳインフラシステム株式会社</v>
          </cell>
          <cell r="C537" t="str">
            <v>支払人</v>
          </cell>
          <cell r="D537" t="str">
            <v>AI11</v>
          </cell>
        </row>
        <row r="538">
          <cell r="A538">
            <v>751050</v>
          </cell>
          <cell r="B538" t="str">
            <v>菱電商事株式会社　仙台営業所</v>
          </cell>
          <cell r="C538" t="str">
            <v>受注先</v>
          </cell>
          <cell r="D538" t="str">
            <v>AI11</v>
          </cell>
        </row>
        <row r="539">
          <cell r="A539">
            <v>751135</v>
          </cell>
          <cell r="B539" t="str">
            <v>京セラ株式会社　滋賀野洲工場</v>
          </cell>
          <cell r="C539" t="str">
            <v>支払人</v>
          </cell>
          <cell r="D539" t="str">
            <v>AI11</v>
          </cell>
        </row>
        <row r="540">
          <cell r="A540">
            <v>751155</v>
          </cell>
          <cell r="B540" t="str">
            <v>双日株式会社</v>
          </cell>
          <cell r="C540" t="str">
            <v>支払人</v>
          </cell>
          <cell r="D540" t="str">
            <v>AI11</v>
          </cell>
        </row>
        <row r="541">
          <cell r="A541">
            <v>751181</v>
          </cell>
          <cell r="B541" t="str">
            <v>ＨＡＫＵＴＯ　ＳＩＮＧＡＰＯＲＥ　ＰＴＥ　ＬＴＤ</v>
          </cell>
          <cell r="C541" t="str">
            <v>受注先</v>
          </cell>
          <cell r="D541" t="str">
            <v>AI11</v>
          </cell>
        </row>
        <row r="542">
          <cell r="A542">
            <v>890800</v>
          </cell>
          <cell r="B542" t="str">
            <v>第二営業部　日本アジアＧ(旧CI日本)</v>
          </cell>
          <cell r="C542" t="str">
            <v>支払人</v>
          </cell>
          <cell r="D542" t="str">
            <v>AI11</v>
          </cell>
        </row>
        <row r="543">
          <cell r="A543">
            <v>891500</v>
          </cell>
          <cell r="B543" t="str">
            <v>協栄産業株式会社　名古屋支店</v>
          </cell>
          <cell r="C543" t="str">
            <v>支払人</v>
          </cell>
          <cell r="D543" t="str">
            <v>AI11</v>
          </cell>
        </row>
        <row r="544">
          <cell r="A544">
            <v>891501</v>
          </cell>
          <cell r="B544" t="str">
            <v>日立オムロンターミナルソリューションズ㈱</v>
          </cell>
          <cell r="C544" t="str">
            <v>受注先</v>
          </cell>
          <cell r="D544" t="str">
            <v>AI11</v>
          </cell>
        </row>
        <row r="545">
          <cell r="A545">
            <v>891502</v>
          </cell>
          <cell r="B545" t="str">
            <v>ユピテル工業株式会社</v>
          </cell>
          <cell r="C545" t="str">
            <v>受注先</v>
          </cell>
          <cell r="D545" t="str">
            <v>AI11</v>
          </cell>
        </row>
        <row r="546">
          <cell r="A546">
            <v>892200</v>
          </cell>
          <cell r="B546" t="str">
            <v>株式会社　カナデン</v>
          </cell>
          <cell r="C546" t="str">
            <v>支払人</v>
          </cell>
          <cell r="D546" t="str">
            <v>AI11</v>
          </cell>
        </row>
        <row r="547">
          <cell r="A547">
            <v>893200</v>
          </cell>
          <cell r="B547" t="str">
            <v>オムロン株式会社</v>
          </cell>
          <cell r="C547" t="str">
            <v>受注先</v>
          </cell>
          <cell r="D547" t="str">
            <v>AI11</v>
          </cell>
        </row>
        <row r="548">
          <cell r="A548">
            <v>893800</v>
          </cell>
          <cell r="B548" t="str">
            <v>萬世電機株式会社</v>
          </cell>
          <cell r="C548" t="str">
            <v>支払人</v>
          </cell>
          <cell r="D548" t="str">
            <v>AI11</v>
          </cell>
        </row>
        <row r="549">
          <cell r="A549">
            <v>894700</v>
          </cell>
          <cell r="B549" t="str">
            <v>旭硝子株式会社　中央研究所</v>
          </cell>
          <cell r="C549" t="str">
            <v>支払人</v>
          </cell>
          <cell r="D549" t="str">
            <v>AI11</v>
          </cell>
        </row>
        <row r="550">
          <cell r="A550">
            <v>910055</v>
          </cell>
          <cell r="B550" t="str">
            <v>京セラディスプレイ株式会社　第二営業部日本アジアＧ</v>
          </cell>
          <cell r="C550" t="str">
            <v>支払人</v>
          </cell>
          <cell r="D550" t="str">
            <v>AI11</v>
          </cell>
        </row>
        <row r="551">
          <cell r="A551">
            <v>910056</v>
          </cell>
          <cell r="B551" t="str">
            <v>第二営業部　日本アジアＧ(旧モ日ア)</v>
          </cell>
          <cell r="C551" t="str">
            <v>支払人</v>
          </cell>
          <cell r="D551" t="str">
            <v>AI11</v>
          </cell>
        </row>
        <row r="552">
          <cell r="A552">
            <v>920000</v>
          </cell>
          <cell r="B552" t="str">
            <v>京セラディスプレイ株式会社　スタンダード</v>
          </cell>
          <cell r="C552" t="str">
            <v>支払人</v>
          </cell>
          <cell r="D552" t="str">
            <v>AI11</v>
          </cell>
        </row>
        <row r="553">
          <cell r="A553">
            <v>501200</v>
          </cell>
          <cell r="B553" t="str">
            <v>ＭＯＴＯＲＯＬＡ　ＫＯＲＥＡ　ＩＮＣ</v>
          </cell>
          <cell r="C553" t="str">
            <v>支払人</v>
          </cell>
          <cell r="D553" t="str">
            <v>AI15</v>
          </cell>
        </row>
        <row r="554">
          <cell r="A554">
            <v>501202</v>
          </cell>
          <cell r="B554" t="str">
            <v>ＭＯＴＯＲＯＬＡ　ＫＯＲＥＡ，ＩＮＣ．</v>
          </cell>
          <cell r="C554" t="str">
            <v>受注先</v>
          </cell>
          <cell r="D554" t="str">
            <v>AI15</v>
          </cell>
        </row>
        <row r="555">
          <cell r="A555">
            <v>502300</v>
          </cell>
          <cell r="B555" t="str">
            <v>ＭＯＴＯＲＯＬＡ（ＣＨＩＮＡ）ＥＬＥＣＴ</v>
          </cell>
          <cell r="C555" t="str">
            <v>支払人</v>
          </cell>
          <cell r="D555" t="str">
            <v>AI15</v>
          </cell>
        </row>
        <row r="556">
          <cell r="A556">
            <v>502301</v>
          </cell>
          <cell r="B556" t="str">
            <v>ＨＡＮＧＺＨＯＵ　ＥＡＳＴＣＯＭ　ＣＥＬ</v>
          </cell>
          <cell r="C556" t="str">
            <v>受注先</v>
          </cell>
          <cell r="D556" t="str">
            <v>AI15</v>
          </cell>
        </row>
        <row r="557">
          <cell r="A557">
            <v>571700</v>
          </cell>
          <cell r="B557" t="str">
            <v>ＫＹＯＣＥＲＡ　Ｄｉｓｐｌａｙ　Ａｍｅｒｉｃａ,　Ｉｎｃ．</v>
          </cell>
          <cell r="C557" t="str">
            <v>支払人</v>
          </cell>
          <cell r="D557" t="str">
            <v>AI15</v>
          </cell>
        </row>
        <row r="558">
          <cell r="A558">
            <v>571701</v>
          </cell>
          <cell r="B558" t="str">
            <v>ＤＩＳＴＹ－ＡＰＯＬＬＯ</v>
          </cell>
          <cell r="C558" t="str">
            <v>受注先</v>
          </cell>
          <cell r="D558" t="str">
            <v>AI15</v>
          </cell>
        </row>
        <row r="559">
          <cell r="A559">
            <v>571702</v>
          </cell>
          <cell r="B559" t="str">
            <v>ＡＶＮＥＴ</v>
          </cell>
          <cell r="C559" t="str">
            <v>受注先</v>
          </cell>
          <cell r="D559" t="str">
            <v>AI15</v>
          </cell>
        </row>
        <row r="560">
          <cell r="A560">
            <v>571706</v>
          </cell>
          <cell r="B560" t="str">
            <v>ＦＬＥＸＴＲＯＮＩＣＳ　ＩＮＤＵＳＴＲＩ</v>
          </cell>
          <cell r="C560" t="str">
            <v>受注先</v>
          </cell>
          <cell r="D560" t="str">
            <v>AI15</v>
          </cell>
        </row>
        <row r="561">
          <cell r="A561">
            <v>571800</v>
          </cell>
          <cell r="B561" t="str">
            <v>ＫＹＯＣＥＲＡ　Ｄｉｓｐｌａｙ　Ｅｕｒｏｐｅ　ＧｍｂＨ</v>
          </cell>
          <cell r="C561" t="str">
            <v>支払人</v>
          </cell>
          <cell r="D561" t="str">
            <v>AI15</v>
          </cell>
        </row>
        <row r="562">
          <cell r="A562">
            <v>571803</v>
          </cell>
          <cell r="B562" t="str">
            <v>ＥＵＲＯＣＯＭＰＯＳＡＮＴ</v>
          </cell>
          <cell r="C562" t="str">
            <v>受注先</v>
          </cell>
          <cell r="D562" t="str">
            <v>AI15</v>
          </cell>
        </row>
        <row r="563">
          <cell r="A563">
            <v>571807</v>
          </cell>
          <cell r="B563" t="str">
            <v>ＥＧ　ＣＯＭＰＯＮＥＮＴＳ</v>
          </cell>
          <cell r="C563" t="str">
            <v>受注先</v>
          </cell>
          <cell r="D563" t="str">
            <v>AI15</v>
          </cell>
        </row>
        <row r="564">
          <cell r="A564">
            <v>571818</v>
          </cell>
          <cell r="B564" t="str">
            <v>ＲＡＹＭＡＲＩＮＥ　ＬＩＭＩＴＥＤ</v>
          </cell>
          <cell r="C564" t="str">
            <v>受注先</v>
          </cell>
          <cell r="D564" t="str">
            <v>AI15</v>
          </cell>
        </row>
        <row r="565">
          <cell r="A565">
            <v>574502</v>
          </cell>
          <cell r="B565" t="str">
            <v>ＡＧＩＬＥＮＴ　ＭＡＬＡＹＳＩＡ</v>
          </cell>
          <cell r="C565" t="str">
            <v>受注先</v>
          </cell>
          <cell r="D565" t="str">
            <v>AI15</v>
          </cell>
        </row>
        <row r="566">
          <cell r="A566">
            <v>574901</v>
          </cell>
          <cell r="B566" t="str">
            <v>ＴＥＣＨＳＯＮＩＣ</v>
          </cell>
          <cell r="C566" t="str">
            <v>受注先</v>
          </cell>
          <cell r="D566" t="str">
            <v>AI15</v>
          </cell>
        </row>
        <row r="567">
          <cell r="A567">
            <v>574902</v>
          </cell>
          <cell r="B567" t="str">
            <v>ＴＨＡＬＥＳ　ＮＡＶＩＧＡＴＩＯＮ</v>
          </cell>
          <cell r="C567" t="str">
            <v>受注先</v>
          </cell>
          <cell r="D567" t="str">
            <v>AI15</v>
          </cell>
        </row>
        <row r="568">
          <cell r="A568">
            <v>575000</v>
          </cell>
          <cell r="B568" t="str">
            <v>ＫＹＯＣＥＲＡ　Ｄｉｓｐｌａｙ　Ｅｕｒｏｐｅ　ＧｍｂＨ</v>
          </cell>
          <cell r="C568" t="str">
            <v>支払人</v>
          </cell>
          <cell r="D568" t="str">
            <v>AI15</v>
          </cell>
        </row>
        <row r="569">
          <cell r="A569">
            <v>577100</v>
          </cell>
          <cell r="B569" t="str">
            <v>ＫＹＯＣＥＲＡ　Ｄｉｓｐｌａｙ　Ｔｒａｄｉｎｇ（Ｓｈａｎｇｈａｉ）</v>
          </cell>
          <cell r="C569" t="str">
            <v>支払人</v>
          </cell>
          <cell r="D569" t="str">
            <v>AI15</v>
          </cell>
        </row>
        <row r="570">
          <cell r="A570">
            <v>577401</v>
          </cell>
          <cell r="B570" t="str">
            <v>ＭＯＴＯＲＯＬＡ　ＰＥＮＡＮＧ</v>
          </cell>
          <cell r="C570" t="str">
            <v>受注先</v>
          </cell>
          <cell r="D570" t="str">
            <v>AI15</v>
          </cell>
        </row>
        <row r="571">
          <cell r="A571">
            <v>580500</v>
          </cell>
          <cell r="B571" t="str">
            <v>ＫＹＯＣＥＲＡ　Ｄｉｓｐｌａｙ　Ｃｏｒｐｏｒａｔｉｏｎ　</v>
          </cell>
          <cell r="C571" t="str">
            <v>支払人</v>
          </cell>
          <cell r="D571" t="str">
            <v>AI15</v>
          </cell>
        </row>
        <row r="572">
          <cell r="A572">
            <v>705000</v>
          </cell>
          <cell r="B572" t="str">
            <v>ＭＯＴＯＲＯＬＡ　ＥＬＥＣＴＲＯＮＩＣＳ</v>
          </cell>
          <cell r="C572" t="str">
            <v>支払人</v>
          </cell>
          <cell r="D572" t="str">
            <v>AI15</v>
          </cell>
        </row>
        <row r="573">
          <cell r="A573">
            <v>709501</v>
          </cell>
          <cell r="B573" t="str">
            <v>ＺＩＬ０６／ＭＯＴＯＲＯＬＡ　ＩＳＲＡＥＬ　ＬＴＤ（ＬＯＤ）</v>
          </cell>
          <cell r="C573" t="str">
            <v>受注先</v>
          </cell>
          <cell r="D573" t="str">
            <v>AI15</v>
          </cell>
        </row>
        <row r="574">
          <cell r="A574">
            <v>730200</v>
          </cell>
          <cell r="B574" t="str">
            <v>佐鳥電機株式会社　海外第１部</v>
          </cell>
          <cell r="C574" t="str">
            <v>支払人</v>
          </cell>
          <cell r="D574" t="str">
            <v>AI15</v>
          </cell>
        </row>
        <row r="575">
          <cell r="A575">
            <v>730201</v>
          </cell>
          <cell r="B575" t="str">
            <v>ＬＩＦＥＳＣＡＮ</v>
          </cell>
          <cell r="C575" t="str">
            <v>受注先</v>
          </cell>
          <cell r="D575" t="str">
            <v>AI15</v>
          </cell>
        </row>
        <row r="576">
          <cell r="A576">
            <v>730700</v>
          </cell>
          <cell r="B576" t="str">
            <v>ＶＩＫＡＹ</v>
          </cell>
          <cell r="C576" t="str">
            <v>支払人</v>
          </cell>
          <cell r="D576" t="str">
            <v>AI15</v>
          </cell>
        </row>
        <row r="577">
          <cell r="A577">
            <v>731100</v>
          </cell>
          <cell r="B577" t="str">
            <v>ＫＹＯＣＥＲＡ　Ｄｉｓｐｌａｙ　Ａｍｅｒｉｃａ,　Ｉｎｃ．</v>
          </cell>
          <cell r="C577" t="str">
            <v>支払人</v>
          </cell>
          <cell r="D577" t="str">
            <v>AI15</v>
          </cell>
        </row>
        <row r="578">
          <cell r="A578">
            <v>731105</v>
          </cell>
          <cell r="B578" t="str">
            <v>ＡＶＡＹＡ　ＣＯＭＭＵＮＩＣＡＴＩＯＮＳ</v>
          </cell>
          <cell r="C578" t="str">
            <v>受注先</v>
          </cell>
          <cell r="D578" t="str">
            <v>AI15</v>
          </cell>
        </row>
        <row r="579">
          <cell r="A579">
            <v>731106</v>
          </cell>
          <cell r="B579" t="str">
            <v>ＯＫＩ　ＴＥＬＥＣＯＭ</v>
          </cell>
          <cell r="C579" t="str">
            <v>支払人</v>
          </cell>
          <cell r="D579" t="str">
            <v>AI15</v>
          </cell>
        </row>
        <row r="580">
          <cell r="A580">
            <v>731107</v>
          </cell>
          <cell r="B580" t="str">
            <v>ＭＯＴ－ＣＥＬ－ＵＳＡ</v>
          </cell>
          <cell r="C580" t="str">
            <v>受注先</v>
          </cell>
          <cell r="D580" t="str">
            <v>AI15</v>
          </cell>
        </row>
        <row r="581">
          <cell r="A581">
            <v>731108</v>
          </cell>
          <cell r="B581" t="str">
            <v>ＩＮＴＥＲＭＥＣ　ＴＥＣＨＮＯＬＯＧＩＥ</v>
          </cell>
          <cell r="C581" t="str">
            <v>受注先</v>
          </cell>
          <cell r="D581" t="str">
            <v>AI15</v>
          </cell>
        </row>
        <row r="582">
          <cell r="A582">
            <v>731110</v>
          </cell>
          <cell r="B582" t="str">
            <v>ＭＩＣＲＯＳ</v>
          </cell>
          <cell r="C582" t="str">
            <v>支払人</v>
          </cell>
          <cell r="D582" t="str">
            <v>AI15</v>
          </cell>
        </row>
        <row r="583">
          <cell r="A583">
            <v>731113</v>
          </cell>
          <cell r="B583" t="str">
            <v>ＬＯＷＲＡＮＣＥ　ＥＬＥＣＴＲＯＮＩＣＳ</v>
          </cell>
          <cell r="C583" t="str">
            <v>受注先</v>
          </cell>
          <cell r="D583" t="str">
            <v>AI15</v>
          </cell>
        </row>
        <row r="584">
          <cell r="A584">
            <v>731115</v>
          </cell>
          <cell r="B584" t="str">
            <v>ＴＥＬＸＯＮ　ＣＯＲＰＯＲＡＴＩＯＮ</v>
          </cell>
          <cell r="C584" t="str">
            <v>受注先</v>
          </cell>
          <cell r="D584" t="str">
            <v>AI15</v>
          </cell>
        </row>
        <row r="585">
          <cell r="A585">
            <v>731116</v>
          </cell>
          <cell r="B585" t="str">
            <v>ＬＥＸＭＡＲＫ</v>
          </cell>
          <cell r="C585" t="str">
            <v>受注先</v>
          </cell>
          <cell r="D585" t="str">
            <v>AI15</v>
          </cell>
        </row>
        <row r="586">
          <cell r="A586">
            <v>731117</v>
          </cell>
          <cell r="B586" t="str">
            <v>ＸＥＲＯＸ</v>
          </cell>
          <cell r="C586" t="str">
            <v>受注先</v>
          </cell>
          <cell r="D586" t="str">
            <v>AI15</v>
          </cell>
        </row>
        <row r="587">
          <cell r="A587">
            <v>731118</v>
          </cell>
          <cell r="B587" t="str">
            <v>ＫＹＤＡ／ＤＩＳＴ</v>
          </cell>
          <cell r="C587" t="str">
            <v>受注先</v>
          </cell>
          <cell r="D587" t="str">
            <v>AI15</v>
          </cell>
        </row>
        <row r="588">
          <cell r="A588">
            <v>731119</v>
          </cell>
          <cell r="B588" t="str">
            <v>ＡＴＬＡＮＴＡ　ＯＦＦＩＣＥ</v>
          </cell>
          <cell r="C588" t="str">
            <v>受注先</v>
          </cell>
          <cell r="D588" t="str">
            <v>AI15</v>
          </cell>
        </row>
        <row r="589">
          <cell r="A589">
            <v>731120</v>
          </cell>
          <cell r="B589" t="str">
            <v>Ｓ．　ＣＥＮＴＲＡＬ</v>
          </cell>
          <cell r="C589" t="str">
            <v>受注先</v>
          </cell>
          <cell r="D589" t="str">
            <v>AI15</v>
          </cell>
        </row>
        <row r="590">
          <cell r="A590">
            <v>731121</v>
          </cell>
          <cell r="B590" t="str">
            <v>ＣＡＮＡＤＡ</v>
          </cell>
          <cell r="C590" t="str">
            <v>受注先</v>
          </cell>
          <cell r="D590" t="str">
            <v>AI15</v>
          </cell>
        </row>
        <row r="591">
          <cell r="A591">
            <v>731122</v>
          </cell>
          <cell r="B591" t="str">
            <v>ＫＹＤＡ．　ＮＯＲＴＨＥＡＳＴ</v>
          </cell>
          <cell r="C591" t="str">
            <v>受注先</v>
          </cell>
          <cell r="D591" t="str">
            <v>AI15</v>
          </cell>
        </row>
        <row r="592">
          <cell r="A592">
            <v>731125</v>
          </cell>
          <cell r="B592" t="str">
            <v>ＧＡＲＭＩＮ　ＴＡＩＷＡＮ</v>
          </cell>
          <cell r="C592" t="str">
            <v>受注先</v>
          </cell>
          <cell r="D592" t="str">
            <v>AI15</v>
          </cell>
        </row>
        <row r="593">
          <cell r="A593">
            <v>731126</v>
          </cell>
          <cell r="B593" t="str">
            <v>ＩＰＣ　ＳＹＳＴＥＭＳ</v>
          </cell>
          <cell r="C593" t="str">
            <v>受注先</v>
          </cell>
          <cell r="D593" t="str">
            <v>AI15</v>
          </cell>
        </row>
        <row r="594">
          <cell r="A594">
            <v>731130</v>
          </cell>
          <cell r="B594" t="str">
            <v>ＮＣＲ</v>
          </cell>
          <cell r="C594" t="str">
            <v>受注先</v>
          </cell>
          <cell r="D594" t="str">
            <v>AI15</v>
          </cell>
        </row>
        <row r="595">
          <cell r="A595">
            <v>731132</v>
          </cell>
          <cell r="B595" t="str">
            <v>ＭＯＴ－ＰＡＧ－ＵＳＡ</v>
          </cell>
          <cell r="C595" t="str">
            <v>支払人</v>
          </cell>
          <cell r="D595" t="str">
            <v>AI15</v>
          </cell>
        </row>
        <row r="596">
          <cell r="A596">
            <v>731133</v>
          </cell>
          <cell r="B596" t="str">
            <v>ＧＡＲＭＩＮ　ＵＳＡ</v>
          </cell>
          <cell r="C596" t="str">
            <v>受注先</v>
          </cell>
          <cell r="D596" t="str">
            <v>AI15</v>
          </cell>
        </row>
        <row r="597">
          <cell r="A597">
            <v>731142</v>
          </cell>
          <cell r="B597" t="str">
            <v>ＭＯＴ－ＬＭＰ－ＵＳＡ</v>
          </cell>
          <cell r="C597" t="str">
            <v>受注先</v>
          </cell>
          <cell r="D597" t="str">
            <v>AI15</v>
          </cell>
        </row>
        <row r="598">
          <cell r="A598">
            <v>731145</v>
          </cell>
          <cell r="B598" t="str">
            <v>ＥＡＳＴ　ＣＥＮＴＲＡＬ</v>
          </cell>
          <cell r="C598" t="str">
            <v>受注先</v>
          </cell>
          <cell r="D598" t="str">
            <v>AI15</v>
          </cell>
        </row>
        <row r="599">
          <cell r="A599">
            <v>731148</v>
          </cell>
          <cell r="B599" t="str">
            <v>ＨＥＷＬＥＴＴ　ＰＡＣＫＥＲＤ</v>
          </cell>
          <cell r="C599" t="str">
            <v>受注先</v>
          </cell>
          <cell r="D599" t="str">
            <v>AI15</v>
          </cell>
        </row>
        <row r="600">
          <cell r="A600">
            <v>731151</v>
          </cell>
          <cell r="B600" t="str">
            <v>ＳＯＵＴＨＥＡＳＴ　ＤＩＳＴＹ</v>
          </cell>
          <cell r="C600" t="str">
            <v>受注先</v>
          </cell>
          <cell r="D600" t="str">
            <v>AI15</v>
          </cell>
        </row>
        <row r="601">
          <cell r="A601">
            <v>731152</v>
          </cell>
          <cell r="B601" t="str">
            <v>ＮＯＲＴＨ　ＣＥＮＴＲＡＬ</v>
          </cell>
          <cell r="C601" t="str">
            <v>受注先</v>
          </cell>
          <cell r="D601" t="str">
            <v>AI15</v>
          </cell>
        </row>
        <row r="602">
          <cell r="A602">
            <v>731154</v>
          </cell>
          <cell r="B602" t="str">
            <v>ＳＹＭＢＯＬ</v>
          </cell>
          <cell r="C602" t="str">
            <v>受注先</v>
          </cell>
          <cell r="D602" t="str">
            <v>AI15</v>
          </cell>
        </row>
        <row r="603">
          <cell r="A603">
            <v>731155</v>
          </cell>
          <cell r="B603" t="str">
            <v>ＣＥＮＴＲＡＬ</v>
          </cell>
          <cell r="C603" t="str">
            <v>受注先</v>
          </cell>
          <cell r="D603" t="str">
            <v>AI15</v>
          </cell>
        </row>
        <row r="604">
          <cell r="A604">
            <v>731156</v>
          </cell>
          <cell r="B604" t="str">
            <v>ＣＯＭＰＡＱ</v>
          </cell>
          <cell r="C604" t="str">
            <v>受注先</v>
          </cell>
          <cell r="D604" t="str">
            <v>AI15</v>
          </cell>
        </row>
        <row r="605">
          <cell r="A605">
            <v>731162</v>
          </cell>
          <cell r="B605" t="str">
            <v>ＤＩＧＩ－ＫＥＹ</v>
          </cell>
          <cell r="C605" t="str">
            <v>受注先</v>
          </cell>
          <cell r="D605" t="str">
            <v>AI15</v>
          </cell>
        </row>
        <row r="606">
          <cell r="A606">
            <v>731166</v>
          </cell>
          <cell r="B606" t="str">
            <v>ＮＥ．ＯＴＨＥＲＳ</v>
          </cell>
          <cell r="C606" t="str">
            <v>受注先</v>
          </cell>
          <cell r="D606" t="str">
            <v>AI15</v>
          </cell>
        </row>
        <row r="607">
          <cell r="A607">
            <v>731167</v>
          </cell>
          <cell r="B607" t="str">
            <v>ＫＹＯＣＥＲＡ　ＷＩＲＥＬＥＳＳ　ＣＯＲ</v>
          </cell>
          <cell r="C607" t="str">
            <v>受注先</v>
          </cell>
          <cell r="D607" t="str">
            <v>AI15</v>
          </cell>
        </row>
        <row r="608">
          <cell r="A608">
            <v>731168</v>
          </cell>
          <cell r="B608" t="str">
            <v>ＳＯＵＴＨＡＭＥＲＩＣＡ</v>
          </cell>
          <cell r="C608" t="str">
            <v>受注先</v>
          </cell>
          <cell r="D608" t="str">
            <v>AI15</v>
          </cell>
        </row>
        <row r="609">
          <cell r="A609">
            <v>731169</v>
          </cell>
          <cell r="B609" t="str">
            <v>ＬＩＦＥＳＣＡＮ</v>
          </cell>
          <cell r="C609" t="str">
            <v>受注先</v>
          </cell>
          <cell r="D609" t="str">
            <v>AI15</v>
          </cell>
        </row>
        <row r="610">
          <cell r="A610">
            <v>731172</v>
          </cell>
          <cell r="B610" t="str">
            <v>Ｓ．Ｊ－ＯＴＨＥＲＳ</v>
          </cell>
          <cell r="C610" t="str">
            <v>受注先</v>
          </cell>
          <cell r="D610" t="str">
            <v>AI15</v>
          </cell>
        </row>
        <row r="611">
          <cell r="A611">
            <v>731173</v>
          </cell>
          <cell r="B611" t="str">
            <v>ＴＲＩＭＢＬＥ</v>
          </cell>
          <cell r="C611" t="str">
            <v>受注先</v>
          </cell>
          <cell r="D611" t="str">
            <v>AI15</v>
          </cell>
        </row>
        <row r="612">
          <cell r="A612">
            <v>731176</v>
          </cell>
          <cell r="B612" t="str">
            <v>ＳＯＵＴＨＷＥＳＴ　ＴＥＲＩＴＯＲＹ</v>
          </cell>
          <cell r="C612" t="str">
            <v>受注先</v>
          </cell>
          <cell r="D612" t="str">
            <v>AI15</v>
          </cell>
        </row>
        <row r="613">
          <cell r="A613">
            <v>731190</v>
          </cell>
          <cell r="B613" t="str">
            <v>ＦＬＵＫＥ</v>
          </cell>
          <cell r="C613" t="str">
            <v>受注先</v>
          </cell>
          <cell r="D613" t="str">
            <v>AI15</v>
          </cell>
        </row>
        <row r="614">
          <cell r="A614">
            <v>731191</v>
          </cell>
          <cell r="B614" t="str">
            <v>ＩＴＲＯＮＩＸ</v>
          </cell>
          <cell r="C614" t="str">
            <v>受注先</v>
          </cell>
          <cell r="D614" t="str">
            <v>AI15</v>
          </cell>
        </row>
        <row r="615">
          <cell r="A615">
            <v>731192</v>
          </cell>
          <cell r="B615" t="str">
            <v>ＯＶＥＲＬＡＮＤ　ＤＡＴＡ　ＩＮＣ．</v>
          </cell>
          <cell r="C615" t="str">
            <v>受注先</v>
          </cell>
          <cell r="D615" t="str">
            <v>AI15</v>
          </cell>
        </row>
        <row r="616">
          <cell r="A616">
            <v>731193</v>
          </cell>
          <cell r="B616" t="str">
            <v>ＨＯＮＥＹＷＥＬＬ</v>
          </cell>
          <cell r="C616" t="str">
            <v>受注先</v>
          </cell>
          <cell r="D616" t="str">
            <v>AI15</v>
          </cell>
        </row>
        <row r="617">
          <cell r="A617">
            <v>731500</v>
          </cell>
          <cell r="B617" t="str">
            <v>ＭＯＴＯＲＯＬＡ　ＥＬＥＣＴＲＯＮＩＣＳ</v>
          </cell>
          <cell r="C617" t="str">
            <v>支払人</v>
          </cell>
          <cell r="D617" t="str">
            <v>AI15</v>
          </cell>
        </row>
        <row r="618">
          <cell r="A618">
            <v>731710</v>
          </cell>
          <cell r="B618" t="str">
            <v>ＲＯＣＫＷＥＬＬ</v>
          </cell>
          <cell r="C618" t="str">
            <v>受注先</v>
          </cell>
          <cell r="D618" t="str">
            <v>AI15</v>
          </cell>
        </row>
        <row r="619">
          <cell r="A619">
            <v>732200</v>
          </cell>
          <cell r="B619" t="str">
            <v>ＫＹＯＣＥＲＡ　Ｄｉｓｐｌａｙ　Ａｍｅｒｉｃａ,　Ｉｎｃ．</v>
          </cell>
          <cell r="C619" t="str">
            <v>支払人</v>
          </cell>
          <cell r="D619" t="str">
            <v>AI15</v>
          </cell>
        </row>
        <row r="620">
          <cell r="A620">
            <v>732202</v>
          </cell>
          <cell r="B620" t="str">
            <v>ＳＥＮＴＥＸ　ＳＹＳＴＥＭＳ</v>
          </cell>
          <cell r="C620" t="str">
            <v>受注先</v>
          </cell>
          <cell r="D620" t="str">
            <v>AI15</v>
          </cell>
        </row>
        <row r="621">
          <cell r="A621">
            <v>732204</v>
          </cell>
          <cell r="B621" t="str">
            <v>ＡＧＩＬＥＮＴ　ＴＥＣＨＮＯＬＯＧＩＥＳ</v>
          </cell>
          <cell r="C621" t="str">
            <v>受注先</v>
          </cell>
          <cell r="D621" t="str">
            <v>AI15</v>
          </cell>
        </row>
        <row r="622">
          <cell r="A622">
            <v>732206</v>
          </cell>
          <cell r="B622" t="str">
            <v>ＳＯＬＥＣＴＲＯＮ　ＤＥ　ＭＥＸＩＣＯ</v>
          </cell>
          <cell r="C622" t="str">
            <v>受注先</v>
          </cell>
          <cell r="D622" t="str">
            <v>AI15</v>
          </cell>
        </row>
        <row r="623">
          <cell r="A623">
            <v>733100</v>
          </cell>
          <cell r="B623" t="str">
            <v>ＳＡＴＯＲＩ　ＥＬＥＣ．　ＡＭＥＲＩＣＡ</v>
          </cell>
          <cell r="C623" t="str">
            <v>支払人</v>
          </cell>
          <cell r="D623" t="str">
            <v>AI15</v>
          </cell>
        </row>
        <row r="624">
          <cell r="A624">
            <v>733101</v>
          </cell>
          <cell r="B624" t="str">
            <v>ＳＡ－ＮＯＲＴＨ</v>
          </cell>
          <cell r="C624" t="str">
            <v>受注先</v>
          </cell>
          <cell r="D624" t="str">
            <v>AI15</v>
          </cell>
        </row>
        <row r="625">
          <cell r="A625">
            <v>733102</v>
          </cell>
          <cell r="B625" t="str">
            <v>ＴＲＩＭＢＬＥ</v>
          </cell>
          <cell r="C625" t="str">
            <v>受注先</v>
          </cell>
          <cell r="D625" t="str">
            <v>AI15</v>
          </cell>
        </row>
        <row r="626">
          <cell r="A626">
            <v>733113</v>
          </cell>
          <cell r="B626" t="str">
            <v>ＩＮＴＥＲＭＥＣ</v>
          </cell>
          <cell r="C626" t="str">
            <v>受注先</v>
          </cell>
          <cell r="D626" t="str">
            <v>AI15</v>
          </cell>
        </row>
        <row r="627">
          <cell r="A627">
            <v>733114</v>
          </cell>
          <cell r="B627" t="str">
            <v>ＤＥＮＶＥＲ</v>
          </cell>
          <cell r="C627" t="str">
            <v>受注先</v>
          </cell>
          <cell r="D627" t="str">
            <v>AI15</v>
          </cell>
        </row>
        <row r="628">
          <cell r="A628">
            <v>733115</v>
          </cell>
          <cell r="B628" t="str">
            <v>ＯＨＭＥＤＡ</v>
          </cell>
          <cell r="C628" t="str">
            <v>受注先</v>
          </cell>
          <cell r="D628" t="str">
            <v>AI15</v>
          </cell>
        </row>
        <row r="629">
          <cell r="A629">
            <v>733200</v>
          </cell>
          <cell r="B629" t="str">
            <v>ＩＮＴＥＲＭＥＣＪＡＰＡＮＢＲＡＮＣＨ</v>
          </cell>
          <cell r="C629" t="str">
            <v>支払人</v>
          </cell>
          <cell r="D629" t="str">
            <v>AI15</v>
          </cell>
        </row>
        <row r="630">
          <cell r="A630">
            <v>733300</v>
          </cell>
          <cell r="B630" t="str">
            <v>ＫＹＯＣＥＲＡ　Ｄｉｓｐｌａｙ　Ｓｉｎｇａｐｏｒｅ　Ｐｔｅ．Ｌｔｄ．</v>
          </cell>
          <cell r="C630" t="str">
            <v>支払人</v>
          </cell>
          <cell r="D630" t="str">
            <v>AI15</v>
          </cell>
        </row>
        <row r="631">
          <cell r="A631">
            <v>733400</v>
          </cell>
          <cell r="B631" t="str">
            <v>ＫＯＲＹＯ　ＥＬＥＣＴＲＯＮＩＣＳ　ＣＯ</v>
          </cell>
          <cell r="C631" t="str">
            <v>支払人</v>
          </cell>
          <cell r="D631" t="str">
            <v>AI15</v>
          </cell>
        </row>
        <row r="632">
          <cell r="A632">
            <v>733401</v>
          </cell>
          <cell r="B632" t="str">
            <v>ＧＡＲＭＩＮ　ＴＡＩＷＡＮ</v>
          </cell>
          <cell r="C632" t="str">
            <v>受注先</v>
          </cell>
          <cell r="D632" t="str">
            <v>AI15</v>
          </cell>
        </row>
        <row r="633">
          <cell r="A633">
            <v>733500</v>
          </cell>
          <cell r="B633" t="str">
            <v>ＦＬＥＸＴＲＯＮＩＣＳ　ＭＡＮＵＦＡＣＴＵＲＩＮＧ（Ｈ．Ｋ．）</v>
          </cell>
          <cell r="C633" t="str">
            <v>支払人</v>
          </cell>
          <cell r="D633" t="str">
            <v>AI15</v>
          </cell>
        </row>
        <row r="634">
          <cell r="A634">
            <v>733501</v>
          </cell>
          <cell r="B634" t="str">
            <v>ＴＥＮＯＶＩＳ　ＧＭＢＨ＆ＣＯ　ＫＧ</v>
          </cell>
          <cell r="C634" t="str">
            <v>受注先</v>
          </cell>
          <cell r="D634" t="str">
            <v>AI15</v>
          </cell>
        </row>
        <row r="635">
          <cell r="A635">
            <v>750095</v>
          </cell>
          <cell r="B635" t="str">
            <v>ＴＣＣ　ＩＮＤＵＳＴＲＩＥＳ　ＩＮＣ．</v>
          </cell>
          <cell r="C635" t="str">
            <v>受注先</v>
          </cell>
          <cell r="D635" t="str">
            <v>AI15</v>
          </cell>
        </row>
        <row r="636">
          <cell r="A636">
            <v>750150</v>
          </cell>
          <cell r="B636" t="str">
            <v>ＳＩＥＭＥＮＳ　ＨＯＭＥ　ＡＮＤ　ＯＦＦＩＣＥ</v>
          </cell>
          <cell r="C636" t="str">
            <v>受注先</v>
          </cell>
          <cell r="D636" t="str">
            <v>AI15</v>
          </cell>
        </row>
        <row r="637">
          <cell r="A637">
            <v>750210</v>
          </cell>
          <cell r="B637" t="str">
            <v>京セラディスプレイ株式会社　ＳＴＤ機種サンプル</v>
          </cell>
          <cell r="C637" t="str">
            <v>支払人</v>
          </cell>
          <cell r="D637" t="str">
            <v>AI15</v>
          </cell>
        </row>
        <row r="638">
          <cell r="A638">
            <v>750221</v>
          </cell>
          <cell r="B638" t="str">
            <v>ＥＧ　ＤＩＳＰＬＡＹ　＆　ＳＹＳＴＥＭ　ＡＢ</v>
          </cell>
          <cell r="C638" t="str">
            <v>受注先</v>
          </cell>
          <cell r="D638" t="str">
            <v>AI15</v>
          </cell>
        </row>
        <row r="639">
          <cell r="A639">
            <v>750230</v>
          </cell>
          <cell r="B639" t="str">
            <v>ＡＡＳＴＲＡ　ＴＥＣＨＮＯＬＯＧＩＥＳ　ＬＩＭＩＴＥＤ</v>
          </cell>
          <cell r="C639" t="str">
            <v>受注先</v>
          </cell>
          <cell r="D639" t="str">
            <v>AI15</v>
          </cell>
        </row>
        <row r="640">
          <cell r="A640">
            <v>750360</v>
          </cell>
          <cell r="B640" t="str">
            <v>ＰＳＩＯＮ　ＴＥＫＬＯＧＩＸ</v>
          </cell>
          <cell r="C640" t="str">
            <v>受注先</v>
          </cell>
          <cell r="D640" t="str">
            <v>AI15</v>
          </cell>
        </row>
        <row r="641">
          <cell r="A641">
            <v>750380</v>
          </cell>
          <cell r="B641" t="str">
            <v>ＮＵ　ＨＯＲＩＺＯＮＳ　ＥＬＥＣＴＲＯＮＩＣＳ　</v>
          </cell>
          <cell r="C641" t="str">
            <v>受注先</v>
          </cell>
          <cell r="D641" t="str">
            <v>AI15</v>
          </cell>
        </row>
        <row r="642">
          <cell r="A642">
            <v>750400</v>
          </cell>
          <cell r="B642" t="str">
            <v>ＰＨＩＬＩＰＳ　ＬＩＦＥ　ＬＩＮＥ</v>
          </cell>
          <cell r="C642" t="str">
            <v>受注先</v>
          </cell>
          <cell r="D642" t="str">
            <v>AI15</v>
          </cell>
        </row>
        <row r="643">
          <cell r="A643">
            <v>750430</v>
          </cell>
          <cell r="B643" t="str">
            <v>モトローラ　/　シンボル</v>
          </cell>
          <cell r="C643" t="str">
            <v>受注先</v>
          </cell>
          <cell r="D643" t="str">
            <v>AI15</v>
          </cell>
        </row>
        <row r="644">
          <cell r="A644">
            <v>750450</v>
          </cell>
          <cell r="B644" t="str">
            <v>ＳＯＵＴＨ　ＡＭＥＲＩＣＡ　ＴＥＣＨＮＯＬＯＧＹ　ＬＬＣ</v>
          </cell>
          <cell r="C644" t="str">
            <v>受注先</v>
          </cell>
          <cell r="D644" t="str">
            <v>AI15</v>
          </cell>
        </row>
        <row r="645">
          <cell r="A645">
            <v>750470</v>
          </cell>
          <cell r="B645" t="str">
            <v>ＫＹＤＡ－ＳＴＤ先行手配用</v>
          </cell>
          <cell r="C645" t="str">
            <v>支払人</v>
          </cell>
          <cell r="D645" t="str">
            <v>AI15</v>
          </cell>
        </row>
        <row r="646">
          <cell r="A646">
            <v>750615</v>
          </cell>
          <cell r="B646" t="str">
            <v>ＤＵＰＯＮＴ　ＳＨＥＮＺＨＥＮ（ＩＮＤＵＳＴＲＩＡＬ）</v>
          </cell>
          <cell r="C646" t="str">
            <v>支払人</v>
          </cell>
          <cell r="D646" t="str">
            <v>AI15</v>
          </cell>
        </row>
        <row r="647">
          <cell r="A647">
            <v>750680</v>
          </cell>
          <cell r="B647" t="str">
            <v>ＴＥＣＨＮＯＣＯＭ　ＳＹＳＴＥＭ　ＳＤＮ．ＢＨＤ．　</v>
          </cell>
          <cell r="C647" t="str">
            <v>受注先</v>
          </cell>
          <cell r="D647" t="str">
            <v>AI15</v>
          </cell>
        </row>
        <row r="648">
          <cell r="A648">
            <v>750800</v>
          </cell>
          <cell r="B648" t="str">
            <v>ＭＥＤＴＲＯＮＩＣ　ＭＩＮＩＭＥＤ</v>
          </cell>
          <cell r="C648" t="str">
            <v>受注先</v>
          </cell>
          <cell r="D648" t="str">
            <v>AI15</v>
          </cell>
        </row>
        <row r="649">
          <cell r="A649">
            <v>750801</v>
          </cell>
          <cell r="B649" t="str">
            <v>ＲＥＤ　ＤＩＧＩＴＡＬ</v>
          </cell>
          <cell r="C649" t="str">
            <v>受注先</v>
          </cell>
          <cell r="D649" t="str">
            <v>AI15</v>
          </cell>
        </row>
        <row r="650">
          <cell r="A650">
            <v>750802</v>
          </cell>
          <cell r="B650" t="str">
            <v>ＡＭＸ</v>
          </cell>
          <cell r="C650" t="str">
            <v>受注先</v>
          </cell>
          <cell r="D650" t="str">
            <v>AI15</v>
          </cell>
        </row>
        <row r="651">
          <cell r="A651">
            <v>750925</v>
          </cell>
          <cell r="B651" t="str">
            <v>ＤＲＳ　ＴＥＣＨＮＯＬＯＧＩＥＳ，ＩＮＣ</v>
          </cell>
          <cell r="C651" t="str">
            <v>受注先</v>
          </cell>
          <cell r="D651" t="str">
            <v>AI15</v>
          </cell>
        </row>
        <row r="652">
          <cell r="A652">
            <v>750926</v>
          </cell>
          <cell r="B652" t="str">
            <v>ＭＩＥＬＥ　＆　ＣＩＥ．　ＫＧ</v>
          </cell>
          <cell r="C652" t="str">
            <v>受注先</v>
          </cell>
          <cell r="D652" t="str">
            <v>AI15</v>
          </cell>
        </row>
        <row r="653">
          <cell r="A653">
            <v>751055</v>
          </cell>
          <cell r="B653" t="str">
            <v>ＩＮＴＥＲＭＥＣ　ＴＥＣＨＮＯＬＯＧＩＥＳ（Ｓ）ＰＴＥ．ＬＴＤ</v>
          </cell>
          <cell r="C653" t="str">
            <v>受注先</v>
          </cell>
          <cell r="D653" t="str">
            <v>AI15</v>
          </cell>
        </row>
        <row r="654">
          <cell r="A654">
            <v>751110</v>
          </cell>
          <cell r="B654" t="str">
            <v>旭硝子株式会社　中央研究所　ガ・化境界領域</v>
          </cell>
          <cell r="C654" t="str">
            <v>支払人</v>
          </cell>
          <cell r="D654" t="str">
            <v>AI15</v>
          </cell>
        </row>
        <row r="655">
          <cell r="A655">
            <v>800300</v>
          </cell>
          <cell r="B655" t="str">
            <v>ＲＤＳ（英）</v>
          </cell>
          <cell r="C655" t="str">
            <v>支払人</v>
          </cell>
          <cell r="D655" t="str">
            <v>AI15</v>
          </cell>
        </row>
        <row r="656">
          <cell r="A656">
            <v>800800</v>
          </cell>
          <cell r="B656" t="str">
            <v>ＤＩＳＰＬＡＹ　ＬＣ　ＡＧ</v>
          </cell>
          <cell r="C656" t="str">
            <v>支払人</v>
          </cell>
          <cell r="D656" t="str">
            <v>AI15</v>
          </cell>
        </row>
        <row r="657">
          <cell r="A657">
            <v>800806</v>
          </cell>
          <cell r="B657" t="str">
            <v>ＤＩＳＰＬＡＹ　ＬＣ－ＯＴＨＥＲＳ</v>
          </cell>
          <cell r="C657" t="str">
            <v>受注先</v>
          </cell>
          <cell r="D657" t="str">
            <v>AI15</v>
          </cell>
        </row>
        <row r="658">
          <cell r="A658">
            <v>803500</v>
          </cell>
          <cell r="B658" t="str">
            <v>ＡＵＴＲＯＮＩＣ―ＭＥＬＣＨＥＲＳ　ＧＭ</v>
          </cell>
          <cell r="C658" t="str">
            <v>支払人</v>
          </cell>
          <cell r="D658" t="str">
            <v>AI15</v>
          </cell>
        </row>
        <row r="659">
          <cell r="A659">
            <v>803600</v>
          </cell>
          <cell r="B659" t="str">
            <v>ＡＵＴＲＯＮＩＣ―ＭＥＬＣＨＥＲＳ車載</v>
          </cell>
          <cell r="C659" t="str">
            <v>支払人</v>
          </cell>
          <cell r="D659" t="str">
            <v>AI15</v>
          </cell>
        </row>
        <row r="660">
          <cell r="A660">
            <v>804100</v>
          </cell>
          <cell r="B660" t="str">
            <v>ＮＯＲＤＩＳＫ（ＮＯＲＷＡＹ）</v>
          </cell>
          <cell r="C660" t="str">
            <v>支払人</v>
          </cell>
          <cell r="D660" t="str">
            <v>AI15</v>
          </cell>
        </row>
        <row r="661">
          <cell r="A661">
            <v>805300</v>
          </cell>
          <cell r="B661" t="str">
            <v>ＫＹＯＣＥＲＡ　Ｄｉｓｐｌａｙ　Ｅｕｒｏｐｅ　ＧｍｂＨ（Ａ．ＢＯ）</v>
          </cell>
          <cell r="C661" t="str">
            <v>受注先</v>
          </cell>
          <cell r="D661" t="str">
            <v>AI15</v>
          </cell>
        </row>
        <row r="662">
          <cell r="A662">
            <v>805400</v>
          </cell>
          <cell r="B662" t="str">
            <v>日本アルカテル株式会社</v>
          </cell>
          <cell r="C662" t="str">
            <v>支払人</v>
          </cell>
          <cell r="D662" t="str">
            <v>AI15</v>
          </cell>
        </row>
        <row r="663">
          <cell r="A663">
            <v>805500</v>
          </cell>
          <cell r="B663" t="str">
            <v>ＢＡＴＲＯＮ－ＫＹＤＥ</v>
          </cell>
          <cell r="C663" t="str">
            <v>受注先</v>
          </cell>
          <cell r="D663" t="str">
            <v>AI15</v>
          </cell>
        </row>
        <row r="664">
          <cell r="A664">
            <v>805550</v>
          </cell>
          <cell r="B664" t="str">
            <v>ＤＡＴＡ　ＭＯＤＵＬ　ＧＭＢＨ</v>
          </cell>
          <cell r="C664" t="str">
            <v>支払人</v>
          </cell>
          <cell r="D664" t="str">
            <v>AI15</v>
          </cell>
        </row>
        <row r="665">
          <cell r="A665">
            <v>805800</v>
          </cell>
          <cell r="B665" t="str">
            <v>日本フィリップス株式会社</v>
          </cell>
          <cell r="C665" t="str">
            <v>支払人</v>
          </cell>
          <cell r="D665" t="str">
            <v>AI15</v>
          </cell>
        </row>
        <row r="666">
          <cell r="A666">
            <v>806200</v>
          </cell>
          <cell r="B666" t="str">
            <v>第二営業部　欧米Ｇ(旧ＣＩ欧米)</v>
          </cell>
          <cell r="C666" t="str">
            <v>支払人</v>
          </cell>
          <cell r="D666" t="str">
            <v>AI15</v>
          </cell>
        </row>
        <row r="667">
          <cell r="A667">
            <v>814500</v>
          </cell>
          <cell r="B667" t="str">
            <v>ＮＩＪＫＥＲＫ－ＫＹＤＥ</v>
          </cell>
          <cell r="C667" t="str">
            <v>受注先</v>
          </cell>
          <cell r="D667" t="str">
            <v>AI15</v>
          </cell>
        </row>
        <row r="668">
          <cell r="A668">
            <v>814700</v>
          </cell>
          <cell r="B668" t="str">
            <v>ＫＹＤＥ経由　ＥＲＩＣＳＳＯＮ</v>
          </cell>
          <cell r="C668" t="str">
            <v>受注先</v>
          </cell>
          <cell r="D668" t="str">
            <v>AI15</v>
          </cell>
        </row>
        <row r="669">
          <cell r="A669">
            <v>814900</v>
          </cell>
          <cell r="B669" t="str">
            <v>ＮＯＲＴＥＣ　ＳＷＥＤＥＮ－ＫＹＤＥ</v>
          </cell>
          <cell r="C669" t="str">
            <v>受注先</v>
          </cell>
          <cell r="D669" t="str">
            <v>AI15</v>
          </cell>
        </row>
        <row r="670">
          <cell r="A670">
            <v>815000</v>
          </cell>
          <cell r="B670" t="str">
            <v>ＮＯＲＴＥＣ　ＤＥＮＭＡＲＫ－ＫＹＤＥ</v>
          </cell>
          <cell r="C670" t="str">
            <v>受注先</v>
          </cell>
          <cell r="D670" t="str">
            <v>AI15</v>
          </cell>
        </row>
        <row r="671">
          <cell r="A671">
            <v>815900</v>
          </cell>
          <cell r="B671" t="str">
            <v>ＫＹＤＥ－ＤＩＳＴＹ</v>
          </cell>
          <cell r="C671" t="str">
            <v>受注先</v>
          </cell>
          <cell r="D671" t="str">
            <v>AI15</v>
          </cell>
        </row>
        <row r="672">
          <cell r="A672">
            <v>817200</v>
          </cell>
          <cell r="B672" t="str">
            <v>ＧＥＲＭＡＮＹ　ＯＴ</v>
          </cell>
          <cell r="C672" t="str">
            <v>受注先</v>
          </cell>
          <cell r="D672" t="str">
            <v>AI15</v>
          </cell>
        </row>
        <row r="673">
          <cell r="A673">
            <v>817500</v>
          </cell>
          <cell r="B673" t="str">
            <v>ＫＹＯＣＥＲＡ　Ｄｉｓｐｌａｙ　Ｅｕｒｏｐｅ　ＧｍｂＨ</v>
          </cell>
          <cell r="C673" t="str">
            <v>支払人</v>
          </cell>
          <cell r="D673" t="str">
            <v>AI15</v>
          </cell>
        </row>
        <row r="674">
          <cell r="A674">
            <v>817508</v>
          </cell>
          <cell r="B674" t="str">
            <v>ＤＩＳＰＬＡＹ　ＬＣ　ＡＧ</v>
          </cell>
          <cell r="C674" t="str">
            <v>受注先</v>
          </cell>
          <cell r="D674" t="str">
            <v>AI15</v>
          </cell>
        </row>
        <row r="675">
          <cell r="A675">
            <v>817509</v>
          </cell>
          <cell r="B675" t="str">
            <v>ＤＩＳＰＬＡＹ　ＬＣ－ＯＴＨＥＲＳ</v>
          </cell>
          <cell r="C675" t="str">
            <v>受注先</v>
          </cell>
          <cell r="D675" t="str">
            <v>AI15</v>
          </cell>
        </row>
        <row r="676">
          <cell r="A676">
            <v>817513</v>
          </cell>
          <cell r="B676" t="str">
            <v>ＴＥＮＯＶＩＳ　ＧＭＢＨ＆ＣＯ．ＫＧ</v>
          </cell>
          <cell r="C676" t="str">
            <v>受注先</v>
          </cell>
          <cell r="D676" t="str">
            <v>AI15</v>
          </cell>
        </row>
        <row r="677">
          <cell r="A677">
            <v>818700</v>
          </cell>
          <cell r="B677" t="str">
            <v>ＰＨＩＬＩＰＳ　ＨＯＮＧ　ＫＯＮＧ　ＬＩ</v>
          </cell>
          <cell r="C677" t="str">
            <v>支払人</v>
          </cell>
          <cell r="D677" t="str">
            <v>AI15</v>
          </cell>
        </row>
        <row r="678">
          <cell r="A678">
            <v>820900</v>
          </cell>
          <cell r="B678" t="str">
            <v>ＳＩＥＭＥＮＳ　ＧＥＲＭＡＮＹ</v>
          </cell>
          <cell r="C678" t="str">
            <v>受注先</v>
          </cell>
          <cell r="D678" t="str">
            <v>AI15</v>
          </cell>
        </row>
        <row r="679">
          <cell r="A679">
            <v>821000</v>
          </cell>
          <cell r="B679" t="str">
            <v>Ｒ－ＸＥＲＯＸ</v>
          </cell>
          <cell r="C679" t="str">
            <v>受注先</v>
          </cell>
          <cell r="D679" t="str">
            <v>AI15</v>
          </cell>
        </row>
        <row r="680">
          <cell r="A680">
            <v>821800</v>
          </cell>
          <cell r="B680" t="str">
            <v>ＡＬＣＡＴＥＬ</v>
          </cell>
          <cell r="C680" t="str">
            <v>受注先</v>
          </cell>
          <cell r="D680" t="str">
            <v>AI15</v>
          </cell>
        </row>
        <row r="681">
          <cell r="A681">
            <v>850000</v>
          </cell>
          <cell r="B681" t="str">
            <v>ＬＥＥ　ＬＡＢＯＲＡＴＯＲＩＥＳ　ＰＴＥ</v>
          </cell>
          <cell r="C681" t="str">
            <v>支払人</v>
          </cell>
          <cell r="D681" t="str">
            <v>AI15</v>
          </cell>
        </row>
        <row r="682">
          <cell r="A682">
            <v>850100</v>
          </cell>
          <cell r="B682" t="str">
            <v>ＫＹＯＣＥＲＡ　Ｄｉｓｐｌａｙ　Ｅｕｒｏｐｅ　ＧｍｂＨ</v>
          </cell>
          <cell r="C682" t="str">
            <v>支払人</v>
          </cell>
          <cell r="D682" t="str">
            <v>AI15</v>
          </cell>
        </row>
        <row r="683">
          <cell r="A683">
            <v>850105</v>
          </cell>
          <cell r="B683" t="str">
            <v>ＳＡＧＥＭ　ＦＲＡＮＣＥ</v>
          </cell>
          <cell r="C683" t="str">
            <v>支払人</v>
          </cell>
          <cell r="D683" t="str">
            <v>AI15</v>
          </cell>
        </row>
        <row r="684">
          <cell r="A684">
            <v>850200</v>
          </cell>
          <cell r="B684" t="str">
            <v>ＫＹＯＣＥＲＡ　Ｄｉｓｐｌａｙ　Ａｍｅｒｉｃａ,　Ｉｎｃ．</v>
          </cell>
          <cell r="C684" t="str">
            <v>支払人</v>
          </cell>
          <cell r="D684" t="str">
            <v>AI15</v>
          </cell>
        </row>
        <row r="685">
          <cell r="A685">
            <v>850206</v>
          </cell>
          <cell r="B685" t="str">
            <v>ＧＥＮＥＲＡＬ　ＤＹＮＡＭＩＣＳ</v>
          </cell>
          <cell r="C685" t="str">
            <v>受注先</v>
          </cell>
          <cell r="D685" t="str">
            <v>AI15</v>
          </cell>
        </row>
        <row r="686">
          <cell r="A686">
            <v>750085</v>
          </cell>
          <cell r="B686" t="str">
            <v>ＫＹＤＡ　ＳＴＤ先行手配用ダミー</v>
          </cell>
          <cell r="C686" t="str">
            <v>支払人</v>
          </cell>
          <cell r="D686" t="str">
            <v>AI17</v>
          </cell>
        </row>
        <row r="687">
          <cell r="A687">
            <v>574903</v>
          </cell>
          <cell r="B687" t="str">
            <v>ＡＰＰＬＥ</v>
          </cell>
          <cell r="C687" t="str">
            <v>受注先</v>
          </cell>
          <cell r="D687" t="str">
            <v>AT01</v>
          </cell>
        </row>
        <row r="688">
          <cell r="A688">
            <v>706800</v>
          </cell>
          <cell r="B688" t="str">
            <v>ＫＹＯＣＥＲＡ　Ｄｉｓｐｌａｙ　Ａｍｅｒｉｃａ,　Ｉｎｃ．</v>
          </cell>
          <cell r="C688" t="str">
            <v>支払人</v>
          </cell>
          <cell r="D688" t="str">
            <v>AT01</v>
          </cell>
        </row>
        <row r="689">
          <cell r="A689">
            <v>741000</v>
          </cell>
          <cell r="B689" t="str">
            <v>ＡＰＰＬＥ　ＩＮＣ，</v>
          </cell>
          <cell r="C689" t="str">
            <v>支払人</v>
          </cell>
          <cell r="D689" t="str">
            <v>AT01</v>
          </cell>
        </row>
        <row r="690">
          <cell r="A690">
            <v>741001</v>
          </cell>
          <cell r="B690" t="str">
            <v>ＡＰＰＬＥ　ＳＨＡＮＧＨＡＩ</v>
          </cell>
          <cell r="C690" t="str">
            <v>受注先</v>
          </cell>
          <cell r="D690" t="str">
            <v>AT01</v>
          </cell>
        </row>
        <row r="691">
          <cell r="A691">
            <v>751030</v>
          </cell>
          <cell r="B691" t="str">
            <v>ＫＹＯＣＥＲＡ　Ｄｉｓｐｌａｙ　Ａｍｅｒｉｃａ,　Ｉｎｃ．</v>
          </cell>
          <cell r="C691" t="str">
            <v>支払人</v>
          </cell>
          <cell r="D691" t="str">
            <v>AT01</v>
          </cell>
        </row>
        <row r="692">
          <cell r="A692">
            <v>751035</v>
          </cell>
          <cell r="B692" t="str">
            <v>京セラ株式会社　北海道北見工場</v>
          </cell>
          <cell r="C692" t="str">
            <v>支払人</v>
          </cell>
          <cell r="D692" t="str">
            <v>AT01</v>
          </cell>
        </row>
        <row r="693">
          <cell r="A693">
            <v>751040</v>
          </cell>
          <cell r="B693" t="str">
            <v>ＴＥＣＨ－ＦＵＬＬ　ＣＯＭＰＵＴＥＲ（ＣＨＡＮＧＳＨＵ）</v>
          </cell>
          <cell r="C693" t="str">
            <v>支払人</v>
          </cell>
          <cell r="D693" t="str">
            <v>AT01</v>
          </cell>
        </row>
        <row r="694">
          <cell r="A694">
            <v>751070</v>
          </cell>
          <cell r="B694" t="str">
            <v>ＡＰＰＬＥ　ＯＰＥＲＡＴＩＯＮＳ</v>
          </cell>
          <cell r="C694" t="str">
            <v>支払人</v>
          </cell>
          <cell r="D694" t="str">
            <v>AT01</v>
          </cell>
        </row>
        <row r="695">
          <cell r="A695">
            <v>751100</v>
          </cell>
          <cell r="B695" t="str">
            <v>タッチパネル事業本部</v>
          </cell>
          <cell r="C695" t="str">
            <v>支払人</v>
          </cell>
          <cell r="D695" t="str">
            <v>AT01</v>
          </cell>
        </row>
        <row r="696">
          <cell r="A696">
            <v>751120</v>
          </cell>
          <cell r="B696" t="str">
            <v>京セラ株式会社　横浜事業所</v>
          </cell>
          <cell r="C696" t="str">
            <v>支払人</v>
          </cell>
          <cell r="D696" t="str">
            <v>AT01</v>
          </cell>
        </row>
      </sheetData>
      <sheetData sheetId="3"/>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部別"/>
      <sheetName val="DATA"/>
      <sheetName val="労務費"/>
      <sheetName val="労務費DB"/>
    </sheetNames>
    <sheetDataSet>
      <sheetData sheetId="0" refreshError="1"/>
      <sheetData sheetId="1" refreshError="1">
        <row r="1">
          <cell r="A1" t="str">
            <v>集計ｺｰﾄﾞ</v>
          </cell>
          <cell r="D1" t="str">
            <v xml:space="preserve">  部      門</v>
          </cell>
          <cell r="F1" t="str">
            <v>受　注　実　績</v>
          </cell>
          <cell r="G1" t="str">
            <v>遂行率</v>
          </cell>
          <cell r="H1" t="str">
            <v>前月比</v>
          </cell>
          <cell r="I1" t="str">
            <v>ＭＰ比</v>
          </cell>
          <cell r="J1" t="str">
            <v>総　　生    産</v>
          </cell>
          <cell r="K1" t="str">
            <v>遂行率</v>
          </cell>
          <cell r="L1" t="str">
            <v>前月比</v>
          </cell>
          <cell r="M1" t="str">
            <v>ＭＰ比</v>
          </cell>
          <cell r="N1" t="str">
            <v>売　上　実　績</v>
          </cell>
          <cell r="O1" t="str">
            <v>遂行率</v>
          </cell>
          <cell r="P1" t="str">
            <v>前月比</v>
          </cell>
          <cell r="Q1" t="str">
            <v>ＭＰ比</v>
          </cell>
          <cell r="R1" t="str">
            <v>差　 　引</v>
          </cell>
          <cell r="S1" t="str">
            <v>生産比</v>
          </cell>
          <cell r="T1" t="str">
            <v>総  時  間</v>
          </cell>
          <cell r="U1" t="str">
            <v>時間当り</v>
          </cell>
          <cell r="V1" t="str">
            <v>人員</v>
          </cell>
          <cell r="W1" t="str">
            <v>税引前利益</v>
          </cell>
          <cell r="X1" t="str">
            <v>売生比</v>
          </cell>
          <cell r="Y1" t="str">
            <v>遂行率</v>
          </cell>
          <cell r="Z1" t="str">
            <v>前月比</v>
          </cell>
          <cell r="AA1" t="str">
            <v>ＭＰ比</v>
          </cell>
        </row>
        <row r="2">
          <cell r="A2" t="str">
            <v>AEAA0103</v>
          </cell>
          <cell r="D2" t="str">
            <v xml:space="preserve">  国内営業部</v>
          </cell>
          <cell r="F2">
            <v>2482900546</v>
          </cell>
          <cell r="G2">
            <v>101</v>
          </cell>
          <cell r="H2">
            <v>102.5</v>
          </cell>
          <cell r="I2">
            <v>103.8</v>
          </cell>
          <cell r="J2" t="str">
            <v xml:space="preserve">      ―</v>
          </cell>
          <cell r="K2" t="str">
            <v xml:space="preserve">  ―</v>
          </cell>
          <cell r="L2" t="str">
            <v xml:space="preserve">  ―</v>
          </cell>
          <cell r="M2" t="str">
            <v xml:space="preserve">  ―</v>
          </cell>
          <cell r="N2">
            <v>2552220047</v>
          </cell>
          <cell r="O2">
            <v>102.1</v>
          </cell>
          <cell r="P2">
            <v>101</v>
          </cell>
          <cell r="Q2">
            <v>104.7</v>
          </cell>
          <cell r="R2">
            <v>130077065</v>
          </cell>
          <cell r="S2" t="str">
            <v xml:space="preserve">  ―</v>
          </cell>
          <cell r="T2">
            <v>14881.25</v>
          </cell>
          <cell r="U2">
            <v>8741</v>
          </cell>
          <cell r="V2" t="str">
            <v xml:space="preserve">   ―</v>
          </cell>
          <cell r="W2">
            <v>72204697</v>
          </cell>
          <cell r="X2">
            <v>2.8</v>
          </cell>
          <cell r="Y2">
            <v>107.4</v>
          </cell>
          <cell r="Z2">
            <v>163.6</v>
          </cell>
          <cell r="AA2">
            <v>115.2</v>
          </cell>
        </row>
        <row r="4">
          <cell r="A4" t="str">
            <v>AEAA0102</v>
          </cell>
          <cell r="D4" t="str">
            <v>　海外営業部</v>
          </cell>
          <cell r="F4">
            <v>958735601</v>
          </cell>
          <cell r="G4">
            <v>101.2</v>
          </cell>
          <cell r="H4">
            <v>106.7</v>
          </cell>
          <cell r="I4">
            <v>101.2</v>
          </cell>
          <cell r="J4" t="str">
            <v xml:space="preserve">      ―</v>
          </cell>
          <cell r="K4" t="str">
            <v xml:space="preserve">  ―</v>
          </cell>
          <cell r="L4" t="str">
            <v xml:space="preserve">  ―</v>
          </cell>
          <cell r="M4" t="str">
            <v xml:space="preserve">  ―</v>
          </cell>
          <cell r="N4">
            <v>1084004460</v>
          </cell>
          <cell r="O4">
            <v>103.1</v>
          </cell>
          <cell r="P4">
            <v>101</v>
          </cell>
          <cell r="Q4">
            <v>103.2</v>
          </cell>
          <cell r="R4">
            <v>64237689</v>
          </cell>
          <cell r="S4" t="str">
            <v xml:space="preserve">  ―</v>
          </cell>
          <cell r="T4">
            <v>7453</v>
          </cell>
          <cell r="U4">
            <v>8619</v>
          </cell>
          <cell r="V4" t="str">
            <v xml:space="preserve">   ―</v>
          </cell>
          <cell r="W4">
            <v>38421653</v>
          </cell>
          <cell r="X4">
            <v>3.5</v>
          </cell>
          <cell r="Y4">
            <v>155.4</v>
          </cell>
          <cell r="Z4">
            <v>122.1</v>
          </cell>
          <cell r="AA4">
            <v>165.9</v>
          </cell>
        </row>
        <row r="6">
          <cell r="A6" t="str">
            <v>AEAA0201</v>
          </cell>
          <cell r="C6" t="str">
            <v>フ</v>
          </cell>
          <cell r="D6" t="str">
            <v>原</v>
          </cell>
          <cell r="E6" t="str">
            <v xml:space="preserve">  製　　造</v>
          </cell>
          <cell r="F6">
            <v>9509375</v>
          </cell>
          <cell r="G6">
            <v>181.6</v>
          </cell>
          <cell r="H6">
            <v>218</v>
          </cell>
          <cell r="I6">
            <v>316.89999999999998</v>
          </cell>
          <cell r="J6">
            <v>285714970</v>
          </cell>
          <cell r="K6">
            <v>103.1</v>
          </cell>
          <cell r="L6">
            <v>94.1</v>
          </cell>
          <cell r="M6">
            <v>101.8</v>
          </cell>
          <cell r="N6">
            <v>4892100</v>
          </cell>
          <cell r="O6">
            <v>93.4</v>
          </cell>
          <cell r="P6">
            <v>57.6</v>
          </cell>
          <cell r="Q6">
            <v>163</v>
          </cell>
          <cell r="R6">
            <v>93912471</v>
          </cell>
          <cell r="S6">
            <v>32.799999999999997</v>
          </cell>
          <cell r="T6">
            <v>12469.75</v>
          </cell>
          <cell r="U6">
            <v>7531.2</v>
          </cell>
          <cell r="V6" t="str">
            <v xml:space="preserve">   ―</v>
          </cell>
          <cell r="W6">
            <v>47601762</v>
          </cell>
          <cell r="X6">
            <v>16.7</v>
          </cell>
          <cell r="Y6">
            <v>105.7</v>
          </cell>
          <cell r="Z6">
            <v>86.8</v>
          </cell>
          <cell r="AA6">
            <v>116.7</v>
          </cell>
        </row>
        <row r="7">
          <cell r="A7" t="str">
            <v>AEAA0201X</v>
          </cell>
          <cell r="E7" t="str">
            <v>（研　　究）</v>
          </cell>
          <cell r="F7" t="str">
            <v xml:space="preserve">      ―</v>
          </cell>
          <cell r="G7" t="str">
            <v xml:space="preserve">  ―</v>
          </cell>
          <cell r="H7" t="str">
            <v xml:space="preserve">  ―</v>
          </cell>
          <cell r="I7" t="str">
            <v xml:space="preserve">  ―</v>
          </cell>
          <cell r="J7">
            <v>0</v>
          </cell>
          <cell r="K7" t="str">
            <v xml:space="preserve">  ―</v>
          </cell>
          <cell r="L7" t="str">
            <v xml:space="preserve">  ―</v>
          </cell>
          <cell r="M7" t="str">
            <v xml:space="preserve">  ―</v>
          </cell>
          <cell r="N7" t="str">
            <v xml:space="preserve">      ―</v>
          </cell>
          <cell r="O7" t="str">
            <v xml:space="preserve">  ―</v>
          </cell>
          <cell r="P7" t="str">
            <v xml:space="preserve">  ―</v>
          </cell>
          <cell r="Q7" t="str">
            <v xml:space="preserve">  ―</v>
          </cell>
          <cell r="R7">
            <v>0</v>
          </cell>
          <cell r="S7" t="str">
            <v xml:space="preserve">  ―</v>
          </cell>
          <cell r="T7">
            <v>0</v>
          </cell>
          <cell r="U7" t="str">
            <v xml:space="preserve">    ―</v>
          </cell>
          <cell r="V7" t="str">
            <v xml:space="preserve">   ―</v>
          </cell>
          <cell r="W7" t="str">
            <v xml:space="preserve">      ―</v>
          </cell>
          <cell r="X7" t="str">
            <v xml:space="preserve">  ―</v>
          </cell>
          <cell r="Y7" t="str">
            <v xml:space="preserve">  ―</v>
          </cell>
          <cell r="Z7" t="str">
            <v xml:space="preserve">  ―</v>
          </cell>
          <cell r="AA7" t="str">
            <v xml:space="preserve">  ―</v>
          </cell>
        </row>
        <row r="8">
          <cell r="C8" t="str">
            <v>ァ</v>
          </cell>
          <cell r="D8" t="str">
            <v>料</v>
          </cell>
          <cell r="E8" t="str">
            <v>（合    計）</v>
          </cell>
          <cell r="F8">
            <v>9509375</v>
          </cell>
          <cell r="G8">
            <v>181.6</v>
          </cell>
          <cell r="H8">
            <v>218</v>
          </cell>
          <cell r="I8">
            <v>316.89999999999998</v>
          </cell>
          <cell r="J8">
            <v>285714970</v>
          </cell>
          <cell r="K8">
            <v>103.1</v>
          </cell>
          <cell r="L8">
            <v>94.1</v>
          </cell>
          <cell r="M8">
            <v>101.8</v>
          </cell>
          <cell r="N8">
            <v>4892100</v>
          </cell>
          <cell r="O8">
            <v>93.4</v>
          </cell>
          <cell r="P8">
            <v>57.6</v>
          </cell>
          <cell r="Q8">
            <v>163</v>
          </cell>
          <cell r="R8">
            <v>93912471</v>
          </cell>
          <cell r="S8">
            <v>32.799999999999997</v>
          </cell>
          <cell r="T8">
            <v>12469.75</v>
          </cell>
          <cell r="U8">
            <v>7531.2</v>
          </cell>
          <cell r="V8" t="str">
            <v xml:space="preserve">   ―</v>
          </cell>
          <cell r="W8">
            <v>47601762</v>
          </cell>
          <cell r="X8">
            <v>16.7</v>
          </cell>
          <cell r="Y8">
            <v>105.7</v>
          </cell>
          <cell r="Z8">
            <v>86.8</v>
          </cell>
          <cell r="AA8">
            <v>116.7</v>
          </cell>
        </row>
        <row r="10">
          <cell r="A10" t="str">
            <v>AEAA0202</v>
          </cell>
          <cell r="C10" t="str">
            <v>イ</v>
          </cell>
          <cell r="D10" t="str">
            <v>セ</v>
          </cell>
          <cell r="E10" t="str">
            <v xml:space="preserve">  製　　造</v>
          </cell>
          <cell r="F10">
            <v>763324646</v>
          </cell>
          <cell r="G10">
            <v>96.1</v>
          </cell>
          <cell r="H10">
            <v>101.8</v>
          </cell>
          <cell r="I10">
            <v>96.1</v>
          </cell>
          <cell r="J10">
            <v>969021708</v>
          </cell>
          <cell r="K10">
            <v>101.7</v>
          </cell>
          <cell r="L10">
            <v>95.8</v>
          </cell>
          <cell r="M10">
            <v>98</v>
          </cell>
          <cell r="N10">
            <v>832032073</v>
          </cell>
          <cell r="O10">
            <v>108.1</v>
          </cell>
          <cell r="P10">
            <v>98.6</v>
          </cell>
          <cell r="Q10">
            <v>108.1</v>
          </cell>
          <cell r="R10">
            <v>272479167</v>
          </cell>
          <cell r="S10">
            <v>28.1</v>
          </cell>
          <cell r="T10">
            <v>77442.5</v>
          </cell>
          <cell r="U10">
            <v>3518.4</v>
          </cell>
          <cell r="V10" t="str">
            <v xml:space="preserve">   ―</v>
          </cell>
          <cell r="W10">
            <v>-16707110</v>
          </cell>
          <cell r="X10" t="str">
            <v xml:space="preserve">  ―</v>
          </cell>
          <cell r="Y10" t="str">
            <v xml:space="preserve">  ―</v>
          </cell>
          <cell r="Z10" t="str">
            <v xml:space="preserve">  ―</v>
          </cell>
          <cell r="AA10" t="str">
            <v xml:space="preserve">  ―</v>
          </cell>
        </row>
        <row r="11">
          <cell r="A11" t="str">
            <v>AEAA03010201</v>
          </cell>
          <cell r="D11" t="str">
            <v>ラ</v>
          </cell>
          <cell r="E11" t="str">
            <v>（研　　究）</v>
          </cell>
          <cell r="F11" t="str">
            <v xml:space="preserve">      ―</v>
          </cell>
          <cell r="G11" t="str">
            <v xml:space="preserve">  ―</v>
          </cell>
          <cell r="H11" t="str">
            <v xml:space="preserve">  ―</v>
          </cell>
          <cell r="I11" t="str">
            <v xml:space="preserve">  ―</v>
          </cell>
          <cell r="J11">
            <v>-5010200</v>
          </cell>
          <cell r="K11" t="str">
            <v xml:space="preserve">  ―</v>
          </cell>
          <cell r="L11" t="str">
            <v xml:space="preserve">  ―</v>
          </cell>
          <cell r="M11" t="str">
            <v xml:space="preserve">  ―</v>
          </cell>
          <cell r="N11" t="str">
            <v xml:space="preserve">      ―</v>
          </cell>
          <cell r="O11" t="str">
            <v xml:space="preserve">  ―</v>
          </cell>
          <cell r="P11" t="str">
            <v xml:space="preserve">  ―</v>
          </cell>
          <cell r="Q11" t="str">
            <v xml:space="preserve">  ―</v>
          </cell>
          <cell r="R11">
            <v>-8832233</v>
          </cell>
          <cell r="S11" t="str">
            <v xml:space="preserve">  ―</v>
          </cell>
          <cell r="T11">
            <v>1815.75</v>
          </cell>
          <cell r="U11">
            <v>-4864.2</v>
          </cell>
          <cell r="V11" t="str">
            <v xml:space="preserve">   ―</v>
          </cell>
          <cell r="W11">
            <v>-14812944</v>
          </cell>
          <cell r="X11" t="str">
            <v xml:space="preserve">  ―</v>
          </cell>
          <cell r="Y11" t="str">
            <v xml:space="preserve">  ―</v>
          </cell>
          <cell r="Z11" t="str">
            <v xml:space="preserve">  ―</v>
          </cell>
          <cell r="AA11" t="str">
            <v xml:space="preserve">  ―</v>
          </cell>
        </row>
        <row r="12">
          <cell r="C12" t="str">
            <v>ン</v>
          </cell>
          <cell r="D12" t="str">
            <v>ミ</v>
          </cell>
          <cell r="E12" t="str">
            <v>（合    計）</v>
          </cell>
          <cell r="F12">
            <v>763324646</v>
          </cell>
          <cell r="G12">
            <v>96.1</v>
          </cell>
          <cell r="H12">
            <v>101.8</v>
          </cell>
          <cell r="I12">
            <v>96.1</v>
          </cell>
          <cell r="J12">
            <v>964011508</v>
          </cell>
          <cell r="K12">
            <v>101.8</v>
          </cell>
          <cell r="L12">
            <v>95.6</v>
          </cell>
          <cell r="M12">
            <v>98</v>
          </cell>
          <cell r="N12">
            <v>832032073</v>
          </cell>
          <cell r="O12">
            <v>108.1</v>
          </cell>
          <cell r="P12">
            <v>98.6</v>
          </cell>
          <cell r="Q12">
            <v>108.1</v>
          </cell>
          <cell r="R12">
            <v>263646934</v>
          </cell>
          <cell r="S12">
            <v>27.3</v>
          </cell>
          <cell r="T12">
            <v>79258.25</v>
          </cell>
          <cell r="U12">
            <v>3326.4</v>
          </cell>
          <cell r="V12" t="str">
            <v xml:space="preserve">   ―</v>
          </cell>
          <cell r="W12">
            <v>-31520054</v>
          </cell>
          <cell r="X12" t="str">
            <v xml:space="preserve">  ―</v>
          </cell>
          <cell r="Y12" t="str">
            <v xml:space="preserve">  ―</v>
          </cell>
          <cell r="Z12" t="str">
            <v xml:space="preserve">  ―</v>
          </cell>
          <cell r="AA12" t="str">
            <v xml:space="preserve">  ―</v>
          </cell>
        </row>
        <row r="14">
          <cell r="A14" t="str">
            <v>AEAA0203</v>
          </cell>
          <cell r="C14" t="str">
            <v>セ</v>
          </cell>
          <cell r="D14" t="str">
            <v>機</v>
          </cell>
          <cell r="E14" t="str">
            <v xml:space="preserve">  製　　造</v>
          </cell>
          <cell r="F14">
            <v>1199713783</v>
          </cell>
          <cell r="G14">
            <v>104.2</v>
          </cell>
          <cell r="H14">
            <v>103</v>
          </cell>
          <cell r="I14">
            <v>109.2</v>
          </cell>
          <cell r="J14">
            <v>1114631687</v>
          </cell>
          <cell r="K14">
            <v>101.5</v>
          </cell>
          <cell r="L14">
            <v>99.6</v>
          </cell>
          <cell r="M14">
            <v>110.3</v>
          </cell>
          <cell r="N14">
            <v>1230516378</v>
          </cell>
          <cell r="O14">
            <v>105.6</v>
          </cell>
          <cell r="P14">
            <v>99.3</v>
          </cell>
          <cell r="Q14">
            <v>107.2</v>
          </cell>
          <cell r="R14">
            <v>458667837</v>
          </cell>
          <cell r="S14">
            <v>41.1</v>
          </cell>
          <cell r="T14">
            <v>86772.5</v>
          </cell>
          <cell r="U14">
            <v>5285.8</v>
          </cell>
          <cell r="V14" t="str">
            <v xml:space="preserve">   ―</v>
          </cell>
          <cell r="W14">
            <v>164730296</v>
          </cell>
          <cell r="X14">
            <v>14.8</v>
          </cell>
          <cell r="Y14">
            <v>102.9</v>
          </cell>
          <cell r="Z14">
            <v>89.5</v>
          </cell>
          <cell r="AA14">
            <v>131.69999999999999</v>
          </cell>
        </row>
        <row r="15">
          <cell r="A15" t="str">
            <v>AEAA03010401</v>
          </cell>
          <cell r="E15" t="str">
            <v>（研　　究）</v>
          </cell>
          <cell r="F15" t="str">
            <v xml:space="preserve">      ―</v>
          </cell>
          <cell r="G15" t="str">
            <v xml:space="preserve">  ―</v>
          </cell>
          <cell r="H15" t="str">
            <v xml:space="preserve">  ―</v>
          </cell>
          <cell r="I15" t="str">
            <v xml:space="preserve">  ―</v>
          </cell>
          <cell r="J15">
            <v>4672000</v>
          </cell>
          <cell r="K15">
            <v>101.7</v>
          </cell>
          <cell r="L15">
            <v>53.6</v>
          </cell>
          <cell r="M15">
            <v>49.1</v>
          </cell>
          <cell r="N15" t="str">
            <v xml:space="preserve">      ―</v>
          </cell>
          <cell r="O15" t="str">
            <v xml:space="preserve">  ―</v>
          </cell>
          <cell r="P15" t="str">
            <v xml:space="preserve">  ―</v>
          </cell>
          <cell r="Q15" t="str">
            <v xml:space="preserve">  ―</v>
          </cell>
          <cell r="R15">
            <v>-19647136</v>
          </cell>
          <cell r="S15" t="str">
            <v xml:space="preserve">  ―</v>
          </cell>
          <cell r="T15">
            <v>2111.75</v>
          </cell>
          <cell r="U15">
            <v>-9303.7000000000007</v>
          </cell>
          <cell r="V15" t="str">
            <v xml:space="preserve">   ―</v>
          </cell>
          <cell r="W15">
            <v>-27986323</v>
          </cell>
          <cell r="X15" t="str">
            <v xml:space="preserve">  ―</v>
          </cell>
          <cell r="Y15" t="str">
            <v xml:space="preserve">  ―</v>
          </cell>
          <cell r="Z15" t="str">
            <v xml:space="preserve">  ―</v>
          </cell>
          <cell r="AA15" t="str">
            <v xml:space="preserve">  ―</v>
          </cell>
        </row>
        <row r="16">
          <cell r="C16" t="str">
            <v>ラ</v>
          </cell>
          <cell r="D16" t="str">
            <v>構</v>
          </cell>
          <cell r="E16" t="str">
            <v>（合    計）</v>
          </cell>
          <cell r="F16">
            <v>1199713783</v>
          </cell>
          <cell r="G16">
            <v>104.2</v>
          </cell>
          <cell r="H16">
            <v>103</v>
          </cell>
          <cell r="I16">
            <v>109.2</v>
          </cell>
          <cell r="J16">
            <v>1119303687</v>
          </cell>
          <cell r="K16">
            <v>101.5</v>
          </cell>
          <cell r="L16">
            <v>99.2</v>
          </cell>
          <cell r="M16">
            <v>109.7</v>
          </cell>
          <cell r="N16">
            <v>1230516378</v>
          </cell>
          <cell r="O16">
            <v>105.6</v>
          </cell>
          <cell r="P16">
            <v>99.3</v>
          </cell>
          <cell r="Q16">
            <v>107.2</v>
          </cell>
          <cell r="R16">
            <v>439020701</v>
          </cell>
          <cell r="S16">
            <v>39.200000000000003</v>
          </cell>
          <cell r="T16">
            <v>88884.25</v>
          </cell>
          <cell r="U16">
            <v>4939.2</v>
          </cell>
          <cell r="V16" t="str">
            <v xml:space="preserve">   ―</v>
          </cell>
          <cell r="W16">
            <v>136743973</v>
          </cell>
          <cell r="X16">
            <v>12.2</v>
          </cell>
          <cell r="Y16">
            <v>104.1</v>
          </cell>
          <cell r="Z16">
            <v>76.599999999999994</v>
          </cell>
          <cell r="AA16">
            <v>109.3</v>
          </cell>
        </row>
        <row r="18">
          <cell r="A18" t="str">
            <v>AEAA0204</v>
          </cell>
          <cell r="C18" t="str">
            <v>ミ</v>
          </cell>
          <cell r="D18" t="str">
            <v>精</v>
          </cell>
          <cell r="E18" t="str">
            <v xml:space="preserve">  製　　造</v>
          </cell>
          <cell r="F18">
            <v>636531857</v>
          </cell>
          <cell r="G18">
            <v>98.9</v>
          </cell>
          <cell r="H18">
            <v>101.5</v>
          </cell>
          <cell r="I18">
            <v>98.9</v>
          </cell>
          <cell r="J18">
            <v>573406504</v>
          </cell>
          <cell r="K18">
            <v>101</v>
          </cell>
          <cell r="L18">
            <v>101.2</v>
          </cell>
          <cell r="M18">
            <v>103.5</v>
          </cell>
          <cell r="N18">
            <v>632353655</v>
          </cell>
          <cell r="O18">
            <v>99.5</v>
          </cell>
          <cell r="P18">
            <v>98.2</v>
          </cell>
          <cell r="Q18">
            <v>99.5</v>
          </cell>
          <cell r="R18">
            <v>231764689</v>
          </cell>
          <cell r="S18">
            <v>40.4</v>
          </cell>
          <cell r="T18">
            <v>45247</v>
          </cell>
          <cell r="U18">
            <v>5122.2</v>
          </cell>
          <cell r="V18" t="str">
            <v xml:space="preserve">   ―</v>
          </cell>
          <cell r="W18">
            <v>70248226</v>
          </cell>
          <cell r="X18">
            <v>12.3</v>
          </cell>
          <cell r="Y18">
            <v>104.2</v>
          </cell>
          <cell r="Z18">
            <v>99.2</v>
          </cell>
          <cell r="AA18">
            <v>111.1</v>
          </cell>
        </row>
        <row r="19">
          <cell r="A19" t="str">
            <v>AEAA03010101</v>
          </cell>
          <cell r="E19" t="str">
            <v>（研　　究）</v>
          </cell>
          <cell r="F19" t="str">
            <v xml:space="preserve">      ―</v>
          </cell>
          <cell r="G19" t="str">
            <v xml:space="preserve">  ―</v>
          </cell>
          <cell r="H19" t="str">
            <v xml:space="preserve">  ―</v>
          </cell>
          <cell r="I19" t="str">
            <v xml:space="preserve">  ―</v>
          </cell>
          <cell r="J19">
            <v>1386500</v>
          </cell>
          <cell r="K19">
            <v>116.2</v>
          </cell>
          <cell r="L19">
            <v>163.6</v>
          </cell>
          <cell r="M19">
            <v>99</v>
          </cell>
          <cell r="N19" t="str">
            <v xml:space="preserve">      ―</v>
          </cell>
          <cell r="O19" t="str">
            <v xml:space="preserve">  ―</v>
          </cell>
          <cell r="P19" t="str">
            <v xml:space="preserve">  ―</v>
          </cell>
          <cell r="Q19" t="str">
            <v xml:space="preserve">  ―</v>
          </cell>
          <cell r="R19">
            <v>-3311595</v>
          </cell>
          <cell r="S19" t="str">
            <v xml:space="preserve">  ―</v>
          </cell>
          <cell r="T19">
            <v>1365.75</v>
          </cell>
          <cell r="U19">
            <v>-2424.6999999999998</v>
          </cell>
          <cell r="V19" t="str">
            <v xml:space="preserve">   ―</v>
          </cell>
          <cell r="W19">
            <v>-8477230</v>
          </cell>
          <cell r="X19" t="str">
            <v xml:space="preserve">  ―</v>
          </cell>
          <cell r="Y19" t="str">
            <v xml:space="preserve">  ―</v>
          </cell>
          <cell r="Z19" t="str">
            <v xml:space="preserve">  ―</v>
          </cell>
          <cell r="AA19" t="str">
            <v xml:space="preserve">  ―</v>
          </cell>
        </row>
        <row r="20">
          <cell r="C20" t="str">
            <v>ツ</v>
          </cell>
          <cell r="D20" t="str">
            <v>密</v>
          </cell>
          <cell r="E20" t="str">
            <v>（合    計）</v>
          </cell>
          <cell r="F20">
            <v>636531857</v>
          </cell>
          <cell r="G20">
            <v>98.9</v>
          </cell>
          <cell r="H20">
            <v>101.5</v>
          </cell>
          <cell r="I20">
            <v>98.9</v>
          </cell>
          <cell r="J20">
            <v>574793004</v>
          </cell>
          <cell r="K20">
            <v>101</v>
          </cell>
          <cell r="L20">
            <v>101.3</v>
          </cell>
          <cell r="M20">
            <v>103.5</v>
          </cell>
          <cell r="N20">
            <v>632353655</v>
          </cell>
          <cell r="O20">
            <v>99.5</v>
          </cell>
          <cell r="P20">
            <v>98.2</v>
          </cell>
          <cell r="Q20">
            <v>99.5</v>
          </cell>
          <cell r="R20">
            <v>228453094</v>
          </cell>
          <cell r="S20">
            <v>39.700000000000003</v>
          </cell>
          <cell r="T20">
            <v>46612.75</v>
          </cell>
          <cell r="U20">
            <v>4901</v>
          </cell>
          <cell r="V20" t="str">
            <v xml:space="preserve">   ―</v>
          </cell>
          <cell r="W20">
            <v>61770996</v>
          </cell>
          <cell r="X20">
            <v>10.7</v>
          </cell>
          <cell r="Y20">
            <v>105.7</v>
          </cell>
          <cell r="Z20">
            <v>98.1</v>
          </cell>
          <cell r="AA20">
            <v>97.7</v>
          </cell>
        </row>
        <row r="22">
          <cell r="A22" t="str">
            <v>AEAA0205</v>
          </cell>
          <cell r="C22" t="str">
            <v>ク</v>
          </cell>
          <cell r="D22" t="str">
            <v>単</v>
          </cell>
          <cell r="E22" t="str">
            <v xml:space="preserve">  製　　造</v>
          </cell>
          <cell r="F22">
            <v>743928330</v>
          </cell>
          <cell r="G22">
            <v>110.9</v>
          </cell>
          <cell r="H22">
            <v>109.2</v>
          </cell>
          <cell r="I22">
            <v>110.9</v>
          </cell>
          <cell r="J22">
            <v>723500715</v>
          </cell>
          <cell r="K22">
            <v>103.6</v>
          </cell>
          <cell r="L22">
            <v>105.1</v>
          </cell>
          <cell r="M22">
            <v>106.8</v>
          </cell>
          <cell r="N22">
            <v>763846193</v>
          </cell>
          <cell r="O22">
            <v>109</v>
          </cell>
          <cell r="P22">
            <v>106.1</v>
          </cell>
          <cell r="Q22">
            <v>109</v>
          </cell>
          <cell r="R22">
            <v>232688384</v>
          </cell>
          <cell r="S22">
            <v>32.1</v>
          </cell>
          <cell r="T22">
            <v>37347.5</v>
          </cell>
          <cell r="U22">
            <v>6230.3</v>
          </cell>
          <cell r="V22" t="str">
            <v xml:space="preserve">   ―</v>
          </cell>
          <cell r="W22">
            <v>114828806</v>
          </cell>
          <cell r="X22">
            <v>15.9</v>
          </cell>
          <cell r="Y22">
            <v>101.8</v>
          </cell>
          <cell r="Z22">
            <v>100.9</v>
          </cell>
          <cell r="AA22">
            <v>102</v>
          </cell>
        </row>
        <row r="23">
          <cell r="A23" t="str">
            <v>AEAA0205X</v>
          </cell>
          <cell r="D23" t="str">
            <v>結</v>
          </cell>
          <cell r="E23" t="str">
            <v>（研　　究）</v>
          </cell>
          <cell r="F23" t="str">
            <v xml:space="preserve">      ―</v>
          </cell>
          <cell r="G23" t="str">
            <v xml:space="preserve">  ―</v>
          </cell>
          <cell r="H23" t="str">
            <v xml:space="preserve">  ―</v>
          </cell>
          <cell r="I23" t="str">
            <v xml:space="preserve">  ―</v>
          </cell>
          <cell r="J23">
            <v>0</v>
          </cell>
          <cell r="K23" t="str">
            <v xml:space="preserve">  ―</v>
          </cell>
          <cell r="L23" t="str">
            <v xml:space="preserve">  ―</v>
          </cell>
          <cell r="M23" t="str">
            <v xml:space="preserve">  ―</v>
          </cell>
          <cell r="N23" t="str">
            <v xml:space="preserve">      ―</v>
          </cell>
          <cell r="O23" t="str">
            <v xml:space="preserve">  ―</v>
          </cell>
          <cell r="P23" t="str">
            <v xml:space="preserve">  ―</v>
          </cell>
          <cell r="Q23" t="str">
            <v xml:space="preserve">  ―</v>
          </cell>
          <cell r="R23">
            <v>0</v>
          </cell>
          <cell r="S23" t="str">
            <v xml:space="preserve">  ―</v>
          </cell>
          <cell r="T23">
            <v>0</v>
          </cell>
          <cell r="U23" t="str">
            <v xml:space="preserve">    ―</v>
          </cell>
          <cell r="V23" t="str">
            <v xml:space="preserve">   ―</v>
          </cell>
          <cell r="W23" t="str">
            <v xml:space="preserve">      ―</v>
          </cell>
          <cell r="X23" t="str">
            <v xml:space="preserve">  ―</v>
          </cell>
          <cell r="Y23" t="str">
            <v xml:space="preserve">  ―</v>
          </cell>
          <cell r="Z23" t="str">
            <v xml:space="preserve">  ―</v>
          </cell>
          <cell r="AA23" t="str">
            <v xml:space="preserve">  ―</v>
          </cell>
        </row>
        <row r="24">
          <cell r="C24" t="str">
            <v>統</v>
          </cell>
          <cell r="D24" t="str">
            <v>晶</v>
          </cell>
          <cell r="E24" t="str">
            <v>（合    計）</v>
          </cell>
          <cell r="F24">
            <v>743928330</v>
          </cell>
          <cell r="G24">
            <v>110.9</v>
          </cell>
          <cell r="H24">
            <v>109.2</v>
          </cell>
          <cell r="I24">
            <v>110.9</v>
          </cell>
          <cell r="J24">
            <v>723500715</v>
          </cell>
          <cell r="K24">
            <v>103.6</v>
          </cell>
          <cell r="L24">
            <v>105.1</v>
          </cell>
          <cell r="M24">
            <v>106.8</v>
          </cell>
          <cell r="N24">
            <v>763846193</v>
          </cell>
          <cell r="O24">
            <v>109</v>
          </cell>
          <cell r="P24">
            <v>106.1</v>
          </cell>
          <cell r="Q24">
            <v>109</v>
          </cell>
          <cell r="R24">
            <v>232688384</v>
          </cell>
          <cell r="S24">
            <v>32.1</v>
          </cell>
          <cell r="T24">
            <v>37347.5</v>
          </cell>
          <cell r="U24">
            <v>6230.3</v>
          </cell>
          <cell r="V24" t="str">
            <v xml:space="preserve">   ―</v>
          </cell>
          <cell r="W24">
            <v>114828806</v>
          </cell>
          <cell r="X24">
            <v>15.9</v>
          </cell>
          <cell r="Y24">
            <v>101.8</v>
          </cell>
          <cell r="Z24">
            <v>100.9</v>
          </cell>
          <cell r="AA24">
            <v>102</v>
          </cell>
        </row>
        <row r="26">
          <cell r="A26" t="str">
            <v>AEAA0301</v>
          </cell>
          <cell r="C26" t="str">
            <v>括</v>
          </cell>
          <cell r="D26" t="str">
            <v>　ＦＣ開発部</v>
          </cell>
          <cell r="F26" t="str">
            <v xml:space="preserve">      ―</v>
          </cell>
          <cell r="G26" t="str">
            <v xml:space="preserve">  ―</v>
          </cell>
          <cell r="H26" t="str">
            <v xml:space="preserve">  ―</v>
          </cell>
          <cell r="I26" t="str">
            <v xml:space="preserve">  ―</v>
          </cell>
          <cell r="J26">
            <v>-6980300</v>
          </cell>
          <cell r="K26" t="str">
            <v xml:space="preserve">  ―</v>
          </cell>
          <cell r="L26" t="str">
            <v xml:space="preserve">  ―</v>
          </cell>
          <cell r="M26" t="str">
            <v xml:space="preserve">  ―</v>
          </cell>
          <cell r="N26" t="str">
            <v xml:space="preserve">      ―</v>
          </cell>
          <cell r="O26" t="str">
            <v xml:space="preserve">  ―</v>
          </cell>
          <cell r="P26" t="str">
            <v xml:space="preserve">  ―</v>
          </cell>
          <cell r="Q26" t="str">
            <v xml:space="preserve">  ―</v>
          </cell>
          <cell r="R26">
            <v>-50265048</v>
          </cell>
          <cell r="S26" t="str">
            <v xml:space="preserve">  ―</v>
          </cell>
          <cell r="T26">
            <v>10114.5</v>
          </cell>
          <cell r="U26">
            <v>-4969.6000000000004</v>
          </cell>
          <cell r="V26" t="str">
            <v xml:space="preserve">   ―</v>
          </cell>
          <cell r="W26">
            <v>-88445174</v>
          </cell>
          <cell r="X26" t="str">
            <v xml:space="preserve">  ―</v>
          </cell>
          <cell r="Y26" t="str">
            <v xml:space="preserve">  ―</v>
          </cell>
          <cell r="Z26" t="str">
            <v xml:space="preserve">  ―</v>
          </cell>
          <cell r="AA26" t="str">
            <v xml:space="preserve">  ―</v>
          </cell>
        </row>
        <row r="27">
          <cell r="M27" t="str">
            <v>研究開発費</v>
          </cell>
          <cell r="N27">
            <v>78854758</v>
          </cell>
          <cell r="O27" t="str">
            <v>売上比</v>
          </cell>
          <cell r="P27">
            <v>2.1</v>
          </cell>
        </row>
        <row r="28">
          <cell r="C28" t="str">
            <v>事</v>
          </cell>
        </row>
        <row r="29">
          <cell r="A29" t="str">
            <v>AEAA01</v>
          </cell>
          <cell r="D29" t="str">
            <v>　営　　業　  計</v>
          </cell>
          <cell r="F29">
            <v>3441636147</v>
          </cell>
          <cell r="G29">
            <v>101</v>
          </cell>
          <cell r="H29">
            <v>103.6</v>
          </cell>
          <cell r="I29">
            <v>103.1</v>
          </cell>
          <cell r="J29" t="str">
            <v xml:space="preserve">      ―</v>
          </cell>
          <cell r="K29" t="str">
            <v xml:space="preserve">  ―</v>
          </cell>
          <cell r="L29" t="str">
            <v xml:space="preserve">  ―</v>
          </cell>
          <cell r="M29" t="str">
            <v xml:space="preserve">  ―</v>
          </cell>
          <cell r="N29">
            <v>3636224507</v>
          </cell>
          <cell r="O29">
            <v>102.4</v>
          </cell>
          <cell r="P29">
            <v>101</v>
          </cell>
          <cell r="Q29">
            <v>104.2</v>
          </cell>
          <cell r="R29">
            <v>194314754</v>
          </cell>
          <cell r="S29" t="str">
            <v xml:space="preserve">  ―</v>
          </cell>
          <cell r="T29">
            <v>22334.25</v>
          </cell>
          <cell r="U29">
            <v>8700.2999999999993</v>
          </cell>
          <cell r="V29" t="str">
            <v xml:space="preserve">   ―</v>
          </cell>
          <cell r="W29">
            <v>110626350</v>
          </cell>
          <cell r="X29">
            <v>3</v>
          </cell>
          <cell r="Y29">
            <v>120.3</v>
          </cell>
          <cell r="Z29">
            <v>146.30000000000001</v>
          </cell>
          <cell r="AA29">
            <v>128.9</v>
          </cell>
        </row>
        <row r="30">
          <cell r="A30" t="str">
            <v>AEAA02</v>
          </cell>
          <cell r="C30" t="str">
            <v>業</v>
          </cell>
          <cell r="D30" t="str">
            <v>　製　　造  　計</v>
          </cell>
          <cell r="F30">
            <v>3353007991</v>
          </cell>
          <cell r="G30">
            <v>102.7</v>
          </cell>
          <cell r="H30">
            <v>103.9</v>
          </cell>
          <cell r="I30">
            <v>104.5</v>
          </cell>
          <cell r="J30">
            <v>3666275584</v>
          </cell>
          <cell r="K30">
            <v>102</v>
          </cell>
          <cell r="L30">
            <v>99.4</v>
          </cell>
          <cell r="M30">
            <v>104.4</v>
          </cell>
          <cell r="N30">
            <v>3463640399</v>
          </cell>
          <cell r="O30">
            <v>105.7</v>
          </cell>
          <cell r="P30">
            <v>100.2</v>
          </cell>
          <cell r="Q30">
            <v>106.4</v>
          </cell>
          <cell r="R30">
            <v>1289512548</v>
          </cell>
          <cell r="S30">
            <v>35.1</v>
          </cell>
          <cell r="T30">
            <v>259279.25</v>
          </cell>
          <cell r="U30">
            <v>4973.3999999999996</v>
          </cell>
          <cell r="V30" t="str">
            <v xml:space="preserve">   ―</v>
          </cell>
          <cell r="W30">
            <v>380701980</v>
          </cell>
          <cell r="X30">
            <v>10.4</v>
          </cell>
          <cell r="Y30">
            <v>104</v>
          </cell>
          <cell r="Z30">
            <v>106.4</v>
          </cell>
          <cell r="AA30">
            <v>118.4</v>
          </cell>
        </row>
        <row r="31">
          <cell r="A31" t="str">
            <v>AEAA03</v>
          </cell>
          <cell r="D31" t="str">
            <v>　研　　究  　計</v>
          </cell>
          <cell r="F31" t="str">
            <v xml:space="preserve">      ―</v>
          </cell>
          <cell r="G31" t="str">
            <v xml:space="preserve">  ―</v>
          </cell>
          <cell r="H31" t="str">
            <v xml:space="preserve">  ―</v>
          </cell>
          <cell r="I31" t="str">
            <v xml:space="preserve">  ―</v>
          </cell>
          <cell r="J31">
            <v>-6980300</v>
          </cell>
          <cell r="K31" t="str">
            <v xml:space="preserve">  ―</v>
          </cell>
          <cell r="L31" t="str">
            <v xml:space="preserve">  ―</v>
          </cell>
          <cell r="M31" t="str">
            <v xml:space="preserve">  ―</v>
          </cell>
          <cell r="N31" t="str">
            <v xml:space="preserve">      ―</v>
          </cell>
          <cell r="O31" t="str">
            <v xml:space="preserve">  ―</v>
          </cell>
          <cell r="P31" t="str">
            <v xml:space="preserve">  ―</v>
          </cell>
          <cell r="Q31" t="str">
            <v xml:space="preserve">  ―</v>
          </cell>
          <cell r="R31">
            <v>-50265048</v>
          </cell>
          <cell r="S31" t="str">
            <v xml:space="preserve">  ―</v>
          </cell>
          <cell r="T31">
            <v>10114.5</v>
          </cell>
          <cell r="U31">
            <v>-4969.6000000000004</v>
          </cell>
          <cell r="V31" t="str">
            <v xml:space="preserve">   ―</v>
          </cell>
          <cell r="W31">
            <v>-88445174</v>
          </cell>
          <cell r="X31" t="str">
            <v xml:space="preserve">  ―</v>
          </cell>
          <cell r="Y31" t="str">
            <v xml:space="preserve">  ―</v>
          </cell>
          <cell r="Z31" t="str">
            <v xml:space="preserve">  ―</v>
          </cell>
          <cell r="AA31" t="str">
            <v xml:space="preserve">  ―</v>
          </cell>
        </row>
        <row r="32">
          <cell r="A32" t="str">
            <v>AEAA08</v>
          </cell>
          <cell r="C32" t="str">
            <v>部</v>
          </cell>
          <cell r="D32" t="str">
            <v>　統 括 事 業 部 室</v>
          </cell>
          <cell r="F32" t="str">
            <v xml:space="preserve">      ―</v>
          </cell>
          <cell r="G32" t="str">
            <v xml:space="preserve">  ―</v>
          </cell>
          <cell r="H32" t="str">
            <v xml:space="preserve">  ―</v>
          </cell>
          <cell r="I32" t="str">
            <v xml:space="preserve">  ―</v>
          </cell>
          <cell r="J32" t="str">
            <v xml:space="preserve">      ―</v>
          </cell>
          <cell r="K32" t="str">
            <v xml:space="preserve">  ―</v>
          </cell>
          <cell r="L32" t="str">
            <v xml:space="preserve">  ―</v>
          </cell>
          <cell r="M32" t="str">
            <v xml:space="preserve">  ―</v>
          </cell>
          <cell r="N32" t="str">
            <v xml:space="preserve">      ―</v>
          </cell>
          <cell r="O32" t="str">
            <v xml:space="preserve">  ―</v>
          </cell>
          <cell r="P32" t="str">
            <v xml:space="preserve">  ―</v>
          </cell>
          <cell r="Q32" t="str">
            <v xml:space="preserve">  ―</v>
          </cell>
          <cell r="R32">
            <v>-10976532</v>
          </cell>
          <cell r="S32" t="str">
            <v xml:space="preserve">  ―</v>
          </cell>
          <cell r="T32">
            <v>3879</v>
          </cell>
          <cell r="U32">
            <v>-2829.7</v>
          </cell>
          <cell r="V32" t="str">
            <v xml:space="preserve">   ―</v>
          </cell>
          <cell r="W32">
            <v>-34102304</v>
          </cell>
          <cell r="X32" t="str">
            <v xml:space="preserve">  ―</v>
          </cell>
          <cell r="Y32" t="str">
            <v xml:space="preserve">  ―</v>
          </cell>
          <cell r="Z32" t="str">
            <v xml:space="preserve">  ―</v>
          </cell>
          <cell r="AA32" t="str">
            <v xml:space="preserve">  ―</v>
          </cell>
        </row>
        <row r="33">
          <cell r="A33" t="str">
            <v>AEAA09</v>
          </cell>
          <cell r="D33" t="str">
            <v xml:space="preserve">  調　　整　　計</v>
          </cell>
          <cell r="F33" t="str">
            <v xml:space="preserve">      ―</v>
          </cell>
          <cell r="G33" t="str">
            <v xml:space="preserve">  ―</v>
          </cell>
          <cell r="H33" t="str">
            <v xml:space="preserve">  ―</v>
          </cell>
          <cell r="I33" t="str">
            <v xml:space="preserve">  ―</v>
          </cell>
          <cell r="J33" t="str">
            <v xml:space="preserve">      ―</v>
          </cell>
          <cell r="K33" t="str">
            <v xml:space="preserve">  ―</v>
          </cell>
          <cell r="L33" t="str">
            <v xml:space="preserve">  ―</v>
          </cell>
          <cell r="M33" t="str">
            <v xml:space="preserve">  ―</v>
          </cell>
          <cell r="N33" t="str">
            <v xml:space="preserve">      ―</v>
          </cell>
          <cell r="O33" t="str">
            <v xml:space="preserve">  ―</v>
          </cell>
          <cell r="P33" t="str">
            <v xml:space="preserve">  ―</v>
          </cell>
          <cell r="Q33" t="str">
            <v xml:space="preserve">  ―</v>
          </cell>
          <cell r="R33" t="str">
            <v xml:space="preserve">      ―</v>
          </cell>
          <cell r="S33" t="str">
            <v xml:space="preserve">  ―</v>
          </cell>
          <cell r="T33" t="str">
            <v xml:space="preserve">      ―</v>
          </cell>
          <cell r="U33" t="str">
            <v xml:space="preserve">    ―</v>
          </cell>
          <cell r="V33" t="str">
            <v xml:space="preserve">   ―</v>
          </cell>
          <cell r="W33">
            <v>27655688</v>
          </cell>
          <cell r="X33" t="str">
            <v xml:space="preserve">  ―</v>
          </cell>
          <cell r="Y33" t="str">
            <v xml:space="preserve">  ―</v>
          </cell>
          <cell r="Z33" t="str">
            <v xml:space="preserve">  ―</v>
          </cell>
          <cell r="AA33" t="str">
            <v xml:space="preserve">  ―</v>
          </cell>
        </row>
        <row r="35">
          <cell r="A35" t="str">
            <v>AEA</v>
          </cell>
          <cell r="D35" t="str">
            <v xml:space="preserve">  合     　 計</v>
          </cell>
          <cell r="F35">
            <v>3441636147</v>
          </cell>
          <cell r="G35">
            <v>101</v>
          </cell>
          <cell r="H35">
            <v>103.6</v>
          </cell>
          <cell r="I35">
            <v>103.1</v>
          </cell>
          <cell r="J35">
            <v>3659295284</v>
          </cell>
          <cell r="K35">
            <v>102</v>
          </cell>
          <cell r="L35">
            <v>99.2</v>
          </cell>
          <cell r="M35">
            <v>104.3</v>
          </cell>
          <cell r="N35">
            <v>3636224507</v>
          </cell>
          <cell r="O35">
            <v>102.4</v>
          </cell>
          <cell r="P35">
            <v>101</v>
          </cell>
          <cell r="Q35">
            <v>104.2</v>
          </cell>
          <cell r="R35">
            <v>1422585722</v>
          </cell>
          <cell r="S35">
            <v>38.799999999999997</v>
          </cell>
          <cell r="T35">
            <v>295607</v>
          </cell>
          <cell r="U35">
            <v>4812.3999999999996</v>
          </cell>
          <cell r="V35">
            <v>1788</v>
          </cell>
          <cell r="W35">
            <v>396436540</v>
          </cell>
          <cell r="X35">
            <v>10.9</v>
          </cell>
          <cell r="Y35">
            <v>121.7</v>
          </cell>
          <cell r="Z35">
            <v>123.4</v>
          </cell>
          <cell r="AA35">
            <v>141.80000000000001</v>
          </cell>
        </row>
        <row r="36">
          <cell r="E36">
            <v>0</v>
          </cell>
          <cell r="F36">
            <v>3441636147</v>
          </cell>
          <cell r="M36" t="str">
            <v>研究開発費</v>
          </cell>
          <cell r="N36">
            <v>78854758</v>
          </cell>
          <cell r="O36" t="str">
            <v>売上比</v>
          </cell>
          <cell r="P36">
            <v>2.1</v>
          </cell>
        </row>
        <row r="38">
          <cell r="A38" t="str">
            <v>AEBA01</v>
          </cell>
          <cell r="C38" t="str">
            <v>自</v>
          </cell>
          <cell r="D38" t="str">
            <v xml:space="preserve">  営　　　　業</v>
          </cell>
          <cell r="F38">
            <v>1246244044</v>
          </cell>
          <cell r="G38">
            <v>100</v>
          </cell>
          <cell r="H38">
            <v>103.2</v>
          </cell>
          <cell r="I38">
            <v>100.9</v>
          </cell>
          <cell r="J38" t="str">
            <v xml:space="preserve">      ―</v>
          </cell>
          <cell r="K38" t="str">
            <v xml:space="preserve">  ―</v>
          </cell>
          <cell r="L38" t="str">
            <v xml:space="preserve">  ―</v>
          </cell>
          <cell r="M38" t="str">
            <v xml:space="preserve">  ―</v>
          </cell>
          <cell r="N38">
            <v>1281465251</v>
          </cell>
          <cell r="O38">
            <v>101.1</v>
          </cell>
          <cell r="P38">
            <v>102.7</v>
          </cell>
          <cell r="Q38">
            <v>101.5</v>
          </cell>
          <cell r="R38">
            <v>78744463</v>
          </cell>
          <cell r="S38" t="str">
            <v xml:space="preserve">  ―</v>
          </cell>
          <cell r="T38">
            <v>4712.5</v>
          </cell>
          <cell r="U38">
            <v>16709.7</v>
          </cell>
          <cell r="V38" t="str">
            <v xml:space="preserve">   ―</v>
          </cell>
          <cell r="W38">
            <v>59304954</v>
          </cell>
          <cell r="X38">
            <v>4.5999999999999996</v>
          </cell>
          <cell r="Y38">
            <v>113.9</v>
          </cell>
          <cell r="Z38">
            <v>110.8</v>
          </cell>
          <cell r="AA38">
            <v>118.6</v>
          </cell>
        </row>
        <row r="39">
          <cell r="A39" t="str">
            <v>AEBA02</v>
          </cell>
          <cell r="C39" t="str">
            <v>動</v>
          </cell>
          <cell r="D39" t="str">
            <v xml:space="preserve">  製　　　　造</v>
          </cell>
          <cell r="F39" t="str">
            <v xml:space="preserve">      ―</v>
          </cell>
          <cell r="G39" t="str">
            <v xml:space="preserve">  ―</v>
          </cell>
          <cell r="H39" t="str">
            <v xml:space="preserve">  ―</v>
          </cell>
          <cell r="I39" t="str">
            <v xml:space="preserve">  ―</v>
          </cell>
          <cell r="J39">
            <v>983528432</v>
          </cell>
          <cell r="K39">
            <v>100.1</v>
          </cell>
          <cell r="L39">
            <v>90.9</v>
          </cell>
          <cell r="M39">
            <v>104.4</v>
          </cell>
          <cell r="N39" t="str">
            <v xml:space="preserve">      ―</v>
          </cell>
          <cell r="O39" t="str">
            <v xml:space="preserve">  ―</v>
          </cell>
          <cell r="P39" t="str">
            <v xml:space="preserve">  ―</v>
          </cell>
          <cell r="Q39" t="str">
            <v xml:space="preserve">  ―</v>
          </cell>
          <cell r="R39">
            <v>432228334</v>
          </cell>
          <cell r="S39">
            <v>43.9</v>
          </cell>
          <cell r="T39">
            <v>43204.5</v>
          </cell>
          <cell r="U39">
            <v>10004.200000000001</v>
          </cell>
          <cell r="V39" t="str">
            <v xml:space="preserve">   ―</v>
          </cell>
          <cell r="W39">
            <v>289789583</v>
          </cell>
          <cell r="X39">
            <v>29.5</v>
          </cell>
          <cell r="Y39">
            <v>99.6</v>
          </cell>
          <cell r="Z39">
            <v>87.9</v>
          </cell>
          <cell r="AA39">
            <v>103.9</v>
          </cell>
        </row>
        <row r="40">
          <cell r="A40" t="str">
            <v>AEBA03</v>
          </cell>
          <cell r="C40" t="str">
            <v>車</v>
          </cell>
          <cell r="D40" t="str">
            <v xml:space="preserve">  研　　　　究</v>
          </cell>
          <cell r="F40" t="str">
            <v xml:space="preserve">      ―</v>
          </cell>
          <cell r="G40" t="str">
            <v xml:space="preserve">  ―</v>
          </cell>
          <cell r="H40" t="str">
            <v xml:space="preserve">  ―</v>
          </cell>
          <cell r="I40" t="str">
            <v xml:space="preserve">  ―</v>
          </cell>
          <cell r="J40">
            <v>-4407000</v>
          </cell>
          <cell r="K40" t="str">
            <v xml:space="preserve">  ―</v>
          </cell>
          <cell r="L40" t="str">
            <v xml:space="preserve">  ―</v>
          </cell>
          <cell r="M40" t="str">
            <v xml:space="preserve">  ―</v>
          </cell>
          <cell r="N40" t="str">
            <v xml:space="preserve">      ―</v>
          </cell>
          <cell r="O40" t="str">
            <v xml:space="preserve">  ―</v>
          </cell>
          <cell r="P40" t="str">
            <v xml:space="preserve">  ―</v>
          </cell>
          <cell r="Q40" t="str">
            <v xml:space="preserve">  ―</v>
          </cell>
          <cell r="R40">
            <v>-29646632</v>
          </cell>
          <cell r="S40" t="str">
            <v xml:space="preserve">  ―</v>
          </cell>
          <cell r="T40">
            <v>8274.75</v>
          </cell>
          <cell r="U40">
            <v>-3582.7</v>
          </cell>
          <cell r="V40" t="str">
            <v xml:space="preserve">   ―</v>
          </cell>
          <cell r="W40">
            <v>-57805141</v>
          </cell>
          <cell r="X40" t="str">
            <v xml:space="preserve">  ―</v>
          </cell>
          <cell r="Y40" t="str">
            <v xml:space="preserve">  ―</v>
          </cell>
          <cell r="Z40" t="str">
            <v xml:space="preserve">  ―</v>
          </cell>
          <cell r="AA40" t="str">
            <v xml:space="preserve">  ―</v>
          </cell>
        </row>
        <row r="41">
          <cell r="A41" t="str">
            <v>AEBA09</v>
          </cell>
          <cell r="C41" t="str">
            <v>部</v>
          </cell>
          <cell r="D41" t="str">
            <v xml:space="preserve">  調　　　　整</v>
          </cell>
          <cell r="F41" t="str">
            <v xml:space="preserve">      ―</v>
          </cell>
          <cell r="G41" t="str">
            <v xml:space="preserve">  ―</v>
          </cell>
          <cell r="H41" t="str">
            <v xml:space="preserve">  ―</v>
          </cell>
          <cell r="I41" t="str">
            <v xml:space="preserve">  ―</v>
          </cell>
          <cell r="J41" t="str">
            <v xml:space="preserve">      ―</v>
          </cell>
          <cell r="K41" t="str">
            <v xml:space="preserve">  ―</v>
          </cell>
          <cell r="L41" t="str">
            <v xml:space="preserve">  ―</v>
          </cell>
          <cell r="M41" t="str">
            <v xml:space="preserve">  ―</v>
          </cell>
          <cell r="N41" t="str">
            <v xml:space="preserve">      ―</v>
          </cell>
          <cell r="O41" t="str">
            <v xml:space="preserve">  ―</v>
          </cell>
          <cell r="P41" t="str">
            <v xml:space="preserve">  ―</v>
          </cell>
          <cell r="Q41" t="str">
            <v xml:space="preserve">  ―</v>
          </cell>
          <cell r="R41" t="str">
            <v xml:space="preserve">      ―</v>
          </cell>
          <cell r="S41" t="str">
            <v xml:space="preserve">  ―</v>
          </cell>
          <cell r="T41" t="str">
            <v xml:space="preserve">      ―</v>
          </cell>
          <cell r="U41" t="str">
            <v xml:space="preserve">    ―</v>
          </cell>
          <cell r="V41" t="str">
            <v xml:space="preserve">   ―</v>
          </cell>
          <cell r="W41">
            <v>1379588</v>
          </cell>
          <cell r="X41" t="str">
            <v xml:space="preserve">  ―</v>
          </cell>
          <cell r="Y41" t="str">
            <v xml:space="preserve">  ―</v>
          </cell>
          <cell r="Z41" t="str">
            <v xml:space="preserve">  ―</v>
          </cell>
          <cell r="AA41" t="str">
            <v xml:space="preserve">  ―</v>
          </cell>
        </row>
        <row r="42">
          <cell r="A42" t="str">
            <v>AEBA</v>
          </cell>
          <cell r="C42" t="str">
            <v>品</v>
          </cell>
          <cell r="D42" t="str">
            <v xml:space="preserve">  合      　計</v>
          </cell>
          <cell r="F42">
            <v>1246244044</v>
          </cell>
          <cell r="G42">
            <v>100</v>
          </cell>
          <cell r="H42">
            <v>103.2</v>
          </cell>
          <cell r="I42">
            <v>100.9</v>
          </cell>
          <cell r="J42">
            <v>979121432</v>
          </cell>
          <cell r="K42">
            <v>100.6</v>
          </cell>
          <cell r="L42">
            <v>90</v>
          </cell>
          <cell r="M42">
            <v>105</v>
          </cell>
          <cell r="N42">
            <v>1281465251</v>
          </cell>
          <cell r="O42">
            <v>101.1</v>
          </cell>
          <cell r="P42">
            <v>102.7</v>
          </cell>
          <cell r="Q42">
            <v>101.5</v>
          </cell>
          <cell r="R42">
            <v>481326165</v>
          </cell>
          <cell r="S42">
            <v>49.1</v>
          </cell>
          <cell r="T42">
            <v>56191.75</v>
          </cell>
          <cell r="U42">
            <v>8565.7000000000007</v>
          </cell>
          <cell r="V42">
            <v>258</v>
          </cell>
          <cell r="W42">
            <v>292668984</v>
          </cell>
          <cell r="X42">
            <v>22.8</v>
          </cell>
          <cell r="Y42">
            <v>106.9</v>
          </cell>
          <cell r="Z42">
            <v>100.7</v>
          </cell>
          <cell r="AA42">
            <v>108</v>
          </cell>
        </row>
        <row r="43">
          <cell r="E43">
            <v>0</v>
          </cell>
          <cell r="F43">
            <v>1246244044</v>
          </cell>
          <cell r="M43" t="str">
            <v>研究開発費</v>
          </cell>
          <cell r="N43">
            <v>51011755</v>
          </cell>
          <cell r="O43" t="str">
            <v>売上比</v>
          </cell>
          <cell r="P43">
            <v>3.9</v>
          </cell>
        </row>
        <row r="51">
          <cell r="A51" t="str">
            <v>集計ｺｰﾄﾞ</v>
          </cell>
          <cell r="D51" t="str">
            <v xml:space="preserve">  部      門</v>
          </cell>
          <cell r="F51" t="str">
            <v>受　注　実　績</v>
          </cell>
          <cell r="G51" t="str">
            <v>遂行率</v>
          </cell>
          <cell r="H51" t="str">
            <v>前月比</v>
          </cell>
          <cell r="I51" t="str">
            <v>ＭＰ比</v>
          </cell>
          <cell r="J51" t="str">
            <v>総　　生    産</v>
          </cell>
          <cell r="K51" t="str">
            <v>遂行率</v>
          </cell>
          <cell r="L51" t="str">
            <v>前月比</v>
          </cell>
          <cell r="M51" t="str">
            <v>ＭＰ比</v>
          </cell>
          <cell r="N51" t="str">
            <v>売　上　実　績</v>
          </cell>
          <cell r="O51" t="str">
            <v>遂行率</v>
          </cell>
          <cell r="P51" t="str">
            <v>前月比</v>
          </cell>
          <cell r="Q51" t="str">
            <v>ＭＰ比</v>
          </cell>
          <cell r="R51" t="str">
            <v>差　 　引</v>
          </cell>
          <cell r="S51" t="str">
            <v>生産比</v>
          </cell>
          <cell r="T51" t="str">
            <v>総  時  間</v>
          </cell>
          <cell r="U51" t="str">
            <v>時間当り</v>
          </cell>
          <cell r="V51" t="str">
            <v>人員</v>
          </cell>
          <cell r="W51" t="str">
            <v>税引前利益</v>
          </cell>
          <cell r="X51" t="str">
            <v>売生比</v>
          </cell>
          <cell r="Y51" t="str">
            <v>遂行率</v>
          </cell>
          <cell r="Z51" t="str">
            <v>前月比</v>
          </cell>
          <cell r="AA51" t="str">
            <v>ＭＰ比</v>
          </cell>
        </row>
        <row r="52">
          <cell r="A52" t="str">
            <v>ALAA0101</v>
          </cell>
          <cell r="D52" t="str">
            <v>　国内営業部</v>
          </cell>
          <cell r="F52">
            <v>3953437538</v>
          </cell>
          <cell r="G52">
            <v>102.4</v>
          </cell>
          <cell r="H52">
            <v>101</v>
          </cell>
          <cell r="I52">
            <v>102.4</v>
          </cell>
          <cell r="J52" t="str">
            <v xml:space="preserve">      ―</v>
          </cell>
          <cell r="K52" t="str">
            <v xml:space="preserve">  ―</v>
          </cell>
          <cell r="L52" t="str">
            <v xml:space="preserve">  ―</v>
          </cell>
          <cell r="M52" t="str">
            <v xml:space="preserve">  ―</v>
          </cell>
          <cell r="N52">
            <v>4178007427</v>
          </cell>
          <cell r="O52">
            <v>102.8</v>
          </cell>
          <cell r="P52">
            <v>98</v>
          </cell>
          <cell r="Q52">
            <v>103.7</v>
          </cell>
          <cell r="R52">
            <v>223536543</v>
          </cell>
          <cell r="S52" t="str">
            <v xml:space="preserve">  ―</v>
          </cell>
          <cell r="T52">
            <v>16575.5</v>
          </cell>
          <cell r="U52">
            <v>13485.9</v>
          </cell>
          <cell r="V52" t="str">
            <v xml:space="preserve">   ―</v>
          </cell>
          <cell r="W52">
            <v>160763978</v>
          </cell>
          <cell r="X52">
            <v>3.8</v>
          </cell>
          <cell r="Y52">
            <v>113.1</v>
          </cell>
          <cell r="Z52">
            <v>95</v>
          </cell>
          <cell r="AA52">
            <v>117.6</v>
          </cell>
        </row>
        <row r="53">
          <cell r="C53" t="str">
            <v>半</v>
          </cell>
        </row>
        <row r="54">
          <cell r="A54" t="str">
            <v>ALAA0102</v>
          </cell>
          <cell r="C54" t="str">
            <v>導</v>
          </cell>
          <cell r="D54" t="str">
            <v>　海外営業部</v>
          </cell>
          <cell r="F54">
            <v>2165281039</v>
          </cell>
          <cell r="G54">
            <v>90.6</v>
          </cell>
          <cell r="H54">
            <v>102.6</v>
          </cell>
          <cell r="I54">
            <v>90.6</v>
          </cell>
          <cell r="J54" t="str">
            <v xml:space="preserve">      ―</v>
          </cell>
          <cell r="K54" t="str">
            <v xml:space="preserve">  ―</v>
          </cell>
          <cell r="L54" t="str">
            <v xml:space="preserve">  ―</v>
          </cell>
          <cell r="M54" t="str">
            <v xml:space="preserve">  ―</v>
          </cell>
          <cell r="N54">
            <v>2440841865</v>
          </cell>
          <cell r="O54">
            <v>98</v>
          </cell>
          <cell r="P54">
            <v>95.6</v>
          </cell>
          <cell r="Q54">
            <v>98</v>
          </cell>
          <cell r="R54">
            <v>105818483</v>
          </cell>
          <cell r="S54" t="str">
            <v xml:space="preserve">  ―</v>
          </cell>
          <cell r="T54">
            <v>13618.75</v>
          </cell>
          <cell r="U54">
            <v>7770</v>
          </cell>
          <cell r="V54" t="str">
            <v xml:space="preserve">   ―</v>
          </cell>
          <cell r="W54">
            <v>55489779</v>
          </cell>
          <cell r="X54">
            <v>2.2999999999999998</v>
          </cell>
          <cell r="Y54">
            <v>616.4</v>
          </cell>
          <cell r="Z54">
            <v>43.3</v>
          </cell>
          <cell r="AA54">
            <v>616.4</v>
          </cell>
        </row>
        <row r="55">
          <cell r="C55" t="str">
            <v>体</v>
          </cell>
        </row>
        <row r="56">
          <cell r="A56" t="str">
            <v>ALAASONOTA</v>
          </cell>
          <cell r="C56" t="str">
            <v>統</v>
          </cell>
          <cell r="D56" t="str">
            <v>　その他営業部</v>
          </cell>
          <cell r="F56">
            <v>194523795</v>
          </cell>
          <cell r="G56">
            <v>151.69999999999999</v>
          </cell>
          <cell r="H56">
            <v>79</v>
          </cell>
          <cell r="I56">
            <v>151.69999999999999</v>
          </cell>
          <cell r="J56" t="str">
            <v>―</v>
          </cell>
          <cell r="K56" t="str">
            <v xml:space="preserve">  ―</v>
          </cell>
          <cell r="L56" t="str">
            <v xml:space="preserve">  ―</v>
          </cell>
          <cell r="M56" t="str">
            <v xml:space="preserve">  ―</v>
          </cell>
          <cell r="N56">
            <v>293996429</v>
          </cell>
          <cell r="O56">
            <v>108.4</v>
          </cell>
          <cell r="P56">
            <v>98.9</v>
          </cell>
          <cell r="Q56">
            <v>142.5</v>
          </cell>
          <cell r="R56">
            <v>-9131553</v>
          </cell>
          <cell r="S56" t="str">
            <v xml:space="preserve">  ―</v>
          </cell>
          <cell r="T56">
            <v>6675.25</v>
          </cell>
          <cell r="U56">
            <v>-1367.9</v>
          </cell>
          <cell r="V56" t="str">
            <v xml:space="preserve">   ―</v>
          </cell>
          <cell r="W56">
            <v>-37306337</v>
          </cell>
          <cell r="X56" t="str">
            <v xml:space="preserve">  ―</v>
          </cell>
          <cell r="Y56" t="str">
            <v xml:space="preserve">  ―</v>
          </cell>
          <cell r="Z56" t="str">
            <v xml:space="preserve">  ―</v>
          </cell>
          <cell r="AA56" t="str">
            <v xml:space="preserve">  ―</v>
          </cell>
        </row>
        <row r="57">
          <cell r="C57" t="str">
            <v>括</v>
          </cell>
        </row>
        <row r="58">
          <cell r="A58" t="str">
            <v>ALAA01</v>
          </cell>
          <cell r="C58" t="str">
            <v>営</v>
          </cell>
          <cell r="D58" t="str">
            <v>　営　　業　  計</v>
          </cell>
          <cell r="F58">
            <v>6313242372</v>
          </cell>
          <cell r="G58">
            <v>99</v>
          </cell>
          <cell r="H58">
            <v>100.7</v>
          </cell>
          <cell r="I58">
            <v>99</v>
          </cell>
          <cell r="J58" t="str">
            <v xml:space="preserve">      ―</v>
          </cell>
          <cell r="K58" t="str">
            <v xml:space="preserve">  ―</v>
          </cell>
          <cell r="L58" t="str">
            <v xml:space="preserve">  ―</v>
          </cell>
          <cell r="M58" t="str">
            <v xml:space="preserve">  ―</v>
          </cell>
          <cell r="N58">
            <v>6912845721</v>
          </cell>
          <cell r="O58">
            <v>101.2</v>
          </cell>
          <cell r="P58">
            <v>97.2</v>
          </cell>
          <cell r="Q58">
            <v>102.8</v>
          </cell>
          <cell r="R58">
            <v>320223473</v>
          </cell>
          <cell r="S58" t="str">
            <v xml:space="preserve">  ―</v>
          </cell>
          <cell r="T58">
            <v>36869.5</v>
          </cell>
          <cell r="U58">
            <v>8685.2999999999993</v>
          </cell>
          <cell r="V58" t="str">
            <v xml:space="preserve">   ―</v>
          </cell>
          <cell r="W58">
            <v>178947420</v>
          </cell>
          <cell r="X58">
            <v>2.6</v>
          </cell>
          <cell r="Y58">
            <v>184.5</v>
          </cell>
          <cell r="Z58">
            <v>74.3</v>
          </cell>
          <cell r="AA58">
            <v>302.10000000000002</v>
          </cell>
        </row>
        <row r="59">
          <cell r="A59" t="str">
            <v>ALAA08</v>
          </cell>
          <cell r="C59" t="str">
            <v>業</v>
          </cell>
          <cell r="D59" t="str">
            <v>　統 括 事 業 部 室</v>
          </cell>
          <cell r="F59" t="str">
            <v xml:space="preserve">      ―</v>
          </cell>
          <cell r="G59" t="str">
            <v xml:space="preserve">  ―</v>
          </cell>
          <cell r="H59" t="str">
            <v xml:space="preserve">  ―</v>
          </cell>
          <cell r="I59" t="str">
            <v xml:space="preserve">  ―</v>
          </cell>
          <cell r="J59" t="str">
            <v xml:space="preserve">      ―</v>
          </cell>
          <cell r="K59" t="str">
            <v xml:space="preserve">  ―</v>
          </cell>
          <cell r="L59" t="str">
            <v xml:space="preserve">  ―</v>
          </cell>
          <cell r="M59" t="str">
            <v xml:space="preserve">  ―</v>
          </cell>
          <cell r="N59" t="str">
            <v xml:space="preserve">      ―</v>
          </cell>
          <cell r="O59" t="str">
            <v xml:space="preserve">  ―</v>
          </cell>
          <cell r="P59" t="str">
            <v xml:space="preserve">  ―</v>
          </cell>
          <cell r="Q59" t="str">
            <v xml:space="preserve">  ―</v>
          </cell>
          <cell r="R59">
            <v>-1255746</v>
          </cell>
          <cell r="S59" t="str">
            <v xml:space="preserve">  ―</v>
          </cell>
          <cell r="T59">
            <v>356.75</v>
          </cell>
          <cell r="U59">
            <v>-3519.9</v>
          </cell>
          <cell r="V59" t="str">
            <v xml:space="preserve">   ―</v>
          </cell>
          <cell r="W59">
            <v>-6098194</v>
          </cell>
          <cell r="X59" t="str">
            <v xml:space="preserve">  ―</v>
          </cell>
          <cell r="Y59" t="str">
            <v xml:space="preserve">  ―</v>
          </cell>
          <cell r="Z59" t="str">
            <v xml:space="preserve">  ―</v>
          </cell>
          <cell r="AA59" t="str">
            <v xml:space="preserve">  ―</v>
          </cell>
        </row>
        <row r="60">
          <cell r="A60" t="str">
            <v>ALAA09</v>
          </cell>
          <cell r="C60" t="str">
            <v>部</v>
          </cell>
          <cell r="D60" t="str">
            <v xml:space="preserve">  調　　　　整</v>
          </cell>
          <cell r="F60" t="str">
            <v xml:space="preserve">      ―</v>
          </cell>
          <cell r="G60" t="str">
            <v xml:space="preserve">  ―</v>
          </cell>
          <cell r="H60" t="str">
            <v xml:space="preserve">  ―</v>
          </cell>
          <cell r="I60" t="str">
            <v xml:space="preserve">  ―</v>
          </cell>
          <cell r="J60" t="str">
            <v xml:space="preserve">      ―</v>
          </cell>
          <cell r="K60" t="str">
            <v xml:space="preserve">  ―</v>
          </cell>
          <cell r="L60" t="str">
            <v xml:space="preserve">  ―</v>
          </cell>
          <cell r="M60" t="str">
            <v xml:space="preserve">  ―</v>
          </cell>
          <cell r="N60" t="str">
            <v xml:space="preserve">      ―</v>
          </cell>
          <cell r="O60" t="str">
            <v xml:space="preserve">  ―</v>
          </cell>
          <cell r="P60" t="str">
            <v xml:space="preserve">  ―</v>
          </cell>
          <cell r="Q60" t="str">
            <v xml:space="preserve">  ―</v>
          </cell>
          <cell r="R60" t="str">
            <v xml:space="preserve">      ―</v>
          </cell>
          <cell r="S60" t="str">
            <v xml:space="preserve">  ―</v>
          </cell>
          <cell r="T60" t="str">
            <v xml:space="preserve">      ―</v>
          </cell>
          <cell r="U60" t="str">
            <v xml:space="preserve">    ―</v>
          </cell>
          <cell r="V60" t="str">
            <v xml:space="preserve">   ―</v>
          </cell>
          <cell r="W60">
            <v>-7028502</v>
          </cell>
          <cell r="X60" t="str">
            <v xml:space="preserve">  ―</v>
          </cell>
          <cell r="Y60" t="str">
            <v xml:space="preserve">  ―</v>
          </cell>
          <cell r="Z60" t="str">
            <v xml:space="preserve">  ―</v>
          </cell>
          <cell r="AA60" t="str">
            <v xml:space="preserve">  ―</v>
          </cell>
        </row>
        <row r="62">
          <cell r="A62" t="str">
            <v>ALA</v>
          </cell>
          <cell r="D62" t="str">
            <v xml:space="preserve">  合      　計</v>
          </cell>
          <cell r="F62">
            <v>6313242372</v>
          </cell>
          <cell r="G62">
            <v>99</v>
          </cell>
          <cell r="H62">
            <v>100.7</v>
          </cell>
          <cell r="I62">
            <v>99</v>
          </cell>
          <cell r="J62" t="str">
            <v xml:space="preserve">      ―</v>
          </cell>
          <cell r="K62" t="str">
            <v xml:space="preserve">  ―</v>
          </cell>
          <cell r="L62" t="str">
            <v xml:space="preserve">  ―</v>
          </cell>
          <cell r="M62" t="str">
            <v xml:space="preserve">  ―</v>
          </cell>
          <cell r="N62">
            <v>6912845721</v>
          </cell>
          <cell r="O62">
            <v>101.2</v>
          </cell>
          <cell r="P62">
            <v>97.2</v>
          </cell>
          <cell r="Q62">
            <v>102.8</v>
          </cell>
          <cell r="R62">
            <v>318967727</v>
          </cell>
          <cell r="S62" t="str">
            <v xml:space="preserve">  ―</v>
          </cell>
          <cell r="T62">
            <v>37226.25</v>
          </cell>
          <cell r="U62">
            <v>8568.2999999999993</v>
          </cell>
          <cell r="V62">
            <v>210</v>
          </cell>
          <cell r="W62">
            <v>165820724</v>
          </cell>
          <cell r="X62">
            <v>2.4</v>
          </cell>
          <cell r="Y62">
            <v>300.8</v>
          </cell>
          <cell r="Z62">
            <v>69</v>
          </cell>
          <cell r="AA62" t="str">
            <v xml:space="preserve">  ―</v>
          </cell>
        </row>
        <row r="63">
          <cell r="E63">
            <v>0</v>
          </cell>
          <cell r="F63">
            <v>6313242372</v>
          </cell>
        </row>
        <row r="65">
          <cell r="A65" t="str">
            <v>ALBA0201</v>
          </cell>
          <cell r="D65" t="str">
            <v>　セラミック１事業部</v>
          </cell>
          <cell r="F65">
            <v>1104678309</v>
          </cell>
          <cell r="G65">
            <v>82.4</v>
          </cell>
          <cell r="H65">
            <v>87.8</v>
          </cell>
          <cell r="I65">
            <v>80.599999999999994</v>
          </cell>
          <cell r="J65">
            <v>1431430796</v>
          </cell>
          <cell r="K65">
            <v>100</v>
          </cell>
          <cell r="L65">
            <v>99.8</v>
          </cell>
          <cell r="M65">
            <v>107.6</v>
          </cell>
          <cell r="N65">
            <v>1416246863</v>
          </cell>
          <cell r="O65">
            <v>99.4</v>
          </cell>
          <cell r="P65">
            <v>103.4</v>
          </cell>
          <cell r="Q65">
            <v>97.3</v>
          </cell>
          <cell r="R65">
            <v>403749889</v>
          </cell>
          <cell r="S65">
            <v>28.2</v>
          </cell>
          <cell r="T65">
            <v>105833</v>
          </cell>
          <cell r="U65">
            <v>3814.9</v>
          </cell>
          <cell r="V65" t="str">
            <v xml:space="preserve">   ―</v>
          </cell>
          <cell r="W65">
            <v>28135805</v>
          </cell>
          <cell r="X65">
            <v>2</v>
          </cell>
          <cell r="Y65">
            <v>119.4</v>
          </cell>
          <cell r="Z65">
            <v>76.3</v>
          </cell>
          <cell r="AA65">
            <v>211.5</v>
          </cell>
        </row>
        <row r="67">
          <cell r="A67" t="str">
            <v>ALBA0202</v>
          </cell>
          <cell r="C67" t="str">
            <v>セ</v>
          </cell>
          <cell r="D67" t="str">
            <v>　セラミック２事業部</v>
          </cell>
          <cell r="F67">
            <v>1722261307</v>
          </cell>
          <cell r="G67">
            <v>102.4</v>
          </cell>
          <cell r="H67">
            <v>126.9</v>
          </cell>
          <cell r="I67">
            <v>103.4</v>
          </cell>
          <cell r="J67">
            <v>1701426631</v>
          </cell>
          <cell r="K67">
            <v>101.8</v>
          </cell>
          <cell r="L67">
            <v>102.9</v>
          </cell>
          <cell r="M67">
            <v>102.2</v>
          </cell>
          <cell r="N67">
            <v>1638946590</v>
          </cell>
          <cell r="O67">
            <v>102</v>
          </cell>
          <cell r="P67">
            <v>96.9</v>
          </cell>
          <cell r="Q67">
            <v>103.8</v>
          </cell>
          <cell r="R67">
            <v>614389533</v>
          </cell>
          <cell r="S67">
            <v>36.1</v>
          </cell>
          <cell r="T67">
            <v>118294.25</v>
          </cell>
          <cell r="U67">
            <v>5193.7</v>
          </cell>
          <cell r="V67" t="str">
            <v xml:space="preserve">   ―</v>
          </cell>
          <cell r="W67">
            <v>189352407</v>
          </cell>
          <cell r="X67">
            <v>11.1</v>
          </cell>
          <cell r="Y67">
            <v>103.1</v>
          </cell>
          <cell r="Z67">
            <v>106.7</v>
          </cell>
          <cell r="AA67">
            <v>105.8</v>
          </cell>
        </row>
        <row r="68">
          <cell r="C68" t="str">
            <v>ラ</v>
          </cell>
        </row>
        <row r="69">
          <cell r="A69" t="str">
            <v>ALBA0203</v>
          </cell>
          <cell r="C69" t="str">
            <v>ミ</v>
          </cell>
          <cell r="D69" t="str">
            <v>　セラミック３事業部</v>
          </cell>
          <cell r="F69">
            <v>1444561848</v>
          </cell>
          <cell r="G69">
            <v>97.1</v>
          </cell>
          <cell r="H69">
            <v>109.7</v>
          </cell>
          <cell r="I69">
            <v>100.4</v>
          </cell>
          <cell r="J69">
            <v>1461963387</v>
          </cell>
          <cell r="K69">
            <v>95.6</v>
          </cell>
          <cell r="L69">
            <v>90.3</v>
          </cell>
          <cell r="M69">
            <v>92.4</v>
          </cell>
          <cell r="N69">
            <v>1496298621</v>
          </cell>
          <cell r="O69">
            <v>102.2</v>
          </cell>
          <cell r="P69">
            <v>102.3</v>
          </cell>
          <cell r="Q69">
            <v>100.4</v>
          </cell>
          <cell r="R69">
            <v>166029277</v>
          </cell>
          <cell r="S69">
            <v>11.3</v>
          </cell>
          <cell r="T69">
            <v>68398</v>
          </cell>
          <cell r="U69">
            <v>2427.3000000000002</v>
          </cell>
          <cell r="V69" t="str">
            <v xml:space="preserve">   ―</v>
          </cell>
          <cell r="W69">
            <v>-74062671</v>
          </cell>
          <cell r="X69" t="str">
            <v xml:space="preserve">  ―</v>
          </cell>
          <cell r="Y69" t="str">
            <v xml:space="preserve">  ―</v>
          </cell>
          <cell r="Z69" t="str">
            <v xml:space="preserve">  ―</v>
          </cell>
          <cell r="AA69" t="str">
            <v xml:space="preserve">  ―</v>
          </cell>
        </row>
        <row r="70">
          <cell r="C70" t="str">
            <v>ッ</v>
          </cell>
        </row>
        <row r="71">
          <cell r="A71" t="str">
            <v>ALBA0204</v>
          </cell>
          <cell r="C71" t="str">
            <v>ク</v>
          </cell>
          <cell r="D71" t="str">
            <v>　テープ事業部</v>
          </cell>
          <cell r="F71">
            <v>3817000</v>
          </cell>
          <cell r="G71">
            <v>76.3</v>
          </cell>
          <cell r="H71">
            <v>126.5</v>
          </cell>
          <cell r="I71">
            <v>76.3</v>
          </cell>
          <cell r="J71">
            <v>408604426</v>
          </cell>
          <cell r="K71">
            <v>100.4</v>
          </cell>
          <cell r="L71">
            <v>99.9</v>
          </cell>
          <cell r="M71">
            <v>100.8</v>
          </cell>
          <cell r="N71">
            <v>12670680</v>
          </cell>
          <cell r="O71">
            <v>148.1</v>
          </cell>
          <cell r="P71">
            <v>145.5</v>
          </cell>
          <cell r="Q71">
            <v>253.4</v>
          </cell>
          <cell r="R71">
            <v>190244768</v>
          </cell>
          <cell r="S71">
            <v>46.5</v>
          </cell>
          <cell r="T71">
            <v>21293</v>
          </cell>
          <cell r="U71">
            <v>8934.6</v>
          </cell>
          <cell r="V71" t="str">
            <v xml:space="preserve">   ―</v>
          </cell>
          <cell r="W71">
            <v>103561420</v>
          </cell>
          <cell r="X71">
            <v>25.3</v>
          </cell>
          <cell r="Y71">
            <v>101.1</v>
          </cell>
          <cell r="Z71">
            <v>99.4</v>
          </cell>
          <cell r="AA71">
            <v>101.9</v>
          </cell>
        </row>
        <row r="72">
          <cell r="C72" t="str">
            <v>Ｐ</v>
          </cell>
        </row>
        <row r="73">
          <cell r="A73" t="str">
            <v>ALBA0301</v>
          </cell>
          <cell r="C73" t="str">
            <v>Ｋ</v>
          </cell>
          <cell r="D73" t="str">
            <v>　開　　発　　部</v>
          </cell>
          <cell r="F73" t="str">
            <v xml:space="preserve">      ―</v>
          </cell>
          <cell r="G73" t="str">
            <v xml:space="preserve">  ―</v>
          </cell>
          <cell r="H73" t="str">
            <v xml:space="preserve">  ―</v>
          </cell>
          <cell r="I73" t="str">
            <v xml:space="preserve">  ―</v>
          </cell>
          <cell r="J73">
            <v>-3449500</v>
          </cell>
          <cell r="K73" t="str">
            <v xml:space="preserve">  ―</v>
          </cell>
          <cell r="L73" t="str">
            <v xml:space="preserve">  ―</v>
          </cell>
          <cell r="M73" t="str">
            <v xml:space="preserve">  ―</v>
          </cell>
          <cell r="N73" t="str">
            <v xml:space="preserve">      ―</v>
          </cell>
          <cell r="O73" t="str">
            <v xml:space="preserve">  ―</v>
          </cell>
          <cell r="P73" t="str">
            <v xml:space="preserve">  ―</v>
          </cell>
          <cell r="Q73" t="str">
            <v xml:space="preserve">  ―</v>
          </cell>
          <cell r="R73">
            <v>-31841103</v>
          </cell>
          <cell r="S73" t="str">
            <v xml:space="preserve">  ―</v>
          </cell>
          <cell r="T73">
            <v>9215.75</v>
          </cell>
          <cell r="U73">
            <v>-3455</v>
          </cell>
          <cell r="V73" t="str">
            <v xml:space="preserve">   ―</v>
          </cell>
          <cell r="W73">
            <v>-65324552</v>
          </cell>
          <cell r="X73" t="str">
            <v xml:space="preserve">  ―</v>
          </cell>
          <cell r="Y73" t="str">
            <v xml:space="preserve">  ―</v>
          </cell>
          <cell r="Z73" t="str">
            <v xml:space="preserve">  ―</v>
          </cell>
          <cell r="AA73" t="str">
            <v xml:space="preserve">  ―</v>
          </cell>
        </row>
        <row r="74">
          <cell r="C74" t="str">
            <v>Ｇ</v>
          </cell>
          <cell r="M74" t="str">
            <v>研究開発費</v>
          </cell>
          <cell r="N74">
            <v>50789441</v>
          </cell>
          <cell r="O74" t="str">
            <v>売上比</v>
          </cell>
          <cell r="P74">
            <v>1.1000000000000001</v>
          </cell>
        </row>
        <row r="75">
          <cell r="C75" t="str">
            <v>統</v>
          </cell>
        </row>
        <row r="76">
          <cell r="A76" t="str">
            <v>ALBA02</v>
          </cell>
          <cell r="C76" t="str">
            <v>括</v>
          </cell>
          <cell r="D76" t="str">
            <v>　製　　造  　計</v>
          </cell>
          <cell r="F76">
            <v>4275318464</v>
          </cell>
          <cell r="G76">
            <v>94.7</v>
          </cell>
          <cell r="H76">
            <v>108.7</v>
          </cell>
          <cell r="I76">
            <v>95.4</v>
          </cell>
          <cell r="J76">
            <v>5003425240</v>
          </cell>
          <cell r="K76">
            <v>99.3</v>
          </cell>
          <cell r="L76">
            <v>97.8</v>
          </cell>
          <cell r="M76">
            <v>100.4</v>
          </cell>
          <cell r="N76">
            <v>4564162754</v>
          </cell>
          <cell r="O76">
            <v>101.3</v>
          </cell>
          <cell r="P76">
            <v>100.7</v>
          </cell>
          <cell r="Q76">
            <v>100.8</v>
          </cell>
          <cell r="R76">
            <v>1374413467</v>
          </cell>
          <cell r="S76">
            <v>27.4</v>
          </cell>
          <cell r="T76">
            <v>313818.25</v>
          </cell>
          <cell r="U76">
            <v>4379.6000000000004</v>
          </cell>
          <cell r="V76" t="str">
            <v xml:space="preserve">   ―</v>
          </cell>
          <cell r="W76">
            <v>246986961</v>
          </cell>
          <cell r="X76">
            <v>4.9000000000000004</v>
          </cell>
          <cell r="Y76">
            <v>79.099999999999994</v>
          </cell>
          <cell r="Z76">
            <v>51.7</v>
          </cell>
          <cell r="AA76">
            <v>83.9</v>
          </cell>
        </row>
        <row r="77">
          <cell r="A77" t="str">
            <v>ALBA03</v>
          </cell>
          <cell r="C77" t="str">
            <v>事</v>
          </cell>
          <cell r="D77" t="str">
            <v>　研　　究  　計</v>
          </cell>
          <cell r="F77" t="str">
            <v xml:space="preserve">      ―</v>
          </cell>
          <cell r="G77" t="str">
            <v xml:space="preserve">  ―</v>
          </cell>
          <cell r="H77" t="str">
            <v xml:space="preserve">  ―</v>
          </cell>
          <cell r="I77" t="str">
            <v xml:space="preserve">  ―</v>
          </cell>
          <cell r="J77">
            <v>-3449500</v>
          </cell>
          <cell r="K77" t="str">
            <v xml:space="preserve">  ―</v>
          </cell>
          <cell r="L77" t="str">
            <v xml:space="preserve">  ―</v>
          </cell>
          <cell r="M77" t="str">
            <v xml:space="preserve">  ―</v>
          </cell>
          <cell r="N77" t="str">
            <v xml:space="preserve">      ―</v>
          </cell>
          <cell r="O77" t="str">
            <v xml:space="preserve">  ―</v>
          </cell>
          <cell r="P77" t="str">
            <v xml:space="preserve">  ―</v>
          </cell>
          <cell r="Q77" t="str">
            <v xml:space="preserve">  ―</v>
          </cell>
          <cell r="R77">
            <v>-31841103</v>
          </cell>
          <cell r="S77" t="str">
            <v xml:space="preserve">  ―</v>
          </cell>
          <cell r="T77">
            <v>9215.75</v>
          </cell>
          <cell r="U77">
            <v>-3455</v>
          </cell>
          <cell r="V77" t="str">
            <v xml:space="preserve">   ―</v>
          </cell>
          <cell r="W77">
            <v>-65324552</v>
          </cell>
          <cell r="X77" t="str">
            <v xml:space="preserve">  ―</v>
          </cell>
          <cell r="Y77" t="str">
            <v xml:space="preserve">  ―</v>
          </cell>
          <cell r="Z77" t="str">
            <v xml:space="preserve">  ―</v>
          </cell>
          <cell r="AA77" t="str">
            <v xml:space="preserve">  ―</v>
          </cell>
        </row>
        <row r="78">
          <cell r="A78" t="str">
            <v>ALBA08</v>
          </cell>
          <cell r="C78" t="str">
            <v>業</v>
          </cell>
          <cell r="D78" t="str">
            <v>　統 括 事 業 部 室</v>
          </cell>
          <cell r="F78" t="str">
            <v xml:space="preserve">      ―</v>
          </cell>
          <cell r="G78" t="str">
            <v xml:space="preserve">  ―</v>
          </cell>
          <cell r="H78" t="str">
            <v xml:space="preserve">  ―</v>
          </cell>
          <cell r="I78" t="str">
            <v xml:space="preserve">  ―</v>
          </cell>
          <cell r="J78" t="str">
            <v xml:space="preserve">      ―</v>
          </cell>
          <cell r="K78" t="str">
            <v xml:space="preserve">  ―</v>
          </cell>
          <cell r="L78" t="str">
            <v xml:space="preserve">  ―</v>
          </cell>
          <cell r="M78" t="str">
            <v xml:space="preserve">  ―</v>
          </cell>
          <cell r="N78" t="str">
            <v xml:space="preserve">      ―</v>
          </cell>
          <cell r="O78" t="str">
            <v xml:space="preserve">  ―</v>
          </cell>
          <cell r="P78" t="str">
            <v xml:space="preserve">  ―</v>
          </cell>
          <cell r="Q78" t="str">
            <v xml:space="preserve">  ―</v>
          </cell>
          <cell r="R78">
            <v>4485594</v>
          </cell>
          <cell r="S78" t="str">
            <v xml:space="preserve">  ―</v>
          </cell>
          <cell r="T78">
            <v>695</v>
          </cell>
          <cell r="U78">
            <v>6454</v>
          </cell>
          <cell r="V78" t="str">
            <v xml:space="preserve">   ―</v>
          </cell>
          <cell r="W78">
            <v>-5960513</v>
          </cell>
          <cell r="X78" t="str">
            <v xml:space="preserve">  ―</v>
          </cell>
          <cell r="Y78" t="str">
            <v xml:space="preserve">  ―</v>
          </cell>
          <cell r="Z78" t="str">
            <v xml:space="preserve">  ―</v>
          </cell>
          <cell r="AA78" t="str">
            <v xml:space="preserve">  ―</v>
          </cell>
        </row>
        <row r="79">
          <cell r="A79" t="str">
            <v>ALBA09</v>
          </cell>
          <cell r="C79" t="str">
            <v>部</v>
          </cell>
          <cell r="D79" t="str">
            <v xml:space="preserve">  調　　整　　計</v>
          </cell>
          <cell r="F79" t="str">
            <v xml:space="preserve">      ―</v>
          </cell>
          <cell r="G79" t="str">
            <v xml:space="preserve">  ―</v>
          </cell>
          <cell r="H79" t="str">
            <v xml:space="preserve">  ―</v>
          </cell>
          <cell r="I79" t="str">
            <v xml:space="preserve">  ―</v>
          </cell>
          <cell r="J79" t="str">
            <v xml:space="preserve">      ―</v>
          </cell>
          <cell r="K79" t="str">
            <v xml:space="preserve">  ―</v>
          </cell>
          <cell r="L79" t="str">
            <v xml:space="preserve">  ―</v>
          </cell>
          <cell r="M79" t="str">
            <v xml:space="preserve">  ―</v>
          </cell>
          <cell r="N79" t="str">
            <v xml:space="preserve">      ―</v>
          </cell>
          <cell r="O79" t="str">
            <v xml:space="preserve">  ―</v>
          </cell>
          <cell r="P79" t="str">
            <v xml:space="preserve">  ―</v>
          </cell>
          <cell r="Q79" t="str">
            <v xml:space="preserve">  ―</v>
          </cell>
          <cell r="R79" t="str">
            <v xml:space="preserve">      ―</v>
          </cell>
          <cell r="S79" t="str">
            <v xml:space="preserve">  ―</v>
          </cell>
          <cell r="T79" t="str">
            <v xml:space="preserve">      ―</v>
          </cell>
          <cell r="U79" t="str">
            <v xml:space="preserve">    ―</v>
          </cell>
          <cell r="V79" t="str">
            <v xml:space="preserve">   ―</v>
          </cell>
          <cell r="W79">
            <v>10704592</v>
          </cell>
          <cell r="X79" t="str">
            <v xml:space="preserve">  ―</v>
          </cell>
          <cell r="Y79" t="str">
            <v xml:space="preserve">  ―</v>
          </cell>
          <cell r="Z79" t="str">
            <v xml:space="preserve">  ―</v>
          </cell>
          <cell r="AA79" t="str">
            <v xml:space="preserve">  ―</v>
          </cell>
        </row>
        <row r="81">
          <cell r="A81" t="str">
            <v>ALB</v>
          </cell>
          <cell r="D81" t="str">
            <v xml:space="preserve">  合     　 計</v>
          </cell>
          <cell r="F81">
            <v>4275318464</v>
          </cell>
          <cell r="G81">
            <v>94.7</v>
          </cell>
          <cell r="H81">
            <v>108.7</v>
          </cell>
          <cell r="I81">
            <v>95.4</v>
          </cell>
          <cell r="J81">
            <v>4999975740</v>
          </cell>
          <cell r="K81">
            <v>99.3</v>
          </cell>
          <cell r="L81">
            <v>97.8</v>
          </cell>
          <cell r="M81">
            <v>100.4</v>
          </cell>
          <cell r="N81">
            <v>4564162754</v>
          </cell>
          <cell r="O81">
            <v>101.3</v>
          </cell>
          <cell r="P81">
            <v>100.7</v>
          </cell>
          <cell r="Q81">
            <v>100.8</v>
          </cell>
          <cell r="R81">
            <v>1347057958</v>
          </cell>
          <cell r="S81">
            <v>26.9</v>
          </cell>
          <cell r="T81">
            <v>323729</v>
          </cell>
          <cell r="U81">
            <v>4161</v>
          </cell>
          <cell r="V81">
            <v>1952</v>
          </cell>
          <cell r="W81">
            <v>186406488</v>
          </cell>
          <cell r="X81">
            <v>3.7</v>
          </cell>
          <cell r="Y81">
            <v>84</v>
          </cell>
          <cell r="Z81">
            <v>47</v>
          </cell>
          <cell r="AA81">
            <v>84</v>
          </cell>
        </row>
        <row r="82">
          <cell r="M82" t="str">
            <v>研究開発費</v>
          </cell>
          <cell r="N82">
            <v>50789441</v>
          </cell>
          <cell r="O82" t="str">
            <v>売上比</v>
          </cell>
          <cell r="P82">
            <v>1.1000000000000001</v>
          </cell>
        </row>
        <row r="84">
          <cell r="A84" t="str">
            <v>ALCA0201</v>
          </cell>
          <cell r="D84" t="str">
            <v>　通信デバイス１事業部</v>
          </cell>
          <cell r="F84">
            <v>864082412</v>
          </cell>
          <cell r="G84">
            <v>101.2</v>
          </cell>
          <cell r="H84">
            <v>99</v>
          </cell>
          <cell r="I84">
            <v>110.7</v>
          </cell>
          <cell r="J84">
            <v>652792556</v>
          </cell>
          <cell r="K84">
            <v>102.7</v>
          </cell>
          <cell r="L84">
            <v>75.3</v>
          </cell>
          <cell r="M84">
            <v>175.1</v>
          </cell>
          <cell r="N84">
            <v>951530443</v>
          </cell>
          <cell r="O84">
            <v>105</v>
          </cell>
          <cell r="P84">
            <v>93.3</v>
          </cell>
          <cell r="Q84">
            <v>106.2</v>
          </cell>
          <cell r="R84">
            <v>-55657020</v>
          </cell>
          <cell r="S84" t="str">
            <v xml:space="preserve">  ―</v>
          </cell>
          <cell r="T84">
            <v>77372</v>
          </cell>
          <cell r="U84">
            <v>-719.3</v>
          </cell>
          <cell r="V84" t="str">
            <v xml:space="preserve">   ―</v>
          </cell>
          <cell r="W84">
            <v>-317062850</v>
          </cell>
          <cell r="X84" t="str">
            <v xml:space="preserve">  ―</v>
          </cell>
          <cell r="Y84" t="str">
            <v xml:space="preserve">  ―</v>
          </cell>
          <cell r="Z84" t="str">
            <v xml:space="preserve">  ―</v>
          </cell>
          <cell r="AA84" t="str">
            <v xml:space="preserve">  ―</v>
          </cell>
        </row>
        <row r="86">
          <cell r="A86" t="str">
            <v>ALCA0202</v>
          </cell>
          <cell r="D86" t="str">
            <v>　通信デバイス２事業部</v>
          </cell>
          <cell r="F86">
            <v>853532744</v>
          </cell>
          <cell r="G86">
            <v>108.3</v>
          </cell>
          <cell r="H86">
            <v>76.8</v>
          </cell>
          <cell r="I86">
            <v>105.4</v>
          </cell>
          <cell r="J86">
            <v>853400256</v>
          </cell>
          <cell r="K86">
            <v>101.8</v>
          </cell>
          <cell r="L86">
            <v>104.6</v>
          </cell>
          <cell r="M86">
            <v>105.7</v>
          </cell>
          <cell r="N86">
            <v>1020676910</v>
          </cell>
          <cell r="O86">
            <v>104.4</v>
          </cell>
          <cell r="P86">
            <v>88.3</v>
          </cell>
          <cell r="Q86">
            <v>110.4</v>
          </cell>
          <cell r="R86">
            <v>290482234</v>
          </cell>
          <cell r="S86">
            <v>34</v>
          </cell>
          <cell r="T86">
            <v>57793.5</v>
          </cell>
          <cell r="U86">
            <v>5026.2</v>
          </cell>
          <cell r="V86" t="str">
            <v xml:space="preserve">   ―</v>
          </cell>
          <cell r="W86">
            <v>79392878</v>
          </cell>
          <cell r="X86">
            <v>9.3000000000000007</v>
          </cell>
          <cell r="Y86">
            <v>107.5</v>
          </cell>
          <cell r="Z86">
            <v>119.9</v>
          </cell>
          <cell r="AA86">
            <v>114.1</v>
          </cell>
        </row>
        <row r="87">
          <cell r="C87" t="str">
            <v>通</v>
          </cell>
          <cell r="N87">
            <v>1972207353</v>
          </cell>
        </row>
        <row r="88">
          <cell r="A88" t="str">
            <v>ALCA0203</v>
          </cell>
          <cell r="C88" t="str">
            <v>信</v>
          </cell>
          <cell r="D88" t="str">
            <v>通</v>
          </cell>
          <cell r="E88" t="str">
            <v xml:space="preserve">  製　　造</v>
          </cell>
          <cell r="F88" t="str">
            <v xml:space="preserve">      ―</v>
          </cell>
          <cell r="G88" t="str">
            <v xml:space="preserve">  ―</v>
          </cell>
          <cell r="H88" t="str">
            <v xml:space="preserve">  ―</v>
          </cell>
          <cell r="I88" t="str">
            <v xml:space="preserve">  ―</v>
          </cell>
          <cell r="J88">
            <v>177090544</v>
          </cell>
          <cell r="K88">
            <v>104.9</v>
          </cell>
          <cell r="L88">
            <v>65.5</v>
          </cell>
          <cell r="M88">
            <v>108.5</v>
          </cell>
          <cell r="N88" t="str">
            <v xml:space="preserve">      ―</v>
          </cell>
          <cell r="O88" t="str">
            <v xml:space="preserve">  ―</v>
          </cell>
          <cell r="P88" t="str">
            <v xml:space="preserve">  ―</v>
          </cell>
          <cell r="Q88" t="str">
            <v xml:space="preserve">  ―</v>
          </cell>
          <cell r="R88">
            <v>-46813211</v>
          </cell>
          <cell r="S88" t="str">
            <v xml:space="preserve">  ―</v>
          </cell>
          <cell r="T88">
            <v>26304</v>
          </cell>
          <cell r="U88">
            <v>-1779.6</v>
          </cell>
          <cell r="V88" t="str">
            <v xml:space="preserve">   ―</v>
          </cell>
          <cell r="W88">
            <v>-135677652</v>
          </cell>
          <cell r="X88" t="str">
            <v xml:space="preserve">  ―</v>
          </cell>
          <cell r="Y88" t="str">
            <v xml:space="preserve">  ―</v>
          </cell>
          <cell r="Z88" t="str">
            <v xml:space="preserve">  ―</v>
          </cell>
          <cell r="AA88" t="str">
            <v xml:space="preserve">  ―</v>
          </cell>
        </row>
        <row r="89">
          <cell r="A89" t="str">
            <v>ALCA0302</v>
          </cell>
          <cell r="C89" t="str">
            <v>デ</v>
          </cell>
          <cell r="D89" t="str">
            <v>ﾃﾞﾊﾞ</v>
          </cell>
          <cell r="E89" t="str">
            <v>　研　　究</v>
          </cell>
          <cell r="F89" t="str">
            <v xml:space="preserve">      ―</v>
          </cell>
          <cell r="G89" t="str">
            <v xml:space="preserve">  ―</v>
          </cell>
          <cell r="H89" t="str">
            <v xml:space="preserve">  ―</v>
          </cell>
          <cell r="I89" t="str">
            <v xml:space="preserve">  ―</v>
          </cell>
          <cell r="J89">
            <v>0</v>
          </cell>
          <cell r="K89" t="str">
            <v xml:space="preserve">  ―</v>
          </cell>
          <cell r="L89" t="str">
            <v xml:space="preserve">  ―</v>
          </cell>
          <cell r="M89" t="str">
            <v xml:space="preserve">  ―</v>
          </cell>
          <cell r="N89" t="str">
            <v xml:space="preserve">      ―</v>
          </cell>
          <cell r="O89" t="str">
            <v xml:space="preserve">  ―</v>
          </cell>
          <cell r="P89" t="str">
            <v xml:space="preserve">  ―</v>
          </cell>
          <cell r="Q89" t="str">
            <v xml:space="preserve">  ―</v>
          </cell>
          <cell r="R89">
            <v>-6317755</v>
          </cell>
          <cell r="S89" t="str">
            <v xml:space="preserve">  ―</v>
          </cell>
          <cell r="T89">
            <v>1859.5</v>
          </cell>
          <cell r="U89">
            <v>-3397.5</v>
          </cell>
          <cell r="V89" t="str">
            <v xml:space="preserve">   ―</v>
          </cell>
          <cell r="W89">
            <v>-15575117</v>
          </cell>
          <cell r="X89" t="str">
            <v xml:space="preserve">  ―</v>
          </cell>
          <cell r="Y89" t="str">
            <v xml:space="preserve">  ―</v>
          </cell>
          <cell r="Z89" t="str">
            <v xml:space="preserve">  ―</v>
          </cell>
          <cell r="AA89" t="str">
            <v xml:space="preserve">  ―</v>
          </cell>
        </row>
        <row r="90">
          <cell r="A90" t="str">
            <v>TUSINDEBA3</v>
          </cell>
          <cell r="C90" t="str">
            <v>バ</v>
          </cell>
          <cell r="D90" t="str">
            <v>３</v>
          </cell>
          <cell r="E90" t="str">
            <v>　合    計　</v>
          </cell>
          <cell r="F90">
            <v>175007375</v>
          </cell>
          <cell r="G90">
            <v>175.6</v>
          </cell>
          <cell r="H90">
            <v>87.8</v>
          </cell>
          <cell r="I90">
            <v>171.1</v>
          </cell>
          <cell r="J90">
            <v>177090544</v>
          </cell>
          <cell r="K90">
            <v>104.9</v>
          </cell>
          <cell r="L90">
            <v>65.5</v>
          </cell>
          <cell r="M90">
            <v>108.5</v>
          </cell>
          <cell r="N90">
            <v>269370708</v>
          </cell>
          <cell r="O90">
            <v>111.2</v>
          </cell>
          <cell r="P90">
            <v>101.3</v>
          </cell>
          <cell r="Q90">
            <v>148</v>
          </cell>
          <cell r="R90">
            <v>-53130966</v>
          </cell>
          <cell r="S90" t="str">
            <v xml:space="preserve">  ―</v>
          </cell>
          <cell r="T90">
            <v>28163.5</v>
          </cell>
          <cell r="U90">
            <v>-1886.5</v>
          </cell>
          <cell r="V90" t="str">
            <v xml:space="preserve">   ―</v>
          </cell>
          <cell r="W90">
            <v>-151252769</v>
          </cell>
          <cell r="X90" t="str">
            <v xml:space="preserve">  ―</v>
          </cell>
          <cell r="Y90" t="str">
            <v xml:space="preserve">  ―</v>
          </cell>
          <cell r="Z90" t="str">
            <v xml:space="preserve">  ―</v>
          </cell>
          <cell r="AA90" t="str">
            <v xml:space="preserve">  ―</v>
          </cell>
        </row>
        <row r="91">
          <cell r="C91" t="str">
            <v>イ</v>
          </cell>
          <cell r="M91" t="str">
            <v>研究開発費</v>
          </cell>
          <cell r="N91">
            <v>23285886</v>
          </cell>
          <cell r="O91" t="str">
            <v>売上比</v>
          </cell>
          <cell r="P91">
            <v>8.6</v>
          </cell>
        </row>
        <row r="92">
          <cell r="A92" t="str">
            <v>ALCA0301</v>
          </cell>
          <cell r="C92" t="str">
            <v>ス</v>
          </cell>
          <cell r="D92" t="str">
            <v>　開　　発　　部</v>
          </cell>
          <cell r="F92" t="str">
            <v xml:space="preserve">      ―</v>
          </cell>
          <cell r="G92" t="str">
            <v xml:space="preserve">  ―</v>
          </cell>
          <cell r="H92" t="str">
            <v xml:space="preserve">  ―</v>
          </cell>
          <cell r="I92" t="str">
            <v xml:space="preserve">  ―</v>
          </cell>
          <cell r="J92">
            <v>-683500</v>
          </cell>
          <cell r="K92" t="str">
            <v xml:space="preserve">  ―</v>
          </cell>
          <cell r="L92" t="str">
            <v xml:space="preserve">  ―</v>
          </cell>
          <cell r="M92" t="str">
            <v xml:space="preserve">  ―</v>
          </cell>
          <cell r="N92" t="str">
            <v xml:space="preserve">      ―</v>
          </cell>
          <cell r="O92" t="str">
            <v xml:space="preserve">  ―</v>
          </cell>
          <cell r="P92" t="str">
            <v xml:space="preserve">  ―</v>
          </cell>
          <cell r="Q92" t="str">
            <v xml:space="preserve">  ―</v>
          </cell>
          <cell r="R92">
            <v>-12443012</v>
          </cell>
          <cell r="S92" t="str">
            <v xml:space="preserve">  ―</v>
          </cell>
          <cell r="T92">
            <v>3319.75</v>
          </cell>
          <cell r="U92">
            <v>-3748.1</v>
          </cell>
          <cell r="V92" t="str">
            <v xml:space="preserve">   ―</v>
          </cell>
          <cell r="W92">
            <v>-25221549</v>
          </cell>
          <cell r="X92" t="str">
            <v xml:space="preserve">  ―</v>
          </cell>
          <cell r="Y92" t="str">
            <v xml:space="preserve">  ―</v>
          </cell>
          <cell r="Z92" t="str">
            <v xml:space="preserve">  ―</v>
          </cell>
          <cell r="AA92" t="str">
            <v xml:space="preserve">  ―</v>
          </cell>
        </row>
        <row r="93">
          <cell r="C93" t="str">
            <v>統</v>
          </cell>
          <cell r="M93" t="str">
            <v>研究開発費</v>
          </cell>
          <cell r="N93">
            <v>13922268</v>
          </cell>
          <cell r="O93" t="str">
            <v>売上比</v>
          </cell>
          <cell r="P93">
            <v>0.7</v>
          </cell>
        </row>
        <row r="94">
          <cell r="C94" t="str">
            <v>括</v>
          </cell>
        </row>
        <row r="95">
          <cell r="A95" t="str">
            <v>ALCA02</v>
          </cell>
          <cell r="C95" t="str">
            <v>事</v>
          </cell>
          <cell r="D95" t="str">
            <v>　製　　造  　計</v>
          </cell>
          <cell r="F95" t="str">
            <v xml:space="preserve">      ―</v>
          </cell>
          <cell r="G95" t="str">
            <v xml:space="preserve">  ―</v>
          </cell>
          <cell r="H95" t="str">
            <v xml:space="preserve">  ―</v>
          </cell>
          <cell r="I95" t="str">
            <v xml:space="preserve">  ―</v>
          </cell>
          <cell r="J95">
            <v>1683283356</v>
          </cell>
          <cell r="K95">
            <v>102.5</v>
          </cell>
          <cell r="L95">
            <v>86.2</v>
          </cell>
          <cell r="M95">
            <v>125.3</v>
          </cell>
          <cell r="N95" t="str">
            <v xml:space="preserve">      ―</v>
          </cell>
          <cell r="O95" t="str">
            <v xml:space="preserve">  ―</v>
          </cell>
          <cell r="P95" t="str">
            <v xml:space="preserve">  ―</v>
          </cell>
          <cell r="Q95" t="str">
            <v xml:space="preserve">  ―</v>
          </cell>
          <cell r="R95">
            <v>188012003</v>
          </cell>
          <cell r="S95">
            <v>11.1</v>
          </cell>
          <cell r="T95">
            <v>161469.5</v>
          </cell>
          <cell r="U95">
            <v>1164.3</v>
          </cell>
          <cell r="V95" t="str">
            <v xml:space="preserve">   ―</v>
          </cell>
          <cell r="W95">
            <v>-373347624</v>
          </cell>
          <cell r="X95" t="str">
            <v xml:space="preserve">  ―</v>
          </cell>
          <cell r="Y95" t="str">
            <v xml:space="preserve">  ―</v>
          </cell>
          <cell r="Z95" t="str">
            <v xml:space="preserve">  ―</v>
          </cell>
          <cell r="AA95" t="str">
            <v xml:space="preserve">  ―</v>
          </cell>
        </row>
        <row r="96">
          <cell r="A96" t="str">
            <v>ALCA03</v>
          </cell>
          <cell r="C96" t="str">
            <v>業</v>
          </cell>
          <cell r="D96" t="str">
            <v>　研　　究  　計</v>
          </cell>
          <cell r="F96" t="str">
            <v xml:space="preserve">      ―</v>
          </cell>
          <cell r="G96" t="str">
            <v xml:space="preserve">  ―</v>
          </cell>
          <cell r="H96" t="str">
            <v xml:space="preserve">  ―</v>
          </cell>
          <cell r="I96" t="str">
            <v xml:space="preserve">  ―</v>
          </cell>
          <cell r="J96">
            <v>-683500</v>
          </cell>
          <cell r="K96" t="str">
            <v xml:space="preserve">  ―</v>
          </cell>
          <cell r="L96" t="str">
            <v xml:space="preserve">  ―</v>
          </cell>
          <cell r="M96" t="str">
            <v xml:space="preserve">  ―</v>
          </cell>
          <cell r="N96" t="str">
            <v xml:space="preserve">      ―</v>
          </cell>
          <cell r="O96" t="str">
            <v xml:space="preserve">  ―</v>
          </cell>
          <cell r="P96" t="str">
            <v xml:space="preserve">  ―</v>
          </cell>
          <cell r="Q96" t="str">
            <v xml:space="preserve">  ―</v>
          </cell>
          <cell r="R96">
            <v>-18760767</v>
          </cell>
          <cell r="S96" t="str">
            <v xml:space="preserve">  ―</v>
          </cell>
          <cell r="T96">
            <v>5179.25</v>
          </cell>
          <cell r="U96">
            <v>-3622.2</v>
          </cell>
          <cell r="V96" t="str">
            <v xml:space="preserve">   ―</v>
          </cell>
          <cell r="W96">
            <v>-40796666</v>
          </cell>
          <cell r="X96" t="str">
            <v xml:space="preserve">  ―</v>
          </cell>
          <cell r="Y96" t="str">
            <v xml:space="preserve">  ―</v>
          </cell>
          <cell r="Z96" t="str">
            <v xml:space="preserve">  ―</v>
          </cell>
          <cell r="AA96" t="str">
            <v xml:space="preserve">  ―</v>
          </cell>
        </row>
        <row r="97">
          <cell r="A97" t="str">
            <v>ALCA08</v>
          </cell>
          <cell r="C97" t="str">
            <v>部</v>
          </cell>
          <cell r="D97" t="str">
            <v>　統 括 事 業 部 室</v>
          </cell>
          <cell r="F97" t="str">
            <v xml:space="preserve">      ―</v>
          </cell>
          <cell r="G97" t="str">
            <v xml:space="preserve">  ―</v>
          </cell>
          <cell r="H97" t="str">
            <v xml:space="preserve">  ―</v>
          </cell>
          <cell r="I97" t="str">
            <v xml:space="preserve">  ―</v>
          </cell>
          <cell r="J97" t="str">
            <v xml:space="preserve">      ―</v>
          </cell>
          <cell r="K97" t="str">
            <v xml:space="preserve">  ―</v>
          </cell>
          <cell r="L97" t="str">
            <v xml:space="preserve">  ―</v>
          </cell>
          <cell r="M97" t="str">
            <v xml:space="preserve">  ―</v>
          </cell>
          <cell r="N97" t="str">
            <v xml:space="preserve">      ―</v>
          </cell>
          <cell r="O97" t="str">
            <v xml:space="preserve">  ―</v>
          </cell>
          <cell r="P97" t="str">
            <v xml:space="preserve">  ―</v>
          </cell>
          <cell r="Q97" t="str">
            <v xml:space="preserve">  ―</v>
          </cell>
          <cell r="R97">
            <v>-1502820</v>
          </cell>
          <cell r="S97" t="str">
            <v xml:space="preserve">  ―</v>
          </cell>
          <cell r="T97">
            <v>911.5</v>
          </cell>
          <cell r="U97">
            <v>-1648.7</v>
          </cell>
          <cell r="V97" t="str">
            <v xml:space="preserve">   ―</v>
          </cell>
          <cell r="W97">
            <v>-11005792</v>
          </cell>
          <cell r="X97" t="str">
            <v xml:space="preserve">  ―</v>
          </cell>
          <cell r="Y97" t="str">
            <v xml:space="preserve">  ―</v>
          </cell>
          <cell r="Z97" t="str">
            <v xml:space="preserve">  ―</v>
          </cell>
          <cell r="AA97" t="str">
            <v xml:space="preserve">  ―</v>
          </cell>
        </row>
        <row r="98">
          <cell r="A98" t="str">
            <v>ALCA09</v>
          </cell>
          <cell r="D98" t="str">
            <v xml:space="preserve">  調　　整　　計</v>
          </cell>
          <cell r="F98" t="str">
            <v xml:space="preserve">      ―</v>
          </cell>
          <cell r="G98" t="str">
            <v xml:space="preserve">  ―</v>
          </cell>
          <cell r="H98" t="str">
            <v xml:space="preserve">  ―</v>
          </cell>
          <cell r="I98" t="str">
            <v xml:space="preserve">  ―</v>
          </cell>
          <cell r="J98" t="str">
            <v xml:space="preserve">      ―</v>
          </cell>
          <cell r="K98" t="str">
            <v xml:space="preserve">  ―</v>
          </cell>
          <cell r="L98" t="str">
            <v xml:space="preserve">  ―</v>
          </cell>
          <cell r="M98" t="str">
            <v xml:space="preserve">  ―</v>
          </cell>
          <cell r="N98" t="str">
            <v xml:space="preserve">      ―</v>
          </cell>
          <cell r="O98" t="str">
            <v xml:space="preserve">  ―</v>
          </cell>
          <cell r="P98" t="str">
            <v xml:space="preserve">  ―</v>
          </cell>
          <cell r="Q98" t="str">
            <v xml:space="preserve">  ―</v>
          </cell>
          <cell r="R98" t="str">
            <v xml:space="preserve">      ―</v>
          </cell>
          <cell r="S98" t="str">
            <v xml:space="preserve">  ―</v>
          </cell>
          <cell r="T98" t="str">
            <v xml:space="preserve">      ―</v>
          </cell>
          <cell r="U98" t="str">
            <v xml:space="preserve">    ―</v>
          </cell>
          <cell r="V98" t="str">
            <v xml:space="preserve">   ―</v>
          </cell>
          <cell r="W98">
            <v>15537367</v>
          </cell>
          <cell r="X98" t="str">
            <v xml:space="preserve">  ―</v>
          </cell>
          <cell r="Y98">
            <v>85</v>
          </cell>
          <cell r="Z98" t="str">
            <v xml:space="preserve">  ―</v>
          </cell>
          <cell r="AA98" t="str">
            <v xml:space="preserve">  ―</v>
          </cell>
        </row>
        <row r="100">
          <cell r="A100" t="str">
            <v>ALC</v>
          </cell>
          <cell r="D100" t="str">
            <v xml:space="preserve">  合     　 計</v>
          </cell>
          <cell r="F100">
            <v>1892622531</v>
          </cell>
          <cell r="G100">
            <v>108.7</v>
          </cell>
          <cell r="H100">
            <v>86.7</v>
          </cell>
          <cell r="I100">
            <v>111.8</v>
          </cell>
          <cell r="J100">
            <v>1682599856</v>
          </cell>
          <cell r="K100">
            <v>102.5</v>
          </cell>
          <cell r="L100">
            <v>86.2</v>
          </cell>
          <cell r="M100">
            <v>125.4</v>
          </cell>
          <cell r="N100">
            <v>2241578061</v>
          </cell>
          <cell r="O100">
            <v>105.4</v>
          </cell>
          <cell r="P100">
            <v>91.8</v>
          </cell>
          <cell r="Q100">
            <v>111.9</v>
          </cell>
          <cell r="R100">
            <v>167748416</v>
          </cell>
          <cell r="S100">
            <v>9.9</v>
          </cell>
          <cell r="T100">
            <v>167560.25</v>
          </cell>
          <cell r="U100">
            <v>1001.1</v>
          </cell>
          <cell r="V100">
            <v>1096</v>
          </cell>
          <cell r="W100">
            <v>-409612715</v>
          </cell>
          <cell r="X100" t="str">
            <v xml:space="preserve">  ―</v>
          </cell>
          <cell r="Y100" t="str">
            <v xml:space="preserve">  ―</v>
          </cell>
          <cell r="Z100" t="str">
            <v xml:space="preserve">  ―</v>
          </cell>
          <cell r="AA100" t="str">
            <v xml:space="preserve">  ―</v>
          </cell>
        </row>
        <row r="101">
          <cell r="M101" t="str">
            <v>研究開発費</v>
          </cell>
          <cell r="N101">
            <v>37208154</v>
          </cell>
          <cell r="O101" t="str">
            <v>売上比</v>
          </cell>
          <cell r="P101">
            <v>1.6</v>
          </cell>
        </row>
        <row r="103">
          <cell r="A103" t="str">
            <v>ALDA02</v>
          </cell>
          <cell r="C103" t="str">
            <v>有</v>
          </cell>
          <cell r="D103" t="str">
            <v xml:space="preserve">  製　　　　造</v>
          </cell>
          <cell r="F103" t="str">
            <v xml:space="preserve">      ―</v>
          </cell>
          <cell r="G103" t="str">
            <v xml:space="preserve">  ―</v>
          </cell>
          <cell r="H103" t="str">
            <v xml:space="preserve">  ―</v>
          </cell>
          <cell r="I103" t="str">
            <v xml:space="preserve">  ―</v>
          </cell>
          <cell r="J103">
            <v>276579264</v>
          </cell>
          <cell r="K103">
            <v>103.1</v>
          </cell>
          <cell r="L103">
            <v>110.1</v>
          </cell>
          <cell r="M103">
            <v>99.4</v>
          </cell>
          <cell r="N103" t="str">
            <v xml:space="preserve">      ―</v>
          </cell>
          <cell r="O103" t="str">
            <v xml:space="preserve">  ―</v>
          </cell>
          <cell r="P103" t="str">
            <v xml:space="preserve">  ―</v>
          </cell>
          <cell r="Q103" t="str">
            <v xml:space="preserve">  ―</v>
          </cell>
          <cell r="R103">
            <v>-315884697</v>
          </cell>
          <cell r="S103" t="str">
            <v xml:space="preserve">  ―</v>
          </cell>
          <cell r="T103">
            <v>37351.5</v>
          </cell>
          <cell r="U103">
            <v>-8457</v>
          </cell>
          <cell r="V103" t="str">
            <v xml:space="preserve">   ―</v>
          </cell>
          <cell r="W103">
            <v>-439267161</v>
          </cell>
          <cell r="X103" t="str">
            <v xml:space="preserve">  ―</v>
          </cell>
          <cell r="Y103" t="str">
            <v xml:space="preserve">  ―</v>
          </cell>
          <cell r="Z103" t="str">
            <v xml:space="preserve">  ―</v>
          </cell>
          <cell r="AA103" t="str">
            <v xml:space="preserve">  ―</v>
          </cell>
        </row>
        <row r="104">
          <cell r="A104" t="str">
            <v>ALDA03</v>
          </cell>
          <cell r="C104" t="str">
            <v>機</v>
          </cell>
          <cell r="D104" t="str">
            <v xml:space="preserve">  研　　　　究</v>
          </cell>
          <cell r="F104" t="str">
            <v xml:space="preserve">      ―</v>
          </cell>
          <cell r="G104" t="str">
            <v xml:space="preserve">  ―</v>
          </cell>
          <cell r="H104" t="str">
            <v xml:space="preserve">  ―</v>
          </cell>
          <cell r="I104" t="str">
            <v xml:space="preserve">  ―</v>
          </cell>
          <cell r="J104">
            <v>9808569</v>
          </cell>
          <cell r="K104">
            <v>97.7</v>
          </cell>
          <cell r="L104">
            <v>100.3</v>
          </cell>
          <cell r="M104">
            <v>140.1</v>
          </cell>
          <cell r="N104" t="str">
            <v xml:space="preserve">      ―</v>
          </cell>
          <cell r="O104" t="str">
            <v xml:space="preserve">  ―</v>
          </cell>
          <cell r="P104" t="str">
            <v xml:space="preserve">  ―</v>
          </cell>
          <cell r="Q104" t="str">
            <v xml:space="preserve">  ―</v>
          </cell>
          <cell r="R104">
            <v>-34968265</v>
          </cell>
          <cell r="S104" t="str">
            <v xml:space="preserve">  ―</v>
          </cell>
          <cell r="T104">
            <v>9215.5</v>
          </cell>
          <cell r="U104">
            <v>-3794.5</v>
          </cell>
          <cell r="V104" t="str">
            <v xml:space="preserve">   ―</v>
          </cell>
          <cell r="W104">
            <v>-68809922</v>
          </cell>
          <cell r="X104" t="str">
            <v xml:space="preserve">  ―</v>
          </cell>
          <cell r="Y104" t="str">
            <v xml:space="preserve">  ―</v>
          </cell>
          <cell r="Z104" t="str">
            <v xml:space="preserve">  ―</v>
          </cell>
          <cell r="AA104" t="str">
            <v xml:space="preserve">  ―</v>
          </cell>
        </row>
        <row r="105">
          <cell r="A105" t="str">
            <v>ALDA08</v>
          </cell>
          <cell r="C105" t="str">
            <v>材</v>
          </cell>
          <cell r="D105" t="str">
            <v>　事　業　部　室</v>
          </cell>
          <cell r="F105" t="str">
            <v xml:space="preserve">      ―</v>
          </cell>
          <cell r="G105" t="str">
            <v xml:space="preserve">  ―</v>
          </cell>
          <cell r="H105" t="str">
            <v xml:space="preserve">  ―</v>
          </cell>
          <cell r="I105" t="str">
            <v xml:space="preserve">  ―</v>
          </cell>
          <cell r="J105" t="str">
            <v xml:space="preserve">      ―</v>
          </cell>
          <cell r="K105" t="str">
            <v xml:space="preserve">  ―</v>
          </cell>
          <cell r="L105" t="str">
            <v xml:space="preserve">  ―</v>
          </cell>
          <cell r="M105" t="str">
            <v xml:space="preserve">  ―</v>
          </cell>
          <cell r="N105" t="str">
            <v xml:space="preserve">      ―</v>
          </cell>
          <cell r="O105" t="str">
            <v xml:space="preserve">  ―</v>
          </cell>
          <cell r="P105" t="str">
            <v xml:space="preserve">  ―</v>
          </cell>
          <cell r="Q105" t="str">
            <v xml:space="preserve">  ―</v>
          </cell>
          <cell r="R105">
            <v>-1449517</v>
          </cell>
          <cell r="S105" t="str">
            <v xml:space="preserve">  ―</v>
          </cell>
          <cell r="T105">
            <v>528.25</v>
          </cell>
          <cell r="U105">
            <v>-2743.9</v>
          </cell>
          <cell r="V105" t="str">
            <v xml:space="preserve">   ―</v>
          </cell>
          <cell r="W105">
            <v>-5152145</v>
          </cell>
          <cell r="X105" t="str">
            <v xml:space="preserve">  ―</v>
          </cell>
          <cell r="Y105" t="str">
            <v xml:space="preserve">  ―</v>
          </cell>
          <cell r="Z105" t="str">
            <v xml:space="preserve">  ―</v>
          </cell>
          <cell r="AA105" t="str">
            <v xml:space="preserve">  ―</v>
          </cell>
        </row>
        <row r="106">
          <cell r="A106" t="str">
            <v>ALDA09</v>
          </cell>
          <cell r="C106" t="str">
            <v>料</v>
          </cell>
          <cell r="D106" t="str">
            <v xml:space="preserve">  調　　　　整</v>
          </cell>
          <cell r="F106" t="str">
            <v xml:space="preserve">      ―</v>
          </cell>
          <cell r="G106" t="str">
            <v xml:space="preserve">  ―</v>
          </cell>
          <cell r="H106" t="str">
            <v xml:space="preserve">  ―</v>
          </cell>
          <cell r="I106" t="str">
            <v xml:space="preserve">  ―</v>
          </cell>
          <cell r="J106" t="str">
            <v xml:space="preserve">      ―</v>
          </cell>
          <cell r="K106" t="str">
            <v xml:space="preserve">  ―</v>
          </cell>
          <cell r="L106" t="str">
            <v xml:space="preserve">  ―</v>
          </cell>
          <cell r="M106" t="str">
            <v xml:space="preserve">  ―</v>
          </cell>
          <cell r="N106" t="str">
            <v xml:space="preserve">      ―</v>
          </cell>
          <cell r="O106" t="str">
            <v xml:space="preserve">  ―</v>
          </cell>
          <cell r="P106" t="str">
            <v xml:space="preserve">  ―</v>
          </cell>
          <cell r="Q106" t="str">
            <v xml:space="preserve">  ―</v>
          </cell>
          <cell r="R106" t="str">
            <v xml:space="preserve">      ―</v>
          </cell>
          <cell r="S106" t="str">
            <v xml:space="preserve">  ―</v>
          </cell>
          <cell r="T106" t="str">
            <v xml:space="preserve">      ―</v>
          </cell>
          <cell r="U106" t="str">
            <v xml:space="preserve">    ―</v>
          </cell>
          <cell r="V106" t="str">
            <v xml:space="preserve">   ―</v>
          </cell>
          <cell r="W106">
            <v>0</v>
          </cell>
          <cell r="X106" t="str">
            <v xml:space="preserve">  ―</v>
          </cell>
          <cell r="Y106" t="str">
            <v xml:space="preserve">  ―</v>
          </cell>
          <cell r="Z106" t="str">
            <v xml:space="preserve">  ―</v>
          </cell>
          <cell r="AA106" t="str">
            <v xml:space="preserve">  ―</v>
          </cell>
        </row>
        <row r="107">
          <cell r="A107" t="str">
            <v>ALDA</v>
          </cell>
          <cell r="D107" t="str">
            <v xml:space="preserve">  合      　計</v>
          </cell>
          <cell r="F107">
            <v>278404782</v>
          </cell>
          <cell r="G107">
            <v>125.4</v>
          </cell>
          <cell r="H107">
            <v>101.9</v>
          </cell>
          <cell r="I107">
            <v>91.1</v>
          </cell>
          <cell r="J107">
            <v>286387833</v>
          </cell>
          <cell r="K107">
            <v>102.9</v>
          </cell>
          <cell r="L107">
            <v>109.8</v>
          </cell>
          <cell r="M107">
            <v>100.4</v>
          </cell>
          <cell r="N107">
            <v>230052806</v>
          </cell>
          <cell r="O107">
            <v>86.7</v>
          </cell>
          <cell r="P107">
            <v>81.400000000000006</v>
          </cell>
          <cell r="Q107">
            <v>86.1</v>
          </cell>
          <cell r="R107">
            <v>-352302479</v>
          </cell>
          <cell r="S107" t="str">
            <v xml:space="preserve">  ―</v>
          </cell>
          <cell r="T107">
            <v>47095.25</v>
          </cell>
          <cell r="U107">
            <v>-7480.6</v>
          </cell>
          <cell r="V107">
            <v>254</v>
          </cell>
          <cell r="W107">
            <v>-513229228</v>
          </cell>
          <cell r="X107" t="str">
            <v xml:space="preserve">  ―</v>
          </cell>
          <cell r="Y107" t="str">
            <v xml:space="preserve">  ―</v>
          </cell>
          <cell r="Z107" t="str">
            <v xml:space="preserve">  ―</v>
          </cell>
          <cell r="AA107" t="str">
            <v xml:space="preserve">  ―</v>
          </cell>
        </row>
        <row r="108">
          <cell r="M108" t="str">
            <v>研究開発費</v>
          </cell>
          <cell r="N108">
            <v>66759044</v>
          </cell>
          <cell r="O108" t="str">
            <v>売上比</v>
          </cell>
          <cell r="P108">
            <v>29</v>
          </cell>
        </row>
        <row r="110">
          <cell r="A110" t="str">
            <v>AL</v>
          </cell>
          <cell r="C110" t="str">
            <v>半導体部品事業関連合計</v>
          </cell>
          <cell r="F110">
            <v>6313242372</v>
          </cell>
          <cell r="G110">
            <v>99</v>
          </cell>
          <cell r="H110">
            <v>100.7</v>
          </cell>
          <cell r="I110">
            <v>99</v>
          </cell>
          <cell r="J110">
            <v>6968963429</v>
          </cell>
          <cell r="K110">
            <v>100.2</v>
          </cell>
          <cell r="L110">
            <v>95.2</v>
          </cell>
          <cell r="M110">
            <v>105.5</v>
          </cell>
          <cell r="N110">
            <v>6912845721</v>
          </cell>
          <cell r="O110">
            <v>101.2</v>
          </cell>
          <cell r="P110">
            <v>97.2</v>
          </cell>
          <cell r="Q110">
            <v>102.8</v>
          </cell>
          <cell r="R110">
            <v>1481471622</v>
          </cell>
          <cell r="S110">
            <v>21.2</v>
          </cell>
          <cell r="T110">
            <v>575610.75</v>
          </cell>
          <cell r="U110">
            <v>2573.6999999999998</v>
          </cell>
          <cell r="V110">
            <v>3512</v>
          </cell>
          <cell r="W110">
            <v>-570614731</v>
          </cell>
          <cell r="X110" t="str">
            <v xml:space="preserve">  ―</v>
          </cell>
          <cell r="Y110" t="str">
            <v xml:space="preserve">  ―</v>
          </cell>
          <cell r="Z110" t="str">
            <v xml:space="preserve">  ―</v>
          </cell>
          <cell r="AA110" t="str">
            <v xml:space="preserve">  ―</v>
          </cell>
        </row>
        <row r="111">
          <cell r="E111">
            <v>0</v>
          </cell>
          <cell r="F111">
            <v>6313242372</v>
          </cell>
          <cell r="M111" t="str">
            <v>研究開発費</v>
          </cell>
          <cell r="N111">
            <v>154756639</v>
          </cell>
          <cell r="O111" t="str">
            <v>売上比</v>
          </cell>
          <cell r="P111">
            <v>2.2000000000000002</v>
          </cell>
        </row>
        <row r="118">
          <cell r="A118" t="str">
            <v>集計ｺｰﾄﾞ</v>
          </cell>
          <cell r="D118" t="str">
            <v xml:space="preserve">  部      門</v>
          </cell>
          <cell r="F118" t="str">
            <v>受　注　実　績</v>
          </cell>
          <cell r="G118" t="str">
            <v>遂行率</v>
          </cell>
          <cell r="H118" t="str">
            <v>前月比</v>
          </cell>
          <cell r="I118" t="str">
            <v>ＭＰ比</v>
          </cell>
          <cell r="J118" t="str">
            <v>総　　生    産</v>
          </cell>
          <cell r="K118" t="str">
            <v>遂行率</v>
          </cell>
          <cell r="L118" t="str">
            <v>前月比</v>
          </cell>
          <cell r="M118" t="str">
            <v>ＭＰ比</v>
          </cell>
          <cell r="N118" t="str">
            <v>売　上　実　績</v>
          </cell>
          <cell r="O118" t="str">
            <v>遂行率</v>
          </cell>
          <cell r="P118" t="str">
            <v>前月比</v>
          </cell>
          <cell r="Q118" t="str">
            <v>ＭＰ比</v>
          </cell>
          <cell r="R118" t="str">
            <v>差　 　引</v>
          </cell>
          <cell r="S118" t="str">
            <v>生産比</v>
          </cell>
          <cell r="T118" t="str">
            <v>総  時  間</v>
          </cell>
          <cell r="U118" t="str">
            <v>時間当り</v>
          </cell>
          <cell r="V118" t="str">
            <v>人員</v>
          </cell>
          <cell r="W118" t="str">
            <v>税引前利益</v>
          </cell>
          <cell r="X118" t="str">
            <v>売生比</v>
          </cell>
          <cell r="Y118" t="str">
            <v>遂行率</v>
          </cell>
          <cell r="Z118" t="str">
            <v>前月比</v>
          </cell>
          <cell r="AA118" t="str">
            <v>ＭＰ比</v>
          </cell>
        </row>
        <row r="119">
          <cell r="A119" t="str">
            <v>ACAA010401</v>
          </cell>
          <cell r="C119" t="str">
            <v>ソ</v>
          </cell>
          <cell r="D119" t="str">
            <v xml:space="preserve">  国内営業部</v>
          </cell>
          <cell r="F119">
            <v>1511970220</v>
          </cell>
          <cell r="G119">
            <v>101.4</v>
          </cell>
          <cell r="H119">
            <v>118.1</v>
          </cell>
          <cell r="I119">
            <v>101.4</v>
          </cell>
          <cell r="J119" t="str">
            <v xml:space="preserve">      ―</v>
          </cell>
          <cell r="K119" t="str">
            <v xml:space="preserve">  ―</v>
          </cell>
          <cell r="L119" t="str">
            <v xml:space="preserve">  ―</v>
          </cell>
          <cell r="M119" t="str">
            <v xml:space="preserve">  ―</v>
          </cell>
          <cell r="N119">
            <v>1252453259</v>
          </cell>
          <cell r="O119">
            <v>95.5</v>
          </cell>
          <cell r="P119">
            <v>107</v>
          </cell>
          <cell r="Q119">
            <v>95.5</v>
          </cell>
          <cell r="R119">
            <v>124492012</v>
          </cell>
          <cell r="S119" t="str">
            <v xml:space="preserve">  ―</v>
          </cell>
          <cell r="T119">
            <v>42297.75</v>
          </cell>
          <cell r="U119">
            <v>2943.2</v>
          </cell>
          <cell r="V119" t="str">
            <v xml:space="preserve">   ―</v>
          </cell>
          <cell r="W119">
            <v>-8195420</v>
          </cell>
          <cell r="X119" t="str">
            <v xml:space="preserve">  ―</v>
          </cell>
          <cell r="Y119" t="str">
            <v xml:space="preserve">  ―</v>
          </cell>
          <cell r="Z119" t="str">
            <v xml:space="preserve">  ―</v>
          </cell>
          <cell r="AA119" t="str">
            <v xml:space="preserve">  ―</v>
          </cell>
        </row>
        <row r="120">
          <cell r="C120" t="str">
            <v>｜</v>
          </cell>
        </row>
        <row r="121">
          <cell r="A121" t="str">
            <v>ACAA010406</v>
          </cell>
          <cell r="C121" t="str">
            <v>ラ</v>
          </cell>
          <cell r="D121" t="str">
            <v>　海外営業部</v>
          </cell>
          <cell r="F121">
            <v>513528939</v>
          </cell>
          <cell r="G121">
            <v>100.6</v>
          </cell>
          <cell r="H121">
            <v>59.4</v>
          </cell>
          <cell r="I121">
            <v>102.2</v>
          </cell>
          <cell r="J121" t="str">
            <v xml:space="preserve">      ―</v>
          </cell>
          <cell r="K121" t="str">
            <v xml:space="preserve">  ―</v>
          </cell>
          <cell r="L121" t="str">
            <v xml:space="preserve">  ―</v>
          </cell>
          <cell r="M121" t="str">
            <v xml:space="preserve">  ―</v>
          </cell>
          <cell r="N121">
            <v>837437697</v>
          </cell>
          <cell r="O121">
            <v>100</v>
          </cell>
          <cell r="P121">
            <v>94.5</v>
          </cell>
          <cell r="Q121">
            <v>100</v>
          </cell>
          <cell r="R121">
            <v>44368762</v>
          </cell>
          <cell r="S121" t="str">
            <v xml:space="preserve">  ―</v>
          </cell>
          <cell r="T121">
            <v>1661.75</v>
          </cell>
          <cell r="U121">
            <v>26700</v>
          </cell>
          <cell r="V121" t="str">
            <v xml:space="preserve">   ―</v>
          </cell>
          <cell r="W121">
            <v>37396751</v>
          </cell>
          <cell r="X121">
            <v>4.5</v>
          </cell>
          <cell r="Y121">
            <v>111.9</v>
          </cell>
          <cell r="Z121">
            <v>81.8</v>
          </cell>
          <cell r="AA121">
            <v>119</v>
          </cell>
        </row>
        <row r="122">
          <cell r="C122" t="str">
            <v>｜</v>
          </cell>
        </row>
        <row r="123">
          <cell r="A123" t="str">
            <v>ACAA01</v>
          </cell>
          <cell r="C123" t="str">
            <v>エ</v>
          </cell>
          <cell r="D123" t="str">
            <v xml:space="preserve">  営　　　　業</v>
          </cell>
          <cell r="F123">
            <v>2025499159</v>
          </cell>
          <cell r="G123">
            <v>101.2</v>
          </cell>
          <cell r="H123">
            <v>94.4</v>
          </cell>
          <cell r="I123">
            <v>101.6</v>
          </cell>
          <cell r="J123" t="str">
            <v xml:space="preserve">      ―</v>
          </cell>
          <cell r="K123" t="str">
            <v xml:space="preserve">  ―</v>
          </cell>
          <cell r="L123" t="str">
            <v xml:space="preserve">  ―</v>
          </cell>
          <cell r="M123" t="str">
            <v xml:space="preserve">  ―</v>
          </cell>
          <cell r="N123">
            <v>2089890956</v>
          </cell>
          <cell r="O123">
            <v>97.2</v>
          </cell>
          <cell r="P123">
            <v>101.6</v>
          </cell>
          <cell r="Q123">
            <v>97.2</v>
          </cell>
          <cell r="R123">
            <v>168860774</v>
          </cell>
          <cell r="S123" t="str">
            <v xml:space="preserve">  ―</v>
          </cell>
          <cell r="T123">
            <v>43959.5</v>
          </cell>
          <cell r="U123">
            <v>3841.2</v>
          </cell>
          <cell r="V123" t="str">
            <v xml:space="preserve">   ―</v>
          </cell>
          <cell r="W123">
            <v>29201331</v>
          </cell>
          <cell r="X123">
            <v>1.4</v>
          </cell>
          <cell r="Y123" t="str">
            <v xml:space="preserve">  ―</v>
          </cell>
          <cell r="Z123" t="str">
            <v xml:space="preserve">  ―</v>
          </cell>
          <cell r="AA123" t="str">
            <v xml:space="preserve">  ―</v>
          </cell>
        </row>
        <row r="124">
          <cell r="A124" t="str">
            <v>ACAA02</v>
          </cell>
          <cell r="C124" t="str">
            <v>ネ</v>
          </cell>
          <cell r="D124" t="str">
            <v xml:space="preserve">  製　　　　造</v>
          </cell>
          <cell r="F124" t="str">
            <v xml:space="preserve">      ―</v>
          </cell>
          <cell r="G124" t="str">
            <v xml:space="preserve">  ―</v>
          </cell>
          <cell r="H124" t="str">
            <v xml:space="preserve">  ―</v>
          </cell>
          <cell r="I124" t="str">
            <v xml:space="preserve">  ―</v>
          </cell>
          <cell r="J124">
            <v>1649695864</v>
          </cell>
          <cell r="K124">
            <v>98.7</v>
          </cell>
          <cell r="L124">
            <v>105.8</v>
          </cell>
          <cell r="M124">
            <v>98.8</v>
          </cell>
          <cell r="N124" t="str">
            <v xml:space="preserve">      ―</v>
          </cell>
          <cell r="O124" t="str">
            <v xml:space="preserve">  ―</v>
          </cell>
          <cell r="P124" t="str">
            <v xml:space="preserve">  ―</v>
          </cell>
          <cell r="Q124" t="str">
            <v xml:space="preserve">  ―</v>
          </cell>
          <cell r="R124">
            <v>270600994</v>
          </cell>
          <cell r="S124">
            <v>16.399999999999999</v>
          </cell>
          <cell r="T124">
            <v>79580.5</v>
          </cell>
          <cell r="U124">
            <v>3400.3</v>
          </cell>
          <cell r="V124" t="str">
            <v xml:space="preserve">   ―</v>
          </cell>
          <cell r="W124">
            <v>-6724518</v>
          </cell>
          <cell r="X124" t="str">
            <v xml:space="preserve">  ―</v>
          </cell>
          <cell r="Y124" t="str">
            <v xml:space="preserve">  ―</v>
          </cell>
          <cell r="Z124" t="str">
            <v xml:space="preserve">  ―</v>
          </cell>
          <cell r="AA124" t="str">
            <v xml:space="preserve">  ―</v>
          </cell>
        </row>
        <row r="125">
          <cell r="A125" t="str">
            <v>ACAA03</v>
          </cell>
          <cell r="C125" t="str">
            <v>ル</v>
          </cell>
          <cell r="D125" t="str">
            <v xml:space="preserve">  研　　　　究</v>
          </cell>
          <cell r="F125" t="str">
            <v xml:space="preserve">      ―</v>
          </cell>
          <cell r="G125" t="str">
            <v xml:space="preserve">  ―</v>
          </cell>
          <cell r="H125" t="str">
            <v xml:space="preserve">  ―</v>
          </cell>
          <cell r="I125" t="str">
            <v xml:space="preserve">  ―</v>
          </cell>
          <cell r="J125">
            <v>-126500</v>
          </cell>
          <cell r="K125" t="str">
            <v xml:space="preserve">  ―</v>
          </cell>
          <cell r="L125" t="str">
            <v xml:space="preserve">  ―</v>
          </cell>
          <cell r="M125" t="str">
            <v xml:space="preserve">  ―</v>
          </cell>
          <cell r="N125" t="str">
            <v xml:space="preserve">      ―</v>
          </cell>
          <cell r="O125" t="str">
            <v xml:space="preserve">  ―</v>
          </cell>
          <cell r="P125" t="str">
            <v xml:space="preserve">  ―</v>
          </cell>
          <cell r="Q125" t="str">
            <v xml:space="preserve">  ―</v>
          </cell>
          <cell r="R125">
            <v>-20423202</v>
          </cell>
          <cell r="S125" t="str">
            <v xml:space="preserve">  ―</v>
          </cell>
          <cell r="T125">
            <v>3190</v>
          </cell>
          <cell r="U125">
            <v>-6402.2</v>
          </cell>
          <cell r="V125" t="str">
            <v xml:space="preserve">   ―</v>
          </cell>
          <cell r="W125">
            <v>-31209872</v>
          </cell>
          <cell r="X125" t="str">
            <v xml:space="preserve">  ―</v>
          </cell>
          <cell r="Y125" t="str">
            <v xml:space="preserve">  ―</v>
          </cell>
          <cell r="Z125" t="str">
            <v xml:space="preserve">  ―</v>
          </cell>
          <cell r="AA125" t="str">
            <v xml:space="preserve">  ―</v>
          </cell>
        </row>
        <row r="126">
          <cell r="A126" t="str">
            <v>ACAA09</v>
          </cell>
          <cell r="C126" t="str">
            <v>ギ</v>
          </cell>
          <cell r="D126" t="str">
            <v xml:space="preserve">  調　　　　整</v>
          </cell>
          <cell r="F126" t="str">
            <v xml:space="preserve">      ―</v>
          </cell>
          <cell r="G126" t="str">
            <v xml:space="preserve">  ―</v>
          </cell>
          <cell r="H126" t="str">
            <v xml:space="preserve">  ―</v>
          </cell>
          <cell r="I126" t="str">
            <v xml:space="preserve">  ―</v>
          </cell>
          <cell r="J126" t="str">
            <v xml:space="preserve">      ―</v>
          </cell>
          <cell r="K126" t="str">
            <v xml:space="preserve">  ―</v>
          </cell>
          <cell r="L126" t="str">
            <v xml:space="preserve">  ―</v>
          </cell>
          <cell r="M126" t="str">
            <v xml:space="preserve">  ―</v>
          </cell>
          <cell r="N126" t="str">
            <v xml:space="preserve">      ―</v>
          </cell>
          <cell r="O126" t="str">
            <v xml:space="preserve">  ―</v>
          </cell>
          <cell r="P126" t="str">
            <v xml:space="preserve">  ―</v>
          </cell>
          <cell r="Q126" t="str">
            <v xml:space="preserve">  ―</v>
          </cell>
          <cell r="R126" t="str">
            <v xml:space="preserve">      ―</v>
          </cell>
          <cell r="S126" t="str">
            <v xml:space="preserve">  ―</v>
          </cell>
          <cell r="T126" t="str">
            <v xml:space="preserve">      ―</v>
          </cell>
          <cell r="U126" t="str">
            <v xml:space="preserve">    ―</v>
          </cell>
          <cell r="V126" t="str">
            <v xml:space="preserve">   ―</v>
          </cell>
          <cell r="W126">
            <v>-29169935</v>
          </cell>
          <cell r="X126" t="str">
            <v xml:space="preserve">  ―</v>
          </cell>
          <cell r="Y126" t="str">
            <v xml:space="preserve">  ―</v>
          </cell>
          <cell r="Z126" t="str">
            <v xml:space="preserve">  ―</v>
          </cell>
          <cell r="AA126" t="str">
            <v xml:space="preserve">  ―</v>
          </cell>
        </row>
        <row r="127">
          <cell r="C127" t="str">
            <v>｜</v>
          </cell>
        </row>
        <row r="128">
          <cell r="A128" t="str">
            <v>ACA</v>
          </cell>
          <cell r="D128" t="str">
            <v xml:space="preserve">  合      　計</v>
          </cell>
          <cell r="F128">
            <v>2025499159</v>
          </cell>
          <cell r="G128">
            <v>101.2</v>
          </cell>
          <cell r="H128">
            <v>94.4</v>
          </cell>
          <cell r="I128">
            <v>101.6</v>
          </cell>
          <cell r="J128">
            <v>1649569364</v>
          </cell>
          <cell r="K128">
            <v>98.7</v>
          </cell>
          <cell r="L128">
            <v>105.8</v>
          </cell>
          <cell r="M128">
            <v>98.8</v>
          </cell>
          <cell r="N128">
            <v>2089890956</v>
          </cell>
          <cell r="O128">
            <v>97.2</v>
          </cell>
          <cell r="P128">
            <v>101.6</v>
          </cell>
          <cell r="Q128">
            <v>97.2</v>
          </cell>
          <cell r="R128">
            <v>419038566</v>
          </cell>
          <cell r="S128">
            <v>25.4</v>
          </cell>
          <cell r="T128">
            <v>126730</v>
          </cell>
          <cell r="U128">
            <v>3306.5</v>
          </cell>
          <cell r="V128">
            <v>605</v>
          </cell>
          <cell r="W128">
            <v>-37902994</v>
          </cell>
          <cell r="X128" t="str">
            <v xml:space="preserve">  ―</v>
          </cell>
          <cell r="Y128" t="str">
            <v xml:space="preserve">  ―</v>
          </cell>
          <cell r="Z128" t="str">
            <v xml:space="preserve">  ―</v>
          </cell>
          <cell r="AA128" t="str">
            <v xml:space="preserve">  ―</v>
          </cell>
        </row>
        <row r="129">
          <cell r="E129">
            <v>0</v>
          </cell>
          <cell r="F129">
            <v>2025499159</v>
          </cell>
          <cell r="M129" t="str">
            <v>研究開発費</v>
          </cell>
          <cell r="N129">
            <v>27308886</v>
          </cell>
          <cell r="O129" t="str">
            <v>売上比</v>
          </cell>
          <cell r="P129">
            <v>1.3</v>
          </cell>
        </row>
        <row r="131">
          <cell r="A131" t="str">
            <v>AWAA01</v>
          </cell>
          <cell r="D131" t="str">
            <v xml:space="preserve">  営　　　　業</v>
          </cell>
          <cell r="F131">
            <v>1366547022</v>
          </cell>
          <cell r="G131">
            <v>101</v>
          </cell>
          <cell r="H131">
            <v>107.2</v>
          </cell>
          <cell r="I131">
            <v>99.6</v>
          </cell>
          <cell r="J131" t="str">
            <v xml:space="preserve">      ―</v>
          </cell>
          <cell r="K131" t="str">
            <v xml:space="preserve">  ―</v>
          </cell>
          <cell r="L131" t="str">
            <v xml:space="preserve">  ―</v>
          </cell>
          <cell r="M131" t="str">
            <v xml:space="preserve">  ―</v>
          </cell>
          <cell r="N131">
            <v>1382348881</v>
          </cell>
          <cell r="O131">
            <v>99.2</v>
          </cell>
          <cell r="P131">
            <v>107.8</v>
          </cell>
          <cell r="Q131">
            <v>101.5</v>
          </cell>
          <cell r="R131">
            <v>182351418</v>
          </cell>
          <cell r="S131" t="str">
            <v xml:space="preserve">  ―</v>
          </cell>
          <cell r="T131">
            <v>20067.5</v>
          </cell>
          <cell r="U131">
            <v>9086.9</v>
          </cell>
          <cell r="V131" t="str">
            <v xml:space="preserve">   ―</v>
          </cell>
          <cell r="W131">
            <v>100664287</v>
          </cell>
          <cell r="X131">
            <v>7.3</v>
          </cell>
          <cell r="Y131">
            <v>115.2</v>
          </cell>
          <cell r="Z131">
            <v>145.9</v>
          </cell>
          <cell r="AA131">
            <v>125.5</v>
          </cell>
        </row>
        <row r="132">
          <cell r="A132" t="str">
            <v>AWAA02</v>
          </cell>
          <cell r="C132" t="str">
            <v>工</v>
          </cell>
          <cell r="D132" t="str">
            <v xml:space="preserve">  製　　　　造</v>
          </cell>
          <cell r="F132" t="str">
            <v xml:space="preserve">      ―</v>
          </cell>
          <cell r="G132" t="str">
            <v xml:space="preserve">  ―</v>
          </cell>
          <cell r="H132" t="str">
            <v xml:space="preserve">  ―</v>
          </cell>
          <cell r="I132" t="str">
            <v xml:space="preserve">  ―</v>
          </cell>
          <cell r="J132">
            <v>1003784289</v>
          </cell>
          <cell r="K132">
            <v>106.1</v>
          </cell>
          <cell r="L132">
            <v>103.9</v>
          </cell>
          <cell r="M132">
            <v>109</v>
          </cell>
          <cell r="N132" t="str">
            <v xml:space="preserve">      ―</v>
          </cell>
          <cell r="O132" t="str">
            <v xml:space="preserve">  ―</v>
          </cell>
          <cell r="P132" t="str">
            <v xml:space="preserve">  ―</v>
          </cell>
          <cell r="Q132" t="str">
            <v xml:space="preserve">  ―</v>
          </cell>
          <cell r="R132">
            <v>360889062</v>
          </cell>
          <cell r="S132">
            <v>35.9</v>
          </cell>
          <cell r="T132">
            <v>59176.5</v>
          </cell>
          <cell r="U132">
            <v>6098.5</v>
          </cell>
          <cell r="V132" t="str">
            <v xml:space="preserve">   ―</v>
          </cell>
          <cell r="W132">
            <v>157040489</v>
          </cell>
          <cell r="X132">
            <v>15.6</v>
          </cell>
          <cell r="Y132">
            <v>110.6</v>
          </cell>
          <cell r="Z132">
            <v>121.2</v>
          </cell>
          <cell r="AA132">
            <v>113.7</v>
          </cell>
        </row>
        <row r="133">
          <cell r="A133" t="str">
            <v>AWAA03</v>
          </cell>
          <cell r="D133" t="str">
            <v xml:space="preserve">  研　　　　究</v>
          </cell>
          <cell r="F133" t="str">
            <v xml:space="preserve">      ―</v>
          </cell>
          <cell r="G133" t="str">
            <v xml:space="preserve">  ―</v>
          </cell>
          <cell r="H133" t="str">
            <v xml:space="preserve">  ―</v>
          </cell>
          <cell r="I133" t="str">
            <v xml:space="preserve">  ―</v>
          </cell>
          <cell r="J133">
            <v>-2206700</v>
          </cell>
          <cell r="K133" t="str">
            <v xml:space="preserve">  ―</v>
          </cell>
          <cell r="L133" t="str">
            <v xml:space="preserve">  ―</v>
          </cell>
          <cell r="M133" t="str">
            <v xml:space="preserve">  ―</v>
          </cell>
          <cell r="N133" t="str">
            <v xml:space="preserve">      ―</v>
          </cell>
          <cell r="O133" t="str">
            <v xml:space="preserve">  ―</v>
          </cell>
          <cell r="P133" t="str">
            <v xml:space="preserve">  ―</v>
          </cell>
          <cell r="Q133" t="str">
            <v xml:space="preserve">  ―</v>
          </cell>
          <cell r="R133">
            <v>-26119660</v>
          </cell>
          <cell r="S133" t="str">
            <v xml:space="preserve">  ―</v>
          </cell>
          <cell r="T133">
            <v>6068.25</v>
          </cell>
          <cell r="U133">
            <v>-4304.3</v>
          </cell>
          <cell r="V133" t="str">
            <v xml:space="preserve">   ―</v>
          </cell>
          <cell r="W133">
            <v>-48110565</v>
          </cell>
          <cell r="X133" t="str">
            <v xml:space="preserve">  ―</v>
          </cell>
          <cell r="Y133" t="str">
            <v xml:space="preserve">  ―</v>
          </cell>
          <cell r="Z133" t="str">
            <v xml:space="preserve">  ―</v>
          </cell>
          <cell r="AA133" t="str">
            <v xml:space="preserve">  ―</v>
          </cell>
        </row>
        <row r="134">
          <cell r="A134" t="str">
            <v>AWAA09</v>
          </cell>
          <cell r="C134" t="str">
            <v>具</v>
          </cell>
          <cell r="D134" t="str">
            <v xml:space="preserve">  調　　　　整</v>
          </cell>
          <cell r="F134" t="str">
            <v xml:space="preserve">      ―</v>
          </cell>
          <cell r="G134" t="str">
            <v xml:space="preserve">  ―</v>
          </cell>
          <cell r="H134" t="str">
            <v xml:space="preserve">  ―</v>
          </cell>
          <cell r="I134" t="str">
            <v xml:space="preserve">  ―</v>
          </cell>
          <cell r="J134" t="str">
            <v xml:space="preserve">      ―</v>
          </cell>
          <cell r="K134" t="str">
            <v xml:space="preserve">  ―</v>
          </cell>
          <cell r="L134" t="str">
            <v xml:space="preserve">  ―</v>
          </cell>
          <cell r="M134" t="str">
            <v xml:space="preserve">  ―</v>
          </cell>
          <cell r="N134" t="str">
            <v xml:space="preserve">      ―</v>
          </cell>
          <cell r="O134" t="str">
            <v xml:space="preserve">  ―</v>
          </cell>
          <cell r="P134" t="str">
            <v xml:space="preserve">  ―</v>
          </cell>
          <cell r="Q134" t="str">
            <v xml:space="preserve">  ―</v>
          </cell>
          <cell r="R134" t="str">
            <v xml:space="preserve">      ―</v>
          </cell>
          <cell r="S134" t="str">
            <v xml:space="preserve">  ―</v>
          </cell>
          <cell r="T134" t="str">
            <v xml:space="preserve">      ―</v>
          </cell>
          <cell r="U134" t="str">
            <v xml:space="preserve">    ―</v>
          </cell>
          <cell r="V134" t="str">
            <v xml:space="preserve">   ―</v>
          </cell>
          <cell r="W134">
            <v>-3318242</v>
          </cell>
          <cell r="X134" t="str">
            <v xml:space="preserve">  ―</v>
          </cell>
          <cell r="Y134" t="str">
            <v xml:space="preserve">  ―</v>
          </cell>
          <cell r="Z134" t="str">
            <v xml:space="preserve">  ―</v>
          </cell>
          <cell r="AA134" t="str">
            <v xml:space="preserve">  ―</v>
          </cell>
        </row>
        <row r="135">
          <cell r="A135" t="str">
            <v>AWA</v>
          </cell>
          <cell r="D135" t="str">
            <v xml:space="preserve">  合      　計</v>
          </cell>
          <cell r="F135">
            <v>1366547022</v>
          </cell>
          <cell r="G135">
            <v>101</v>
          </cell>
          <cell r="H135">
            <v>107.2</v>
          </cell>
          <cell r="I135">
            <v>99.6</v>
          </cell>
          <cell r="J135">
            <v>1001577589</v>
          </cell>
          <cell r="K135">
            <v>106.1</v>
          </cell>
          <cell r="L135">
            <v>103.9</v>
          </cell>
          <cell r="M135">
            <v>109</v>
          </cell>
          <cell r="N135">
            <v>1382348881</v>
          </cell>
          <cell r="O135">
            <v>99.2</v>
          </cell>
          <cell r="P135">
            <v>107.8</v>
          </cell>
          <cell r="Q135">
            <v>101.5</v>
          </cell>
          <cell r="R135">
            <v>517120820</v>
          </cell>
          <cell r="S135">
            <v>51.6</v>
          </cell>
          <cell r="T135">
            <v>85312.25</v>
          </cell>
          <cell r="U135">
            <v>6061.5</v>
          </cell>
          <cell r="V135">
            <v>477</v>
          </cell>
          <cell r="W135">
            <v>206275969</v>
          </cell>
          <cell r="X135">
            <v>14.9</v>
          </cell>
          <cell r="Y135">
            <v>114.2</v>
          </cell>
          <cell r="Z135">
            <v>135.30000000000001</v>
          </cell>
          <cell r="AA135">
            <v>121.5</v>
          </cell>
        </row>
        <row r="136">
          <cell r="E136">
            <v>0</v>
          </cell>
          <cell r="F136">
            <v>1366547022</v>
          </cell>
          <cell r="M136" t="str">
            <v>研究開発費</v>
          </cell>
          <cell r="N136">
            <v>37749555</v>
          </cell>
          <cell r="O136" t="str">
            <v>売上比</v>
          </cell>
          <cell r="P136">
            <v>2.7</v>
          </cell>
        </row>
        <row r="138">
          <cell r="A138" t="str">
            <v>AFBA01</v>
          </cell>
          <cell r="D138" t="str">
            <v xml:space="preserve">  営　　　　業</v>
          </cell>
          <cell r="F138">
            <v>782850754</v>
          </cell>
          <cell r="G138">
            <v>93.1</v>
          </cell>
          <cell r="H138">
            <v>100.2</v>
          </cell>
          <cell r="I138">
            <v>87.5</v>
          </cell>
          <cell r="J138" t="str">
            <v xml:space="preserve">      ―</v>
          </cell>
          <cell r="K138" t="str">
            <v xml:space="preserve">  ―</v>
          </cell>
          <cell r="L138" t="str">
            <v xml:space="preserve">  ―</v>
          </cell>
          <cell r="M138" t="str">
            <v xml:space="preserve">  ―</v>
          </cell>
          <cell r="N138">
            <v>786554917</v>
          </cell>
          <cell r="O138">
            <v>92.5</v>
          </cell>
          <cell r="P138">
            <v>103.2</v>
          </cell>
          <cell r="Q138">
            <v>87.9</v>
          </cell>
          <cell r="R138">
            <v>208586423</v>
          </cell>
          <cell r="S138" t="str">
            <v xml:space="preserve">  ―</v>
          </cell>
          <cell r="T138">
            <v>22667</v>
          </cell>
          <cell r="U138">
            <v>9202.2000000000007</v>
          </cell>
          <cell r="V138" t="str">
            <v xml:space="preserve">   ―</v>
          </cell>
          <cell r="W138">
            <v>122292922</v>
          </cell>
          <cell r="X138">
            <v>15.5</v>
          </cell>
          <cell r="Y138">
            <v>102.6</v>
          </cell>
          <cell r="Z138">
            <v>98.5</v>
          </cell>
          <cell r="AA138">
            <v>103.8</v>
          </cell>
        </row>
        <row r="139">
          <cell r="A139" t="str">
            <v>AFBA02</v>
          </cell>
          <cell r="C139" t="str">
            <v>バ</v>
          </cell>
          <cell r="D139" t="str">
            <v xml:space="preserve">  製　　　　造</v>
          </cell>
          <cell r="F139" t="str">
            <v xml:space="preserve">      ―</v>
          </cell>
          <cell r="G139" t="str">
            <v xml:space="preserve">  ―</v>
          </cell>
          <cell r="H139" t="str">
            <v xml:space="preserve">  ―</v>
          </cell>
          <cell r="I139" t="str">
            <v xml:space="preserve">  ―</v>
          </cell>
          <cell r="J139">
            <v>451102626</v>
          </cell>
          <cell r="K139">
            <v>100</v>
          </cell>
          <cell r="L139">
            <v>119.8</v>
          </cell>
          <cell r="M139">
            <v>105.2</v>
          </cell>
          <cell r="N139" t="str">
            <v xml:space="preserve">      ―</v>
          </cell>
          <cell r="O139" t="str">
            <v xml:space="preserve">  ―</v>
          </cell>
          <cell r="P139" t="str">
            <v xml:space="preserve">  ―</v>
          </cell>
          <cell r="Q139" t="str">
            <v xml:space="preserve">  ―</v>
          </cell>
          <cell r="R139">
            <v>241241416</v>
          </cell>
          <cell r="S139">
            <v>53.4</v>
          </cell>
          <cell r="T139">
            <v>26966.5</v>
          </cell>
          <cell r="U139">
            <v>8945.9</v>
          </cell>
          <cell r="V139" t="str">
            <v xml:space="preserve">   ―</v>
          </cell>
          <cell r="W139">
            <v>149216161</v>
          </cell>
          <cell r="X139">
            <v>33.1</v>
          </cell>
          <cell r="Y139">
            <v>105.4</v>
          </cell>
          <cell r="Z139">
            <v>116.3</v>
          </cell>
          <cell r="AA139">
            <v>97.6</v>
          </cell>
        </row>
        <row r="140">
          <cell r="A140" t="str">
            <v>AFBA03</v>
          </cell>
          <cell r="C140" t="str">
            <v>イ</v>
          </cell>
          <cell r="D140" t="str">
            <v xml:space="preserve">  研　　　　究</v>
          </cell>
          <cell r="F140" t="str">
            <v xml:space="preserve">      ―</v>
          </cell>
          <cell r="G140" t="str">
            <v xml:space="preserve">  ―</v>
          </cell>
          <cell r="H140" t="str">
            <v xml:space="preserve">  ―</v>
          </cell>
          <cell r="I140" t="str">
            <v xml:space="preserve">  ―</v>
          </cell>
          <cell r="J140">
            <v>-3903350</v>
          </cell>
          <cell r="K140" t="str">
            <v xml:space="preserve">  ―</v>
          </cell>
          <cell r="L140" t="str">
            <v xml:space="preserve">  ―</v>
          </cell>
          <cell r="M140" t="str">
            <v xml:space="preserve">  ―</v>
          </cell>
          <cell r="N140" t="str">
            <v xml:space="preserve">      ―</v>
          </cell>
          <cell r="O140" t="str">
            <v xml:space="preserve">  ―</v>
          </cell>
          <cell r="P140" t="str">
            <v xml:space="preserve">  ―</v>
          </cell>
          <cell r="Q140" t="str">
            <v xml:space="preserve">  ―</v>
          </cell>
          <cell r="R140">
            <v>-17515086</v>
          </cell>
          <cell r="S140" t="str">
            <v xml:space="preserve">  ―</v>
          </cell>
          <cell r="T140">
            <v>2394</v>
          </cell>
          <cell r="U140">
            <v>-7316.2</v>
          </cell>
          <cell r="V140" t="str">
            <v xml:space="preserve">   ―</v>
          </cell>
          <cell r="W140">
            <v>-26798397</v>
          </cell>
          <cell r="X140" t="str">
            <v xml:space="preserve">  ―</v>
          </cell>
          <cell r="Y140" t="str">
            <v xml:space="preserve">  ―</v>
          </cell>
          <cell r="Z140" t="str">
            <v xml:space="preserve">  ―</v>
          </cell>
          <cell r="AA140" t="str">
            <v xml:space="preserve">  ―</v>
          </cell>
        </row>
        <row r="141">
          <cell r="A141" t="str">
            <v>AFBA09</v>
          </cell>
          <cell r="C141" t="str">
            <v>オ</v>
          </cell>
          <cell r="D141" t="str">
            <v xml:space="preserve">  調　　　　整</v>
          </cell>
          <cell r="F141" t="str">
            <v xml:space="preserve">      ―</v>
          </cell>
          <cell r="G141" t="str">
            <v xml:space="preserve">  ―</v>
          </cell>
          <cell r="H141" t="str">
            <v xml:space="preserve">  ―</v>
          </cell>
          <cell r="I141" t="str">
            <v xml:space="preserve">  ―</v>
          </cell>
          <cell r="J141" t="str">
            <v xml:space="preserve">      ―</v>
          </cell>
          <cell r="K141" t="str">
            <v xml:space="preserve">  ―</v>
          </cell>
          <cell r="L141" t="str">
            <v xml:space="preserve">  ―</v>
          </cell>
          <cell r="M141" t="str">
            <v xml:space="preserve">  ―</v>
          </cell>
          <cell r="N141" t="str">
            <v xml:space="preserve">      ―</v>
          </cell>
          <cell r="O141" t="str">
            <v xml:space="preserve">  ―</v>
          </cell>
          <cell r="P141" t="str">
            <v xml:space="preserve">  ―</v>
          </cell>
          <cell r="Q141" t="str">
            <v xml:space="preserve">  ―</v>
          </cell>
          <cell r="R141" t="str">
            <v xml:space="preserve">      ―</v>
          </cell>
          <cell r="S141" t="str">
            <v xml:space="preserve">  ―</v>
          </cell>
          <cell r="T141" t="str">
            <v xml:space="preserve">      ―</v>
          </cell>
          <cell r="U141" t="str">
            <v xml:space="preserve">    ―</v>
          </cell>
          <cell r="V141" t="str">
            <v xml:space="preserve">   ―</v>
          </cell>
          <cell r="W141">
            <v>-13867618</v>
          </cell>
          <cell r="X141" t="str">
            <v xml:space="preserve">  ―</v>
          </cell>
          <cell r="Y141" t="str">
            <v xml:space="preserve">  ―</v>
          </cell>
          <cell r="Z141" t="str">
            <v xml:space="preserve">  ―</v>
          </cell>
          <cell r="AA141" t="str">
            <v xml:space="preserve">  ―</v>
          </cell>
        </row>
        <row r="142">
          <cell r="A142" t="str">
            <v>AFBA</v>
          </cell>
          <cell r="D142" t="str">
            <v xml:space="preserve">  合      　計</v>
          </cell>
          <cell r="F142">
            <v>782850754</v>
          </cell>
          <cell r="G142">
            <v>93.1</v>
          </cell>
          <cell r="H142">
            <v>100.2</v>
          </cell>
          <cell r="I142">
            <v>87.5</v>
          </cell>
          <cell r="J142">
            <v>447199276</v>
          </cell>
          <cell r="K142">
            <v>100.1</v>
          </cell>
          <cell r="L142">
            <v>119.8</v>
          </cell>
          <cell r="M142">
            <v>105.6</v>
          </cell>
          <cell r="N142">
            <v>786554917</v>
          </cell>
          <cell r="O142">
            <v>92.5</v>
          </cell>
          <cell r="P142">
            <v>103.2</v>
          </cell>
          <cell r="Q142">
            <v>87.9</v>
          </cell>
          <cell r="R142">
            <v>432312753</v>
          </cell>
          <cell r="S142">
            <v>96.6</v>
          </cell>
          <cell r="T142">
            <v>52027.5</v>
          </cell>
          <cell r="U142">
            <v>8309.2999999999993</v>
          </cell>
          <cell r="V142">
            <v>309</v>
          </cell>
          <cell r="W142">
            <v>230843068</v>
          </cell>
          <cell r="X142">
            <v>29.3</v>
          </cell>
          <cell r="Y142">
            <v>104.4</v>
          </cell>
          <cell r="Z142">
            <v>98.9</v>
          </cell>
          <cell r="AA142">
            <v>94.3</v>
          </cell>
        </row>
        <row r="143">
          <cell r="E143">
            <v>0</v>
          </cell>
          <cell r="F143">
            <v>782850754</v>
          </cell>
          <cell r="M143" t="str">
            <v>研究開発費</v>
          </cell>
          <cell r="N143">
            <v>21660833</v>
          </cell>
          <cell r="O143" t="str">
            <v>売上比</v>
          </cell>
          <cell r="P143">
            <v>2.7</v>
          </cell>
        </row>
        <row r="145">
          <cell r="A145" t="str">
            <v>AFCA01</v>
          </cell>
          <cell r="C145" t="str">
            <v>宝</v>
          </cell>
          <cell r="D145" t="str">
            <v xml:space="preserve">  営　　　　業</v>
          </cell>
          <cell r="F145">
            <v>816088992</v>
          </cell>
          <cell r="G145">
            <v>96</v>
          </cell>
          <cell r="H145">
            <v>107</v>
          </cell>
          <cell r="I145">
            <v>94.4</v>
          </cell>
          <cell r="J145" t="str">
            <v xml:space="preserve">      ―</v>
          </cell>
          <cell r="K145" t="str">
            <v xml:space="preserve">  ―</v>
          </cell>
          <cell r="L145" t="str">
            <v xml:space="preserve">  ―</v>
          </cell>
          <cell r="M145" t="str">
            <v xml:space="preserve">  ―</v>
          </cell>
          <cell r="N145">
            <v>832617433</v>
          </cell>
          <cell r="O145">
            <v>97.3</v>
          </cell>
          <cell r="P145">
            <v>108.3</v>
          </cell>
          <cell r="Q145">
            <v>93.3</v>
          </cell>
          <cell r="R145">
            <v>149767340</v>
          </cell>
          <cell r="S145" t="str">
            <v xml:space="preserve">  ―</v>
          </cell>
          <cell r="T145">
            <v>22883</v>
          </cell>
          <cell r="U145">
            <v>6544.9</v>
          </cell>
          <cell r="V145" t="str">
            <v xml:space="preserve">   ―</v>
          </cell>
          <cell r="W145">
            <v>55645059</v>
          </cell>
          <cell r="X145">
            <v>6.7</v>
          </cell>
          <cell r="Y145">
            <v>555.6</v>
          </cell>
          <cell r="Z145">
            <v>137.9</v>
          </cell>
          <cell r="AA145">
            <v>100.6</v>
          </cell>
        </row>
        <row r="146">
          <cell r="A146" t="str">
            <v>AFCA02</v>
          </cell>
          <cell r="C146" t="str">
            <v>飾</v>
          </cell>
          <cell r="D146" t="str">
            <v xml:space="preserve">  製　　　　造</v>
          </cell>
          <cell r="F146" t="str">
            <v xml:space="preserve">      ―</v>
          </cell>
          <cell r="G146" t="str">
            <v xml:space="preserve">  ―</v>
          </cell>
          <cell r="H146" t="str">
            <v xml:space="preserve">  ―</v>
          </cell>
          <cell r="I146" t="str">
            <v xml:space="preserve">  ―</v>
          </cell>
          <cell r="J146">
            <v>239419864</v>
          </cell>
          <cell r="K146">
            <v>104</v>
          </cell>
          <cell r="L146">
            <v>113.8</v>
          </cell>
          <cell r="M146">
            <v>108.3</v>
          </cell>
          <cell r="N146" t="str">
            <v xml:space="preserve">      ―</v>
          </cell>
          <cell r="O146" t="str">
            <v xml:space="preserve">  ―</v>
          </cell>
          <cell r="P146" t="str">
            <v xml:space="preserve">  ―</v>
          </cell>
          <cell r="Q146" t="str">
            <v xml:space="preserve">  ―</v>
          </cell>
          <cell r="R146">
            <v>73696464</v>
          </cell>
          <cell r="S146">
            <v>30.7</v>
          </cell>
          <cell r="T146">
            <v>8915.75</v>
          </cell>
          <cell r="U146">
            <v>8265.7999999999993</v>
          </cell>
          <cell r="V146" t="str">
            <v xml:space="preserve">   ―</v>
          </cell>
          <cell r="W146">
            <v>41994356</v>
          </cell>
          <cell r="X146">
            <v>17.5</v>
          </cell>
          <cell r="Y146">
            <v>108.7</v>
          </cell>
          <cell r="Z146">
            <v>117.3</v>
          </cell>
          <cell r="AA146">
            <v>110.2</v>
          </cell>
        </row>
        <row r="147">
          <cell r="A147" t="str">
            <v>AFCA03</v>
          </cell>
          <cell r="C147" t="str">
            <v>応</v>
          </cell>
          <cell r="D147" t="str">
            <v xml:space="preserve">  研　　　　究</v>
          </cell>
          <cell r="F147" t="str">
            <v xml:space="preserve">      ―</v>
          </cell>
          <cell r="G147" t="str">
            <v xml:space="preserve">  ―</v>
          </cell>
          <cell r="H147" t="str">
            <v xml:space="preserve">  ―</v>
          </cell>
          <cell r="I147" t="str">
            <v xml:space="preserve">  ―</v>
          </cell>
          <cell r="J147">
            <v>-602000</v>
          </cell>
          <cell r="K147" t="str">
            <v xml:space="preserve">  ―</v>
          </cell>
          <cell r="L147" t="str">
            <v xml:space="preserve">  ―</v>
          </cell>
          <cell r="M147" t="str">
            <v xml:space="preserve">  ―</v>
          </cell>
          <cell r="N147" t="str">
            <v xml:space="preserve">      ―</v>
          </cell>
          <cell r="O147" t="str">
            <v xml:space="preserve">  ―</v>
          </cell>
          <cell r="P147" t="str">
            <v xml:space="preserve">  ―</v>
          </cell>
          <cell r="Q147" t="str">
            <v xml:space="preserve">  ―</v>
          </cell>
          <cell r="R147">
            <v>-7728810</v>
          </cell>
          <cell r="S147" t="str">
            <v xml:space="preserve">  ―</v>
          </cell>
          <cell r="T147">
            <v>1488.25</v>
          </cell>
          <cell r="U147">
            <v>-5193.2</v>
          </cell>
          <cell r="V147" t="str">
            <v xml:space="preserve">   ―</v>
          </cell>
          <cell r="W147">
            <v>-13055292</v>
          </cell>
          <cell r="X147" t="str">
            <v xml:space="preserve">  ―</v>
          </cell>
          <cell r="Y147" t="str">
            <v xml:space="preserve">  ―</v>
          </cell>
          <cell r="Z147" t="str">
            <v xml:space="preserve">  ―</v>
          </cell>
          <cell r="AA147" t="str">
            <v xml:space="preserve">  ―</v>
          </cell>
        </row>
        <row r="148">
          <cell r="A148" t="str">
            <v>AFCA09</v>
          </cell>
          <cell r="C148" t="str">
            <v>用</v>
          </cell>
          <cell r="D148" t="str">
            <v xml:space="preserve">  調　　　　整</v>
          </cell>
          <cell r="F148" t="str">
            <v xml:space="preserve">      ―</v>
          </cell>
          <cell r="G148" t="str">
            <v xml:space="preserve">  ―</v>
          </cell>
          <cell r="H148" t="str">
            <v xml:space="preserve">  ―</v>
          </cell>
          <cell r="I148" t="str">
            <v xml:space="preserve">  ―</v>
          </cell>
          <cell r="J148" t="str">
            <v xml:space="preserve">      ―</v>
          </cell>
          <cell r="K148" t="str">
            <v xml:space="preserve">  ―</v>
          </cell>
          <cell r="L148" t="str">
            <v xml:space="preserve">  ―</v>
          </cell>
          <cell r="M148" t="str">
            <v xml:space="preserve">  ―</v>
          </cell>
          <cell r="N148" t="str">
            <v xml:space="preserve">      ―</v>
          </cell>
          <cell r="O148" t="str">
            <v xml:space="preserve">  ―</v>
          </cell>
          <cell r="P148" t="str">
            <v xml:space="preserve">  ―</v>
          </cell>
          <cell r="Q148" t="str">
            <v xml:space="preserve">  ―</v>
          </cell>
          <cell r="R148" t="str">
            <v xml:space="preserve">      ―</v>
          </cell>
          <cell r="S148" t="str">
            <v xml:space="preserve">  ―</v>
          </cell>
          <cell r="T148" t="str">
            <v xml:space="preserve">      ―</v>
          </cell>
          <cell r="U148" t="str">
            <v xml:space="preserve">    ―</v>
          </cell>
          <cell r="V148" t="str">
            <v xml:space="preserve">   ―</v>
          </cell>
          <cell r="W148">
            <v>-3903870</v>
          </cell>
          <cell r="X148" t="str">
            <v xml:space="preserve">  ―</v>
          </cell>
          <cell r="Y148" t="str">
            <v xml:space="preserve">  ―</v>
          </cell>
          <cell r="Z148" t="str">
            <v xml:space="preserve">  ―</v>
          </cell>
          <cell r="AA148" t="str">
            <v xml:space="preserve">  ―</v>
          </cell>
        </row>
        <row r="149">
          <cell r="A149" t="str">
            <v>AFCA</v>
          </cell>
          <cell r="D149" t="str">
            <v xml:space="preserve">  合      　計</v>
          </cell>
          <cell r="F149">
            <v>816088992</v>
          </cell>
          <cell r="G149">
            <v>96</v>
          </cell>
          <cell r="H149">
            <v>107</v>
          </cell>
          <cell r="I149">
            <v>94.4</v>
          </cell>
          <cell r="J149">
            <v>238817864</v>
          </cell>
          <cell r="K149">
            <v>104.2</v>
          </cell>
          <cell r="L149">
            <v>113.8</v>
          </cell>
          <cell r="M149">
            <v>108.5</v>
          </cell>
          <cell r="N149">
            <v>832617433</v>
          </cell>
          <cell r="O149">
            <v>97.3</v>
          </cell>
          <cell r="P149">
            <v>108.3</v>
          </cell>
          <cell r="Q149">
            <v>93.3</v>
          </cell>
          <cell r="R149">
            <v>215734994</v>
          </cell>
          <cell r="S149">
            <v>90.3</v>
          </cell>
          <cell r="T149">
            <v>33287</v>
          </cell>
          <cell r="U149">
            <v>6481</v>
          </cell>
          <cell r="V149">
            <v>163</v>
          </cell>
          <cell r="W149">
            <v>80680253</v>
          </cell>
          <cell r="X149">
            <v>9.6999999999999993</v>
          </cell>
          <cell r="Y149">
            <v>130.1</v>
          </cell>
          <cell r="Z149">
            <v>126.1</v>
          </cell>
          <cell r="AA149">
            <v>101</v>
          </cell>
        </row>
        <row r="150">
          <cell r="E150">
            <v>0</v>
          </cell>
          <cell r="F150">
            <v>816088992</v>
          </cell>
          <cell r="M150" t="str">
            <v>研究開発費</v>
          </cell>
          <cell r="N150">
            <v>11546130</v>
          </cell>
          <cell r="O150" t="str">
            <v>売上比</v>
          </cell>
          <cell r="P150">
            <v>1.3</v>
          </cell>
        </row>
        <row r="157">
          <cell r="A157" t="str">
            <v>集計ｺｰﾄﾞ</v>
          </cell>
          <cell r="D157" t="str">
            <v xml:space="preserve">  部      門</v>
          </cell>
          <cell r="F157" t="str">
            <v>受　注　実　績</v>
          </cell>
          <cell r="G157" t="str">
            <v>遂行率</v>
          </cell>
          <cell r="H157" t="str">
            <v>前月比</v>
          </cell>
          <cell r="I157" t="str">
            <v>ＭＰ比</v>
          </cell>
          <cell r="J157" t="str">
            <v>総　　生    産</v>
          </cell>
          <cell r="K157" t="str">
            <v>遂行率</v>
          </cell>
          <cell r="L157" t="str">
            <v>前月比</v>
          </cell>
          <cell r="M157" t="str">
            <v>ＭＰ比</v>
          </cell>
          <cell r="N157" t="str">
            <v>売　上　実　績</v>
          </cell>
          <cell r="O157" t="str">
            <v>遂行率</v>
          </cell>
          <cell r="P157" t="str">
            <v>前月比</v>
          </cell>
          <cell r="Q157" t="str">
            <v>ＭＰ比</v>
          </cell>
          <cell r="R157" t="str">
            <v>差　 　引</v>
          </cell>
          <cell r="S157" t="str">
            <v>生産比</v>
          </cell>
          <cell r="T157" t="str">
            <v>総  時  間</v>
          </cell>
          <cell r="U157" t="str">
            <v>時間当り</v>
          </cell>
          <cell r="V157" t="str">
            <v>人員</v>
          </cell>
          <cell r="W157" t="str">
            <v>税引前利益</v>
          </cell>
          <cell r="X157" t="str">
            <v>売生比</v>
          </cell>
          <cell r="Y157" t="str">
            <v>遂行率</v>
          </cell>
          <cell r="Z157" t="str">
            <v>前月比</v>
          </cell>
          <cell r="AA157" t="str">
            <v>ＭＰ比</v>
          </cell>
        </row>
        <row r="158">
          <cell r="A158" t="str">
            <v>ASAA0101</v>
          </cell>
          <cell r="D158" t="str">
            <v>　国内営業部</v>
          </cell>
          <cell r="F158">
            <v>2317538078</v>
          </cell>
          <cell r="G158">
            <v>97.5</v>
          </cell>
          <cell r="H158">
            <v>96.2</v>
          </cell>
          <cell r="I158">
            <v>97.5</v>
          </cell>
          <cell r="J158" t="str">
            <v xml:space="preserve">      ―</v>
          </cell>
          <cell r="K158" t="str">
            <v xml:space="preserve">  ―</v>
          </cell>
          <cell r="L158" t="str">
            <v xml:space="preserve">  ―</v>
          </cell>
          <cell r="M158" t="str">
            <v xml:space="preserve">  ―</v>
          </cell>
          <cell r="N158">
            <v>2412963443</v>
          </cell>
          <cell r="O158">
            <v>98.9</v>
          </cell>
          <cell r="P158">
            <v>96.9</v>
          </cell>
          <cell r="Q158">
            <v>98.9</v>
          </cell>
          <cell r="R158">
            <v>156735172</v>
          </cell>
          <cell r="S158" t="str">
            <v xml:space="preserve">  ―</v>
          </cell>
          <cell r="T158">
            <v>16165</v>
          </cell>
          <cell r="U158">
            <v>9695.9</v>
          </cell>
          <cell r="V158" t="str">
            <v xml:space="preserve">   ―</v>
          </cell>
          <cell r="W158">
            <v>68636031</v>
          </cell>
          <cell r="X158">
            <v>2.8</v>
          </cell>
          <cell r="Y158">
            <v>509.6</v>
          </cell>
          <cell r="Z158">
            <v>93.2</v>
          </cell>
          <cell r="AA158">
            <v>172.9</v>
          </cell>
        </row>
        <row r="159">
          <cell r="C159" t="str">
            <v>電</v>
          </cell>
        </row>
        <row r="160">
          <cell r="A160" t="str">
            <v>ASAA0102</v>
          </cell>
          <cell r="C160" t="str">
            <v>子</v>
          </cell>
          <cell r="D160" t="str">
            <v>　海外営業部</v>
          </cell>
          <cell r="F160">
            <v>3280981082</v>
          </cell>
          <cell r="G160">
            <v>102.4</v>
          </cell>
          <cell r="H160">
            <v>103.8</v>
          </cell>
          <cell r="I160">
            <v>102.4</v>
          </cell>
          <cell r="J160" t="str">
            <v xml:space="preserve">      ―</v>
          </cell>
          <cell r="K160" t="str">
            <v xml:space="preserve">  ―</v>
          </cell>
          <cell r="L160" t="str">
            <v xml:space="preserve">  ―</v>
          </cell>
          <cell r="M160" t="str">
            <v xml:space="preserve">  ―</v>
          </cell>
          <cell r="N160">
            <v>3201351731</v>
          </cell>
          <cell r="O160">
            <v>100.6</v>
          </cell>
          <cell r="P160">
            <v>100.8</v>
          </cell>
          <cell r="Q160">
            <v>100.6</v>
          </cell>
          <cell r="R160">
            <v>161907909</v>
          </cell>
          <cell r="S160" t="str">
            <v xml:space="preserve">  ―</v>
          </cell>
          <cell r="T160">
            <v>8679.25</v>
          </cell>
          <cell r="U160">
            <v>18654.5</v>
          </cell>
          <cell r="V160" t="str">
            <v xml:space="preserve">   ―</v>
          </cell>
          <cell r="W160">
            <v>123215527</v>
          </cell>
          <cell r="X160">
            <v>3.8</v>
          </cell>
          <cell r="Y160">
            <v>105.3</v>
          </cell>
          <cell r="Z160">
            <v>93.8</v>
          </cell>
          <cell r="AA160">
            <v>105.3</v>
          </cell>
        </row>
        <row r="161">
          <cell r="C161" t="str">
            <v>部</v>
          </cell>
        </row>
        <row r="162">
          <cell r="A162" t="str">
            <v>ASAA01</v>
          </cell>
          <cell r="C162" t="str">
            <v>品</v>
          </cell>
          <cell r="D162" t="str">
            <v>　営　　業　  計</v>
          </cell>
          <cell r="F162">
            <v>5598519160</v>
          </cell>
          <cell r="G162">
            <v>100.3</v>
          </cell>
          <cell r="H162">
            <v>100.5</v>
          </cell>
          <cell r="I162">
            <v>100.3</v>
          </cell>
          <cell r="J162" t="str">
            <v xml:space="preserve">      ―</v>
          </cell>
          <cell r="K162" t="str">
            <v xml:space="preserve">  ―</v>
          </cell>
          <cell r="L162" t="str">
            <v xml:space="preserve">  ―</v>
          </cell>
          <cell r="M162" t="str">
            <v xml:space="preserve">  ―</v>
          </cell>
          <cell r="N162">
            <v>5614315174</v>
          </cell>
          <cell r="O162">
            <v>99.9</v>
          </cell>
          <cell r="P162">
            <v>99.1</v>
          </cell>
          <cell r="Q162">
            <v>99.9</v>
          </cell>
          <cell r="R162">
            <v>318643081</v>
          </cell>
          <cell r="S162" t="str">
            <v xml:space="preserve">  ―</v>
          </cell>
          <cell r="T162">
            <v>24844.25</v>
          </cell>
          <cell r="U162">
            <v>12825.6</v>
          </cell>
          <cell r="V162" t="str">
            <v xml:space="preserve">   ―</v>
          </cell>
          <cell r="W162">
            <v>191851558</v>
          </cell>
          <cell r="X162">
            <v>3.4</v>
          </cell>
          <cell r="Y162">
            <v>147</v>
          </cell>
          <cell r="Z162">
            <v>93.6</v>
          </cell>
          <cell r="AA162">
            <v>122.4</v>
          </cell>
        </row>
        <row r="163">
          <cell r="A163" t="str">
            <v>ASAA08</v>
          </cell>
          <cell r="C163" t="str">
            <v>営</v>
          </cell>
          <cell r="D163" t="str">
            <v>　統 括 事 業 部 室</v>
          </cell>
          <cell r="F163" t="str">
            <v xml:space="preserve">      ―</v>
          </cell>
          <cell r="G163" t="str">
            <v xml:space="preserve">  ―</v>
          </cell>
          <cell r="H163" t="str">
            <v xml:space="preserve">  ―</v>
          </cell>
          <cell r="I163" t="str">
            <v xml:space="preserve">  ―</v>
          </cell>
          <cell r="J163" t="str">
            <v xml:space="preserve">      ―</v>
          </cell>
          <cell r="K163" t="str">
            <v xml:space="preserve">  ―</v>
          </cell>
          <cell r="L163" t="str">
            <v xml:space="preserve">  ―</v>
          </cell>
          <cell r="M163" t="str">
            <v xml:space="preserve">  ―</v>
          </cell>
          <cell r="N163" t="str">
            <v xml:space="preserve">      ―</v>
          </cell>
          <cell r="O163" t="str">
            <v xml:space="preserve">  ―</v>
          </cell>
          <cell r="P163" t="str">
            <v xml:space="preserve">  ―</v>
          </cell>
          <cell r="Q163" t="str">
            <v xml:space="preserve">  ―</v>
          </cell>
          <cell r="R163">
            <v>-25008821</v>
          </cell>
          <cell r="S163" t="str">
            <v xml:space="preserve">  ―</v>
          </cell>
          <cell r="T163">
            <v>656.5</v>
          </cell>
          <cell r="U163">
            <v>-38094.1</v>
          </cell>
          <cell r="V163" t="str">
            <v xml:space="preserve">   ―</v>
          </cell>
          <cell r="W163">
            <v>-8296109</v>
          </cell>
          <cell r="X163" t="str">
            <v xml:space="preserve">  ―</v>
          </cell>
          <cell r="Y163" t="str">
            <v xml:space="preserve">  ―</v>
          </cell>
          <cell r="Z163" t="str">
            <v xml:space="preserve">  ―</v>
          </cell>
          <cell r="AA163" t="str">
            <v xml:space="preserve">  ―</v>
          </cell>
        </row>
        <row r="164">
          <cell r="A164" t="str">
            <v>ASAA09</v>
          </cell>
          <cell r="C164" t="str">
            <v>業</v>
          </cell>
          <cell r="D164" t="str">
            <v xml:space="preserve">  調　　　　整</v>
          </cell>
          <cell r="F164" t="str">
            <v xml:space="preserve">      ―</v>
          </cell>
          <cell r="G164" t="str">
            <v xml:space="preserve">  ―</v>
          </cell>
          <cell r="H164" t="str">
            <v xml:space="preserve">  ―</v>
          </cell>
          <cell r="I164" t="str">
            <v xml:space="preserve">  ―</v>
          </cell>
          <cell r="J164" t="str">
            <v xml:space="preserve">      ―</v>
          </cell>
          <cell r="K164" t="str">
            <v xml:space="preserve">  ―</v>
          </cell>
          <cell r="L164" t="str">
            <v xml:space="preserve">  ―</v>
          </cell>
          <cell r="M164" t="str">
            <v xml:space="preserve">  ―</v>
          </cell>
          <cell r="N164" t="str">
            <v xml:space="preserve">      ―</v>
          </cell>
          <cell r="O164" t="str">
            <v xml:space="preserve">  ―</v>
          </cell>
          <cell r="P164" t="str">
            <v xml:space="preserve">  ―</v>
          </cell>
          <cell r="Q164" t="str">
            <v xml:space="preserve">  ―</v>
          </cell>
          <cell r="R164" t="str">
            <v xml:space="preserve">      ―</v>
          </cell>
          <cell r="S164" t="str">
            <v xml:space="preserve">  ―</v>
          </cell>
          <cell r="T164" t="str">
            <v xml:space="preserve">      ―</v>
          </cell>
          <cell r="U164" t="str">
            <v xml:space="preserve">    ―</v>
          </cell>
          <cell r="V164" t="str">
            <v xml:space="preserve">   ―</v>
          </cell>
          <cell r="W164">
            <v>18272576</v>
          </cell>
          <cell r="X164" t="str">
            <v xml:space="preserve">  ―</v>
          </cell>
          <cell r="Y164" t="str">
            <v xml:space="preserve">  ―</v>
          </cell>
          <cell r="Z164">
            <v>257.2</v>
          </cell>
          <cell r="AA164" t="str">
            <v xml:space="preserve">  ―</v>
          </cell>
        </row>
        <row r="165">
          <cell r="A165" t="str">
            <v>ASA</v>
          </cell>
          <cell r="D165" t="str">
            <v xml:space="preserve">  合      　計</v>
          </cell>
          <cell r="F165">
            <v>5598519160</v>
          </cell>
          <cell r="G165">
            <v>100.3</v>
          </cell>
          <cell r="H165">
            <v>100.5</v>
          </cell>
          <cell r="I165">
            <v>100.3</v>
          </cell>
          <cell r="J165" t="str">
            <v xml:space="preserve">      ―</v>
          </cell>
          <cell r="K165" t="str">
            <v xml:space="preserve">  ―</v>
          </cell>
          <cell r="L165" t="str">
            <v xml:space="preserve">  ―</v>
          </cell>
          <cell r="M165" t="str">
            <v xml:space="preserve">  ―</v>
          </cell>
          <cell r="N165">
            <v>5614315174</v>
          </cell>
          <cell r="O165">
            <v>99.9</v>
          </cell>
          <cell r="P165">
            <v>99.1</v>
          </cell>
          <cell r="Q165">
            <v>99.9</v>
          </cell>
          <cell r="R165">
            <v>293634260</v>
          </cell>
          <cell r="S165" t="str">
            <v xml:space="preserve">  ―</v>
          </cell>
          <cell r="T165">
            <v>25500.75</v>
          </cell>
          <cell r="U165">
            <v>11514.7</v>
          </cell>
          <cell r="V165">
            <v>154</v>
          </cell>
          <cell r="W165">
            <v>201828025</v>
          </cell>
          <cell r="X165">
            <v>3.6</v>
          </cell>
          <cell r="Y165">
            <v>201.8</v>
          </cell>
          <cell r="Z165">
            <v>100.9</v>
          </cell>
          <cell r="AA165">
            <v>143.69999999999999</v>
          </cell>
        </row>
        <row r="166">
          <cell r="E166">
            <v>0</v>
          </cell>
          <cell r="F166">
            <v>5598519160</v>
          </cell>
        </row>
        <row r="168">
          <cell r="A168" t="str">
            <v>ASBA0201</v>
          </cell>
          <cell r="D168" t="str">
            <v>コ</v>
          </cell>
          <cell r="E168" t="str">
            <v xml:space="preserve">  製　　造</v>
          </cell>
          <cell r="F168">
            <v>824702314</v>
          </cell>
          <cell r="G168">
            <v>95.8</v>
          </cell>
          <cell r="H168">
            <v>91.3</v>
          </cell>
          <cell r="I168">
            <v>82.8</v>
          </cell>
          <cell r="J168">
            <v>1402748092</v>
          </cell>
          <cell r="K168">
            <v>103</v>
          </cell>
          <cell r="L168">
            <v>94.6</v>
          </cell>
          <cell r="M168">
            <v>94.7</v>
          </cell>
          <cell r="N168">
            <v>953021885</v>
          </cell>
          <cell r="O168">
            <v>113.8</v>
          </cell>
          <cell r="P168">
            <v>108.8</v>
          </cell>
          <cell r="Q168">
            <v>95.2</v>
          </cell>
          <cell r="R168">
            <v>186310091</v>
          </cell>
          <cell r="S168">
            <v>13.2</v>
          </cell>
          <cell r="T168">
            <v>84754.25</v>
          </cell>
          <cell r="U168">
            <v>2198.1999999999998</v>
          </cell>
          <cell r="V168" t="str">
            <v xml:space="preserve">   ―</v>
          </cell>
          <cell r="W168">
            <v>-95791961</v>
          </cell>
          <cell r="X168" t="str">
            <v xml:space="preserve">  ―</v>
          </cell>
          <cell r="Y168" t="str">
            <v xml:space="preserve">  ―</v>
          </cell>
          <cell r="Z168" t="str">
            <v xml:space="preserve">  ―</v>
          </cell>
          <cell r="AA168" t="str">
            <v xml:space="preserve">  ―</v>
          </cell>
        </row>
        <row r="169">
          <cell r="A169" t="str">
            <v>ASBA0201X</v>
          </cell>
          <cell r="D169" t="str">
            <v>ン</v>
          </cell>
          <cell r="E169" t="str">
            <v>（研　　究）</v>
          </cell>
          <cell r="F169" t="str">
            <v xml:space="preserve">      ―</v>
          </cell>
          <cell r="G169" t="str">
            <v xml:space="preserve">  ―</v>
          </cell>
          <cell r="H169" t="str">
            <v xml:space="preserve">  ―</v>
          </cell>
          <cell r="I169" t="str">
            <v xml:space="preserve">  ―</v>
          </cell>
          <cell r="J169">
            <v>-1118900</v>
          </cell>
          <cell r="K169" t="str">
            <v xml:space="preserve">  ―</v>
          </cell>
          <cell r="L169" t="str">
            <v xml:space="preserve">  ―</v>
          </cell>
          <cell r="M169" t="str">
            <v xml:space="preserve">  ―</v>
          </cell>
          <cell r="N169" t="str">
            <v xml:space="preserve">      ―</v>
          </cell>
          <cell r="O169" t="str">
            <v xml:space="preserve">  ―</v>
          </cell>
          <cell r="P169" t="str">
            <v xml:space="preserve">  ―</v>
          </cell>
          <cell r="Q169" t="str">
            <v xml:space="preserve">  ―</v>
          </cell>
          <cell r="R169">
            <v>-11030256</v>
          </cell>
          <cell r="S169" t="str">
            <v xml:space="preserve">  ―</v>
          </cell>
          <cell r="T169">
            <v>2933.25</v>
          </cell>
          <cell r="U169">
            <v>-3760.4</v>
          </cell>
          <cell r="V169" t="str">
            <v xml:space="preserve">   ―</v>
          </cell>
          <cell r="W169">
            <v>-20790581</v>
          </cell>
          <cell r="X169" t="str">
            <v xml:space="preserve">  ―</v>
          </cell>
          <cell r="Y169" t="str">
            <v xml:space="preserve">  ―</v>
          </cell>
          <cell r="Z169" t="str">
            <v xml:space="preserve">  ―</v>
          </cell>
          <cell r="AA169" t="str">
            <v xml:space="preserve">  ―</v>
          </cell>
        </row>
        <row r="170">
          <cell r="D170" t="str">
            <v>１</v>
          </cell>
          <cell r="E170" t="str">
            <v>（合    計）</v>
          </cell>
          <cell r="F170">
            <v>824702314</v>
          </cell>
          <cell r="G170" t="str">
            <v xml:space="preserve">  ―</v>
          </cell>
          <cell r="H170" t="str">
            <v xml:space="preserve">  ―</v>
          </cell>
          <cell r="I170" t="str">
            <v xml:space="preserve">  ―</v>
          </cell>
          <cell r="J170">
            <v>1401629192</v>
          </cell>
          <cell r="K170">
            <v>103</v>
          </cell>
          <cell r="L170">
            <v>94.6</v>
          </cell>
          <cell r="M170">
            <v>94.7</v>
          </cell>
          <cell r="N170">
            <v>953021885</v>
          </cell>
          <cell r="O170" t="str">
            <v xml:space="preserve">  ―</v>
          </cell>
          <cell r="P170" t="str">
            <v xml:space="preserve">  ―</v>
          </cell>
          <cell r="Q170" t="str">
            <v xml:space="preserve">  ―</v>
          </cell>
          <cell r="R170">
            <v>175279835</v>
          </cell>
          <cell r="S170">
            <v>12.5</v>
          </cell>
          <cell r="T170">
            <v>87687.5</v>
          </cell>
          <cell r="U170">
            <v>1998.9</v>
          </cell>
          <cell r="V170" t="str">
            <v xml:space="preserve">   ―</v>
          </cell>
          <cell r="W170">
            <v>-116582542</v>
          </cell>
          <cell r="X170" t="str">
            <v xml:space="preserve">  ―</v>
          </cell>
          <cell r="Y170" t="str">
            <v xml:space="preserve">  ―</v>
          </cell>
          <cell r="Z170" t="str">
            <v xml:space="preserve">  ―</v>
          </cell>
          <cell r="AA170" t="str">
            <v xml:space="preserve">  ―</v>
          </cell>
        </row>
        <row r="171">
          <cell r="C171" t="str">
            <v>コ</v>
          </cell>
          <cell r="D171" t="str">
            <v>川内・北見</v>
          </cell>
        </row>
        <row r="172">
          <cell r="A172" t="str">
            <v>ASBA0202</v>
          </cell>
          <cell r="C172" t="str">
            <v>ン</v>
          </cell>
          <cell r="D172" t="str">
            <v>コ</v>
          </cell>
          <cell r="E172" t="str">
            <v xml:space="preserve">  製　　造</v>
          </cell>
          <cell r="F172">
            <v>563103070</v>
          </cell>
          <cell r="G172">
            <v>109.5</v>
          </cell>
          <cell r="H172">
            <v>101.3</v>
          </cell>
          <cell r="I172">
            <v>94.7</v>
          </cell>
          <cell r="J172">
            <v>821853821</v>
          </cell>
          <cell r="K172">
            <v>102</v>
          </cell>
          <cell r="L172">
            <v>100.8</v>
          </cell>
          <cell r="M172">
            <v>102.7</v>
          </cell>
          <cell r="N172">
            <v>511026135</v>
          </cell>
          <cell r="O172">
            <v>100.4</v>
          </cell>
          <cell r="P172">
            <v>83.4</v>
          </cell>
          <cell r="Q172">
            <v>84</v>
          </cell>
          <cell r="R172">
            <v>27022180</v>
          </cell>
          <cell r="S172">
            <v>3.2</v>
          </cell>
          <cell r="T172">
            <v>54429.75</v>
          </cell>
          <cell r="U172">
            <v>496.4</v>
          </cell>
          <cell r="V172" t="str">
            <v xml:space="preserve">   ―</v>
          </cell>
          <cell r="W172">
            <v>-170884900</v>
          </cell>
          <cell r="X172" t="str">
            <v xml:space="preserve">  ―</v>
          </cell>
          <cell r="Y172" t="str">
            <v xml:space="preserve">  ―</v>
          </cell>
          <cell r="Z172" t="str">
            <v xml:space="preserve">  ―</v>
          </cell>
          <cell r="AA172" t="str">
            <v xml:space="preserve">  ―</v>
          </cell>
        </row>
        <row r="173">
          <cell r="A173" t="str">
            <v>ASBA03010101</v>
          </cell>
          <cell r="C173" t="str">
            <v>デ</v>
          </cell>
          <cell r="D173" t="str">
            <v>ン</v>
          </cell>
          <cell r="E173" t="str">
            <v>（研　　究）</v>
          </cell>
          <cell r="F173" t="str">
            <v xml:space="preserve">      ―</v>
          </cell>
          <cell r="G173" t="str">
            <v xml:space="preserve">  ―</v>
          </cell>
          <cell r="H173" t="str">
            <v xml:space="preserve">  ―</v>
          </cell>
          <cell r="I173" t="str">
            <v xml:space="preserve">  ―</v>
          </cell>
          <cell r="J173">
            <v>-109000</v>
          </cell>
          <cell r="K173" t="str">
            <v xml:space="preserve">  ―</v>
          </cell>
          <cell r="L173" t="str">
            <v xml:space="preserve">  ―</v>
          </cell>
          <cell r="M173" t="str">
            <v xml:space="preserve">  ―</v>
          </cell>
          <cell r="N173" t="str">
            <v xml:space="preserve">      ―</v>
          </cell>
          <cell r="O173" t="str">
            <v xml:space="preserve">  ―</v>
          </cell>
          <cell r="P173" t="str">
            <v xml:space="preserve">  ―</v>
          </cell>
          <cell r="Q173" t="str">
            <v xml:space="preserve">  ―</v>
          </cell>
          <cell r="R173">
            <v>-2723069</v>
          </cell>
          <cell r="S173" t="str">
            <v xml:space="preserve">  ―</v>
          </cell>
          <cell r="T173">
            <v>1570.25</v>
          </cell>
          <cell r="U173">
            <v>-1734.1</v>
          </cell>
          <cell r="V173" t="str">
            <v xml:space="preserve">   ―</v>
          </cell>
          <cell r="W173">
            <v>-8313195</v>
          </cell>
          <cell r="X173" t="str">
            <v xml:space="preserve">  ―</v>
          </cell>
          <cell r="Y173" t="str">
            <v xml:space="preserve">  ―</v>
          </cell>
          <cell r="Z173" t="str">
            <v xml:space="preserve">  ―</v>
          </cell>
          <cell r="AA173" t="str">
            <v xml:space="preserve">  ―</v>
          </cell>
        </row>
        <row r="174">
          <cell r="C174" t="str">
            <v>ン</v>
          </cell>
          <cell r="D174" t="str">
            <v>２</v>
          </cell>
          <cell r="E174" t="str">
            <v>（合    計）</v>
          </cell>
          <cell r="F174">
            <v>563103070</v>
          </cell>
          <cell r="G174" t="str">
            <v xml:space="preserve">  ―</v>
          </cell>
          <cell r="H174" t="str">
            <v xml:space="preserve">  ―</v>
          </cell>
          <cell r="I174" t="str">
            <v xml:space="preserve">  ―</v>
          </cell>
          <cell r="J174">
            <v>821744821</v>
          </cell>
          <cell r="K174">
            <v>102</v>
          </cell>
          <cell r="L174">
            <v>100.8</v>
          </cell>
          <cell r="M174">
            <v>102.8</v>
          </cell>
          <cell r="N174">
            <v>511026135</v>
          </cell>
          <cell r="O174" t="str">
            <v xml:space="preserve">  ―</v>
          </cell>
          <cell r="P174" t="str">
            <v xml:space="preserve">  ―</v>
          </cell>
          <cell r="Q174" t="str">
            <v xml:space="preserve">  ―</v>
          </cell>
          <cell r="R174">
            <v>24299111</v>
          </cell>
          <cell r="S174">
            <v>2.9</v>
          </cell>
          <cell r="T174">
            <v>56000</v>
          </cell>
          <cell r="U174">
            <v>433.9</v>
          </cell>
          <cell r="V174" t="str">
            <v xml:space="preserve">   ―</v>
          </cell>
          <cell r="W174">
            <v>-179198095</v>
          </cell>
          <cell r="X174" t="str">
            <v xml:space="preserve">  ―</v>
          </cell>
          <cell r="Y174" t="str">
            <v xml:space="preserve">  ―</v>
          </cell>
          <cell r="Z174" t="str">
            <v xml:space="preserve">  ―</v>
          </cell>
          <cell r="AA174" t="str">
            <v xml:space="preserve">  ―</v>
          </cell>
        </row>
        <row r="175">
          <cell r="C175" t="str">
            <v>サ</v>
          </cell>
          <cell r="D175" t="str">
            <v>国分</v>
          </cell>
          <cell r="J175">
            <v>0</v>
          </cell>
          <cell r="R175">
            <v>0</v>
          </cell>
          <cell r="T175">
            <v>0</v>
          </cell>
          <cell r="W175">
            <v>0</v>
          </cell>
        </row>
        <row r="176">
          <cell r="A176" t="str">
            <v>ASBA03</v>
          </cell>
          <cell r="C176" t="str">
            <v>統</v>
          </cell>
          <cell r="D176" t="str">
            <v>　開　　発　　部</v>
          </cell>
          <cell r="F176" t="str">
            <v xml:space="preserve">      ―</v>
          </cell>
          <cell r="G176" t="str">
            <v xml:space="preserve">  ―</v>
          </cell>
          <cell r="H176" t="str">
            <v xml:space="preserve">  ―</v>
          </cell>
          <cell r="I176" t="str">
            <v xml:space="preserve">  ―</v>
          </cell>
          <cell r="J176">
            <v>-1227900</v>
          </cell>
          <cell r="K176" t="str">
            <v xml:space="preserve">  ―</v>
          </cell>
          <cell r="L176" t="str">
            <v xml:space="preserve">  ―</v>
          </cell>
          <cell r="M176" t="str">
            <v xml:space="preserve">  ―</v>
          </cell>
          <cell r="N176" t="str">
            <v xml:space="preserve">      ―</v>
          </cell>
          <cell r="O176" t="str">
            <v xml:space="preserve">  ―</v>
          </cell>
          <cell r="P176" t="str">
            <v xml:space="preserve">  ―</v>
          </cell>
          <cell r="Q176" t="str">
            <v xml:space="preserve">  ―</v>
          </cell>
          <cell r="R176">
            <v>-13753325</v>
          </cell>
          <cell r="S176" t="str">
            <v xml:space="preserve">  ―</v>
          </cell>
          <cell r="T176">
            <v>4503.5</v>
          </cell>
          <cell r="U176">
            <v>-3053.9</v>
          </cell>
          <cell r="V176" t="str">
            <v xml:space="preserve">   ―</v>
          </cell>
          <cell r="W176">
            <v>-29103776</v>
          </cell>
          <cell r="X176" t="str">
            <v xml:space="preserve">  ―</v>
          </cell>
          <cell r="Y176" t="str">
            <v xml:space="preserve">  ―</v>
          </cell>
          <cell r="Z176" t="str">
            <v xml:space="preserve">  ―</v>
          </cell>
          <cell r="AA176" t="str">
            <v xml:space="preserve">  ―</v>
          </cell>
        </row>
        <row r="177">
          <cell r="C177" t="str">
            <v>括</v>
          </cell>
          <cell r="M177" t="str">
            <v>研究開発費</v>
          </cell>
          <cell r="N177">
            <v>25549753</v>
          </cell>
          <cell r="O177" t="str">
            <v>売上比</v>
          </cell>
          <cell r="P177">
            <v>1</v>
          </cell>
        </row>
        <row r="178">
          <cell r="C178" t="str">
            <v>事</v>
          </cell>
        </row>
        <row r="179">
          <cell r="A179" t="str">
            <v>ASBA02</v>
          </cell>
          <cell r="C179" t="str">
            <v>業</v>
          </cell>
          <cell r="D179" t="str">
            <v>　製　　造  　計</v>
          </cell>
          <cell r="F179">
            <v>1387805384</v>
          </cell>
          <cell r="G179">
            <v>100.9</v>
          </cell>
          <cell r="H179">
            <v>95.1</v>
          </cell>
          <cell r="I179">
            <v>87.3</v>
          </cell>
          <cell r="J179">
            <v>2224601913</v>
          </cell>
          <cell r="K179">
            <v>102.6</v>
          </cell>
          <cell r="L179">
            <v>96.8</v>
          </cell>
          <cell r="M179">
            <v>97.5</v>
          </cell>
          <cell r="N179">
            <v>1464048020</v>
          </cell>
          <cell r="O179">
            <v>108.7</v>
          </cell>
          <cell r="P179">
            <v>98.3</v>
          </cell>
          <cell r="Q179">
            <v>90.9</v>
          </cell>
          <cell r="R179">
            <v>213332271</v>
          </cell>
          <cell r="S179">
            <v>9.5</v>
          </cell>
          <cell r="T179">
            <v>139184</v>
          </cell>
          <cell r="U179">
            <v>1532.7</v>
          </cell>
          <cell r="V179" t="str">
            <v xml:space="preserve">   ―</v>
          </cell>
          <cell r="W179">
            <v>-266676861</v>
          </cell>
          <cell r="X179" t="str">
            <v xml:space="preserve">  ―</v>
          </cell>
          <cell r="Y179" t="str">
            <v xml:space="preserve">  ―</v>
          </cell>
          <cell r="Z179" t="str">
            <v xml:space="preserve">  ―</v>
          </cell>
          <cell r="AA179" t="str">
            <v xml:space="preserve">  ―</v>
          </cell>
        </row>
        <row r="180">
          <cell r="A180" t="str">
            <v>ASBA03</v>
          </cell>
          <cell r="C180" t="str">
            <v>部</v>
          </cell>
          <cell r="D180" t="str">
            <v>　研　　究  　計</v>
          </cell>
          <cell r="F180" t="str">
            <v xml:space="preserve">      ―</v>
          </cell>
          <cell r="G180" t="str">
            <v xml:space="preserve">  ―</v>
          </cell>
          <cell r="H180" t="str">
            <v xml:space="preserve">  ―</v>
          </cell>
          <cell r="I180" t="str">
            <v xml:space="preserve">  ―</v>
          </cell>
          <cell r="J180">
            <v>-1227900</v>
          </cell>
          <cell r="K180" t="str">
            <v xml:space="preserve">  ―</v>
          </cell>
          <cell r="L180" t="str">
            <v xml:space="preserve">  ―</v>
          </cell>
          <cell r="M180" t="str">
            <v xml:space="preserve">  ―</v>
          </cell>
          <cell r="N180" t="str">
            <v xml:space="preserve">      ―</v>
          </cell>
          <cell r="O180" t="str">
            <v xml:space="preserve">  ―</v>
          </cell>
          <cell r="P180" t="str">
            <v xml:space="preserve">  ―</v>
          </cell>
          <cell r="Q180" t="str">
            <v xml:space="preserve">  ―</v>
          </cell>
          <cell r="R180">
            <v>-13753325</v>
          </cell>
          <cell r="S180" t="str">
            <v xml:space="preserve">  ―</v>
          </cell>
          <cell r="T180">
            <v>4503.5</v>
          </cell>
          <cell r="U180">
            <v>-3053.9</v>
          </cell>
          <cell r="V180" t="str">
            <v xml:space="preserve">   ―</v>
          </cell>
          <cell r="W180">
            <v>-29103776</v>
          </cell>
          <cell r="X180" t="str">
            <v xml:space="preserve">  ―</v>
          </cell>
          <cell r="Y180" t="str">
            <v xml:space="preserve">  ―</v>
          </cell>
          <cell r="Z180" t="str">
            <v xml:space="preserve">  ―</v>
          </cell>
          <cell r="AA180" t="str">
            <v xml:space="preserve">  ―</v>
          </cell>
        </row>
        <row r="181">
          <cell r="A181" t="str">
            <v>ASBA08</v>
          </cell>
          <cell r="D181" t="str">
            <v>　統 括 事 業 部 室</v>
          </cell>
          <cell r="F181" t="str">
            <v xml:space="preserve">      ―</v>
          </cell>
          <cell r="G181" t="str">
            <v xml:space="preserve">  ―</v>
          </cell>
          <cell r="H181" t="str">
            <v xml:space="preserve">  ―</v>
          </cell>
          <cell r="I181" t="str">
            <v xml:space="preserve">  ―</v>
          </cell>
          <cell r="J181" t="str">
            <v xml:space="preserve">      ―</v>
          </cell>
          <cell r="K181" t="str">
            <v xml:space="preserve">  ―</v>
          </cell>
          <cell r="L181" t="str">
            <v xml:space="preserve">  ―</v>
          </cell>
          <cell r="M181" t="str">
            <v xml:space="preserve">  ―</v>
          </cell>
          <cell r="N181" t="str">
            <v xml:space="preserve">      ―</v>
          </cell>
          <cell r="O181" t="str">
            <v xml:space="preserve">  ―</v>
          </cell>
          <cell r="P181" t="str">
            <v xml:space="preserve">  ―</v>
          </cell>
          <cell r="Q181" t="str">
            <v xml:space="preserve">  ―</v>
          </cell>
          <cell r="R181">
            <v>0</v>
          </cell>
          <cell r="S181" t="str">
            <v xml:space="preserve">  ―</v>
          </cell>
          <cell r="T181">
            <v>0</v>
          </cell>
          <cell r="U181" t="str">
            <v xml:space="preserve">    ―</v>
          </cell>
          <cell r="V181" t="str">
            <v xml:space="preserve">   ―</v>
          </cell>
          <cell r="W181">
            <v>0</v>
          </cell>
          <cell r="X181" t="str">
            <v xml:space="preserve">  ―</v>
          </cell>
          <cell r="Y181" t="str">
            <v xml:space="preserve">  ―</v>
          </cell>
          <cell r="Z181" t="str">
            <v xml:space="preserve">  ―</v>
          </cell>
          <cell r="AA181" t="str">
            <v xml:space="preserve">  ―</v>
          </cell>
        </row>
        <row r="182">
          <cell r="A182" t="str">
            <v>ASBA09</v>
          </cell>
          <cell r="D182" t="str">
            <v xml:space="preserve">  調　　整　　計</v>
          </cell>
          <cell r="F182" t="str">
            <v xml:space="preserve">      ―</v>
          </cell>
          <cell r="G182" t="str">
            <v xml:space="preserve">  ―</v>
          </cell>
          <cell r="H182" t="str">
            <v xml:space="preserve">  ―</v>
          </cell>
          <cell r="I182" t="str">
            <v xml:space="preserve">  ―</v>
          </cell>
          <cell r="J182" t="str">
            <v xml:space="preserve">      ―</v>
          </cell>
          <cell r="K182" t="str">
            <v xml:space="preserve">  ―</v>
          </cell>
          <cell r="L182" t="str">
            <v xml:space="preserve">  ―</v>
          </cell>
          <cell r="M182" t="str">
            <v xml:space="preserve">  ―</v>
          </cell>
          <cell r="N182" t="str">
            <v xml:space="preserve">      ―</v>
          </cell>
          <cell r="O182" t="str">
            <v xml:space="preserve">  ―</v>
          </cell>
          <cell r="P182" t="str">
            <v xml:space="preserve">  ―</v>
          </cell>
          <cell r="Q182" t="str">
            <v xml:space="preserve">  ―</v>
          </cell>
          <cell r="R182" t="str">
            <v xml:space="preserve">      ―</v>
          </cell>
          <cell r="S182" t="str">
            <v xml:space="preserve">  ―</v>
          </cell>
          <cell r="T182" t="str">
            <v xml:space="preserve">      ―</v>
          </cell>
          <cell r="U182" t="str">
            <v xml:space="preserve">    ―</v>
          </cell>
          <cell r="V182" t="str">
            <v xml:space="preserve">   ―</v>
          </cell>
          <cell r="W182">
            <v>-52984200</v>
          </cell>
          <cell r="X182" t="str">
            <v xml:space="preserve">  ―</v>
          </cell>
          <cell r="Y182" t="str">
            <v xml:space="preserve">  ―</v>
          </cell>
          <cell r="Z182" t="str">
            <v xml:space="preserve">  ―</v>
          </cell>
          <cell r="AA182" t="str">
            <v xml:space="preserve">  ―</v>
          </cell>
        </row>
        <row r="184">
          <cell r="A184" t="str">
            <v>ASB</v>
          </cell>
          <cell r="D184" t="str">
            <v xml:space="preserve">  合     　 計</v>
          </cell>
          <cell r="F184">
            <v>2331137859</v>
          </cell>
          <cell r="G184">
            <v>98.9</v>
          </cell>
          <cell r="H184">
            <v>96.8</v>
          </cell>
          <cell r="I184">
            <v>93.6</v>
          </cell>
          <cell r="J184">
            <v>2223374013</v>
          </cell>
          <cell r="K184">
            <v>102.6</v>
          </cell>
          <cell r="L184">
            <v>96.8</v>
          </cell>
          <cell r="M184">
            <v>97.5</v>
          </cell>
          <cell r="N184">
            <v>2448331875</v>
          </cell>
          <cell r="O184">
            <v>105.5</v>
          </cell>
          <cell r="P184">
            <v>100.9</v>
          </cell>
          <cell r="Q184">
            <v>100.7</v>
          </cell>
          <cell r="R184">
            <v>199578946</v>
          </cell>
          <cell r="S184">
            <v>8.9</v>
          </cell>
          <cell r="T184">
            <v>143687.5</v>
          </cell>
          <cell r="U184">
            <v>1388.9</v>
          </cell>
          <cell r="V184">
            <v>888</v>
          </cell>
          <cell r="W184">
            <v>-348764837</v>
          </cell>
          <cell r="X184" t="str">
            <v xml:space="preserve">  ―</v>
          </cell>
          <cell r="Y184" t="str">
            <v xml:space="preserve">  ―</v>
          </cell>
          <cell r="Z184" t="str">
            <v xml:space="preserve">  ―</v>
          </cell>
          <cell r="AA184" t="str">
            <v xml:space="preserve">  ―</v>
          </cell>
        </row>
        <row r="185">
          <cell r="M185" t="str">
            <v>研究開発費</v>
          </cell>
          <cell r="N185">
            <v>25549753</v>
          </cell>
          <cell r="O185" t="str">
            <v>売上比</v>
          </cell>
          <cell r="P185">
            <v>1</v>
          </cell>
        </row>
        <row r="187">
          <cell r="A187" t="str">
            <v>ASCA02</v>
          </cell>
          <cell r="D187" t="str">
            <v>機</v>
          </cell>
          <cell r="E187" t="str">
            <v xml:space="preserve">  製　　造</v>
          </cell>
          <cell r="F187" t="str">
            <v xml:space="preserve">      ―</v>
          </cell>
          <cell r="G187" t="str">
            <v xml:space="preserve">  ―</v>
          </cell>
          <cell r="H187" t="str">
            <v xml:space="preserve">  ―</v>
          </cell>
          <cell r="I187" t="str">
            <v xml:space="preserve">  ―</v>
          </cell>
          <cell r="J187">
            <v>741765299</v>
          </cell>
          <cell r="K187">
            <v>93</v>
          </cell>
          <cell r="L187">
            <v>98.4</v>
          </cell>
          <cell r="M187">
            <v>109</v>
          </cell>
          <cell r="N187" t="str">
            <v xml:space="preserve">      ―</v>
          </cell>
          <cell r="O187" t="str">
            <v xml:space="preserve">  ―</v>
          </cell>
          <cell r="P187" t="str">
            <v xml:space="preserve">  ―</v>
          </cell>
          <cell r="Q187" t="str">
            <v xml:space="preserve">  ―</v>
          </cell>
          <cell r="R187">
            <v>-45994669</v>
          </cell>
          <cell r="S187" t="str">
            <v xml:space="preserve">  ―</v>
          </cell>
          <cell r="T187">
            <v>49538.5</v>
          </cell>
          <cell r="U187">
            <v>-928.4</v>
          </cell>
          <cell r="V187" t="str">
            <v xml:space="preserve">   ―</v>
          </cell>
          <cell r="W187">
            <v>-222307106</v>
          </cell>
          <cell r="X187" t="str">
            <v xml:space="preserve">  ―</v>
          </cell>
          <cell r="Y187" t="str">
            <v xml:space="preserve">  ―</v>
          </cell>
          <cell r="Z187" t="str">
            <v xml:space="preserve">  ―</v>
          </cell>
          <cell r="AA187" t="str">
            <v xml:space="preserve">  ―</v>
          </cell>
        </row>
        <row r="188">
          <cell r="A188" t="str">
            <v>ASCA03</v>
          </cell>
          <cell r="D188" t="str">
            <v>能</v>
          </cell>
          <cell r="E188" t="str">
            <v>　研　　究</v>
          </cell>
          <cell r="F188" t="str">
            <v xml:space="preserve">      ―</v>
          </cell>
          <cell r="G188" t="str">
            <v xml:space="preserve">  ―</v>
          </cell>
          <cell r="H188" t="str">
            <v xml:space="preserve">  ―</v>
          </cell>
          <cell r="I188" t="str">
            <v xml:space="preserve">  ―</v>
          </cell>
          <cell r="J188">
            <v>-205500</v>
          </cell>
          <cell r="K188" t="str">
            <v xml:space="preserve">  ―</v>
          </cell>
          <cell r="L188" t="str">
            <v xml:space="preserve">  ―</v>
          </cell>
          <cell r="M188" t="str">
            <v xml:space="preserve">  ―</v>
          </cell>
          <cell r="N188" t="str">
            <v xml:space="preserve">      ―</v>
          </cell>
          <cell r="O188" t="str">
            <v xml:space="preserve">  ―</v>
          </cell>
          <cell r="P188" t="str">
            <v xml:space="preserve">  ―</v>
          </cell>
          <cell r="Q188" t="str">
            <v xml:space="preserve">  ―</v>
          </cell>
          <cell r="R188">
            <v>-31327860</v>
          </cell>
          <cell r="S188" t="str">
            <v xml:space="preserve">  ―</v>
          </cell>
          <cell r="T188">
            <v>6301</v>
          </cell>
          <cell r="U188">
            <v>-4971.8</v>
          </cell>
          <cell r="V188" t="str">
            <v xml:space="preserve">   ―</v>
          </cell>
          <cell r="W188">
            <v>-51141350</v>
          </cell>
          <cell r="X188" t="str">
            <v xml:space="preserve">  ―</v>
          </cell>
          <cell r="Y188" t="str">
            <v xml:space="preserve">  ―</v>
          </cell>
          <cell r="Z188" t="str">
            <v xml:space="preserve">  ―</v>
          </cell>
          <cell r="AA188" t="str">
            <v xml:space="preserve">  ―</v>
          </cell>
        </row>
        <row r="189">
          <cell r="A189" t="str">
            <v>ASCA</v>
          </cell>
          <cell r="D189" t="str">
            <v>ﾃﾞﾊﾞ</v>
          </cell>
          <cell r="E189" t="str">
            <v>　合    計　</v>
          </cell>
          <cell r="F189">
            <v>1688615585</v>
          </cell>
          <cell r="G189">
            <v>119.6</v>
          </cell>
          <cell r="H189">
            <v>103.3</v>
          </cell>
          <cell r="I189">
            <v>114.3</v>
          </cell>
          <cell r="J189">
            <v>741559799</v>
          </cell>
          <cell r="K189">
            <v>93</v>
          </cell>
          <cell r="L189">
            <v>98.4</v>
          </cell>
          <cell r="M189">
            <v>108.9</v>
          </cell>
          <cell r="N189">
            <v>1494254129</v>
          </cell>
          <cell r="O189">
            <v>106.3</v>
          </cell>
          <cell r="P189">
            <v>100</v>
          </cell>
          <cell r="Q189">
            <v>102.8</v>
          </cell>
          <cell r="R189">
            <v>-77322529</v>
          </cell>
          <cell r="S189" t="str">
            <v xml:space="preserve">  ―</v>
          </cell>
          <cell r="T189">
            <v>55839.5</v>
          </cell>
          <cell r="U189">
            <v>-1384.7</v>
          </cell>
          <cell r="V189" t="str">
            <v xml:space="preserve">   ―</v>
          </cell>
          <cell r="W189">
            <v>-273448456</v>
          </cell>
          <cell r="X189" t="str">
            <v xml:space="preserve">  ―</v>
          </cell>
          <cell r="Y189" t="str">
            <v xml:space="preserve">  ―</v>
          </cell>
          <cell r="Z189" t="str">
            <v xml:space="preserve">  ―</v>
          </cell>
          <cell r="AA189" t="str">
            <v xml:space="preserve">  ―</v>
          </cell>
        </row>
        <row r="190">
          <cell r="C190" t="str">
            <v>電</v>
          </cell>
          <cell r="M190" t="str">
            <v>研究開発費</v>
          </cell>
          <cell r="N190">
            <v>39847916</v>
          </cell>
          <cell r="O190" t="str">
            <v>売上比</v>
          </cell>
          <cell r="P190">
            <v>2.6</v>
          </cell>
        </row>
        <row r="191">
          <cell r="A191" t="str">
            <v>ASCB02</v>
          </cell>
          <cell r="D191" t="str">
            <v>回</v>
          </cell>
          <cell r="E191" t="str">
            <v xml:space="preserve">  製　　造</v>
          </cell>
          <cell r="F191" t="str">
            <v xml:space="preserve">      ―</v>
          </cell>
          <cell r="G191" t="str">
            <v xml:space="preserve">  ―</v>
          </cell>
          <cell r="H191" t="str">
            <v xml:space="preserve">  ―</v>
          </cell>
          <cell r="I191" t="str">
            <v xml:space="preserve">  ―</v>
          </cell>
          <cell r="J191">
            <v>1112834205</v>
          </cell>
          <cell r="K191">
            <v>102.6</v>
          </cell>
          <cell r="L191">
            <v>106.5</v>
          </cell>
          <cell r="M191">
            <v>107</v>
          </cell>
          <cell r="N191" t="str">
            <v xml:space="preserve">      ―</v>
          </cell>
          <cell r="O191" t="str">
            <v xml:space="preserve">  ―</v>
          </cell>
          <cell r="P191" t="str">
            <v xml:space="preserve">  ―</v>
          </cell>
          <cell r="Q191" t="str">
            <v xml:space="preserve">  ―</v>
          </cell>
          <cell r="R191">
            <v>292650981</v>
          </cell>
          <cell r="S191">
            <v>26.2</v>
          </cell>
          <cell r="T191">
            <v>67330.5</v>
          </cell>
          <cell r="U191">
            <v>4346.3999999999996</v>
          </cell>
          <cell r="V191" t="str">
            <v xml:space="preserve">   ―</v>
          </cell>
          <cell r="W191">
            <v>43696549</v>
          </cell>
          <cell r="X191">
            <v>3.9</v>
          </cell>
          <cell r="Y191">
            <v>105.1</v>
          </cell>
          <cell r="Z191">
            <v>120.9</v>
          </cell>
          <cell r="AA191">
            <v>109.2</v>
          </cell>
        </row>
        <row r="192">
          <cell r="A192" t="str">
            <v>ASCB03</v>
          </cell>
          <cell r="C192" t="str">
            <v>子</v>
          </cell>
          <cell r="E192" t="str">
            <v>　研　　究</v>
          </cell>
          <cell r="F192" t="str">
            <v xml:space="preserve">      ―</v>
          </cell>
          <cell r="G192" t="str">
            <v xml:space="preserve">  ―</v>
          </cell>
          <cell r="H192" t="str">
            <v xml:space="preserve">  ―</v>
          </cell>
          <cell r="I192" t="str">
            <v xml:space="preserve">  ―</v>
          </cell>
          <cell r="J192">
            <v>-825600</v>
          </cell>
          <cell r="K192" t="str">
            <v xml:space="preserve">  ―</v>
          </cell>
          <cell r="L192" t="str">
            <v xml:space="preserve">  ―</v>
          </cell>
          <cell r="M192" t="str">
            <v xml:space="preserve">  ―</v>
          </cell>
          <cell r="N192" t="str">
            <v xml:space="preserve">      ―</v>
          </cell>
          <cell r="O192" t="str">
            <v xml:space="preserve">  ―</v>
          </cell>
          <cell r="P192" t="str">
            <v xml:space="preserve">  ―</v>
          </cell>
          <cell r="Q192" t="str">
            <v xml:space="preserve">  ―</v>
          </cell>
          <cell r="R192">
            <v>-14286335</v>
          </cell>
          <cell r="S192" t="str">
            <v xml:space="preserve">  ―</v>
          </cell>
          <cell r="T192">
            <v>5352</v>
          </cell>
          <cell r="U192">
            <v>-2669.3</v>
          </cell>
          <cell r="V192" t="str">
            <v xml:space="preserve">   ―</v>
          </cell>
          <cell r="W192">
            <v>-32695927</v>
          </cell>
          <cell r="X192" t="str">
            <v xml:space="preserve">  ―</v>
          </cell>
          <cell r="Y192" t="str">
            <v xml:space="preserve">  ―</v>
          </cell>
          <cell r="Z192" t="str">
            <v xml:space="preserve">  ―</v>
          </cell>
          <cell r="AA192" t="str">
            <v xml:space="preserve">  ―</v>
          </cell>
        </row>
        <row r="193">
          <cell r="A193" t="str">
            <v>ASCB</v>
          </cell>
          <cell r="D193" t="str">
            <v>路</v>
          </cell>
          <cell r="E193" t="str">
            <v>　合    計　</v>
          </cell>
          <cell r="F193">
            <v>1161148853</v>
          </cell>
          <cell r="G193">
            <v>99.6</v>
          </cell>
          <cell r="H193">
            <v>103.5</v>
          </cell>
          <cell r="I193">
            <v>114.2</v>
          </cell>
          <cell r="J193">
            <v>1112008605</v>
          </cell>
          <cell r="K193">
            <v>102.7</v>
          </cell>
          <cell r="L193">
            <v>106.5</v>
          </cell>
          <cell r="M193">
            <v>107</v>
          </cell>
          <cell r="N193">
            <v>1105825049</v>
          </cell>
          <cell r="O193">
            <v>100</v>
          </cell>
          <cell r="P193">
            <v>99</v>
          </cell>
          <cell r="Q193">
            <v>110.9</v>
          </cell>
          <cell r="R193">
            <v>278364646</v>
          </cell>
          <cell r="S193">
            <v>25</v>
          </cell>
          <cell r="T193">
            <v>72682.5</v>
          </cell>
          <cell r="U193">
            <v>3829.8</v>
          </cell>
          <cell r="V193" t="str">
            <v xml:space="preserve">   ―</v>
          </cell>
          <cell r="W193">
            <v>11000622</v>
          </cell>
          <cell r="X193">
            <v>1</v>
          </cell>
          <cell r="Y193">
            <v>143.5</v>
          </cell>
          <cell r="Z193">
            <v>244.1</v>
          </cell>
          <cell r="AA193">
            <v>176</v>
          </cell>
        </row>
        <row r="194">
          <cell r="C194" t="str">
            <v>部</v>
          </cell>
          <cell r="M194" t="str">
            <v>研究開発費</v>
          </cell>
          <cell r="N194">
            <v>27021404</v>
          </cell>
          <cell r="O194" t="str">
            <v>売上比</v>
          </cell>
          <cell r="P194">
            <v>2.4</v>
          </cell>
        </row>
        <row r="195">
          <cell r="A195" t="str">
            <v>ASCC02</v>
          </cell>
          <cell r="D195" t="str">
            <v>発</v>
          </cell>
          <cell r="E195" t="str">
            <v xml:space="preserve">  製　　造</v>
          </cell>
          <cell r="F195" t="str">
            <v xml:space="preserve">      ―</v>
          </cell>
          <cell r="G195" t="str">
            <v xml:space="preserve">  ―</v>
          </cell>
          <cell r="H195" t="str">
            <v xml:space="preserve">  ―</v>
          </cell>
          <cell r="I195" t="str">
            <v xml:space="preserve">  ―</v>
          </cell>
          <cell r="J195">
            <v>572904444</v>
          </cell>
          <cell r="K195">
            <v>114.5</v>
          </cell>
          <cell r="L195">
            <v>114</v>
          </cell>
          <cell r="M195">
            <v>114.8</v>
          </cell>
          <cell r="N195" t="str">
            <v xml:space="preserve">      ―</v>
          </cell>
          <cell r="O195" t="str">
            <v xml:space="preserve">  ―</v>
          </cell>
          <cell r="P195" t="str">
            <v xml:space="preserve">  ―</v>
          </cell>
          <cell r="Q195" t="str">
            <v xml:space="preserve">  ―</v>
          </cell>
          <cell r="R195">
            <v>137360628</v>
          </cell>
          <cell r="S195">
            <v>23.9</v>
          </cell>
          <cell r="T195">
            <v>38616</v>
          </cell>
          <cell r="U195">
            <v>3557</v>
          </cell>
          <cell r="V195" t="str">
            <v xml:space="preserve">   ―</v>
          </cell>
          <cell r="W195">
            <v>17774993</v>
          </cell>
          <cell r="X195">
            <v>3.1</v>
          </cell>
          <cell r="Y195">
            <v>56.4</v>
          </cell>
          <cell r="Z195">
            <v>56.8</v>
          </cell>
          <cell r="AA195">
            <v>59.2</v>
          </cell>
        </row>
        <row r="196">
          <cell r="A196" t="str">
            <v>ASCC03</v>
          </cell>
          <cell r="C196" t="str">
            <v>品</v>
          </cell>
          <cell r="E196" t="str">
            <v>　研　　究</v>
          </cell>
          <cell r="F196" t="str">
            <v xml:space="preserve">      ―</v>
          </cell>
          <cell r="G196" t="str">
            <v xml:space="preserve">  ―</v>
          </cell>
          <cell r="H196" t="str">
            <v xml:space="preserve">  ―</v>
          </cell>
          <cell r="I196" t="str">
            <v xml:space="preserve">  ―</v>
          </cell>
          <cell r="J196">
            <v>-1185398</v>
          </cell>
          <cell r="K196" t="str">
            <v xml:space="preserve">  ―</v>
          </cell>
          <cell r="L196" t="str">
            <v xml:space="preserve">  ―</v>
          </cell>
          <cell r="M196" t="str">
            <v xml:space="preserve">  ―</v>
          </cell>
          <cell r="N196" t="str">
            <v xml:space="preserve">      ―</v>
          </cell>
          <cell r="O196" t="str">
            <v xml:space="preserve">  ―</v>
          </cell>
          <cell r="P196" t="str">
            <v xml:space="preserve">  ―</v>
          </cell>
          <cell r="Q196" t="str">
            <v xml:space="preserve">  ―</v>
          </cell>
          <cell r="R196">
            <v>-11657438</v>
          </cell>
          <cell r="S196" t="str">
            <v xml:space="preserve">  ―</v>
          </cell>
          <cell r="T196">
            <v>3689</v>
          </cell>
          <cell r="U196">
            <v>-3160</v>
          </cell>
          <cell r="V196" t="str">
            <v xml:space="preserve">   ―</v>
          </cell>
          <cell r="W196">
            <v>-24648018</v>
          </cell>
          <cell r="X196" t="str">
            <v xml:space="preserve">  ―</v>
          </cell>
          <cell r="Y196" t="str">
            <v xml:space="preserve">  ―</v>
          </cell>
          <cell r="Z196" t="str">
            <v xml:space="preserve">  ―</v>
          </cell>
          <cell r="AA196" t="str">
            <v xml:space="preserve">  ―</v>
          </cell>
        </row>
        <row r="197">
          <cell r="A197" t="str">
            <v>ASCC</v>
          </cell>
          <cell r="D197" t="str">
            <v>振</v>
          </cell>
          <cell r="E197" t="str">
            <v>　合    計　</v>
          </cell>
          <cell r="F197">
            <v>111056061</v>
          </cell>
          <cell r="G197">
            <v>89.8</v>
          </cell>
          <cell r="H197">
            <v>73.5</v>
          </cell>
          <cell r="I197">
            <v>82.6</v>
          </cell>
          <cell r="J197">
            <v>571719046</v>
          </cell>
          <cell r="K197">
            <v>115.1</v>
          </cell>
          <cell r="L197">
            <v>114.2</v>
          </cell>
          <cell r="M197">
            <v>115</v>
          </cell>
          <cell r="N197">
            <v>136198335</v>
          </cell>
          <cell r="O197">
            <v>84.9</v>
          </cell>
          <cell r="P197">
            <v>90.4</v>
          </cell>
          <cell r="Q197">
            <v>101.7</v>
          </cell>
          <cell r="R197">
            <v>125703190</v>
          </cell>
          <cell r="S197">
            <v>21.9</v>
          </cell>
          <cell r="T197">
            <v>42305</v>
          </cell>
          <cell r="U197">
            <v>2971.3</v>
          </cell>
          <cell r="V197" t="str">
            <v xml:space="preserve">   ―</v>
          </cell>
          <cell r="W197">
            <v>-6873025</v>
          </cell>
          <cell r="X197" t="str">
            <v xml:space="preserve">  ―</v>
          </cell>
          <cell r="Y197" t="str">
            <v xml:space="preserve">  ―</v>
          </cell>
          <cell r="Z197" t="str">
            <v xml:space="preserve">  ―</v>
          </cell>
          <cell r="AA197" t="str">
            <v xml:space="preserve">  ―</v>
          </cell>
        </row>
        <row r="198">
          <cell r="C198" t="str">
            <v>統</v>
          </cell>
          <cell r="M198" t="str">
            <v>研究開発費</v>
          </cell>
          <cell r="N198">
            <v>22005139</v>
          </cell>
          <cell r="O198" t="str">
            <v>売上比</v>
          </cell>
          <cell r="P198">
            <v>16.100000000000001</v>
          </cell>
        </row>
        <row r="199">
          <cell r="A199" t="str">
            <v>ASCE02</v>
          </cell>
          <cell r="D199" t="str">
            <v>生</v>
          </cell>
          <cell r="E199" t="str">
            <v xml:space="preserve">  製　　造</v>
          </cell>
          <cell r="F199" t="str">
            <v xml:space="preserve">      ―</v>
          </cell>
          <cell r="G199" t="str">
            <v xml:space="preserve">  ―</v>
          </cell>
          <cell r="H199" t="str">
            <v xml:space="preserve">  ―</v>
          </cell>
          <cell r="I199" t="str">
            <v xml:space="preserve">  ―</v>
          </cell>
          <cell r="J199">
            <v>137014750</v>
          </cell>
          <cell r="K199">
            <v>99.2</v>
          </cell>
          <cell r="L199">
            <v>166.3</v>
          </cell>
          <cell r="M199">
            <v>228.3</v>
          </cell>
          <cell r="N199" t="str">
            <v xml:space="preserve">      ―</v>
          </cell>
          <cell r="O199" t="str">
            <v xml:space="preserve">  ―</v>
          </cell>
          <cell r="P199" t="str">
            <v xml:space="preserve">  ―</v>
          </cell>
          <cell r="Q199" t="str">
            <v xml:space="preserve">  ―</v>
          </cell>
          <cell r="R199">
            <v>23762518</v>
          </cell>
          <cell r="S199">
            <v>17.3</v>
          </cell>
          <cell r="T199">
            <v>4633.75</v>
          </cell>
          <cell r="U199">
            <v>5128.1000000000004</v>
          </cell>
          <cell r="V199" t="str">
            <v xml:space="preserve">   ―</v>
          </cell>
          <cell r="W199">
            <v>8286361</v>
          </cell>
          <cell r="X199">
            <v>6</v>
          </cell>
          <cell r="Y199">
            <v>107.2</v>
          </cell>
          <cell r="Z199">
            <v>111.8</v>
          </cell>
          <cell r="AA199">
            <v>107.2</v>
          </cell>
        </row>
        <row r="200">
          <cell r="A200" t="str">
            <v>ASCE03</v>
          </cell>
          <cell r="C200" t="str">
            <v>括</v>
          </cell>
          <cell r="E200" t="str">
            <v>　研　　究</v>
          </cell>
          <cell r="F200" t="str">
            <v xml:space="preserve">      ―</v>
          </cell>
          <cell r="G200" t="str">
            <v xml:space="preserve">  ―</v>
          </cell>
          <cell r="H200" t="str">
            <v xml:space="preserve">  ―</v>
          </cell>
          <cell r="I200" t="str">
            <v xml:space="preserve">  ―</v>
          </cell>
          <cell r="J200">
            <v>-425400</v>
          </cell>
          <cell r="K200" t="str">
            <v xml:space="preserve">  ―</v>
          </cell>
          <cell r="L200" t="str">
            <v xml:space="preserve">  ―</v>
          </cell>
          <cell r="M200" t="str">
            <v xml:space="preserve">  ―</v>
          </cell>
          <cell r="N200" t="str">
            <v xml:space="preserve">      ―</v>
          </cell>
          <cell r="O200" t="str">
            <v xml:space="preserve">  ―</v>
          </cell>
          <cell r="P200" t="str">
            <v xml:space="preserve">  ―</v>
          </cell>
          <cell r="Q200" t="str">
            <v xml:space="preserve">  ―</v>
          </cell>
          <cell r="R200">
            <v>-10620715</v>
          </cell>
          <cell r="S200" t="str">
            <v xml:space="preserve">  ―</v>
          </cell>
          <cell r="T200">
            <v>3650.5</v>
          </cell>
          <cell r="U200">
            <v>-2909.3</v>
          </cell>
          <cell r="V200" t="str">
            <v xml:space="preserve">   ―</v>
          </cell>
          <cell r="W200">
            <v>-23686337</v>
          </cell>
          <cell r="X200" t="str">
            <v xml:space="preserve">  ―</v>
          </cell>
          <cell r="Y200" t="str">
            <v xml:space="preserve">  ―</v>
          </cell>
          <cell r="Z200" t="str">
            <v xml:space="preserve">  ―</v>
          </cell>
          <cell r="AA200" t="str">
            <v xml:space="preserve">  ―</v>
          </cell>
        </row>
        <row r="201">
          <cell r="A201" t="str">
            <v>ASCE</v>
          </cell>
          <cell r="D201" t="str">
            <v>技</v>
          </cell>
          <cell r="E201" t="str">
            <v>　合    計　</v>
          </cell>
          <cell r="F201">
            <v>0</v>
          </cell>
          <cell r="G201" t="str">
            <v xml:space="preserve">  ―</v>
          </cell>
          <cell r="H201" t="str">
            <v xml:space="preserve">  ―</v>
          </cell>
          <cell r="I201" t="str">
            <v xml:space="preserve">  ―</v>
          </cell>
          <cell r="J201">
            <v>136589350</v>
          </cell>
          <cell r="K201">
            <v>99.2</v>
          </cell>
          <cell r="L201">
            <v>167</v>
          </cell>
          <cell r="M201">
            <v>228</v>
          </cell>
          <cell r="N201">
            <v>0</v>
          </cell>
          <cell r="O201" t="str">
            <v xml:space="preserve">  ―</v>
          </cell>
          <cell r="P201" t="str">
            <v xml:space="preserve">  ―</v>
          </cell>
          <cell r="Q201" t="str">
            <v xml:space="preserve">  ―</v>
          </cell>
          <cell r="R201">
            <v>13141803</v>
          </cell>
          <cell r="S201">
            <v>9.6</v>
          </cell>
          <cell r="T201">
            <v>8284.25</v>
          </cell>
          <cell r="U201">
            <v>1586.3</v>
          </cell>
          <cell r="V201" t="str">
            <v xml:space="preserve">   ―</v>
          </cell>
          <cell r="W201">
            <v>-15399976</v>
          </cell>
          <cell r="X201" t="str">
            <v xml:space="preserve">  ―</v>
          </cell>
          <cell r="Y201" t="str">
            <v xml:space="preserve">  ―</v>
          </cell>
          <cell r="Z201" t="str">
            <v xml:space="preserve">  ―</v>
          </cell>
          <cell r="AA201" t="str">
            <v xml:space="preserve">  ―</v>
          </cell>
        </row>
        <row r="202">
          <cell r="C202" t="str">
            <v>事</v>
          </cell>
          <cell r="M202" t="str">
            <v>研究開発費</v>
          </cell>
          <cell r="N202">
            <v>17591792</v>
          </cell>
          <cell r="O202" t="str">
            <v>売上比</v>
          </cell>
          <cell r="P202" t="str">
            <v xml:space="preserve">  ―</v>
          </cell>
        </row>
        <row r="204">
          <cell r="A204" t="str">
            <v>DENSISEI</v>
          </cell>
          <cell r="C204" t="str">
            <v>業</v>
          </cell>
          <cell r="D204" t="str">
            <v>　製　　造  　計</v>
          </cell>
          <cell r="F204" t="str">
            <v xml:space="preserve">      ―</v>
          </cell>
          <cell r="G204" t="str">
            <v xml:space="preserve">  ―</v>
          </cell>
          <cell r="H204" t="str">
            <v xml:space="preserve">  ―</v>
          </cell>
          <cell r="I204" t="str">
            <v xml:space="preserve">  ―</v>
          </cell>
          <cell r="J204">
            <v>2564518698</v>
          </cell>
          <cell r="K204">
            <v>101.8</v>
          </cell>
          <cell r="L204">
            <v>107.6</v>
          </cell>
          <cell r="M204">
            <v>112.5</v>
          </cell>
          <cell r="N204" t="str">
            <v xml:space="preserve">      ―</v>
          </cell>
          <cell r="O204" t="str">
            <v xml:space="preserve">  ―</v>
          </cell>
          <cell r="P204" t="str">
            <v xml:space="preserve">  ―</v>
          </cell>
          <cell r="Q204" t="str">
            <v xml:space="preserve">  ―</v>
          </cell>
          <cell r="R204">
            <v>407779458</v>
          </cell>
          <cell r="S204">
            <v>15.9</v>
          </cell>
          <cell r="T204">
            <v>160118.75</v>
          </cell>
          <cell r="U204">
            <v>2546.6999999999998</v>
          </cell>
          <cell r="V204" t="str">
            <v xml:space="preserve">   ―</v>
          </cell>
          <cell r="W204">
            <v>-152549203</v>
          </cell>
          <cell r="X204" t="str">
            <v xml:space="preserve">  ―</v>
          </cell>
          <cell r="Y204" t="str">
            <v xml:space="preserve">  ―</v>
          </cell>
          <cell r="Z204" t="str">
            <v xml:space="preserve">  ―</v>
          </cell>
          <cell r="AA204" t="str">
            <v xml:space="preserve">  ―</v>
          </cell>
        </row>
        <row r="205">
          <cell r="D205" t="str">
            <v>　研　　究  　計</v>
          </cell>
          <cell r="F205" t="str">
            <v xml:space="preserve">      ―</v>
          </cell>
          <cell r="G205" t="str">
            <v xml:space="preserve">  ―</v>
          </cell>
          <cell r="H205" t="str">
            <v xml:space="preserve">  ―</v>
          </cell>
          <cell r="I205" t="str">
            <v xml:space="preserve">  ―</v>
          </cell>
          <cell r="J205">
            <v>-2641898</v>
          </cell>
          <cell r="K205" t="str">
            <v xml:space="preserve">  ―</v>
          </cell>
          <cell r="L205" t="str">
            <v xml:space="preserve">  ―</v>
          </cell>
          <cell r="M205" t="str">
            <v xml:space="preserve">  ―</v>
          </cell>
          <cell r="N205" t="str">
            <v xml:space="preserve">      ―</v>
          </cell>
          <cell r="O205" t="str">
            <v xml:space="preserve">  ―</v>
          </cell>
          <cell r="P205" t="str">
            <v xml:space="preserve">  ―</v>
          </cell>
          <cell r="Q205" t="str">
            <v xml:space="preserve">  ―</v>
          </cell>
          <cell r="R205">
            <v>-67892348</v>
          </cell>
          <cell r="S205" t="str">
            <v xml:space="preserve">  ―</v>
          </cell>
          <cell r="T205">
            <v>18992.5</v>
          </cell>
          <cell r="U205">
            <v>-3574.6</v>
          </cell>
          <cell r="V205" t="str">
            <v xml:space="preserve">   ―</v>
          </cell>
          <cell r="W205">
            <v>-132171632</v>
          </cell>
          <cell r="X205" t="str">
            <v xml:space="preserve">  ―</v>
          </cell>
          <cell r="Y205" t="str">
            <v xml:space="preserve">  ―</v>
          </cell>
          <cell r="Z205" t="str">
            <v xml:space="preserve">  ―</v>
          </cell>
          <cell r="AA205" t="str">
            <v xml:space="preserve">  ―</v>
          </cell>
        </row>
        <row r="206">
          <cell r="A206" t="str">
            <v>ASCZ</v>
          </cell>
          <cell r="C206" t="str">
            <v>部</v>
          </cell>
          <cell r="D206" t="str">
            <v>　統 括 事 業 部 室</v>
          </cell>
          <cell r="F206" t="str">
            <v xml:space="preserve">      ―</v>
          </cell>
          <cell r="G206" t="str">
            <v xml:space="preserve">  ―</v>
          </cell>
          <cell r="H206" t="str">
            <v xml:space="preserve">  ―</v>
          </cell>
          <cell r="I206" t="str">
            <v xml:space="preserve">  ―</v>
          </cell>
          <cell r="J206" t="str">
            <v xml:space="preserve">      ―</v>
          </cell>
          <cell r="K206" t="str">
            <v xml:space="preserve">  ―</v>
          </cell>
          <cell r="L206" t="str">
            <v xml:space="preserve">  ―</v>
          </cell>
          <cell r="M206" t="str">
            <v xml:space="preserve">  ―</v>
          </cell>
          <cell r="N206" t="str">
            <v xml:space="preserve">      ―</v>
          </cell>
          <cell r="O206" t="str">
            <v xml:space="preserve">  ―</v>
          </cell>
          <cell r="P206" t="str">
            <v xml:space="preserve">  ―</v>
          </cell>
          <cell r="Q206" t="str">
            <v xml:space="preserve">  ―</v>
          </cell>
          <cell r="R206">
            <v>0</v>
          </cell>
          <cell r="S206" t="str">
            <v xml:space="preserve">  ―</v>
          </cell>
          <cell r="T206">
            <v>0</v>
          </cell>
          <cell r="U206" t="str">
            <v xml:space="preserve">    ―</v>
          </cell>
          <cell r="V206" t="str">
            <v xml:space="preserve">   ―</v>
          </cell>
          <cell r="W206">
            <v>0</v>
          </cell>
          <cell r="X206" t="str">
            <v xml:space="preserve">  ―</v>
          </cell>
          <cell r="Y206" t="str">
            <v xml:space="preserve">  ―</v>
          </cell>
          <cell r="Z206" t="str">
            <v xml:space="preserve">  ―</v>
          </cell>
          <cell r="AA206" t="str">
            <v xml:space="preserve">  ―</v>
          </cell>
        </row>
        <row r="207">
          <cell r="A207" t="str">
            <v>ASCY</v>
          </cell>
          <cell r="D207" t="str">
            <v xml:space="preserve">  調　　整　　計</v>
          </cell>
          <cell r="F207" t="str">
            <v xml:space="preserve">      ―</v>
          </cell>
          <cell r="G207" t="str">
            <v xml:space="preserve">  ―</v>
          </cell>
          <cell r="H207" t="str">
            <v xml:space="preserve">  ―</v>
          </cell>
          <cell r="I207" t="str">
            <v xml:space="preserve">  ―</v>
          </cell>
          <cell r="J207" t="str">
            <v xml:space="preserve">      ―</v>
          </cell>
          <cell r="K207" t="str">
            <v xml:space="preserve">  ―</v>
          </cell>
          <cell r="L207" t="str">
            <v xml:space="preserve">  ―</v>
          </cell>
          <cell r="M207" t="str">
            <v xml:space="preserve">  ―</v>
          </cell>
          <cell r="N207" t="str">
            <v xml:space="preserve">      ―</v>
          </cell>
          <cell r="O207" t="str">
            <v xml:space="preserve">  ―</v>
          </cell>
          <cell r="P207" t="str">
            <v xml:space="preserve">  ―</v>
          </cell>
          <cell r="Q207" t="str">
            <v xml:space="preserve">  ―</v>
          </cell>
          <cell r="R207" t="str">
            <v xml:space="preserve">      ―</v>
          </cell>
          <cell r="S207" t="str">
            <v xml:space="preserve">  ―</v>
          </cell>
          <cell r="T207" t="str">
            <v xml:space="preserve">      ―</v>
          </cell>
          <cell r="U207" t="str">
            <v xml:space="preserve">    ―</v>
          </cell>
          <cell r="V207" t="str">
            <v xml:space="preserve">   ―</v>
          </cell>
          <cell r="W207">
            <v>18092528</v>
          </cell>
          <cell r="X207" t="str">
            <v xml:space="preserve">  ―</v>
          </cell>
          <cell r="Y207" t="str">
            <v xml:space="preserve">  ―</v>
          </cell>
          <cell r="Z207" t="str">
            <v xml:space="preserve">  ―</v>
          </cell>
          <cell r="AA207" t="str">
            <v xml:space="preserve">  ―</v>
          </cell>
        </row>
        <row r="209">
          <cell r="A209" t="str">
            <v>ASC</v>
          </cell>
          <cell r="D209" t="str">
            <v xml:space="preserve">  合     　 計</v>
          </cell>
          <cell r="F209">
            <v>2960820499</v>
          </cell>
          <cell r="G209">
            <v>109.6</v>
          </cell>
          <cell r="H209">
            <v>101.9</v>
          </cell>
          <cell r="I209">
            <v>112.6</v>
          </cell>
          <cell r="J209">
            <v>2561876800</v>
          </cell>
          <cell r="K209">
            <v>101.9</v>
          </cell>
          <cell r="L209">
            <v>107.7</v>
          </cell>
          <cell r="M209">
            <v>112.5</v>
          </cell>
          <cell r="N209">
            <v>2736277513</v>
          </cell>
          <cell r="O209">
            <v>102.4</v>
          </cell>
          <cell r="P209">
            <v>99.1</v>
          </cell>
          <cell r="Q209">
            <v>105.9</v>
          </cell>
          <cell r="R209">
            <v>339887110</v>
          </cell>
          <cell r="S209">
            <v>13.2</v>
          </cell>
          <cell r="T209">
            <v>179111.25</v>
          </cell>
          <cell r="U209">
            <v>1897.6</v>
          </cell>
          <cell r="V209">
            <v>1009</v>
          </cell>
          <cell r="W209">
            <v>-266628307</v>
          </cell>
          <cell r="X209" t="str">
            <v xml:space="preserve">  ―</v>
          </cell>
          <cell r="Y209" t="str">
            <v xml:space="preserve">  ―</v>
          </cell>
          <cell r="Z209" t="str">
            <v xml:space="preserve">  ―</v>
          </cell>
          <cell r="AA209" t="str">
            <v xml:space="preserve">  ―</v>
          </cell>
        </row>
        <row r="210">
          <cell r="M210" t="str">
            <v>研究開発費</v>
          </cell>
          <cell r="N210">
            <v>106466251</v>
          </cell>
          <cell r="O210" t="str">
            <v>売上比</v>
          </cell>
          <cell r="P210">
            <v>3.8</v>
          </cell>
        </row>
        <row r="212">
          <cell r="A212" t="str">
            <v>ASTTL</v>
          </cell>
          <cell r="C212" t="str">
            <v>電子部品事業関連合計</v>
          </cell>
          <cell r="F212">
            <v>5598519160</v>
          </cell>
          <cell r="G212">
            <v>100.3</v>
          </cell>
          <cell r="H212">
            <v>100.5</v>
          </cell>
          <cell r="I212">
            <v>100.3</v>
          </cell>
          <cell r="J212">
            <v>4785250813</v>
          </cell>
          <cell r="K212">
            <v>102.2</v>
          </cell>
          <cell r="L212">
            <v>102.3</v>
          </cell>
          <cell r="M212">
            <v>105</v>
          </cell>
          <cell r="N212">
            <v>5614315174</v>
          </cell>
          <cell r="O212">
            <v>99.9</v>
          </cell>
          <cell r="P212">
            <v>99.1</v>
          </cell>
          <cell r="Q212">
            <v>99.9</v>
          </cell>
          <cell r="R212">
            <v>833100316</v>
          </cell>
          <cell r="S212">
            <v>17.399999999999999</v>
          </cell>
          <cell r="T212">
            <v>348299.5</v>
          </cell>
          <cell r="U212">
            <v>2391.9</v>
          </cell>
          <cell r="V212">
            <v>2051</v>
          </cell>
          <cell r="W212">
            <v>-413565119</v>
          </cell>
          <cell r="X212" t="str">
            <v xml:space="preserve">  ―</v>
          </cell>
          <cell r="Y212" t="str">
            <v xml:space="preserve">  ―</v>
          </cell>
          <cell r="Z212" t="str">
            <v xml:space="preserve">  ―</v>
          </cell>
          <cell r="AA212" t="str">
            <v xml:space="preserve">  ―</v>
          </cell>
        </row>
        <row r="213">
          <cell r="E213">
            <v>0</v>
          </cell>
          <cell r="F213">
            <v>5598519160</v>
          </cell>
          <cell r="M213" t="str">
            <v>研究開発費</v>
          </cell>
          <cell r="N213">
            <v>132016004</v>
          </cell>
          <cell r="O213" t="str">
            <v>売上比</v>
          </cell>
          <cell r="P213">
            <v>2.2999999999999998</v>
          </cell>
        </row>
        <row r="221">
          <cell r="A221" t="str">
            <v>集計ｺｰﾄﾞ</v>
          </cell>
          <cell r="D221" t="str">
            <v xml:space="preserve">  部      門</v>
          </cell>
          <cell r="F221" t="str">
            <v>受　注　実　績</v>
          </cell>
          <cell r="G221" t="str">
            <v>遂行率</v>
          </cell>
          <cell r="H221" t="str">
            <v>前月比</v>
          </cell>
          <cell r="I221" t="str">
            <v>ＭＰ比</v>
          </cell>
          <cell r="J221" t="str">
            <v>総　　生    産</v>
          </cell>
          <cell r="K221" t="str">
            <v>遂行率</v>
          </cell>
          <cell r="L221" t="str">
            <v>前月比</v>
          </cell>
          <cell r="M221" t="str">
            <v>ＭＰ比</v>
          </cell>
          <cell r="N221" t="str">
            <v>売　上　実　績</v>
          </cell>
          <cell r="O221" t="str">
            <v>遂行率</v>
          </cell>
          <cell r="P221" t="str">
            <v>前月比</v>
          </cell>
          <cell r="Q221" t="str">
            <v>ＭＰ比</v>
          </cell>
          <cell r="R221" t="str">
            <v>差　 　引</v>
          </cell>
          <cell r="S221" t="str">
            <v>生産比</v>
          </cell>
          <cell r="T221" t="str">
            <v>総  時  間</v>
          </cell>
          <cell r="U221" t="str">
            <v>時間当り</v>
          </cell>
          <cell r="V221" t="str">
            <v>人員</v>
          </cell>
          <cell r="W221" t="str">
            <v>税引前利益</v>
          </cell>
          <cell r="X221" t="str">
            <v>売生比</v>
          </cell>
          <cell r="Y221" t="str">
            <v>遂行率</v>
          </cell>
          <cell r="Z221" t="str">
            <v>前月比</v>
          </cell>
          <cell r="AA221" t="str">
            <v>ＭＰ比</v>
          </cell>
        </row>
        <row r="222">
          <cell r="A222" t="str">
            <v>ATAA01</v>
          </cell>
          <cell r="C222" t="str">
            <v>薄</v>
          </cell>
          <cell r="D222" t="str">
            <v xml:space="preserve">  営　　　　業</v>
          </cell>
          <cell r="F222">
            <v>1236030179</v>
          </cell>
          <cell r="G222">
            <v>94.3</v>
          </cell>
          <cell r="H222">
            <v>95</v>
          </cell>
          <cell r="I222">
            <v>94.3</v>
          </cell>
          <cell r="J222" t="str">
            <v xml:space="preserve">      ―</v>
          </cell>
          <cell r="K222" t="str">
            <v xml:space="preserve">  ―</v>
          </cell>
          <cell r="L222" t="str">
            <v xml:space="preserve">  ―</v>
          </cell>
          <cell r="M222" t="str">
            <v xml:space="preserve">  ―</v>
          </cell>
          <cell r="N222">
            <v>1383955695</v>
          </cell>
          <cell r="O222">
            <v>103.1</v>
          </cell>
          <cell r="P222">
            <v>100.3</v>
          </cell>
          <cell r="Q222">
            <v>103.1</v>
          </cell>
          <cell r="R222">
            <v>71478501</v>
          </cell>
          <cell r="S222" t="str">
            <v xml:space="preserve">  ―</v>
          </cell>
          <cell r="T222">
            <v>6242.5</v>
          </cell>
          <cell r="U222">
            <v>11450.3</v>
          </cell>
          <cell r="V222" t="str">
            <v xml:space="preserve">   ―</v>
          </cell>
          <cell r="W222">
            <v>47840005</v>
          </cell>
          <cell r="X222">
            <v>3.5</v>
          </cell>
          <cell r="Y222">
            <v>127.2</v>
          </cell>
          <cell r="Z222">
            <v>93.2</v>
          </cell>
          <cell r="AA222">
            <v>145.9</v>
          </cell>
        </row>
        <row r="223">
          <cell r="A223" t="str">
            <v>ATAA02</v>
          </cell>
          <cell r="C223" t="str">
            <v>膜</v>
          </cell>
          <cell r="D223" t="str">
            <v xml:space="preserve">  製　　　　造</v>
          </cell>
          <cell r="F223" t="str">
            <v xml:space="preserve">      ―</v>
          </cell>
          <cell r="G223" t="str">
            <v xml:space="preserve">  ―</v>
          </cell>
          <cell r="H223" t="str">
            <v xml:space="preserve">  ―</v>
          </cell>
          <cell r="I223" t="str">
            <v xml:space="preserve">  ―</v>
          </cell>
          <cell r="J223">
            <v>1351402111</v>
          </cell>
          <cell r="K223">
            <v>102.2</v>
          </cell>
          <cell r="L223">
            <v>101</v>
          </cell>
          <cell r="M223">
            <v>102.9</v>
          </cell>
          <cell r="N223" t="str">
            <v xml:space="preserve">      ―</v>
          </cell>
          <cell r="O223" t="str">
            <v xml:space="preserve">  ―</v>
          </cell>
          <cell r="P223" t="str">
            <v xml:space="preserve">  ―</v>
          </cell>
          <cell r="Q223" t="str">
            <v xml:space="preserve">  ―</v>
          </cell>
          <cell r="R223">
            <v>455445735</v>
          </cell>
          <cell r="S223">
            <v>33.700000000000003</v>
          </cell>
          <cell r="T223">
            <v>77765</v>
          </cell>
          <cell r="U223">
            <v>5856.6</v>
          </cell>
          <cell r="V223" t="str">
            <v xml:space="preserve">   ―</v>
          </cell>
          <cell r="W223">
            <v>190454699</v>
          </cell>
          <cell r="X223">
            <v>14.1</v>
          </cell>
          <cell r="Y223">
            <v>100.1</v>
          </cell>
          <cell r="Z223">
            <v>95.2</v>
          </cell>
          <cell r="AA223">
            <v>101.2</v>
          </cell>
        </row>
        <row r="224">
          <cell r="A224" t="str">
            <v>ATAA03</v>
          </cell>
          <cell r="C224" t="str">
            <v>デ</v>
          </cell>
          <cell r="D224" t="str">
            <v xml:space="preserve">  研　　　　究</v>
          </cell>
          <cell r="F224" t="str">
            <v xml:space="preserve">      ―</v>
          </cell>
          <cell r="G224" t="str">
            <v xml:space="preserve">  ―</v>
          </cell>
          <cell r="H224" t="str">
            <v xml:space="preserve">  ―</v>
          </cell>
          <cell r="I224" t="str">
            <v xml:space="preserve">  ―</v>
          </cell>
          <cell r="J224">
            <v>4977520</v>
          </cell>
          <cell r="K224">
            <v>95.9</v>
          </cell>
          <cell r="L224" t="str">
            <v xml:space="preserve">  ―</v>
          </cell>
          <cell r="M224">
            <v>94.1</v>
          </cell>
          <cell r="N224" t="str">
            <v xml:space="preserve">      ―</v>
          </cell>
          <cell r="O224" t="str">
            <v xml:space="preserve">  ―</v>
          </cell>
          <cell r="P224" t="str">
            <v xml:space="preserve">  ―</v>
          </cell>
          <cell r="Q224" t="str">
            <v xml:space="preserve">  ―</v>
          </cell>
          <cell r="R224">
            <v>-24835857</v>
          </cell>
          <cell r="S224" t="str">
            <v xml:space="preserve">  ―</v>
          </cell>
          <cell r="T224">
            <v>3521.5</v>
          </cell>
          <cell r="U224">
            <v>-7052.6</v>
          </cell>
          <cell r="V224" t="str">
            <v xml:space="preserve">   ―</v>
          </cell>
          <cell r="W224">
            <v>-37932038</v>
          </cell>
          <cell r="X224" t="str">
            <v xml:space="preserve">  ―</v>
          </cell>
          <cell r="Y224" t="str">
            <v xml:space="preserve">  ―</v>
          </cell>
          <cell r="Z224" t="str">
            <v xml:space="preserve">  ―</v>
          </cell>
          <cell r="AA224" t="str">
            <v xml:space="preserve">  ―</v>
          </cell>
        </row>
        <row r="225">
          <cell r="A225" t="str">
            <v>ATAA09</v>
          </cell>
          <cell r="C225" t="str">
            <v>バ</v>
          </cell>
          <cell r="D225" t="str">
            <v xml:space="preserve">  調　　　　整</v>
          </cell>
          <cell r="F225" t="str">
            <v xml:space="preserve">      ―</v>
          </cell>
          <cell r="G225" t="str">
            <v xml:space="preserve">  ―</v>
          </cell>
          <cell r="H225" t="str">
            <v xml:space="preserve">  ―</v>
          </cell>
          <cell r="I225" t="str">
            <v xml:space="preserve">  ―</v>
          </cell>
          <cell r="J225" t="str">
            <v xml:space="preserve">      ―</v>
          </cell>
          <cell r="K225" t="str">
            <v xml:space="preserve">  ―</v>
          </cell>
          <cell r="L225" t="str">
            <v xml:space="preserve">  ―</v>
          </cell>
          <cell r="M225" t="str">
            <v xml:space="preserve">  ―</v>
          </cell>
          <cell r="N225" t="str">
            <v xml:space="preserve">      ―</v>
          </cell>
          <cell r="O225" t="str">
            <v xml:space="preserve">  ―</v>
          </cell>
          <cell r="P225" t="str">
            <v xml:space="preserve">  ―</v>
          </cell>
          <cell r="Q225" t="str">
            <v xml:space="preserve">  ―</v>
          </cell>
          <cell r="R225" t="str">
            <v xml:space="preserve">      ―</v>
          </cell>
          <cell r="S225" t="str">
            <v xml:space="preserve">  ―</v>
          </cell>
          <cell r="T225" t="str">
            <v xml:space="preserve">      ―</v>
          </cell>
          <cell r="U225" t="str">
            <v xml:space="preserve">    ―</v>
          </cell>
          <cell r="V225" t="str">
            <v xml:space="preserve">   ―</v>
          </cell>
          <cell r="W225">
            <v>-9200447</v>
          </cell>
          <cell r="X225" t="str">
            <v xml:space="preserve">  ―</v>
          </cell>
          <cell r="Y225" t="str">
            <v xml:space="preserve">  ―</v>
          </cell>
          <cell r="Z225" t="str">
            <v xml:space="preserve">  ―</v>
          </cell>
          <cell r="AA225" t="str">
            <v xml:space="preserve">  ―</v>
          </cell>
        </row>
        <row r="226">
          <cell r="A226" t="str">
            <v>ATAA</v>
          </cell>
          <cell r="D226" t="str">
            <v xml:space="preserve">  合      　計</v>
          </cell>
          <cell r="F226">
            <v>1236030179</v>
          </cell>
          <cell r="G226">
            <v>94.3</v>
          </cell>
          <cell r="H226">
            <v>95</v>
          </cell>
          <cell r="I226">
            <v>94.3</v>
          </cell>
          <cell r="J226">
            <v>1356379631</v>
          </cell>
          <cell r="K226">
            <v>102.2</v>
          </cell>
          <cell r="L226">
            <v>101.4</v>
          </cell>
          <cell r="M226">
            <v>102.9</v>
          </cell>
          <cell r="N226">
            <v>1383955695</v>
          </cell>
          <cell r="O226">
            <v>103.1</v>
          </cell>
          <cell r="P226">
            <v>100.3</v>
          </cell>
          <cell r="Q226">
            <v>103.1</v>
          </cell>
          <cell r="R226">
            <v>502088379</v>
          </cell>
          <cell r="S226">
            <v>37</v>
          </cell>
          <cell r="T226">
            <v>87529</v>
          </cell>
          <cell r="U226">
            <v>5736.2</v>
          </cell>
          <cell r="V226">
            <v>515</v>
          </cell>
          <cell r="W226">
            <v>191162219</v>
          </cell>
          <cell r="X226">
            <v>13.8</v>
          </cell>
          <cell r="Y226">
            <v>106.8</v>
          </cell>
          <cell r="Z226">
            <v>101.6</v>
          </cell>
          <cell r="AA226">
            <v>109.1</v>
          </cell>
        </row>
        <row r="227">
          <cell r="E227">
            <v>0</v>
          </cell>
          <cell r="F227">
            <v>1236030179</v>
          </cell>
          <cell r="M227" t="str">
            <v>研究開発費</v>
          </cell>
          <cell r="N227">
            <v>40250460</v>
          </cell>
          <cell r="O227" t="str">
            <v>売上比</v>
          </cell>
          <cell r="P227">
            <v>2.9</v>
          </cell>
        </row>
        <row r="229">
          <cell r="A229" t="str">
            <v>AIAA01</v>
          </cell>
          <cell r="C229" t="str">
            <v>Ｌ</v>
          </cell>
          <cell r="D229" t="str">
            <v xml:space="preserve">  営　　　　業</v>
          </cell>
          <cell r="F229">
            <v>127573263</v>
          </cell>
          <cell r="G229">
            <v>100.4</v>
          </cell>
          <cell r="H229">
            <v>94.3</v>
          </cell>
          <cell r="I229">
            <v>100.4</v>
          </cell>
          <cell r="J229" t="str">
            <v xml:space="preserve">      ―</v>
          </cell>
          <cell r="K229" t="str">
            <v xml:space="preserve">  ―</v>
          </cell>
          <cell r="L229" t="str">
            <v xml:space="preserve">  ―</v>
          </cell>
          <cell r="M229" t="str">
            <v xml:space="preserve">  ―</v>
          </cell>
          <cell r="N229">
            <v>199931863</v>
          </cell>
          <cell r="O229">
            <v>100.1</v>
          </cell>
          <cell r="P229">
            <v>112.7</v>
          </cell>
          <cell r="Q229">
            <v>107.7</v>
          </cell>
          <cell r="R229">
            <v>12055281</v>
          </cell>
          <cell r="S229" t="str">
            <v xml:space="preserve">  ―</v>
          </cell>
          <cell r="T229">
            <v>800.75</v>
          </cell>
          <cell r="U229">
            <v>15054.9</v>
          </cell>
          <cell r="V229" t="str">
            <v xml:space="preserve">   ―</v>
          </cell>
          <cell r="W229">
            <v>7550906</v>
          </cell>
          <cell r="X229">
            <v>3.8</v>
          </cell>
          <cell r="Y229">
            <v>111.3</v>
          </cell>
          <cell r="Z229">
            <v>146</v>
          </cell>
          <cell r="AA229">
            <v>116.1</v>
          </cell>
        </row>
        <row r="230">
          <cell r="A230" t="str">
            <v>AIAA02</v>
          </cell>
          <cell r="D230" t="str">
            <v xml:space="preserve">  製　　　　造</v>
          </cell>
          <cell r="F230" t="str">
            <v xml:space="preserve">      ―</v>
          </cell>
          <cell r="G230" t="str">
            <v xml:space="preserve">  ―</v>
          </cell>
          <cell r="H230" t="str">
            <v xml:space="preserve">  ―</v>
          </cell>
          <cell r="I230" t="str">
            <v xml:space="preserve">  ―</v>
          </cell>
          <cell r="J230">
            <v>206049592</v>
          </cell>
          <cell r="K230">
            <v>102.9</v>
          </cell>
          <cell r="L230">
            <v>115.8</v>
          </cell>
          <cell r="M230">
            <v>104.1</v>
          </cell>
          <cell r="N230" t="str">
            <v xml:space="preserve">      ―</v>
          </cell>
          <cell r="O230" t="str">
            <v xml:space="preserve">  ―</v>
          </cell>
          <cell r="P230" t="str">
            <v xml:space="preserve">  ―</v>
          </cell>
          <cell r="Q230" t="str">
            <v xml:space="preserve">  ―</v>
          </cell>
          <cell r="R230">
            <v>46625405</v>
          </cell>
          <cell r="S230">
            <v>22.6</v>
          </cell>
          <cell r="T230">
            <v>10719.25</v>
          </cell>
          <cell r="U230">
            <v>4349.6000000000004</v>
          </cell>
          <cell r="V230" t="str">
            <v xml:space="preserve">   ―</v>
          </cell>
          <cell r="W230">
            <v>9532269</v>
          </cell>
          <cell r="X230">
            <v>4.5999999999999996</v>
          </cell>
          <cell r="Y230">
            <v>109.7</v>
          </cell>
          <cell r="Z230" t="str">
            <v xml:space="preserve">  ―</v>
          </cell>
          <cell r="AA230">
            <v>96.9</v>
          </cell>
        </row>
        <row r="231">
          <cell r="A231" t="str">
            <v>AIAA03</v>
          </cell>
          <cell r="C231" t="str">
            <v>Ｅ</v>
          </cell>
          <cell r="D231" t="str">
            <v xml:space="preserve">  研　　　　究</v>
          </cell>
          <cell r="F231" t="str">
            <v xml:space="preserve">      ―</v>
          </cell>
          <cell r="G231" t="str">
            <v xml:space="preserve">  ―</v>
          </cell>
          <cell r="H231" t="str">
            <v xml:space="preserve">  ―</v>
          </cell>
          <cell r="I231" t="str">
            <v xml:space="preserve">  ―</v>
          </cell>
          <cell r="J231">
            <v>-24000</v>
          </cell>
          <cell r="K231" t="str">
            <v xml:space="preserve">  ―</v>
          </cell>
          <cell r="L231" t="str">
            <v xml:space="preserve">  ―</v>
          </cell>
          <cell r="M231" t="str">
            <v xml:space="preserve">  ―</v>
          </cell>
          <cell r="N231" t="str">
            <v xml:space="preserve">      ―</v>
          </cell>
          <cell r="O231" t="str">
            <v xml:space="preserve">  ―</v>
          </cell>
          <cell r="P231" t="str">
            <v xml:space="preserve">  ―</v>
          </cell>
          <cell r="Q231" t="str">
            <v xml:space="preserve">  ―</v>
          </cell>
          <cell r="R231">
            <v>-4521624</v>
          </cell>
          <cell r="S231" t="str">
            <v xml:space="preserve">  ―</v>
          </cell>
          <cell r="T231">
            <v>2780.25</v>
          </cell>
          <cell r="U231">
            <v>-1626.3</v>
          </cell>
          <cell r="V231" t="str">
            <v xml:space="preserve">   ―</v>
          </cell>
          <cell r="W231">
            <v>-15793007</v>
          </cell>
          <cell r="X231" t="str">
            <v xml:space="preserve">  ―</v>
          </cell>
          <cell r="Y231" t="str">
            <v xml:space="preserve">  ―</v>
          </cell>
          <cell r="Z231" t="str">
            <v xml:space="preserve">  ―</v>
          </cell>
          <cell r="AA231" t="str">
            <v xml:space="preserve">  ―</v>
          </cell>
        </row>
        <row r="232">
          <cell r="A232" t="str">
            <v>AIAA09</v>
          </cell>
          <cell r="D232" t="str">
            <v xml:space="preserve">  調　　　　整</v>
          </cell>
          <cell r="F232" t="str">
            <v xml:space="preserve">      ―</v>
          </cell>
          <cell r="G232" t="str">
            <v xml:space="preserve">  ―</v>
          </cell>
          <cell r="H232" t="str">
            <v xml:space="preserve">  ―</v>
          </cell>
          <cell r="I232" t="str">
            <v xml:space="preserve">  ―</v>
          </cell>
          <cell r="J232" t="str">
            <v xml:space="preserve">      ―</v>
          </cell>
          <cell r="K232" t="str">
            <v xml:space="preserve">  ―</v>
          </cell>
          <cell r="L232" t="str">
            <v xml:space="preserve">  ―</v>
          </cell>
          <cell r="M232" t="str">
            <v xml:space="preserve">  ―</v>
          </cell>
          <cell r="N232" t="str">
            <v xml:space="preserve">      ―</v>
          </cell>
          <cell r="O232" t="str">
            <v xml:space="preserve">  ―</v>
          </cell>
          <cell r="P232" t="str">
            <v xml:space="preserve">  ―</v>
          </cell>
          <cell r="Q232" t="str">
            <v xml:space="preserve">  ―</v>
          </cell>
          <cell r="R232" t="str">
            <v xml:space="preserve">      ―</v>
          </cell>
          <cell r="S232" t="str">
            <v xml:space="preserve">  ―</v>
          </cell>
          <cell r="T232" t="str">
            <v xml:space="preserve">      ―</v>
          </cell>
          <cell r="U232" t="str">
            <v xml:space="preserve">    ―</v>
          </cell>
          <cell r="V232" t="str">
            <v xml:space="preserve">   ―</v>
          </cell>
          <cell r="W232">
            <v>-1208031</v>
          </cell>
          <cell r="X232" t="str">
            <v xml:space="preserve">  ―</v>
          </cell>
          <cell r="Y232" t="str">
            <v xml:space="preserve">  ―</v>
          </cell>
          <cell r="Z232" t="str">
            <v xml:space="preserve">  ―</v>
          </cell>
          <cell r="AA232" t="str">
            <v xml:space="preserve">  ―</v>
          </cell>
        </row>
        <row r="233">
          <cell r="A233" t="str">
            <v>AIAA</v>
          </cell>
          <cell r="C233" t="str">
            <v>Ｄ</v>
          </cell>
          <cell r="D233" t="str">
            <v xml:space="preserve">  合      　計</v>
          </cell>
          <cell r="F233">
            <v>127573263</v>
          </cell>
          <cell r="G233">
            <v>100.4</v>
          </cell>
          <cell r="H233">
            <v>94.3</v>
          </cell>
          <cell r="I233">
            <v>100.4</v>
          </cell>
          <cell r="J233">
            <v>206025592</v>
          </cell>
          <cell r="K233">
            <v>103</v>
          </cell>
          <cell r="L233">
            <v>115.9</v>
          </cell>
          <cell r="M233">
            <v>104.1</v>
          </cell>
          <cell r="N233">
            <v>199931863</v>
          </cell>
          <cell r="O233">
            <v>100.1</v>
          </cell>
          <cell r="P233">
            <v>112.7</v>
          </cell>
          <cell r="Q233">
            <v>107.7</v>
          </cell>
          <cell r="R233">
            <v>54159062</v>
          </cell>
          <cell r="S233">
            <v>26.2</v>
          </cell>
          <cell r="T233">
            <v>14300.25</v>
          </cell>
          <cell r="U233">
            <v>3787.2</v>
          </cell>
          <cell r="V233">
            <v>92</v>
          </cell>
          <cell r="W233">
            <v>82137</v>
          </cell>
          <cell r="X233">
            <v>0</v>
          </cell>
          <cell r="Y233">
            <v>15.4</v>
          </cell>
          <cell r="Z233" t="str">
            <v xml:space="preserve">  ―</v>
          </cell>
          <cell r="AA233">
            <v>15.4</v>
          </cell>
        </row>
        <row r="234">
          <cell r="E234">
            <v>0</v>
          </cell>
          <cell r="F234">
            <v>127573263</v>
          </cell>
          <cell r="M234" t="str">
            <v>研究開発費</v>
          </cell>
          <cell r="N234">
            <v>14913394</v>
          </cell>
          <cell r="O234" t="str">
            <v>売上比</v>
          </cell>
          <cell r="P234">
            <v>7.4</v>
          </cell>
        </row>
        <row r="236">
          <cell r="A236" t="str">
            <v>AKAA01</v>
          </cell>
          <cell r="D236" t="str">
            <v xml:space="preserve">  営　　　　業</v>
          </cell>
          <cell r="F236">
            <v>842805394</v>
          </cell>
          <cell r="G236">
            <v>100.9</v>
          </cell>
          <cell r="H236">
            <v>89.4</v>
          </cell>
          <cell r="I236">
            <v>100.9</v>
          </cell>
          <cell r="J236" t="str">
            <v xml:space="preserve">      ―</v>
          </cell>
          <cell r="K236" t="str">
            <v xml:space="preserve">  ―</v>
          </cell>
          <cell r="L236" t="str">
            <v xml:space="preserve">  ―</v>
          </cell>
          <cell r="M236" t="str">
            <v xml:space="preserve">  ―</v>
          </cell>
          <cell r="N236">
            <v>896684272</v>
          </cell>
          <cell r="O236">
            <v>100.8</v>
          </cell>
          <cell r="P236">
            <v>102</v>
          </cell>
          <cell r="Q236">
            <v>100.8</v>
          </cell>
          <cell r="R236">
            <v>41388574</v>
          </cell>
          <cell r="S236" t="str">
            <v xml:space="preserve">  ―</v>
          </cell>
          <cell r="T236">
            <v>4214.5</v>
          </cell>
          <cell r="U236">
            <v>9820.5</v>
          </cell>
          <cell r="V236" t="str">
            <v xml:space="preserve">   ―</v>
          </cell>
          <cell r="W236">
            <v>23568430</v>
          </cell>
          <cell r="X236">
            <v>2.6</v>
          </cell>
          <cell r="Y236">
            <v>110.1</v>
          </cell>
          <cell r="Z236">
            <v>122.4</v>
          </cell>
          <cell r="AA236">
            <v>165.4</v>
          </cell>
        </row>
        <row r="237">
          <cell r="A237" t="str">
            <v>AKAA02</v>
          </cell>
          <cell r="C237" t="str">
            <v>液</v>
          </cell>
          <cell r="D237" t="str">
            <v xml:space="preserve">  製　　　　造</v>
          </cell>
          <cell r="F237" t="str">
            <v xml:space="preserve">      ―</v>
          </cell>
          <cell r="G237" t="str">
            <v xml:space="preserve">  ―</v>
          </cell>
          <cell r="H237" t="str">
            <v xml:space="preserve">  ―</v>
          </cell>
          <cell r="I237" t="str">
            <v xml:space="preserve">  ―</v>
          </cell>
          <cell r="J237">
            <v>930884691</v>
          </cell>
          <cell r="K237">
            <v>100</v>
          </cell>
          <cell r="L237">
            <v>105.5</v>
          </cell>
          <cell r="M237">
            <v>101</v>
          </cell>
          <cell r="N237" t="str">
            <v xml:space="preserve">      ―</v>
          </cell>
          <cell r="O237" t="str">
            <v xml:space="preserve">  ―</v>
          </cell>
          <cell r="P237" t="str">
            <v xml:space="preserve">  ―</v>
          </cell>
          <cell r="Q237" t="str">
            <v xml:space="preserve">  ―</v>
          </cell>
          <cell r="R237">
            <v>-18620086</v>
          </cell>
          <cell r="S237" t="str">
            <v xml:space="preserve">  ―</v>
          </cell>
          <cell r="T237">
            <v>42547.75</v>
          </cell>
          <cell r="U237">
            <v>-437.6</v>
          </cell>
          <cell r="V237" t="str">
            <v xml:space="preserve">   ―</v>
          </cell>
          <cell r="W237">
            <v>-154670164</v>
          </cell>
          <cell r="X237" t="str">
            <v xml:space="preserve">  ―</v>
          </cell>
          <cell r="Y237" t="str">
            <v xml:space="preserve">  ―</v>
          </cell>
          <cell r="Z237" t="str">
            <v xml:space="preserve">  ―</v>
          </cell>
          <cell r="AA237" t="str">
            <v xml:space="preserve">  ―</v>
          </cell>
        </row>
        <row r="238">
          <cell r="A238" t="str">
            <v>AKAA03</v>
          </cell>
          <cell r="D238" t="str">
            <v xml:space="preserve">  研　　　　究</v>
          </cell>
          <cell r="F238" t="str">
            <v xml:space="preserve">      ―</v>
          </cell>
          <cell r="G238" t="str">
            <v xml:space="preserve">  ―</v>
          </cell>
          <cell r="H238" t="str">
            <v xml:space="preserve">  ―</v>
          </cell>
          <cell r="I238" t="str">
            <v xml:space="preserve">  ―</v>
          </cell>
          <cell r="J238">
            <v>0</v>
          </cell>
          <cell r="K238" t="str">
            <v xml:space="preserve">  ―</v>
          </cell>
          <cell r="L238" t="str">
            <v xml:space="preserve">  ―</v>
          </cell>
          <cell r="M238" t="str">
            <v xml:space="preserve">  ―</v>
          </cell>
          <cell r="N238" t="str">
            <v xml:space="preserve">      ―</v>
          </cell>
          <cell r="O238" t="str">
            <v xml:space="preserve">  ―</v>
          </cell>
          <cell r="P238" t="str">
            <v xml:space="preserve">  ―</v>
          </cell>
          <cell r="Q238" t="str">
            <v xml:space="preserve">  ―</v>
          </cell>
          <cell r="R238">
            <v>-9553598</v>
          </cell>
          <cell r="S238" t="str">
            <v xml:space="preserve">  ―</v>
          </cell>
          <cell r="T238">
            <v>2819</v>
          </cell>
          <cell r="U238">
            <v>-3389</v>
          </cell>
          <cell r="V238" t="str">
            <v xml:space="preserve">   ―</v>
          </cell>
          <cell r="W238">
            <v>-19750630</v>
          </cell>
          <cell r="X238" t="str">
            <v xml:space="preserve">  ―</v>
          </cell>
          <cell r="Y238" t="str">
            <v xml:space="preserve">  ―</v>
          </cell>
          <cell r="Z238" t="str">
            <v xml:space="preserve">  ―</v>
          </cell>
          <cell r="AA238" t="str">
            <v xml:space="preserve">  ―</v>
          </cell>
        </row>
        <row r="239">
          <cell r="A239" t="str">
            <v>AKAA09</v>
          </cell>
          <cell r="C239" t="str">
            <v>晶</v>
          </cell>
          <cell r="D239" t="str">
            <v xml:space="preserve">  調　　　　整</v>
          </cell>
          <cell r="F239" t="str">
            <v xml:space="preserve">      ―</v>
          </cell>
          <cell r="G239" t="str">
            <v xml:space="preserve">  ―</v>
          </cell>
          <cell r="H239" t="str">
            <v xml:space="preserve">  ―</v>
          </cell>
          <cell r="I239" t="str">
            <v xml:space="preserve">  ―</v>
          </cell>
          <cell r="J239" t="str">
            <v xml:space="preserve">      ―</v>
          </cell>
          <cell r="K239" t="str">
            <v xml:space="preserve">  ―</v>
          </cell>
          <cell r="L239" t="str">
            <v xml:space="preserve">  ―</v>
          </cell>
          <cell r="M239" t="str">
            <v xml:space="preserve">  ―</v>
          </cell>
          <cell r="N239" t="str">
            <v xml:space="preserve">      ―</v>
          </cell>
          <cell r="O239" t="str">
            <v xml:space="preserve">  ―</v>
          </cell>
          <cell r="P239" t="str">
            <v xml:space="preserve">  ―</v>
          </cell>
          <cell r="Q239" t="str">
            <v xml:space="preserve">  ―</v>
          </cell>
          <cell r="R239" t="str">
            <v xml:space="preserve">      ―</v>
          </cell>
          <cell r="S239" t="str">
            <v xml:space="preserve">  ―</v>
          </cell>
          <cell r="T239" t="str">
            <v xml:space="preserve">      ―</v>
          </cell>
          <cell r="U239" t="str">
            <v xml:space="preserve">    ―</v>
          </cell>
          <cell r="V239" t="str">
            <v xml:space="preserve">   ―</v>
          </cell>
          <cell r="W239">
            <v>-6452969</v>
          </cell>
          <cell r="X239" t="str">
            <v xml:space="preserve">  ―</v>
          </cell>
          <cell r="Y239" t="str">
            <v xml:space="preserve">  ―</v>
          </cell>
          <cell r="Z239" t="str">
            <v xml:space="preserve">  ―</v>
          </cell>
          <cell r="AA239" t="str">
            <v xml:space="preserve">  ―</v>
          </cell>
        </row>
        <row r="240">
          <cell r="A240" t="str">
            <v>AKAA</v>
          </cell>
          <cell r="D240" t="str">
            <v xml:space="preserve">  合      　計</v>
          </cell>
          <cell r="F240">
            <v>842805394</v>
          </cell>
          <cell r="G240">
            <v>100.9</v>
          </cell>
          <cell r="H240">
            <v>89.4</v>
          </cell>
          <cell r="I240">
            <v>100.9</v>
          </cell>
          <cell r="J240">
            <v>930884691</v>
          </cell>
          <cell r="K240">
            <v>100</v>
          </cell>
          <cell r="L240">
            <v>105.5</v>
          </cell>
          <cell r="M240">
            <v>101</v>
          </cell>
          <cell r="N240">
            <v>896684272</v>
          </cell>
          <cell r="O240">
            <v>100.8</v>
          </cell>
          <cell r="P240">
            <v>102</v>
          </cell>
          <cell r="Q240">
            <v>100.8</v>
          </cell>
          <cell r="R240">
            <v>13214890</v>
          </cell>
          <cell r="S240">
            <v>1.4</v>
          </cell>
          <cell r="T240">
            <v>49581.25</v>
          </cell>
          <cell r="U240">
            <v>266.5</v>
          </cell>
          <cell r="V240">
            <v>275</v>
          </cell>
          <cell r="W240">
            <v>-157305333</v>
          </cell>
          <cell r="X240" t="str">
            <v xml:space="preserve">  ―</v>
          </cell>
          <cell r="Y240" t="str">
            <v xml:space="preserve">  ―</v>
          </cell>
          <cell r="Z240" t="str">
            <v xml:space="preserve">  ―</v>
          </cell>
          <cell r="AA240" t="str">
            <v xml:space="preserve">  ―</v>
          </cell>
        </row>
        <row r="241">
          <cell r="E241">
            <v>0</v>
          </cell>
          <cell r="F241">
            <v>842805394</v>
          </cell>
          <cell r="M241" t="str">
            <v>研究開発費</v>
          </cell>
          <cell r="N241">
            <v>18776794</v>
          </cell>
          <cell r="O241" t="str">
            <v>売上比</v>
          </cell>
          <cell r="P241">
            <v>2</v>
          </cell>
        </row>
        <row r="243">
          <cell r="A243" t="str">
            <v>AMBA0101</v>
          </cell>
          <cell r="D243" t="str">
            <v>　移動体通信機器営業部</v>
          </cell>
          <cell r="F243">
            <v>10024459110</v>
          </cell>
          <cell r="G243">
            <v>100.1</v>
          </cell>
          <cell r="H243">
            <v>100.1</v>
          </cell>
          <cell r="I243">
            <v>173.8</v>
          </cell>
          <cell r="J243" t="str">
            <v xml:space="preserve">      ―</v>
          </cell>
          <cell r="K243" t="str">
            <v xml:space="preserve">  ―</v>
          </cell>
          <cell r="L243" t="str">
            <v xml:space="preserve">  ―</v>
          </cell>
          <cell r="M243" t="str">
            <v xml:space="preserve">  ―</v>
          </cell>
          <cell r="N243">
            <v>12082852962</v>
          </cell>
          <cell r="O243">
            <v>100.6</v>
          </cell>
          <cell r="P243">
            <v>181.3</v>
          </cell>
          <cell r="Q243">
            <v>111.1</v>
          </cell>
          <cell r="R243">
            <v>758905521</v>
          </cell>
          <cell r="S243" t="str">
            <v xml:space="preserve">  ―</v>
          </cell>
          <cell r="T243">
            <v>13229.5</v>
          </cell>
          <cell r="U243">
            <v>57364.6</v>
          </cell>
          <cell r="V243" t="str">
            <v xml:space="preserve">   ―</v>
          </cell>
          <cell r="W243">
            <v>706381078</v>
          </cell>
          <cell r="X243">
            <v>5.8</v>
          </cell>
          <cell r="Y243">
            <v>108.6</v>
          </cell>
          <cell r="Z243">
            <v>179.9</v>
          </cell>
          <cell r="AA243">
            <v>128</v>
          </cell>
        </row>
        <row r="244">
          <cell r="C244" t="str">
            <v>通</v>
          </cell>
        </row>
        <row r="245">
          <cell r="A245" t="str">
            <v>AMBA0102</v>
          </cell>
          <cell r="C245" t="str">
            <v>信</v>
          </cell>
          <cell r="D245" t="str">
            <v>　通信ｼｽﾃﾑ機器営業部</v>
          </cell>
          <cell r="F245">
            <v>4011963509</v>
          </cell>
          <cell r="G245">
            <v>108.4</v>
          </cell>
          <cell r="H245">
            <v>116.6</v>
          </cell>
          <cell r="I245">
            <v>109.6</v>
          </cell>
          <cell r="J245" t="str">
            <v xml:space="preserve">      ―</v>
          </cell>
          <cell r="K245" t="str">
            <v xml:space="preserve">  ―</v>
          </cell>
          <cell r="L245" t="str">
            <v xml:space="preserve">  ―</v>
          </cell>
          <cell r="M245" t="str">
            <v xml:space="preserve">  ―</v>
          </cell>
          <cell r="N245">
            <v>3888064740</v>
          </cell>
          <cell r="O245">
            <v>103.4</v>
          </cell>
          <cell r="P245">
            <v>98.7</v>
          </cell>
          <cell r="Q245">
            <v>85.1</v>
          </cell>
          <cell r="R245">
            <v>-79696430</v>
          </cell>
          <cell r="S245" t="str">
            <v xml:space="preserve">  ―</v>
          </cell>
          <cell r="T245">
            <v>16067.75</v>
          </cell>
          <cell r="U245">
            <v>-4960</v>
          </cell>
          <cell r="V245" t="str">
            <v xml:space="preserve">   ―</v>
          </cell>
          <cell r="W245">
            <v>-142469962</v>
          </cell>
          <cell r="X245" t="str">
            <v xml:space="preserve">  ―</v>
          </cell>
          <cell r="Y245" t="str">
            <v xml:space="preserve">  ―</v>
          </cell>
          <cell r="Z245" t="str">
            <v xml:space="preserve">  ―</v>
          </cell>
          <cell r="AA245" t="str">
            <v xml:space="preserve">  ―</v>
          </cell>
        </row>
        <row r="246">
          <cell r="C246" t="str">
            <v>機</v>
          </cell>
        </row>
        <row r="247">
          <cell r="A247" t="str">
            <v>AMBA0104</v>
          </cell>
          <cell r="C247" t="str">
            <v>器</v>
          </cell>
          <cell r="D247" t="str">
            <v>　Ｅ３ﾌﾟﾛｼﾞｪｸﾄ</v>
          </cell>
          <cell r="F247">
            <v>11169220</v>
          </cell>
          <cell r="G247">
            <v>102.7</v>
          </cell>
          <cell r="H247" t="str">
            <v xml:space="preserve">  ―</v>
          </cell>
          <cell r="I247">
            <v>128.30000000000001</v>
          </cell>
          <cell r="J247" t="str">
            <v xml:space="preserve">      ―</v>
          </cell>
          <cell r="K247" t="str">
            <v xml:space="preserve">  ―</v>
          </cell>
          <cell r="L247" t="str">
            <v xml:space="preserve">  ―</v>
          </cell>
          <cell r="M247" t="str">
            <v xml:space="preserve">  ―</v>
          </cell>
          <cell r="N247">
            <v>11169220</v>
          </cell>
          <cell r="O247">
            <v>102.7</v>
          </cell>
          <cell r="P247" t="str">
            <v xml:space="preserve">  ―</v>
          </cell>
          <cell r="Q247">
            <v>128.30000000000001</v>
          </cell>
          <cell r="R247">
            <v>-13467741</v>
          </cell>
          <cell r="S247" t="str">
            <v xml:space="preserve">  ―</v>
          </cell>
          <cell r="T247">
            <v>2633</v>
          </cell>
          <cell r="U247">
            <v>-5114.8999999999996</v>
          </cell>
          <cell r="V247" t="str">
            <v xml:space="preserve">   ―</v>
          </cell>
          <cell r="W247">
            <v>-24965154</v>
          </cell>
          <cell r="X247" t="str">
            <v xml:space="preserve">  ―</v>
          </cell>
          <cell r="Y247" t="str">
            <v xml:space="preserve">  ―</v>
          </cell>
          <cell r="Z247" t="str">
            <v xml:space="preserve">  ―</v>
          </cell>
          <cell r="AA247" t="str">
            <v xml:space="preserve">  ―</v>
          </cell>
        </row>
        <row r="248">
          <cell r="C248" t="str">
            <v>統</v>
          </cell>
        </row>
        <row r="249">
          <cell r="A249" t="str">
            <v>AMBA0103</v>
          </cell>
          <cell r="C249" t="str">
            <v>括</v>
          </cell>
          <cell r="D249" t="str">
            <v>　ＴＳＣ部</v>
          </cell>
          <cell r="F249">
            <v>31918264</v>
          </cell>
          <cell r="G249">
            <v>187</v>
          </cell>
          <cell r="H249">
            <v>13</v>
          </cell>
          <cell r="I249" t="str">
            <v xml:space="preserve">  ―</v>
          </cell>
          <cell r="J249" t="str">
            <v xml:space="preserve">      ―</v>
          </cell>
          <cell r="K249" t="str">
            <v xml:space="preserve">  ―</v>
          </cell>
          <cell r="L249" t="str">
            <v xml:space="preserve">  ―</v>
          </cell>
          <cell r="M249" t="str">
            <v xml:space="preserve">  ―</v>
          </cell>
          <cell r="N249">
            <v>136238033</v>
          </cell>
          <cell r="O249">
            <v>798.3</v>
          </cell>
          <cell r="P249">
            <v>63.8</v>
          </cell>
          <cell r="Q249" t="str">
            <v xml:space="preserve">  ―</v>
          </cell>
          <cell r="R249">
            <v>82997428</v>
          </cell>
          <cell r="S249" t="str">
            <v xml:space="preserve">  ―</v>
          </cell>
          <cell r="T249">
            <v>11383.5</v>
          </cell>
          <cell r="U249">
            <v>7291</v>
          </cell>
          <cell r="V249" t="str">
            <v xml:space="preserve">   ―</v>
          </cell>
          <cell r="W249">
            <v>36341004</v>
          </cell>
          <cell r="X249">
            <v>26.7</v>
          </cell>
          <cell r="Y249">
            <v>206.2</v>
          </cell>
          <cell r="Z249" t="str">
            <v xml:space="preserve">  ―</v>
          </cell>
          <cell r="AA249" t="str">
            <v xml:space="preserve">  ―</v>
          </cell>
        </row>
        <row r="250">
          <cell r="C250" t="str">
            <v>営</v>
          </cell>
        </row>
        <row r="251">
          <cell r="A251" t="str">
            <v>AMBA01</v>
          </cell>
          <cell r="C251" t="str">
            <v>業</v>
          </cell>
          <cell r="D251" t="str">
            <v>　営　　業　  計</v>
          </cell>
          <cell r="F251">
            <v>14079510103</v>
          </cell>
          <cell r="G251">
            <v>102.5</v>
          </cell>
          <cell r="H251">
            <v>102.8</v>
          </cell>
          <cell r="I251">
            <v>150</v>
          </cell>
          <cell r="J251" t="str">
            <v xml:space="preserve">      ―</v>
          </cell>
          <cell r="K251" t="str">
            <v xml:space="preserve">  ―</v>
          </cell>
          <cell r="L251" t="str">
            <v xml:space="preserve">  ―</v>
          </cell>
          <cell r="M251" t="str">
            <v xml:space="preserve">  ―</v>
          </cell>
          <cell r="N251">
            <v>16118324955</v>
          </cell>
          <cell r="O251">
            <v>102</v>
          </cell>
          <cell r="P251">
            <v>149</v>
          </cell>
          <cell r="Q251">
            <v>104.6</v>
          </cell>
          <cell r="R251">
            <v>748738778</v>
          </cell>
          <cell r="S251" t="str">
            <v xml:space="preserve">  ―</v>
          </cell>
          <cell r="T251">
            <v>43313.75</v>
          </cell>
          <cell r="U251">
            <v>17286.3</v>
          </cell>
          <cell r="V251" t="str">
            <v xml:space="preserve">   ―</v>
          </cell>
          <cell r="W251">
            <v>575286966</v>
          </cell>
          <cell r="X251">
            <v>3.6</v>
          </cell>
          <cell r="Y251">
            <v>129.4</v>
          </cell>
          <cell r="Z251">
            <v>114.9</v>
          </cell>
          <cell r="AA251">
            <v>183.2</v>
          </cell>
        </row>
        <row r="252">
          <cell r="A252" t="str">
            <v>AMBA09</v>
          </cell>
          <cell r="C252" t="str">
            <v>部</v>
          </cell>
          <cell r="D252" t="str">
            <v xml:space="preserve">  調　　　　整</v>
          </cell>
          <cell r="F252" t="str">
            <v xml:space="preserve">      ―</v>
          </cell>
          <cell r="G252" t="str">
            <v xml:space="preserve">  ―</v>
          </cell>
          <cell r="H252" t="str">
            <v xml:space="preserve">  ―</v>
          </cell>
          <cell r="I252" t="str">
            <v xml:space="preserve">  ―</v>
          </cell>
          <cell r="J252" t="str">
            <v xml:space="preserve">      ―</v>
          </cell>
          <cell r="K252" t="str">
            <v xml:space="preserve">  ―</v>
          </cell>
          <cell r="L252" t="str">
            <v xml:space="preserve">  ―</v>
          </cell>
          <cell r="M252" t="str">
            <v xml:space="preserve">  ―</v>
          </cell>
          <cell r="N252" t="str">
            <v xml:space="preserve">      ―</v>
          </cell>
          <cell r="O252" t="str">
            <v xml:space="preserve">  ―</v>
          </cell>
          <cell r="P252" t="str">
            <v xml:space="preserve">  ―</v>
          </cell>
          <cell r="Q252" t="str">
            <v xml:space="preserve">  ―</v>
          </cell>
          <cell r="R252" t="str">
            <v xml:space="preserve">      ―</v>
          </cell>
          <cell r="S252" t="str">
            <v xml:space="preserve">  ―</v>
          </cell>
          <cell r="T252" t="str">
            <v xml:space="preserve">      ―</v>
          </cell>
          <cell r="U252" t="str">
            <v xml:space="preserve">    ―</v>
          </cell>
          <cell r="V252" t="str">
            <v xml:space="preserve">   ―</v>
          </cell>
          <cell r="W252">
            <v>-157802455</v>
          </cell>
          <cell r="X252" t="str">
            <v xml:space="preserve">  ―</v>
          </cell>
          <cell r="Y252" t="str">
            <v xml:space="preserve">  ―</v>
          </cell>
          <cell r="Z252" t="str">
            <v xml:space="preserve">  ―</v>
          </cell>
          <cell r="AA252" t="str">
            <v xml:space="preserve">  ―</v>
          </cell>
        </row>
        <row r="253">
          <cell r="A253" t="str">
            <v>AMBA</v>
          </cell>
          <cell r="D253" t="str">
            <v xml:space="preserve">  合      　計</v>
          </cell>
          <cell r="F253">
            <v>14079510103</v>
          </cell>
          <cell r="G253">
            <v>102.5</v>
          </cell>
          <cell r="H253">
            <v>102.8</v>
          </cell>
          <cell r="I253">
            <v>150</v>
          </cell>
          <cell r="J253" t="str">
            <v xml:space="preserve">      ―</v>
          </cell>
          <cell r="K253" t="str">
            <v xml:space="preserve">  ―</v>
          </cell>
          <cell r="L253" t="str">
            <v xml:space="preserve">  ―</v>
          </cell>
          <cell r="M253" t="str">
            <v xml:space="preserve">  ―</v>
          </cell>
          <cell r="N253">
            <v>16118324955</v>
          </cell>
          <cell r="O253">
            <v>102</v>
          </cell>
          <cell r="P253">
            <v>149</v>
          </cell>
          <cell r="Q253">
            <v>104.6</v>
          </cell>
          <cell r="R253">
            <v>748738778</v>
          </cell>
          <cell r="S253" t="str">
            <v xml:space="preserve">  ―</v>
          </cell>
          <cell r="T253">
            <v>43313.75</v>
          </cell>
          <cell r="U253">
            <v>17286.3</v>
          </cell>
          <cell r="V253">
            <v>239</v>
          </cell>
          <cell r="W253">
            <v>417484511</v>
          </cell>
          <cell r="X253">
            <v>2.6</v>
          </cell>
          <cell r="Y253">
            <v>147.6</v>
          </cell>
          <cell r="Z253">
            <v>65.099999999999994</v>
          </cell>
          <cell r="AA253">
            <v>450.7</v>
          </cell>
        </row>
        <row r="254">
          <cell r="E254">
            <v>0</v>
          </cell>
          <cell r="F254">
            <v>14079510103</v>
          </cell>
          <cell r="W254">
            <v>259682056</v>
          </cell>
        </row>
        <row r="256">
          <cell r="A256" t="str">
            <v>AMCA02</v>
          </cell>
          <cell r="C256" t="str">
            <v>移</v>
          </cell>
          <cell r="D256" t="str">
            <v xml:space="preserve">  製　　　　造</v>
          </cell>
          <cell r="F256" t="str">
            <v xml:space="preserve">      ―</v>
          </cell>
          <cell r="G256" t="str">
            <v xml:space="preserve">  ―</v>
          </cell>
          <cell r="H256" t="str">
            <v xml:space="preserve">  ―</v>
          </cell>
          <cell r="I256" t="str">
            <v xml:space="preserve">  ―</v>
          </cell>
          <cell r="J256">
            <v>12518314922</v>
          </cell>
          <cell r="K256">
            <v>100.4</v>
          </cell>
          <cell r="L256">
            <v>190.5</v>
          </cell>
          <cell r="M256">
            <v>112.3</v>
          </cell>
          <cell r="N256" t="str">
            <v xml:space="preserve">      ―</v>
          </cell>
          <cell r="O256" t="str">
            <v xml:space="preserve">  ―</v>
          </cell>
          <cell r="P256" t="str">
            <v xml:space="preserve">  ―</v>
          </cell>
          <cell r="Q256" t="str">
            <v xml:space="preserve">  ―</v>
          </cell>
          <cell r="R256">
            <v>1380045685</v>
          </cell>
          <cell r="S256">
            <v>11</v>
          </cell>
          <cell r="T256">
            <v>129966.5</v>
          </cell>
          <cell r="U256">
            <v>10618.4</v>
          </cell>
          <cell r="V256" t="str">
            <v xml:space="preserve">   ―</v>
          </cell>
          <cell r="W256">
            <v>956987384</v>
          </cell>
          <cell r="X256">
            <v>7.6</v>
          </cell>
          <cell r="Y256">
            <v>104</v>
          </cell>
          <cell r="Z256">
            <v>223.8</v>
          </cell>
          <cell r="AA256">
            <v>122.6</v>
          </cell>
        </row>
        <row r="257">
          <cell r="A257" t="str">
            <v>AMCA09</v>
          </cell>
          <cell r="C257" t="str">
            <v>動</v>
          </cell>
          <cell r="D257" t="str">
            <v xml:space="preserve">  調　　　　整</v>
          </cell>
          <cell r="F257" t="str">
            <v xml:space="preserve">      ―</v>
          </cell>
          <cell r="G257" t="str">
            <v xml:space="preserve">  ―</v>
          </cell>
          <cell r="H257" t="str">
            <v xml:space="preserve">  ―</v>
          </cell>
          <cell r="I257" t="str">
            <v xml:space="preserve">  ―</v>
          </cell>
          <cell r="J257" t="str">
            <v xml:space="preserve">      ―</v>
          </cell>
          <cell r="K257" t="str">
            <v xml:space="preserve">  ―</v>
          </cell>
          <cell r="L257" t="str">
            <v xml:space="preserve">  ―</v>
          </cell>
          <cell r="M257" t="str">
            <v xml:space="preserve">  ―</v>
          </cell>
          <cell r="N257" t="str">
            <v xml:space="preserve">      ―</v>
          </cell>
          <cell r="O257" t="str">
            <v xml:space="preserve">  ―</v>
          </cell>
          <cell r="P257" t="str">
            <v xml:space="preserve">  ―</v>
          </cell>
          <cell r="Q257" t="str">
            <v xml:space="preserve">  ―</v>
          </cell>
          <cell r="R257" t="str">
            <v xml:space="preserve">      ―</v>
          </cell>
          <cell r="S257" t="str">
            <v xml:space="preserve">  ―</v>
          </cell>
          <cell r="T257" t="str">
            <v xml:space="preserve">      ―</v>
          </cell>
          <cell r="U257" t="str">
            <v xml:space="preserve">    ―</v>
          </cell>
          <cell r="V257" t="str">
            <v xml:space="preserve">   ―</v>
          </cell>
          <cell r="W257">
            <v>3422209</v>
          </cell>
          <cell r="X257" t="str">
            <v xml:space="preserve">  ―</v>
          </cell>
          <cell r="Y257" t="str">
            <v xml:space="preserve">  ―</v>
          </cell>
          <cell r="Z257" t="str">
            <v xml:space="preserve">  ―</v>
          </cell>
          <cell r="AA257" t="str">
            <v xml:space="preserve">  ―</v>
          </cell>
        </row>
        <row r="258">
          <cell r="A258" t="str">
            <v>AMCA</v>
          </cell>
          <cell r="C258" t="str">
            <v>体</v>
          </cell>
          <cell r="D258" t="str">
            <v xml:space="preserve">  合      　計</v>
          </cell>
          <cell r="F258">
            <v>10049163703</v>
          </cell>
          <cell r="G258">
            <v>100.2</v>
          </cell>
          <cell r="H258">
            <v>98.1</v>
          </cell>
          <cell r="I258">
            <v>175.8</v>
          </cell>
          <cell r="J258">
            <v>12518314922</v>
          </cell>
          <cell r="K258">
            <v>100.4</v>
          </cell>
          <cell r="L258">
            <v>190.5</v>
          </cell>
          <cell r="M258">
            <v>112.3</v>
          </cell>
          <cell r="N258">
            <v>12207182336</v>
          </cell>
          <cell r="O258">
            <v>101.6</v>
          </cell>
          <cell r="P258">
            <v>177.6</v>
          </cell>
          <cell r="Q258">
            <v>112.7</v>
          </cell>
          <cell r="R258">
            <v>1380045685</v>
          </cell>
          <cell r="S258">
            <v>11</v>
          </cell>
          <cell r="T258">
            <v>129966.5</v>
          </cell>
          <cell r="U258">
            <v>10618.4</v>
          </cell>
          <cell r="V258">
            <v>631</v>
          </cell>
          <cell r="W258">
            <v>960409593</v>
          </cell>
          <cell r="X258">
            <v>7.7</v>
          </cell>
          <cell r="Y258">
            <v>104.5</v>
          </cell>
          <cell r="Z258">
            <v>226.4</v>
          </cell>
          <cell r="AA258">
            <v>123</v>
          </cell>
        </row>
        <row r="261">
          <cell r="A261" t="str">
            <v>AMDA02</v>
          </cell>
          <cell r="C261" t="str">
            <v>通</v>
          </cell>
          <cell r="D261" t="str">
            <v xml:space="preserve">  製　　　　造</v>
          </cell>
          <cell r="F261" t="str">
            <v xml:space="preserve">      ―</v>
          </cell>
          <cell r="G261" t="str">
            <v xml:space="preserve">  ―</v>
          </cell>
          <cell r="H261" t="str">
            <v xml:space="preserve">  ―</v>
          </cell>
          <cell r="I261" t="str">
            <v xml:space="preserve">  ―</v>
          </cell>
          <cell r="J261">
            <v>2723233045</v>
          </cell>
          <cell r="K261">
            <v>101.2</v>
          </cell>
          <cell r="L261">
            <v>75</v>
          </cell>
          <cell r="M261">
            <v>96.3</v>
          </cell>
          <cell r="N261" t="str">
            <v xml:space="preserve">      ―</v>
          </cell>
          <cell r="O261" t="str">
            <v xml:space="preserve">  ―</v>
          </cell>
          <cell r="P261" t="str">
            <v xml:space="preserve">  ―</v>
          </cell>
          <cell r="Q261" t="str">
            <v xml:space="preserve">  ―</v>
          </cell>
          <cell r="R261">
            <v>602103396</v>
          </cell>
          <cell r="S261">
            <v>22.1</v>
          </cell>
          <cell r="T261">
            <v>71843</v>
          </cell>
          <cell r="U261">
            <v>8380.7999999999993</v>
          </cell>
          <cell r="V261" t="str">
            <v xml:space="preserve">   ―</v>
          </cell>
          <cell r="W261">
            <v>352417346</v>
          </cell>
          <cell r="X261">
            <v>12.9</v>
          </cell>
          <cell r="Y261">
            <v>156.5</v>
          </cell>
          <cell r="Z261">
            <v>52.6</v>
          </cell>
          <cell r="AA261">
            <v>175.9</v>
          </cell>
        </row>
        <row r="262">
          <cell r="A262" t="str">
            <v>AMDA03</v>
          </cell>
          <cell r="C262" t="str">
            <v>信</v>
          </cell>
          <cell r="D262" t="str">
            <v xml:space="preserve">  研　　　　究</v>
          </cell>
          <cell r="F262" t="str">
            <v xml:space="preserve">      ―</v>
          </cell>
          <cell r="G262" t="str">
            <v xml:space="preserve">  ―</v>
          </cell>
          <cell r="H262" t="str">
            <v xml:space="preserve">  ―</v>
          </cell>
          <cell r="I262" t="str">
            <v xml:space="preserve">  ―</v>
          </cell>
          <cell r="J262">
            <v>0</v>
          </cell>
          <cell r="K262" t="str">
            <v xml:space="preserve">  ―</v>
          </cell>
          <cell r="L262" t="str">
            <v xml:space="preserve">  ―</v>
          </cell>
          <cell r="M262" t="str">
            <v xml:space="preserve">  ―</v>
          </cell>
          <cell r="N262" t="str">
            <v xml:space="preserve">      ―</v>
          </cell>
          <cell r="O262" t="str">
            <v xml:space="preserve">  ―</v>
          </cell>
          <cell r="P262" t="str">
            <v xml:space="preserve">  ―</v>
          </cell>
          <cell r="Q262" t="str">
            <v xml:space="preserve">  ―</v>
          </cell>
          <cell r="R262">
            <v>0</v>
          </cell>
          <cell r="S262" t="str">
            <v xml:space="preserve">  ―</v>
          </cell>
          <cell r="T262">
            <v>0</v>
          </cell>
          <cell r="U262" t="str">
            <v xml:space="preserve">    ―</v>
          </cell>
          <cell r="V262" t="str">
            <v xml:space="preserve">   ―</v>
          </cell>
          <cell r="W262">
            <v>0</v>
          </cell>
          <cell r="X262" t="str">
            <v xml:space="preserve">  ―</v>
          </cell>
          <cell r="Y262" t="str">
            <v xml:space="preserve">  ―</v>
          </cell>
          <cell r="Z262" t="str">
            <v xml:space="preserve">  ―</v>
          </cell>
          <cell r="AA262" t="str">
            <v xml:space="preserve">  ―</v>
          </cell>
        </row>
        <row r="263">
          <cell r="A263" t="str">
            <v>AMDA09</v>
          </cell>
          <cell r="C263" t="str">
            <v>シ</v>
          </cell>
          <cell r="D263" t="str">
            <v xml:space="preserve">  調　　　　整</v>
          </cell>
          <cell r="F263" t="str">
            <v xml:space="preserve">      ―</v>
          </cell>
          <cell r="G263" t="str">
            <v xml:space="preserve">  ―</v>
          </cell>
          <cell r="H263" t="str">
            <v xml:space="preserve">  ―</v>
          </cell>
          <cell r="I263" t="str">
            <v xml:space="preserve">  ―</v>
          </cell>
          <cell r="J263" t="str">
            <v xml:space="preserve">      ―</v>
          </cell>
          <cell r="K263" t="str">
            <v xml:space="preserve">  ―</v>
          </cell>
          <cell r="L263" t="str">
            <v xml:space="preserve">  ―</v>
          </cell>
          <cell r="M263" t="str">
            <v xml:space="preserve">  ―</v>
          </cell>
          <cell r="N263" t="str">
            <v xml:space="preserve">      ―</v>
          </cell>
          <cell r="O263" t="str">
            <v xml:space="preserve">  ―</v>
          </cell>
          <cell r="P263" t="str">
            <v xml:space="preserve">  ―</v>
          </cell>
          <cell r="Q263" t="str">
            <v xml:space="preserve">  ―</v>
          </cell>
          <cell r="R263" t="str">
            <v xml:space="preserve">      ―</v>
          </cell>
          <cell r="S263" t="str">
            <v xml:space="preserve">  ―</v>
          </cell>
          <cell r="T263" t="str">
            <v xml:space="preserve">      ―</v>
          </cell>
          <cell r="U263" t="str">
            <v xml:space="preserve">    ―</v>
          </cell>
          <cell r="V263" t="str">
            <v xml:space="preserve">   ―</v>
          </cell>
          <cell r="W263">
            <v>59581383</v>
          </cell>
          <cell r="X263" t="str">
            <v xml:space="preserve">  ―</v>
          </cell>
          <cell r="Y263">
            <v>98.2</v>
          </cell>
          <cell r="Z263" t="str">
            <v xml:space="preserve">  ―</v>
          </cell>
          <cell r="AA263">
            <v>82.6</v>
          </cell>
        </row>
        <row r="264">
          <cell r="A264" t="str">
            <v>AMDA</v>
          </cell>
          <cell r="C264" t="str">
            <v>ス</v>
          </cell>
          <cell r="D264" t="str">
            <v xml:space="preserve">  合      　計</v>
          </cell>
          <cell r="F264">
            <v>4023872781</v>
          </cell>
          <cell r="G264">
            <v>108.4</v>
          </cell>
          <cell r="H264">
            <v>116.8</v>
          </cell>
          <cell r="I264">
            <v>109.8</v>
          </cell>
          <cell r="J264">
            <v>2723233045</v>
          </cell>
          <cell r="K264">
            <v>101.2</v>
          </cell>
          <cell r="L264">
            <v>75</v>
          </cell>
          <cell r="M264">
            <v>96.3</v>
          </cell>
          <cell r="N264">
            <v>3904669000</v>
          </cell>
          <cell r="O264">
            <v>103.6</v>
          </cell>
          <cell r="P264">
            <v>99.2</v>
          </cell>
          <cell r="Q264">
            <v>85.3</v>
          </cell>
          <cell r="R264">
            <v>602103396</v>
          </cell>
          <cell r="S264">
            <v>22.1</v>
          </cell>
          <cell r="T264">
            <v>71843</v>
          </cell>
          <cell r="U264">
            <v>8380.7999999999993</v>
          </cell>
          <cell r="V264">
            <v>360</v>
          </cell>
          <cell r="W264">
            <v>411998729</v>
          </cell>
          <cell r="X264">
            <v>15.1</v>
          </cell>
          <cell r="Y264">
            <v>144.1</v>
          </cell>
          <cell r="Z264">
            <v>66.7</v>
          </cell>
          <cell r="AA264">
            <v>151.19999999999999</v>
          </cell>
        </row>
        <row r="265">
          <cell r="M265" t="str">
            <v>研究開発費</v>
          </cell>
          <cell r="N265">
            <v>0</v>
          </cell>
          <cell r="O265" t="str">
            <v>売上比</v>
          </cell>
          <cell r="P265">
            <v>0</v>
          </cell>
        </row>
        <row r="267">
          <cell r="A267" t="str">
            <v>AM</v>
          </cell>
          <cell r="C267" t="str">
            <v>通信機器事業関連合計</v>
          </cell>
          <cell r="F267">
            <v>14079510103</v>
          </cell>
          <cell r="G267">
            <v>102.5</v>
          </cell>
          <cell r="H267">
            <v>102.8</v>
          </cell>
          <cell r="I267">
            <v>150</v>
          </cell>
          <cell r="J267">
            <v>15241547967</v>
          </cell>
          <cell r="K267">
            <v>100.5</v>
          </cell>
          <cell r="L267">
            <v>149.4</v>
          </cell>
          <cell r="M267">
            <v>109.1</v>
          </cell>
          <cell r="N267">
            <v>16118324955</v>
          </cell>
          <cell r="O267">
            <v>102</v>
          </cell>
          <cell r="P267">
            <v>149</v>
          </cell>
          <cell r="Q267">
            <v>104.6</v>
          </cell>
          <cell r="R267">
            <v>2730887859</v>
          </cell>
          <cell r="S267">
            <v>17.899999999999999</v>
          </cell>
          <cell r="T267">
            <v>245123.25</v>
          </cell>
          <cell r="U267">
            <v>11140.8</v>
          </cell>
          <cell r="V267">
            <v>1230</v>
          </cell>
          <cell r="W267">
            <v>1789892833</v>
          </cell>
          <cell r="X267">
            <v>11.1</v>
          </cell>
          <cell r="Y267">
            <v>120.3</v>
          </cell>
          <cell r="Z267">
            <v>106.3</v>
          </cell>
          <cell r="AA267">
            <v>156.19999999999999</v>
          </cell>
        </row>
        <row r="268">
          <cell r="E268">
            <v>0</v>
          </cell>
          <cell r="F268">
            <v>14079510103</v>
          </cell>
          <cell r="M268" t="str">
            <v>研究開発費</v>
          </cell>
          <cell r="N268">
            <v>0</v>
          </cell>
          <cell r="O268" t="str">
            <v>売上比</v>
          </cell>
          <cell r="P268">
            <v>0</v>
          </cell>
        </row>
        <row r="275">
          <cell r="A275" t="str">
            <v>集計ｺｰﾄﾞ</v>
          </cell>
          <cell r="D275" t="str">
            <v xml:space="preserve">  部      門</v>
          </cell>
          <cell r="F275" t="str">
            <v>受　注　実　績</v>
          </cell>
          <cell r="G275" t="str">
            <v>遂行率</v>
          </cell>
          <cell r="H275" t="str">
            <v>前月比</v>
          </cell>
          <cell r="I275" t="str">
            <v>ＭＰ比</v>
          </cell>
          <cell r="J275" t="str">
            <v>総　　生    産</v>
          </cell>
          <cell r="K275" t="str">
            <v>遂行率</v>
          </cell>
          <cell r="L275" t="str">
            <v>前月比</v>
          </cell>
          <cell r="M275" t="str">
            <v>ＭＰ比</v>
          </cell>
          <cell r="N275" t="str">
            <v>売　上　実　績</v>
          </cell>
          <cell r="O275" t="str">
            <v>遂行率</v>
          </cell>
          <cell r="P275" t="str">
            <v>前月比</v>
          </cell>
          <cell r="Q275" t="str">
            <v>ＭＰ比</v>
          </cell>
          <cell r="R275" t="str">
            <v>差　 　引</v>
          </cell>
          <cell r="S275" t="str">
            <v>生産比</v>
          </cell>
          <cell r="T275" t="str">
            <v>総  時  間</v>
          </cell>
          <cell r="U275" t="str">
            <v>時間当り</v>
          </cell>
          <cell r="V275" t="str">
            <v>人員</v>
          </cell>
          <cell r="W275" t="str">
            <v>税引前利益</v>
          </cell>
          <cell r="X275" t="str">
            <v>売生比</v>
          </cell>
          <cell r="Y275" t="str">
            <v>遂行率</v>
          </cell>
          <cell r="Z275" t="str">
            <v>前月比</v>
          </cell>
          <cell r="AA275" t="str">
            <v>ＭＰ比</v>
          </cell>
        </row>
        <row r="276">
          <cell r="A276" t="str">
            <v>ADAK01</v>
          </cell>
          <cell r="C276" t="str">
            <v>光</v>
          </cell>
          <cell r="D276" t="str">
            <v xml:space="preserve">  営　　　　業</v>
          </cell>
          <cell r="F276">
            <v>1585818356</v>
          </cell>
          <cell r="G276">
            <v>102.3</v>
          </cell>
          <cell r="H276">
            <v>110.8</v>
          </cell>
          <cell r="I276">
            <v>97.3</v>
          </cell>
          <cell r="J276" t="str">
            <v xml:space="preserve">      ―</v>
          </cell>
          <cell r="K276" t="str">
            <v xml:space="preserve">  ―</v>
          </cell>
          <cell r="L276" t="str">
            <v xml:space="preserve">  ―</v>
          </cell>
          <cell r="M276" t="str">
            <v xml:space="preserve">  ―</v>
          </cell>
          <cell r="N276">
            <v>1607845247</v>
          </cell>
          <cell r="O276">
            <v>101.5</v>
          </cell>
          <cell r="P276">
            <v>124.4</v>
          </cell>
          <cell r="Q276">
            <v>97.6</v>
          </cell>
          <cell r="R276">
            <v>-303120065</v>
          </cell>
          <cell r="S276" t="str">
            <v xml:space="preserve">  ―</v>
          </cell>
          <cell r="T276">
            <v>19706.75</v>
          </cell>
          <cell r="U276">
            <v>-15381.5</v>
          </cell>
          <cell r="V276" t="str">
            <v xml:space="preserve">   ―</v>
          </cell>
          <cell r="W276">
            <v>-384597180</v>
          </cell>
          <cell r="X276" t="str">
            <v xml:space="preserve">  ―</v>
          </cell>
          <cell r="Y276" t="str">
            <v xml:space="preserve">  ―</v>
          </cell>
          <cell r="Z276" t="str">
            <v xml:space="preserve">  ―</v>
          </cell>
          <cell r="AA276" t="str">
            <v xml:space="preserve">  ―</v>
          </cell>
        </row>
        <row r="278">
          <cell r="A278" t="str">
            <v>ADAK0202</v>
          </cell>
          <cell r="C278" t="str">
            <v>学</v>
          </cell>
          <cell r="D278" t="str">
            <v>　カメラ事業部</v>
          </cell>
          <cell r="F278">
            <v>1558366613</v>
          </cell>
          <cell r="G278">
            <v>102.3</v>
          </cell>
          <cell r="H278">
            <v>113.5</v>
          </cell>
          <cell r="I278">
            <v>98.4</v>
          </cell>
          <cell r="J278">
            <v>931437058</v>
          </cell>
          <cell r="K278">
            <v>77.7</v>
          </cell>
          <cell r="L278">
            <v>90.9</v>
          </cell>
          <cell r="M278">
            <v>68.900000000000006</v>
          </cell>
          <cell r="N278">
            <v>1471548606</v>
          </cell>
          <cell r="O278">
            <v>98.9</v>
          </cell>
          <cell r="P278">
            <v>140</v>
          </cell>
          <cell r="Q278">
            <v>97</v>
          </cell>
          <cell r="R278">
            <v>58210888</v>
          </cell>
          <cell r="S278">
            <v>6.2</v>
          </cell>
          <cell r="T278">
            <v>16199.25</v>
          </cell>
          <cell r="U278">
            <v>3593.4</v>
          </cell>
          <cell r="V278" t="str">
            <v xml:space="preserve">   ―</v>
          </cell>
          <cell r="W278">
            <v>-2809389</v>
          </cell>
          <cell r="X278" t="str">
            <v xml:space="preserve">  ―</v>
          </cell>
          <cell r="Y278" t="str">
            <v xml:space="preserve">  ―</v>
          </cell>
          <cell r="Z278" t="str">
            <v xml:space="preserve">  ―</v>
          </cell>
          <cell r="AA278" t="str">
            <v xml:space="preserve">  ―</v>
          </cell>
        </row>
        <row r="280">
          <cell r="A280" t="str">
            <v>ADAK0203</v>
          </cell>
          <cell r="C280" t="str">
            <v>機</v>
          </cell>
          <cell r="D280" t="str">
            <v>　特機事業部</v>
          </cell>
          <cell r="F280">
            <v>24831750</v>
          </cell>
          <cell r="G280">
            <v>93</v>
          </cell>
          <cell r="H280">
            <v>44.8</v>
          </cell>
          <cell r="I280">
            <v>53.5</v>
          </cell>
          <cell r="J280">
            <v>148284738</v>
          </cell>
          <cell r="K280">
            <v>101.5</v>
          </cell>
          <cell r="L280">
            <v>46.1</v>
          </cell>
          <cell r="M280">
            <v>100.4</v>
          </cell>
          <cell r="N280">
            <v>136121078</v>
          </cell>
          <cell r="O280">
            <v>143</v>
          </cell>
          <cell r="P280">
            <v>55.5</v>
          </cell>
          <cell r="Q280">
            <v>104.4</v>
          </cell>
          <cell r="R280">
            <v>27869371</v>
          </cell>
          <cell r="S280">
            <v>18.7</v>
          </cell>
          <cell r="T280">
            <v>5153.5</v>
          </cell>
          <cell r="U280">
            <v>5407.8</v>
          </cell>
          <cell r="V280" t="str">
            <v xml:space="preserve">   ―</v>
          </cell>
          <cell r="W280">
            <v>8680025</v>
          </cell>
          <cell r="X280">
            <v>5.9</v>
          </cell>
          <cell r="Y280">
            <v>86.2</v>
          </cell>
          <cell r="Z280">
            <v>40.799999999999997</v>
          </cell>
          <cell r="AA280">
            <v>69.8</v>
          </cell>
        </row>
        <row r="282">
          <cell r="A282" t="str">
            <v>ADAK0306</v>
          </cell>
          <cell r="C282" t="str">
            <v>器</v>
          </cell>
          <cell r="D282" t="str">
            <v>　開　　発　　部</v>
          </cell>
          <cell r="F282" t="str">
            <v xml:space="preserve">      ―</v>
          </cell>
          <cell r="G282" t="str">
            <v xml:space="preserve">  ―</v>
          </cell>
          <cell r="H282" t="str">
            <v xml:space="preserve">  ―</v>
          </cell>
          <cell r="I282" t="str">
            <v xml:space="preserve">  ―</v>
          </cell>
          <cell r="J282">
            <v>1421780</v>
          </cell>
          <cell r="K282">
            <v>102.2</v>
          </cell>
          <cell r="L282">
            <v>34.700000000000003</v>
          </cell>
          <cell r="M282">
            <v>72.900000000000006</v>
          </cell>
          <cell r="N282" t="str">
            <v xml:space="preserve">      ―</v>
          </cell>
          <cell r="O282" t="str">
            <v xml:space="preserve">  ―</v>
          </cell>
          <cell r="P282" t="str">
            <v xml:space="preserve">  ―</v>
          </cell>
          <cell r="Q282" t="str">
            <v xml:space="preserve">  ―</v>
          </cell>
          <cell r="R282">
            <v>-49422247</v>
          </cell>
          <cell r="S282" t="str">
            <v xml:space="preserve">  ―</v>
          </cell>
          <cell r="T282">
            <v>19180.5</v>
          </cell>
          <cell r="U282">
            <v>-2576.6</v>
          </cell>
          <cell r="V282" t="str">
            <v xml:space="preserve">   ―</v>
          </cell>
          <cell r="W282">
            <v>-125954821</v>
          </cell>
          <cell r="X282" t="str">
            <v xml:space="preserve">  ―</v>
          </cell>
          <cell r="Y282" t="str">
            <v xml:space="preserve">  ―</v>
          </cell>
          <cell r="Z282" t="str">
            <v xml:space="preserve">  ―</v>
          </cell>
          <cell r="AA282" t="str">
            <v xml:space="preserve">  ―</v>
          </cell>
        </row>
        <row r="283">
          <cell r="M283" t="str">
            <v>研究開発費</v>
          </cell>
          <cell r="N283">
            <v>170194745</v>
          </cell>
        </row>
        <row r="284">
          <cell r="A284" t="str">
            <v>ADAK0307</v>
          </cell>
          <cell r="C284" t="str">
            <v>統</v>
          </cell>
          <cell r="D284" t="str">
            <v>　Ｒ＆Ｄセンター</v>
          </cell>
          <cell r="F284" t="str">
            <v xml:space="preserve">      ―</v>
          </cell>
          <cell r="G284" t="str">
            <v xml:space="preserve">  ―</v>
          </cell>
          <cell r="H284" t="str">
            <v xml:space="preserve">  ―</v>
          </cell>
          <cell r="I284" t="str">
            <v xml:space="preserve">  ―</v>
          </cell>
          <cell r="J284">
            <v>0</v>
          </cell>
          <cell r="K284" t="str">
            <v xml:space="preserve">  ―</v>
          </cell>
          <cell r="L284" t="str">
            <v xml:space="preserve">  ―</v>
          </cell>
          <cell r="M284" t="str">
            <v xml:space="preserve">  ―</v>
          </cell>
          <cell r="N284" t="str">
            <v xml:space="preserve">      ―</v>
          </cell>
          <cell r="O284" t="str">
            <v xml:space="preserve">  ―</v>
          </cell>
          <cell r="P284" t="str">
            <v xml:space="preserve">  ―</v>
          </cell>
          <cell r="Q284" t="str">
            <v xml:space="preserve">  ―</v>
          </cell>
          <cell r="R284">
            <v>-2474399</v>
          </cell>
          <cell r="S284" t="str">
            <v xml:space="preserve">  ―</v>
          </cell>
          <cell r="T284">
            <v>1685.5</v>
          </cell>
          <cell r="U284">
            <v>-1468</v>
          </cell>
          <cell r="V284" t="str">
            <v xml:space="preserve">   ―</v>
          </cell>
          <cell r="W284">
            <v>-11750170</v>
          </cell>
          <cell r="X284" t="str">
            <v xml:space="preserve">  ―</v>
          </cell>
          <cell r="Y284" t="str">
            <v xml:space="preserve">  ―</v>
          </cell>
          <cell r="Z284" t="str">
            <v xml:space="preserve">  ―</v>
          </cell>
          <cell r="AA284" t="str">
            <v xml:space="preserve">  ―</v>
          </cell>
        </row>
        <row r="285">
          <cell r="M285" t="str">
            <v>研究開発費</v>
          </cell>
          <cell r="N285">
            <v>13971561</v>
          </cell>
        </row>
        <row r="286">
          <cell r="C286" t="str">
            <v>括</v>
          </cell>
        </row>
        <row r="287">
          <cell r="A287" t="str">
            <v>ADAK01</v>
          </cell>
          <cell r="D287" t="str">
            <v>　営　　業　  計</v>
          </cell>
          <cell r="F287">
            <v>1585818356</v>
          </cell>
          <cell r="G287">
            <v>102.3</v>
          </cell>
          <cell r="H287">
            <v>110.8</v>
          </cell>
          <cell r="I287">
            <v>97.3</v>
          </cell>
          <cell r="J287" t="str">
            <v xml:space="preserve">      ―</v>
          </cell>
          <cell r="K287" t="str">
            <v xml:space="preserve">  ―</v>
          </cell>
          <cell r="L287" t="str">
            <v xml:space="preserve">  ―</v>
          </cell>
          <cell r="M287" t="str">
            <v xml:space="preserve">  ―</v>
          </cell>
          <cell r="N287">
            <v>1607845247</v>
          </cell>
          <cell r="O287">
            <v>101.5</v>
          </cell>
          <cell r="P287">
            <v>124.4</v>
          </cell>
          <cell r="Q287">
            <v>97.6</v>
          </cell>
          <cell r="R287">
            <v>-303120065</v>
          </cell>
          <cell r="S287" t="str">
            <v xml:space="preserve">  ―</v>
          </cell>
          <cell r="T287">
            <v>19706.75</v>
          </cell>
          <cell r="U287">
            <v>-15381.5</v>
          </cell>
          <cell r="V287" t="str">
            <v xml:space="preserve">   ―</v>
          </cell>
          <cell r="W287">
            <v>-384597180</v>
          </cell>
          <cell r="X287" t="str">
            <v xml:space="preserve">  ―</v>
          </cell>
          <cell r="Y287" t="str">
            <v xml:space="preserve">  ―</v>
          </cell>
          <cell r="Z287" t="str">
            <v xml:space="preserve">  ―</v>
          </cell>
          <cell r="AA287" t="str">
            <v xml:space="preserve">  ―</v>
          </cell>
        </row>
        <row r="288">
          <cell r="A288" t="str">
            <v>ADAK02</v>
          </cell>
          <cell r="C288" t="str">
            <v>事</v>
          </cell>
          <cell r="D288" t="str">
            <v>　製　　造  　計</v>
          </cell>
          <cell r="F288">
            <v>1583198363</v>
          </cell>
          <cell r="G288">
            <v>102.2</v>
          </cell>
          <cell r="H288">
            <v>110.9</v>
          </cell>
          <cell r="I288">
            <v>97.1</v>
          </cell>
          <cell r="J288">
            <v>1079721796</v>
          </cell>
          <cell r="K288">
            <v>80.3</v>
          </cell>
          <cell r="L288">
            <v>80.2</v>
          </cell>
          <cell r="M288">
            <v>72</v>
          </cell>
          <cell r="N288">
            <v>1607669684</v>
          </cell>
          <cell r="O288">
            <v>101.5</v>
          </cell>
          <cell r="P288">
            <v>124</v>
          </cell>
          <cell r="Q288">
            <v>97.6</v>
          </cell>
          <cell r="R288">
            <v>86080259</v>
          </cell>
          <cell r="S288">
            <v>7.9</v>
          </cell>
          <cell r="T288">
            <v>21352.75</v>
          </cell>
          <cell r="U288">
            <v>4031.3</v>
          </cell>
          <cell r="V288" t="str">
            <v xml:space="preserve">   ―</v>
          </cell>
          <cell r="W288">
            <v>5870636</v>
          </cell>
          <cell r="X288">
            <v>0.5</v>
          </cell>
          <cell r="Y288">
            <v>11.1</v>
          </cell>
          <cell r="Z288">
            <v>10.9</v>
          </cell>
          <cell r="AA288">
            <v>5</v>
          </cell>
        </row>
        <row r="289">
          <cell r="A289" t="str">
            <v>ADAK03</v>
          </cell>
          <cell r="D289" t="str">
            <v>　研　　究  　計</v>
          </cell>
          <cell r="F289" t="str">
            <v xml:space="preserve">      ―</v>
          </cell>
          <cell r="G289" t="str">
            <v xml:space="preserve">  ―</v>
          </cell>
          <cell r="H289" t="str">
            <v xml:space="preserve">  ―</v>
          </cell>
          <cell r="I289" t="str">
            <v xml:space="preserve">  ―</v>
          </cell>
          <cell r="J289">
            <v>1421780</v>
          </cell>
          <cell r="K289">
            <v>102.2</v>
          </cell>
          <cell r="L289">
            <v>34.700000000000003</v>
          </cell>
          <cell r="M289">
            <v>72.900000000000006</v>
          </cell>
          <cell r="N289" t="str">
            <v xml:space="preserve">      ―</v>
          </cell>
          <cell r="O289" t="str">
            <v xml:space="preserve">  ―</v>
          </cell>
          <cell r="P289" t="str">
            <v xml:space="preserve">  ―</v>
          </cell>
          <cell r="Q289" t="str">
            <v xml:space="preserve">  ―</v>
          </cell>
          <cell r="R289">
            <v>-51896646</v>
          </cell>
          <cell r="S289" t="str">
            <v xml:space="preserve">  ―</v>
          </cell>
          <cell r="T289">
            <v>20866</v>
          </cell>
          <cell r="U289">
            <v>-2487.1</v>
          </cell>
          <cell r="V289" t="str">
            <v xml:space="preserve">   ―</v>
          </cell>
          <cell r="W289">
            <v>-137704991</v>
          </cell>
          <cell r="X289" t="str">
            <v xml:space="preserve">  ―</v>
          </cell>
          <cell r="Y289" t="str">
            <v xml:space="preserve">  ―</v>
          </cell>
          <cell r="Z289" t="str">
            <v xml:space="preserve">  ―</v>
          </cell>
          <cell r="AA289" t="str">
            <v xml:space="preserve">  ―</v>
          </cell>
        </row>
        <row r="290">
          <cell r="A290" t="str">
            <v>ADAK08</v>
          </cell>
          <cell r="C290" t="str">
            <v>業</v>
          </cell>
          <cell r="D290" t="str">
            <v>　統 括 事 業 部 室</v>
          </cell>
          <cell r="F290" t="str">
            <v xml:space="preserve">      ―</v>
          </cell>
          <cell r="G290" t="str">
            <v xml:space="preserve">  ―</v>
          </cell>
          <cell r="H290" t="str">
            <v xml:space="preserve">  ―</v>
          </cell>
          <cell r="I290" t="str">
            <v xml:space="preserve">  ―</v>
          </cell>
          <cell r="J290" t="str">
            <v xml:space="preserve">      ―</v>
          </cell>
          <cell r="K290" t="str">
            <v xml:space="preserve">  ―</v>
          </cell>
          <cell r="L290" t="str">
            <v xml:space="preserve">  ―</v>
          </cell>
          <cell r="M290" t="str">
            <v xml:space="preserve">  ―</v>
          </cell>
          <cell r="N290" t="str">
            <v xml:space="preserve">      ―</v>
          </cell>
          <cell r="O290" t="str">
            <v xml:space="preserve">  ―</v>
          </cell>
          <cell r="P290" t="str">
            <v xml:space="preserve">  ―</v>
          </cell>
          <cell r="Q290" t="str">
            <v xml:space="preserve">  ―</v>
          </cell>
          <cell r="R290">
            <v>-5103351</v>
          </cell>
          <cell r="S290" t="str">
            <v xml:space="preserve">  ―</v>
          </cell>
          <cell r="T290">
            <v>2107</v>
          </cell>
          <cell r="U290">
            <v>-2422</v>
          </cell>
          <cell r="V290" t="str">
            <v xml:space="preserve">   ―</v>
          </cell>
          <cell r="W290">
            <v>-34445071</v>
          </cell>
          <cell r="X290" t="str">
            <v xml:space="preserve">  ―</v>
          </cell>
          <cell r="Y290" t="str">
            <v xml:space="preserve">  ―</v>
          </cell>
          <cell r="Z290" t="str">
            <v xml:space="preserve">  ―</v>
          </cell>
          <cell r="AA290" t="str">
            <v xml:space="preserve">  ―</v>
          </cell>
        </row>
        <row r="291">
          <cell r="A291" t="str">
            <v>ADAK09</v>
          </cell>
          <cell r="D291" t="str">
            <v xml:space="preserve">  調　　整　　計</v>
          </cell>
          <cell r="F291" t="str">
            <v xml:space="preserve">      ―</v>
          </cell>
          <cell r="G291" t="str">
            <v xml:space="preserve">  ―</v>
          </cell>
          <cell r="H291" t="str">
            <v xml:space="preserve">  ―</v>
          </cell>
          <cell r="I291" t="str">
            <v xml:space="preserve">  ―</v>
          </cell>
          <cell r="J291" t="str">
            <v xml:space="preserve">      ―</v>
          </cell>
          <cell r="K291" t="str">
            <v xml:space="preserve">  ―</v>
          </cell>
          <cell r="L291" t="str">
            <v xml:space="preserve">  ―</v>
          </cell>
          <cell r="M291" t="str">
            <v xml:space="preserve">  ―</v>
          </cell>
          <cell r="N291" t="str">
            <v xml:space="preserve">      ―</v>
          </cell>
          <cell r="O291" t="str">
            <v xml:space="preserve">  ―</v>
          </cell>
          <cell r="P291" t="str">
            <v xml:space="preserve">  ―</v>
          </cell>
          <cell r="Q291" t="str">
            <v xml:space="preserve">  ―</v>
          </cell>
          <cell r="R291" t="str">
            <v xml:space="preserve">      ―</v>
          </cell>
          <cell r="S291" t="str">
            <v xml:space="preserve">  ―</v>
          </cell>
          <cell r="T291" t="str">
            <v xml:space="preserve">      ―</v>
          </cell>
          <cell r="U291" t="str">
            <v xml:space="preserve">    ―</v>
          </cell>
          <cell r="V291" t="str">
            <v xml:space="preserve">   ―</v>
          </cell>
          <cell r="W291">
            <v>46860418</v>
          </cell>
          <cell r="X291" t="str">
            <v xml:space="preserve">  ―</v>
          </cell>
          <cell r="Y291" t="str">
            <v xml:space="preserve">  ―</v>
          </cell>
          <cell r="Z291" t="str">
            <v xml:space="preserve">  ―</v>
          </cell>
          <cell r="AA291" t="str">
            <v xml:space="preserve">  ―</v>
          </cell>
        </row>
        <row r="292">
          <cell r="C292" t="str">
            <v>部</v>
          </cell>
        </row>
        <row r="293">
          <cell r="A293" t="str">
            <v>ADA</v>
          </cell>
          <cell r="D293" t="str">
            <v xml:space="preserve">  合     　 計</v>
          </cell>
          <cell r="F293">
            <v>1585818356</v>
          </cell>
          <cell r="G293">
            <v>102.3</v>
          </cell>
          <cell r="H293">
            <v>110.8</v>
          </cell>
          <cell r="I293">
            <v>97.3</v>
          </cell>
          <cell r="J293">
            <v>1081143576</v>
          </cell>
          <cell r="K293">
            <v>80.3</v>
          </cell>
          <cell r="L293">
            <v>80</v>
          </cell>
          <cell r="M293">
            <v>72</v>
          </cell>
          <cell r="N293">
            <v>1607845247</v>
          </cell>
          <cell r="O293">
            <v>101.5</v>
          </cell>
          <cell r="P293">
            <v>124.4</v>
          </cell>
          <cell r="Q293">
            <v>97.6</v>
          </cell>
          <cell r="R293">
            <v>-274039803</v>
          </cell>
          <cell r="S293" t="str">
            <v xml:space="preserve">  ―</v>
          </cell>
          <cell r="T293">
            <v>64032.5</v>
          </cell>
          <cell r="U293">
            <v>-4279.6000000000004</v>
          </cell>
          <cell r="V293">
            <v>325</v>
          </cell>
          <cell r="W293">
            <v>-504016188</v>
          </cell>
          <cell r="X293" t="str">
            <v xml:space="preserve">  ―</v>
          </cell>
          <cell r="Y293" t="str">
            <v xml:space="preserve">  ―</v>
          </cell>
          <cell r="Z293" t="str">
            <v xml:space="preserve">  ―</v>
          </cell>
          <cell r="AA293" t="str">
            <v xml:space="preserve">  ―</v>
          </cell>
        </row>
        <row r="294">
          <cell r="E294">
            <v>0</v>
          </cell>
          <cell r="F294">
            <v>1585818356</v>
          </cell>
          <cell r="M294" t="str">
            <v>研究開発費</v>
          </cell>
          <cell r="N294">
            <v>184166306</v>
          </cell>
          <cell r="O294" t="str">
            <v>売上比</v>
          </cell>
          <cell r="P294">
            <v>11.4</v>
          </cell>
        </row>
        <row r="296">
          <cell r="A296" t="str">
            <v>ARAA01</v>
          </cell>
          <cell r="C296" t="str">
            <v>精</v>
          </cell>
          <cell r="D296" t="str">
            <v xml:space="preserve">  営　　　　業</v>
          </cell>
          <cell r="F296">
            <v>91148964</v>
          </cell>
          <cell r="G296">
            <v>123.1</v>
          </cell>
          <cell r="H296">
            <v>65.099999999999994</v>
          </cell>
          <cell r="I296">
            <v>113.9</v>
          </cell>
          <cell r="J296" t="str">
            <v xml:space="preserve">      ―</v>
          </cell>
          <cell r="K296" t="str">
            <v xml:space="preserve">  ―</v>
          </cell>
          <cell r="L296" t="str">
            <v xml:space="preserve">  ―</v>
          </cell>
          <cell r="M296" t="str">
            <v xml:space="preserve">  ―</v>
          </cell>
          <cell r="N296">
            <v>198062900</v>
          </cell>
          <cell r="O296">
            <v>140</v>
          </cell>
          <cell r="P296">
            <v>178.5</v>
          </cell>
          <cell r="Q296">
            <v>198</v>
          </cell>
          <cell r="R296">
            <v>3178532</v>
          </cell>
          <cell r="S296" t="str">
            <v xml:space="preserve">  ―</v>
          </cell>
          <cell r="T296">
            <v>383.5</v>
          </cell>
          <cell r="U296">
            <v>8288.2000000000007</v>
          </cell>
          <cell r="V296" t="str">
            <v xml:space="preserve">   ―</v>
          </cell>
          <cell r="W296">
            <v>966096</v>
          </cell>
          <cell r="X296">
            <v>0.5</v>
          </cell>
          <cell r="Y296">
            <v>170.6</v>
          </cell>
          <cell r="Z296" t="str">
            <v xml:space="preserve">  ―</v>
          </cell>
          <cell r="AA296">
            <v>690</v>
          </cell>
        </row>
        <row r="297">
          <cell r="A297" t="str">
            <v>ARAA02</v>
          </cell>
          <cell r="D297" t="str">
            <v xml:space="preserve">  製　　　　造</v>
          </cell>
          <cell r="F297" t="str">
            <v xml:space="preserve">      ―</v>
          </cell>
          <cell r="G297" t="str">
            <v xml:space="preserve">  ―</v>
          </cell>
          <cell r="H297" t="str">
            <v xml:space="preserve">  ―</v>
          </cell>
          <cell r="I297" t="str">
            <v xml:space="preserve">  ―</v>
          </cell>
          <cell r="J297">
            <v>406082220</v>
          </cell>
          <cell r="K297">
            <v>111</v>
          </cell>
          <cell r="L297">
            <v>122</v>
          </cell>
          <cell r="M297">
            <v>120.4</v>
          </cell>
          <cell r="N297" t="str">
            <v xml:space="preserve">      ―</v>
          </cell>
          <cell r="O297" t="str">
            <v xml:space="preserve">  ―</v>
          </cell>
          <cell r="P297" t="str">
            <v xml:space="preserve">  ―</v>
          </cell>
          <cell r="Q297" t="str">
            <v xml:space="preserve">  ―</v>
          </cell>
          <cell r="R297">
            <v>67467128</v>
          </cell>
          <cell r="S297">
            <v>16.600000000000001</v>
          </cell>
          <cell r="T297">
            <v>16753.5</v>
          </cell>
          <cell r="U297">
            <v>4027</v>
          </cell>
          <cell r="V297" t="str">
            <v xml:space="preserve">   ―</v>
          </cell>
          <cell r="W297">
            <v>7720773</v>
          </cell>
          <cell r="X297">
            <v>1.9</v>
          </cell>
          <cell r="Y297">
            <v>75.400000000000006</v>
          </cell>
          <cell r="Z297">
            <v>50.3</v>
          </cell>
          <cell r="AA297">
            <v>106.5</v>
          </cell>
        </row>
        <row r="298">
          <cell r="A298" t="str">
            <v>ARAA09</v>
          </cell>
          <cell r="D298" t="str">
            <v xml:space="preserve">  調　　　　整</v>
          </cell>
          <cell r="F298" t="str">
            <v xml:space="preserve">      ―</v>
          </cell>
          <cell r="G298" t="str">
            <v xml:space="preserve">  ―</v>
          </cell>
          <cell r="H298" t="str">
            <v xml:space="preserve">  ―</v>
          </cell>
          <cell r="I298" t="str">
            <v xml:space="preserve">  ―</v>
          </cell>
          <cell r="J298" t="str">
            <v xml:space="preserve">      ―</v>
          </cell>
          <cell r="K298" t="str">
            <v xml:space="preserve">  ―</v>
          </cell>
          <cell r="L298" t="str">
            <v xml:space="preserve">  ―</v>
          </cell>
          <cell r="M298" t="str">
            <v xml:space="preserve">  ―</v>
          </cell>
          <cell r="N298" t="str">
            <v xml:space="preserve">      ―</v>
          </cell>
          <cell r="O298" t="str">
            <v xml:space="preserve">  ―</v>
          </cell>
          <cell r="P298" t="str">
            <v xml:space="preserve">  ―</v>
          </cell>
          <cell r="Q298" t="str">
            <v xml:space="preserve">  ―</v>
          </cell>
          <cell r="R298" t="str">
            <v xml:space="preserve">      ―</v>
          </cell>
          <cell r="S298" t="str">
            <v xml:space="preserve">  ―</v>
          </cell>
          <cell r="T298" t="str">
            <v xml:space="preserve">      ―</v>
          </cell>
          <cell r="U298" t="str">
            <v xml:space="preserve">    ―</v>
          </cell>
          <cell r="V298" t="str">
            <v xml:space="preserve">   ―</v>
          </cell>
          <cell r="W298">
            <v>0</v>
          </cell>
          <cell r="X298" t="str">
            <v xml:space="preserve">  ―</v>
          </cell>
          <cell r="Y298" t="str">
            <v xml:space="preserve">  ―</v>
          </cell>
          <cell r="Z298" t="str">
            <v xml:space="preserve">  ―</v>
          </cell>
          <cell r="AA298" t="str">
            <v xml:space="preserve">  ―</v>
          </cell>
        </row>
        <row r="299">
          <cell r="A299" t="str">
            <v>ARAA</v>
          </cell>
          <cell r="C299" t="str">
            <v>機</v>
          </cell>
          <cell r="D299" t="str">
            <v xml:space="preserve">  合      　計</v>
          </cell>
          <cell r="F299">
            <v>91148964</v>
          </cell>
          <cell r="G299">
            <v>123.1</v>
          </cell>
          <cell r="H299">
            <v>65.099999999999994</v>
          </cell>
          <cell r="I299">
            <v>113.9</v>
          </cell>
          <cell r="J299">
            <v>406082220</v>
          </cell>
          <cell r="K299">
            <v>111</v>
          </cell>
          <cell r="L299">
            <v>122</v>
          </cell>
          <cell r="M299">
            <v>120.4</v>
          </cell>
          <cell r="N299">
            <v>198062900</v>
          </cell>
          <cell r="O299">
            <v>140</v>
          </cell>
          <cell r="P299">
            <v>178.5</v>
          </cell>
          <cell r="Q299">
            <v>198</v>
          </cell>
          <cell r="R299">
            <v>70645660</v>
          </cell>
          <cell r="S299">
            <v>17.3</v>
          </cell>
          <cell r="T299">
            <v>17137</v>
          </cell>
          <cell r="U299">
            <v>4122.3999999999996</v>
          </cell>
          <cell r="V299">
            <v>100</v>
          </cell>
          <cell r="W299">
            <v>8686869</v>
          </cell>
          <cell r="X299">
            <v>4.4000000000000004</v>
          </cell>
          <cell r="Y299">
            <v>80.400000000000006</v>
          </cell>
          <cell r="Z299">
            <v>57.2</v>
          </cell>
          <cell r="AA299">
            <v>117.6</v>
          </cell>
        </row>
        <row r="300">
          <cell r="E300">
            <v>0</v>
          </cell>
          <cell r="F300">
            <v>91148964</v>
          </cell>
        </row>
        <row r="302">
          <cell r="A302" t="str">
            <v>APAA01</v>
          </cell>
          <cell r="C302" t="str">
            <v>物</v>
          </cell>
          <cell r="D302" t="str">
            <v xml:space="preserve">  営　　　　業</v>
          </cell>
          <cell r="F302">
            <v>28214625</v>
          </cell>
          <cell r="G302">
            <v>102.6</v>
          </cell>
          <cell r="H302">
            <v>90.7</v>
          </cell>
          <cell r="I302">
            <v>96.5</v>
          </cell>
          <cell r="J302">
            <v>40139410</v>
          </cell>
          <cell r="K302">
            <v>101.8</v>
          </cell>
          <cell r="L302">
            <v>90.4</v>
          </cell>
          <cell r="M302" t="str">
            <v xml:space="preserve">  ―</v>
          </cell>
          <cell r="N302">
            <v>29014625</v>
          </cell>
          <cell r="O302">
            <v>102.5</v>
          </cell>
          <cell r="P302">
            <v>90.9</v>
          </cell>
          <cell r="Q302">
            <v>99.3</v>
          </cell>
          <cell r="R302">
            <v>12466197</v>
          </cell>
          <cell r="S302">
            <v>31</v>
          </cell>
          <cell r="T302">
            <v>1826.75</v>
          </cell>
          <cell r="U302">
            <v>6824.2</v>
          </cell>
          <cell r="V302" t="str">
            <v xml:space="preserve">   ―</v>
          </cell>
          <cell r="W302">
            <v>6539118</v>
          </cell>
          <cell r="X302">
            <v>16.3</v>
          </cell>
          <cell r="Y302">
            <v>88.6</v>
          </cell>
          <cell r="Z302">
            <v>67.3</v>
          </cell>
          <cell r="AA302">
            <v>103.8</v>
          </cell>
        </row>
        <row r="303">
          <cell r="A303" t="str">
            <v>APAA02</v>
          </cell>
          <cell r="D303" t="str">
            <v xml:space="preserve">  製　　　　造</v>
          </cell>
          <cell r="F303" t="str">
            <v xml:space="preserve">      ―</v>
          </cell>
          <cell r="G303" t="str">
            <v xml:space="preserve">  ―</v>
          </cell>
          <cell r="H303" t="str">
            <v xml:space="preserve">  ―</v>
          </cell>
          <cell r="I303" t="str">
            <v xml:space="preserve">  ―</v>
          </cell>
          <cell r="J303">
            <v>29014625</v>
          </cell>
          <cell r="K303">
            <v>102.5</v>
          </cell>
          <cell r="L303">
            <v>90.9</v>
          </cell>
          <cell r="M303">
            <v>97.5</v>
          </cell>
          <cell r="N303">
            <v>348160553</v>
          </cell>
          <cell r="O303">
            <v>100.4</v>
          </cell>
          <cell r="P303">
            <v>98</v>
          </cell>
          <cell r="Q303" t="str">
            <v xml:space="preserve">  ―</v>
          </cell>
          <cell r="R303">
            <v>163062090</v>
          </cell>
          <cell r="S303">
            <v>46.8</v>
          </cell>
          <cell r="T303">
            <v>26814.5</v>
          </cell>
          <cell r="U303">
            <v>6081.1</v>
          </cell>
          <cell r="V303" t="str">
            <v xml:space="preserve">   ―</v>
          </cell>
          <cell r="W303">
            <v>77048705</v>
          </cell>
          <cell r="X303">
            <v>22.1</v>
          </cell>
          <cell r="Y303">
            <v>104</v>
          </cell>
          <cell r="Z303">
            <v>90.1</v>
          </cell>
          <cell r="AA303">
            <v>109.6</v>
          </cell>
        </row>
        <row r="304">
          <cell r="A304" t="str">
            <v>APAA09</v>
          </cell>
          <cell r="D304" t="str">
            <v xml:space="preserve">  調　　　　整</v>
          </cell>
          <cell r="F304" t="str">
            <v xml:space="preserve">      ―</v>
          </cell>
          <cell r="G304" t="str">
            <v xml:space="preserve">  ―</v>
          </cell>
          <cell r="H304" t="str">
            <v xml:space="preserve">  ―</v>
          </cell>
          <cell r="I304" t="str">
            <v xml:space="preserve">  ―</v>
          </cell>
          <cell r="J304" t="str">
            <v xml:space="preserve">      ―</v>
          </cell>
          <cell r="K304" t="str">
            <v xml:space="preserve">  ―</v>
          </cell>
          <cell r="L304" t="str">
            <v xml:space="preserve">  ―</v>
          </cell>
          <cell r="M304" t="str">
            <v xml:space="preserve">  ―</v>
          </cell>
          <cell r="N304" t="str">
            <v xml:space="preserve">      ―</v>
          </cell>
          <cell r="O304" t="str">
            <v xml:space="preserve">  ―</v>
          </cell>
          <cell r="P304" t="str">
            <v xml:space="preserve">  ―</v>
          </cell>
          <cell r="Q304" t="str">
            <v xml:space="preserve">  ―</v>
          </cell>
          <cell r="R304" t="str">
            <v xml:space="preserve">      ―</v>
          </cell>
          <cell r="S304" t="str">
            <v xml:space="preserve">  ―</v>
          </cell>
          <cell r="T304" t="str">
            <v xml:space="preserve">      ―</v>
          </cell>
          <cell r="U304" t="str">
            <v xml:space="preserve">    ―</v>
          </cell>
          <cell r="V304" t="str">
            <v xml:space="preserve">   ―</v>
          </cell>
          <cell r="W304">
            <v>0</v>
          </cell>
          <cell r="X304" t="str">
            <v xml:space="preserve">  ―</v>
          </cell>
          <cell r="Y304" t="str">
            <v xml:space="preserve">  ―</v>
          </cell>
          <cell r="Z304" t="str">
            <v xml:space="preserve">  ―</v>
          </cell>
          <cell r="AA304" t="str">
            <v xml:space="preserve">  ―</v>
          </cell>
        </row>
        <row r="305">
          <cell r="A305" t="str">
            <v>APAA</v>
          </cell>
          <cell r="C305" t="str">
            <v>流</v>
          </cell>
          <cell r="D305" t="str">
            <v xml:space="preserve">  合      　計</v>
          </cell>
          <cell r="F305">
            <v>28214625</v>
          </cell>
          <cell r="G305">
            <v>102.6</v>
          </cell>
          <cell r="H305">
            <v>90.7</v>
          </cell>
          <cell r="I305">
            <v>96.5</v>
          </cell>
          <cell r="J305">
            <v>29014625</v>
          </cell>
          <cell r="K305">
            <v>102.5</v>
          </cell>
          <cell r="L305">
            <v>90.9</v>
          </cell>
          <cell r="M305">
            <v>97.5</v>
          </cell>
          <cell r="N305">
            <v>29014625</v>
          </cell>
          <cell r="O305">
            <v>102.5</v>
          </cell>
          <cell r="P305">
            <v>90.9</v>
          </cell>
          <cell r="Q305">
            <v>99.3</v>
          </cell>
          <cell r="R305">
            <v>175528287</v>
          </cell>
          <cell r="S305" t="str">
            <v xml:space="preserve">  ―</v>
          </cell>
          <cell r="T305">
            <v>28641.25</v>
          </cell>
          <cell r="U305">
            <v>6128.5</v>
          </cell>
          <cell r="V305">
            <v>176</v>
          </cell>
          <cell r="W305">
            <v>83587823</v>
          </cell>
          <cell r="X305">
            <v>23.3</v>
          </cell>
          <cell r="Y305">
            <v>102.6</v>
          </cell>
          <cell r="Z305">
            <v>87.8</v>
          </cell>
          <cell r="AA305">
            <v>109.1</v>
          </cell>
        </row>
        <row r="306">
          <cell r="A306" t="str">
            <v>APAAX</v>
          </cell>
          <cell r="E306">
            <v>0</v>
          </cell>
          <cell r="F306">
            <v>28214625</v>
          </cell>
          <cell r="N306">
            <v>359285338</v>
          </cell>
          <cell r="O306">
            <v>100.4</v>
          </cell>
          <cell r="P306">
            <v>97.7</v>
          </cell>
        </row>
        <row r="308">
          <cell r="A308" t="str">
            <v>AZAA0701</v>
          </cell>
          <cell r="C308" t="str">
            <v>そ</v>
          </cell>
          <cell r="D308" t="str">
            <v xml:space="preserve">  営　　　　業</v>
          </cell>
          <cell r="F308">
            <v>0</v>
          </cell>
          <cell r="G308" t="str">
            <v xml:space="preserve">  ―</v>
          </cell>
          <cell r="H308">
            <v>0</v>
          </cell>
          <cell r="I308" t="str">
            <v xml:space="preserve">  ―</v>
          </cell>
          <cell r="J308" t="str">
            <v xml:space="preserve">      ―</v>
          </cell>
          <cell r="K308" t="str">
            <v xml:space="preserve">  ―</v>
          </cell>
          <cell r="L308" t="str">
            <v xml:space="preserve">  ―</v>
          </cell>
          <cell r="M308" t="str">
            <v xml:space="preserve">  ―</v>
          </cell>
          <cell r="N308">
            <v>4053000</v>
          </cell>
          <cell r="O308" t="str">
            <v xml:space="preserve">  ―</v>
          </cell>
          <cell r="P308">
            <v>127.2</v>
          </cell>
          <cell r="Q308" t="str">
            <v xml:space="preserve">  ―</v>
          </cell>
          <cell r="R308">
            <v>451853</v>
          </cell>
          <cell r="S308" t="str">
            <v xml:space="preserve">  ―</v>
          </cell>
          <cell r="T308">
            <v>0</v>
          </cell>
          <cell r="U308" t="str">
            <v xml:space="preserve">    ―</v>
          </cell>
          <cell r="V308" t="str">
            <v xml:space="preserve">   ―</v>
          </cell>
          <cell r="W308">
            <v>451853</v>
          </cell>
          <cell r="X308">
            <v>11.1</v>
          </cell>
          <cell r="Y308" t="str">
            <v xml:space="preserve">  ―</v>
          </cell>
          <cell r="Z308">
            <v>31.4</v>
          </cell>
          <cell r="AA308">
            <v>112.9</v>
          </cell>
        </row>
        <row r="309">
          <cell r="A309" t="str">
            <v>AZAA0702</v>
          </cell>
          <cell r="C309" t="str">
            <v>の</v>
          </cell>
          <cell r="D309" t="str">
            <v xml:space="preserve">  製　　　　造</v>
          </cell>
          <cell r="F309" t="str">
            <v xml:space="preserve">      ―</v>
          </cell>
          <cell r="G309" t="str">
            <v xml:space="preserve">  ―</v>
          </cell>
          <cell r="H309" t="str">
            <v xml:space="preserve">  ―</v>
          </cell>
          <cell r="I309" t="str">
            <v xml:space="preserve">  ―</v>
          </cell>
          <cell r="J309">
            <v>1019220144</v>
          </cell>
          <cell r="K309" t="str">
            <v xml:space="preserve">  ―</v>
          </cell>
          <cell r="L309" t="str">
            <v xml:space="preserve">  ―</v>
          </cell>
          <cell r="M309" t="str">
            <v xml:space="preserve">  ―</v>
          </cell>
          <cell r="N309" t="str">
            <v xml:space="preserve">      ―</v>
          </cell>
          <cell r="O309" t="str">
            <v xml:space="preserve">  ―</v>
          </cell>
          <cell r="P309" t="str">
            <v xml:space="preserve">  ―</v>
          </cell>
          <cell r="Q309" t="str">
            <v xml:space="preserve">  ―</v>
          </cell>
          <cell r="R309">
            <v>17878932</v>
          </cell>
          <cell r="S309">
            <v>1.7</v>
          </cell>
          <cell r="T309" t="str">
            <v xml:space="preserve">      ―</v>
          </cell>
          <cell r="U309" t="str">
            <v xml:space="preserve">    ―</v>
          </cell>
          <cell r="V309" t="str">
            <v xml:space="preserve">   ―</v>
          </cell>
          <cell r="W309">
            <v>17865119</v>
          </cell>
          <cell r="X309">
            <v>1.8</v>
          </cell>
          <cell r="Y309" t="str">
            <v xml:space="preserve">  ―</v>
          </cell>
          <cell r="Z309" t="str">
            <v xml:space="preserve">  ―</v>
          </cell>
          <cell r="AA309" t="str">
            <v xml:space="preserve">  ―</v>
          </cell>
        </row>
        <row r="310">
          <cell r="A310" t="str">
            <v>AZAA09</v>
          </cell>
          <cell r="C310" t="str">
            <v>他</v>
          </cell>
          <cell r="D310" t="str">
            <v xml:space="preserve">  調　　　　整</v>
          </cell>
          <cell r="F310" t="str">
            <v xml:space="preserve">      ―</v>
          </cell>
          <cell r="G310" t="str">
            <v xml:space="preserve">  ―</v>
          </cell>
          <cell r="H310" t="str">
            <v xml:space="preserve">  ―</v>
          </cell>
          <cell r="I310" t="str">
            <v xml:space="preserve">  ―</v>
          </cell>
          <cell r="J310" t="str">
            <v xml:space="preserve">      ―</v>
          </cell>
          <cell r="K310" t="str">
            <v xml:space="preserve">  ―</v>
          </cell>
          <cell r="L310" t="str">
            <v xml:space="preserve">  ―</v>
          </cell>
          <cell r="M310" t="str">
            <v xml:space="preserve">  ―</v>
          </cell>
          <cell r="N310" t="str">
            <v xml:space="preserve">      ―</v>
          </cell>
          <cell r="O310" t="str">
            <v xml:space="preserve">  ―</v>
          </cell>
          <cell r="P310" t="str">
            <v xml:space="preserve">  ―</v>
          </cell>
          <cell r="Q310" t="str">
            <v xml:space="preserve">  ―</v>
          </cell>
          <cell r="R310" t="str">
            <v xml:space="preserve">      ―</v>
          </cell>
          <cell r="S310" t="str">
            <v xml:space="preserve">  ―</v>
          </cell>
          <cell r="T310" t="str">
            <v xml:space="preserve">      ―</v>
          </cell>
          <cell r="U310" t="str">
            <v xml:space="preserve">    ―</v>
          </cell>
          <cell r="V310" t="str">
            <v xml:space="preserve">   ―</v>
          </cell>
          <cell r="W310">
            <v>2927756</v>
          </cell>
          <cell r="X310" t="str">
            <v xml:space="preserve">  ―</v>
          </cell>
          <cell r="Y310" t="str">
            <v xml:space="preserve">  ―</v>
          </cell>
          <cell r="Z310">
            <v>73.900000000000006</v>
          </cell>
          <cell r="AA310" t="str">
            <v xml:space="preserve">  ―</v>
          </cell>
        </row>
        <row r="311">
          <cell r="A311" t="str">
            <v>AZAA</v>
          </cell>
          <cell r="D311" t="str">
            <v xml:space="preserve">  合      　計</v>
          </cell>
          <cell r="F311">
            <v>0</v>
          </cell>
          <cell r="G311" t="str">
            <v xml:space="preserve">  ―</v>
          </cell>
          <cell r="H311">
            <v>0</v>
          </cell>
          <cell r="I311" t="str">
            <v xml:space="preserve">  ―</v>
          </cell>
          <cell r="J311">
            <v>1019220144</v>
          </cell>
          <cell r="K311" t="str">
            <v xml:space="preserve">  ―</v>
          </cell>
          <cell r="L311" t="str">
            <v xml:space="preserve">  ―</v>
          </cell>
          <cell r="M311" t="str">
            <v xml:space="preserve">  ―</v>
          </cell>
          <cell r="N311">
            <v>4053000</v>
          </cell>
          <cell r="O311" t="str">
            <v xml:space="preserve">  ―</v>
          </cell>
          <cell r="P311">
            <v>127.2</v>
          </cell>
          <cell r="Q311" t="str">
            <v xml:space="preserve">  ―</v>
          </cell>
          <cell r="R311">
            <v>18330785</v>
          </cell>
          <cell r="S311">
            <v>1.7</v>
          </cell>
          <cell r="T311" t="str">
            <v xml:space="preserve">      ―</v>
          </cell>
          <cell r="U311" t="str">
            <v xml:space="preserve">    ―</v>
          </cell>
          <cell r="V311">
            <v>0</v>
          </cell>
          <cell r="W311">
            <v>21244728</v>
          </cell>
          <cell r="X311" t="str">
            <v xml:space="preserve">  ―</v>
          </cell>
          <cell r="Y311" t="str">
            <v xml:space="preserve">  ―</v>
          </cell>
          <cell r="Z311" t="str">
            <v xml:space="preserve">  ―</v>
          </cell>
          <cell r="AA311" t="str">
            <v xml:space="preserve">  ―</v>
          </cell>
        </row>
        <row r="312">
          <cell r="E312">
            <v>0</v>
          </cell>
          <cell r="F312">
            <v>0</v>
          </cell>
        </row>
        <row r="314">
          <cell r="A314" t="str">
            <v>A01</v>
          </cell>
          <cell r="C314" t="str">
            <v>　営　　業　  合　　計</v>
          </cell>
          <cell r="F314">
            <v>39581728534</v>
          </cell>
          <cell r="G314">
            <v>100.6</v>
          </cell>
          <cell r="H314">
            <v>101.4</v>
          </cell>
          <cell r="I314">
            <v>112.9</v>
          </cell>
          <cell r="J314">
            <v>40139410</v>
          </cell>
          <cell r="K314">
            <v>101.8</v>
          </cell>
          <cell r="L314">
            <v>90.4</v>
          </cell>
          <cell r="M314" t="str">
            <v xml:space="preserve">  ―</v>
          </cell>
          <cell r="N314">
            <v>42974135397</v>
          </cell>
          <cell r="O314">
            <v>101.1</v>
          </cell>
          <cell r="P314">
            <v>115.6</v>
          </cell>
          <cell r="Q314">
            <v>102.3</v>
          </cell>
          <cell r="R314">
            <v>2208129377</v>
          </cell>
          <cell r="S314" t="str">
            <v xml:space="preserve">  ―</v>
          </cell>
          <cell r="T314">
            <v>274826</v>
          </cell>
          <cell r="U314">
            <v>8034.6</v>
          </cell>
          <cell r="V314" t="str">
            <v xml:space="preserve">   ―</v>
          </cell>
          <cell r="W314">
            <v>1126140075</v>
          </cell>
          <cell r="X314">
            <v>2.6</v>
          </cell>
          <cell r="Y314">
            <v>147.69999999999999</v>
          </cell>
          <cell r="Z314">
            <v>88.5</v>
          </cell>
          <cell r="AA314">
            <v>121.3</v>
          </cell>
        </row>
        <row r="315">
          <cell r="A315" t="str">
            <v>A02</v>
          </cell>
          <cell r="C315" t="str">
            <v>　製　　造  　合　　計</v>
          </cell>
          <cell r="F315" t="str">
            <v xml:space="preserve">      ―</v>
          </cell>
          <cell r="G315" t="str">
            <v xml:space="preserve">  ―</v>
          </cell>
          <cell r="H315" t="str">
            <v xml:space="preserve">  ―</v>
          </cell>
          <cell r="I315" t="str">
            <v xml:space="preserve">  ―</v>
          </cell>
          <cell r="J315">
            <v>38990918132</v>
          </cell>
          <cell r="K315">
            <v>100.3</v>
          </cell>
          <cell r="L315">
            <v>114</v>
          </cell>
          <cell r="M315">
            <v>105</v>
          </cell>
          <cell r="N315" t="str">
            <v xml:space="preserve">      ―</v>
          </cell>
          <cell r="O315" t="str">
            <v xml:space="preserve">  ―</v>
          </cell>
          <cell r="P315" t="str">
            <v xml:space="preserve">  ―</v>
          </cell>
          <cell r="Q315" t="str">
            <v xml:space="preserve">  ―</v>
          </cell>
          <cell r="R315">
            <v>7335909864</v>
          </cell>
          <cell r="S315">
            <v>18.8</v>
          </cell>
          <cell r="T315">
            <v>1686827.25</v>
          </cell>
          <cell r="U315">
            <v>4348.8999999999996</v>
          </cell>
          <cell r="V315" t="str">
            <v xml:space="preserve">   ―</v>
          </cell>
          <cell r="W315">
            <v>1490390930</v>
          </cell>
          <cell r="X315">
            <v>3.8</v>
          </cell>
          <cell r="Y315">
            <v>103.9</v>
          </cell>
          <cell r="Z315">
            <v>60.9</v>
          </cell>
          <cell r="AA315">
            <v>112.8</v>
          </cell>
        </row>
        <row r="316">
          <cell r="A316" t="str">
            <v>A03</v>
          </cell>
          <cell r="C316" t="str">
            <v>　研　　究  　合　　計</v>
          </cell>
          <cell r="F316" t="str">
            <v xml:space="preserve">      ―</v>
          </cell>
          <cell r="G316" t="str">
            <v xml:space="preserve">  ―</v>
          </cell>
          <cell r="H316" t="str">
            <v xml:space="preserve">  ―</v>
          </cell>
          <cell r="I316" t="str">
            <v xml:space="preserve">  ―</v>
          </cell>
          <cell r="J316">
            <v>-10044779</v>
          </cell>
          <cell r="K316" t="str">
            <v xml:space="preserve">  ―</v>
          </cell>
          <cell r="L316" t="str">
            <v xml:space="preserve">  ―</v>
          </cell>
          <cell r="M316" t="str">
            <v xml:space="preserve">  ―</v>
          </cell>
          <cell r="N316" t="str">
            <v xml:space="preserve">      ―</v>
          </cell>
          <cell r="O316" t="str">
            <v xml:space="preserve">  ―</v>
          </cell>
          <cell r="P316" t="str">
            <v xml:space="preserve">  ―</v>
          </cell>
          <cell r="Q316" t="str">
            <v xml:space="preserve">  ―</v>
          </cell>
          <cell r="R316">
            <v>-409721971</v>
          </cell>
          <cell r="S316" t="str">
            <v xml:space="preserve">  ―</v>
          </cell>
          <cell r="T316">
            <v>108623</v>
          </cell>
          <cell r="U316">
            <v>-3771.9</v>
          </cell>
          <cell r="V316" t="str">
            <v xml:space="preserve">   ―</v>
          </cell>
          <cell r="W316">
            <v>-812811655</v>
          </cell>
          <cell r="X316" t="str">
            <v xml:space="preserve">  ―</v>
          </cell>
          <cell r="Y316" t="str">
            <v xml:space="preserve">  ―</v>
          </cell>
          <cell r="Z316" t="str">
            <v xml:space="preserve">  ―</v>
          </cell>
          <cell r="AA316" t="str">
            <v xml:space="preserve">  ―</v>
          </cell>
        </row>
        <row r="317">
          <cell r="A317" t="str">
            <v>A08</v>
          </cell>
          <cell r="C317" t="str">
            <v xml:space="preserve">　統 括 事 業 部 室 合 計  </v>
          </cell>
          <cell r="F317" t="str">
            <v xml:space="preserve">      ―</v>
          </cell>
          <cell r="G317" t="str">
            <v xml:space="preserve">  ―</v>
          </cell>
          <cell r="H317" t="str">
            <v xml:space="preserve">  ―</v>
          </cell>
          <cell r="I317" t="str">
            <v xml:space="preserve">  ―</v>
          </cell>
          <cell r="J317" t="str">
            <v xml:space="preserve">      ―</v>
          </cell>
          <cell r="K317" t="str">
            <v xml:space="preserve">  ―</v>
          </cell>
          <cell r="L317" t="str">
            <v xml:space="preserve">  ―</v>
          </cell>
          <cell r="M317" t="str">
            <v xml:space="preserve">  ―</v>
          </cell>
          <cell r="N317" t="str">
            <v xml:space="preserve">      ―</v>
          </cell>
          <cell r="O317" t="str">
            <v xml:space="preserve">  ―</v>
          </cell>
          <cell r="P317" t="str">
            <v xml:space="preserve">  ―</v>
          </cell>
          <cell r="Q317" t="str">
            <v xml:space="preserve">  ―</v>
          </cell>
          <cell r="R317">
            <v>-40811193</v>
          </cell>
          <cell r="S317" t="str">
            <v xml:space="preserve">  ―</v>
          </cell>
          <cell r="T317">
            <v>9134</v>
          </cell>
          <cell r="U317">
            <v>-4468</v>
          </cell>
          <cell r="V317" t="str">
            <v xml:space="preserve">   ―</v>
          </cell>
          <cell r="W317">
            <v>-105060128</v>
          </cell>
          <cell r="X317" t="str">
            <v xml:space="preserve">  ―</v>
          </cell>
          <cell r="Y317" t="str">
            <v xml:space="preserve">  ―</v>
          </cell>
          <cell r="Z317" t="str">
            <v xml:space="preserve">  ―</v>
          </cell>
          <cell r="AA317" t="str">
            <v xml:space="preserve">  ―</v>
          </cell>
        </row>
        <row r="318">
          <cell r="A318" t="str">
            <v>A09</v>
          </cell>
          <cell r="C318" t="str">
            <v xml:space="preserve">　調　　整　　合　　計  </v>
          </cell>
          <cell r="F318" t="str">
            <v xml:space="preserve">      ―</v>
          </cell>
          <cell r="G318" t="str">
            <v xml:space="preserve">  ―</v>
          </cell>
          <cell r="H318" t="str">
            <v xml:space="preserve">  ―</v>
          </cell>
          <cell r="I318" t="str">
            <v xml:space="preserve">  ―</v>
          </cell>
          <cell r="J318" t="str">
            <v xml:space="preserve">      ―</v>
          </cell>
          <cell r="K318" t="str">
            <v xml:space="preserve">  ―</v>
          </cell>
          <cell r="L318" t="str">
            <v xml:space="preserve">  ―</v>
          </cell>
          <cell r="M318" t="str">
            <v xml:space="preserve">  ―</v>
          </cell>
          <cell r="N318" t="str">
            <v xml:space="preserve">      ―</v>
          </cell>
          <cell r="O318" t="str">
            <v xml:space="preserve">  ―</v>
          </cell>
          <cell r="P318" t="str">
            <v xml:space="preserve">  ―</v>
          </cell>
          <cell r="Q318" t="str">
            <v xml:space="preserve">  ―</v>
          </cell>
          <cell r="R318" t="str">
            <v xml:space="preserve">      ―</v>
          </cell>
          <cell r="S318" t="str">
            <v xml:space="preserve">  ―</v>
          </cell>
          <cell r="T318" t="str">
            <v xml:space="preserve">      ―</v>
          </cell>
          <cell r="U318" t="str">
            <v xml:space="preserve">    ―</v>
          </cell>
          <cell r="V318" t="str">
            <v xml:space="preserve">   ―</v>
          </cell>
          <cell r="W318">
            <v>-80502164</v>
          </cell>
          <cell r="X318" t="str">
            <v xml:space="preserve">  ―</v>
          </cell>
          <cell r="Y318" t="str">
            <v xml:space="preserve">  ―</v>
          </cell>
          <cell r="Z318" t="str">
            <v xml:space="preserve">  ―</v>
          </cell>
          <cell r="AA318" t="str">
            <v xml:space="preserve">  ―</v>
          </cell>
        </row>
        <row r="320">
          <cell r="A320" t="str">
            <v>A</v>
          </cell>
          <cell r="C320" t="str">
            <v xml:space="preserve">　統 括 事 業 部 合 計  </v>
          </cell>
          <cell r="F320">
            <v>39581728534</v>
          </cell>
          <cell r="G320">
            <v>100.6</v>
          </cell>
          <cell r="H320">
            <v>101.4</v>
          </cell>
          <cell r="I320">
            <v>112.9</v>
          </cell>
          <cell r="J320">
            <v>38980873353</v>
          </cell>
          <cell r="K320">
            <v>100.4</v>
          </cell>
          <cell r="L320">
            <v>114</v>
          </cell>
          <cell r="M320">
            <v>105</v>
          </cell>
          <cell r="N320">
            <v>42974135397</v>
          </cell>
          <cell r="O320">
            <v>101.1</v>
          </cell>
          <cell r="P320">
            <v>115.6</v>
          </cell>
          <cell r="Q320">
            <v>102.3</v>
          </cell>
          <cell r="R320">
            <v>9093506077</v>
          </cell>
          <cell r="S320">
            <v>23.3</v>
          </cell>
          <cell r="T320">
            <v>2079410.25</v>
          </cell>
          <cell r="U320">
            <v>4373.1000000000004</v>
          </cell>
          <cell r="V320">
            <v>11876</v>
          </cell>
          <cell r="W320">
            <v>1618157058</v>
          </cell>
          <cell r="X320">
            <v>3.8</v>
          </cell>
          <cell r="Y320">
            <v>133.9</v>
          </cell>
          <cell r="Z320">
            <v>55.5</v>
          </cell>
          <cell r="AA320">
            <v>145</v>
          </cell>
        </row>
        <row r="321">
          <cell r="E321">
            <v>0</v>
          </cell>
          <cell r="F321">
            <v>39581728534</v>
          </cell>
          <cell r="M321" t="str">
            <v>研究開発費</v>
          </cell>
          <cell r="N321">
            <v>773011514</v>
          </cell>
          <cell r="O321" t="str">
            <v>売上比</v>
          </cell>
          <cell r="P321">
            <v>1.7</v>
          </cell>
        </row>
        <row r="328">
          <cell r="A328" t="str">
            <v>集計ｺｰﾄﾞ</v>
          </cell>
          <cell r="D328" t="str">
            <v xml:space="preserve">  部      門</v>
          </cell>
          <cell r="F328" t="str">
            <v>受　注　実　績</v>
          </cell>
          <cell r="G328" t="str">
            <v>遂行率</v>
          </cell>
          <cell r="H328" t="str">
            <v>前月比</v>
          </cell>
          <cell r="I328" t="str">
            <v>ＭＰ比</v>
          </cell>
          <cell r="J328" t="str">
            <v>総　　生    産</v>
          </cell>
          <cell r="K328" t="str">
            <v>遂行率</v>
          </cell>
          <cell r="L328" t="str">
            <v>前月比</v>
          </cell>
          <cell r="M328" t="str">
            <v>ＭＰ比</v>
          </cell>
          <cell r="N328" t="str">
            <v>売　上　実　績</v>
          </cell>
          <cell r="O328" t="str">
            <v>遂行率</v>
          </cell>
          <cell r="P328" t="str">
            <v>前月比</v>
          </cell>
          <cell r="Q328" t="str">
            <v>ＭＰ比</v>
          </cell>
          <cell r="R328" t="str">
            <v>差　 　引</v>
          </cell>
          <cell r="S328" t="str">
            <v>生産比</v>
          </cell>
          <cell r="T328" t="str">
            <v>総  時  間</v>
          </cell>
          <cell r="U328" t="str">
            <v>時間当り</v>
          </cell>
          <cell r="V328" t="str">
            <v>人員</v>
          </cell>
          <cell r="W328" t="str">
            <v>税引前利益</v>
          </cell>
          <cell r="X328" t="str">
            <v>売生比</v>
          </cell>
          <cell r="Y328" t="str">
            <v>遂行率</v>
          </cell>
          <cell r="Z328" t="str">
            <v>前月比</v>
          </cell>
          <cell r="AA328" t="str">
            <v>ＭＰ比</v>
          </cell>
        </row>
        <row r="329">
          <cell r="A329" t="str">
            <v>BABA020201</v>
          </cell>
          <cell r="D329" t="str">
            <v>総</v>
          </cell>
          <cell r="E329" t="str">
            <v xml:space="preserve">  製　　　造</v>
          </cell>
          <cell r="F329" t="str">
            <v xml:space="preserve">      ―</v>
          </cell>
          <cell r="G329" t="str">
            <v xml:space="preserve">  ―</v>
          </cell>
          <cell r="H329" t="str">
            <v xml:space="preserve">  ―</v>
          </cell>
          <cell r="I329" t="str">
            <v xml:space="preserve">  ―</v>
          </cell>
          <cell r="J329">
            <v>122555724</v>
          </cell>
          <cell r="K329">
            <v>108.7</v>
          </cell>
          <cell r="L329">
            <v>101.2</v>
          </cell>
          <cell r="M329">
            <v>124.6</v>
          </cell>
          <cell r="N329" t="str">
            <v xml:space="preserve">      ―</v>
          </cell>
          <cell r="O329" t="str">
            <v xml:space="preserve">  ―</v>
          </cell>
          <cell r="P329" t="str">
            <v xml:space="preserve">  ―</v>
          </cell>
          <cell r="Q329" t="str">
            <v xml:space="preserve">  ―</v>
          </cell>
          <cell r="R329">
            <v>71405190</v>
          </cell>
          <cell r="S329">
            <v>58.2</v>
          </cell>
          <cell r="T329">
            <v>9149.25</v>
          </cell>
          <cell r="U329">
            <v>7804.4</v>
          </cell>
          <cell r="V329" t="str">
            <v xml:space="preserve">   ―</v>
          </cell>
          <cell r="W329">
            <v>45790795</v>
          </cell>
          <cell r="X329">
            <v>37.4</v>
          </cell>
          <cell r="Y329">
            <v>125</v>
          </cell>
          <cell r="Z329">
            <v>98.4</v>
          </cell>
          <cell r="AA329">
            <v>162.19999999999999</v>
          </cell>
        </row>
        <row r="330">
          <cell r="A330" t="str">
            <v>BABA0301</v>
          </cell>
          <cell r="E330" t="str">
            <v>　研　　　究</v>
          </cell>
          <cell r="F330" t="str">
            <v xml:space="preserve">      ―</v>
          </cell>
          <cell r="G330" t="str">
            <v xml:space="preserve">  ―</v>
          </cell>
          <cell r="H330" t="str">
            <v xml:space="preserve">  ―</v>
          </cell>
          <cell r="I330" t="str">
            <v xml:space="preserve">  ―</v>
          </cell>
          <cell r="J330">
            <v>-27092640</v>
          </cell>
          <cell r="K330" t="str">
            <v xml:space="preserve">  ―</v>
          </cell>
          <cell r="L330" t="str">
            <v xml:space="preserve">  ―</v>
          </cell>
          <cell r="M330" t="str">
            <v xml:space="preserve">  ―</v>
          </cell>
          <cell r="N330" t="str">
            <v xml:space="preserve">      ―</v>
          </cell>
          <cell r="O330" t="str">
            <v xml:space="preserve">  ―</v>
          </cell>
          <cell r="P330" t="str">
            <v xml:space="preserve">  ―</v>
          </cell>
          <cell r="Q330" t="str">
            <v xml:space="preserve">  ―</v>
          </cell>
          <cell r="R330">
            <v>-144261241</v>
          </cell>
          <cell r="S330" t="str">
            <v xml:space="preserve">  ―</v>
          </cell>
          <cell r="T330">
            <v>39491.5</v>
          </cell>
          <cell r="U330">
            <v>-3652.9</v>
          </cell>
          <cell r="V330" t="str">
            <v xml:space="preserve">   ―</v>
          </cell>
          <cell r="W330">
            <v>-282953289</v>
          </cell>
          <cell r="X330" t="str">
            <v xml:space="preserve">  ―</v>
          </cell>
          <cell r="Y330" t="str">
            <v xml:space="preserve">  ―</v>
          </cell>
          <cell r="Z330" t="str">
            <v xml:space="preserve">  ―</v>
          </cell>
          <cell r="AA330" t="str">
            <v xml:space="preserve">  ―</v>
          </cell>
        </row>
        <row r="331">
          <cell r="C331" t="str">
            <v>部</v>
          </cell>
          <cell r="D331" t="str">
            <v>研</v>
          </cell>
          <cell r="E331" t="str">
            <v>　合    　計</v>
          </cell>
          <cell r="F331" t="str">
            <v xml:space="preserve">      ―</v>
          </cell>
          <cell r="G331" t="str">
            <v xml:space="preserve">  ―</v>
          </cell>
          <cell r="H331" t="str">
            <v xml:space="preserve">  ―</v>
          </cell>
          <cell r="I331" t="str">
            <v xml:space="preserve">  ―</v>
          </cell>
          <cell r="J331">
            <v>95463084</v>
          </cell>
          <cell r="K331">
            <v>112.6</v>
          </cell>
          <cell r="L331">
            <v>106.9</v>
          </cell>
          <cell r="M331">
            <v>129.4</v>
          </cell>
          <cell r="N331" t="str">
            <v xml:space="preserve">      ―</v>
          </cell>
          <cell r="O331" t="str">
            <v xml:space="preserve">  ―</v>
          </cell>
          <cell r="P331" t="str">
            <v xml:space="preserve">  ―</v>
          </cell>
          <cell r="Q331" t="str">
            <v xml:space="preserve">  ―</v>
          </cell>
          <cell r="R331">
            <v>-72856051</v>
          </cell>
          <cell r="S331" t="str">
            <v xml:space="preserve">  ―</v>
          </cell>
          <cell r="T331">
            <v>48640.75</v>
          </cell>
          <cell r="U331">
            <v>-1497.8</v>
          </cell>
          <cell r="V331" t="str">
            <v xml:space="preserve">   ―</v>
          </cell>
          <cell r="W331">
            <v>-237162494</v>
          </cell>
          <cell r="X331" t="str">
            <v xml:space="preserve">  ―</v>
          </cell>
          <cell r="Y331" t="str">
            <v xml:space="preserve">  ―</v>
          </cell>
          <cell r="Z331" t="str">
            <v xml:space="preserve">  ―</v>
          </cell>
          <cell r="AA331" t="str">
            <v xml:space="preserve">  ―</v>
          </cell>
        </row>
        <row r="332">
          <cell r="C332" t="str">
            <v>品</v>
          </cell>
          <cell r="M332" t="str">
            <v>研究開発費</v>
          </cell>
          <cell r="N332">
            <v>241720415</v>
          </cell>
        </row>
        <row r="333">
          <cell r="A333" t="str">
            <v>BABA020301</v>
          </cell>
          <cell r="C333" t="str">
            <v>研</v>
          </cell>
          <cell r="D333" t="str">
            <v>中</v>
          </cell>
          <cell r="E333" t="str">
            <v xml:space="preserve">  製　　　造</v>
          </cell>
          <cell r="F333" t="str">
            <v xml:space="preserve">      ―</v>
          </cell>
          <cell r="G333" t="str">
            <v xml:space="preserve">  ―</v>
          </cell>
          <cell r="H333" t="str">
            <v xml:space="preserve">  ―</v>
          </cell>
          <cell r="I333" t="str">
            <v xml:space="preserve">  ―</v>
          </cell>
          <cell r="J333">
            <v>21599900</v>
          </cell>
          <cell r="K333">
            <v>111.3</v>
          </cell>
          <cell r="L333">
            <v>111.2</v>
          </cell>
          <cell r="M333">
            <v>109.6</v>
          </cell>
          <cell r="N333" t="str">
            <v xml:space="preserve">      ―</v>
          </cell>
          <cell r="O333" t="str">
            <v xml:space="preserve">  ―</v>
          </cell>
          <cell r="P333" t="str">
            <v xml:space="preserve">  ―</v>
          </cell>
          <cell r="Q333" t="str">
            <v xml:space="preserve">  ―</v>
          </cell>
          <cell r="R333">
            <v>7744316</v>
          </cell>
          <cell r="S333">
            <v>35.799999999999997</v>
          </cell>
          <cell r="T333">
            <v>2059.25</v>
          </cell>
          <cell r="U333">
            <v>3760.7</v>
          </cell>
          <cell r="V333" t="str">
            <v xml:space="preserve">   ―</v>
          </cell>
          <cell r="W333">
            <v>935544</v>
          </cell>
          <cell r="X333">
            <v>4.3</v>
          </cell>
          <cell r="Y333">
            <v>297.89999999999998</v>
          </cell>
          <cell r="Z333">
            <v>25.1</v>
          </cell>
          <cell r="AA333">
            <v>65.7</v>
          </cell>
        </row>
        <row r="334">
          <cell r="A334" t="str">
            <v>BABA0302</v>
          </cell>
          <cell r="C334" t="str">
            <v>究</v>
          </cell>
          <cell r="E334" t="str">
            <v>　研　　　究</v>
          </cell>
          <cell r="F334" t="str">
            <v xml:space="preserve">      ―</v>
          </cell>
          <cell r="G334" t="str">
            <v xml:space="preserve">  ―</v>
          </cell>
          <cell r="H334" t="str">
            <v xml:space="preserve">  ―</v>
          </cell>
          <cell r="I334" t="str">
            <v xml:space="preserve">  ―</v>
          </cell>
          <cell r="J334">
            <v>-3591421</v>
          </cell>
          <cell r="K334" t="str">
            <v xml:space="preserve">  ―</v>
          </cell>
          <cell r="L334" t="str">
            <v xml:space="preserve">  ―</v>
          </cell>
          <cell r="M334" t="str">
            <v xml:space="preserve">  ―</v>
          </cell>
          <cell r="N334" t="str">
            <v xml:space="preserve">      ―</v>
          </cell>
          <cell r="O334" t="str">
            <v xml:space="preserve">  ―</v>
          </cell>
          <cell r="P334" t="str">
            <v xml:space="preserve">  ―</v>
          </cell>
          <cell r="Q334" t="str">
            <v xml:space="preserve">  ―</v>
          </cell>
          <cell r="R334">
            <v>-149106742</v>
          </cell>
          <cell r="S334" t="str">
            <v xml:space="preserve">  ―</v>
          </cell>
          <cell r="T334">
            <v>25103</v>
          </cell>
          <cell r="U334">
            <v>-5939.7</v>
          </cell>
          <cell r="V334" t="str">
            <v xml:space="preserve">   ―</v>
          </cell>
          <cell r="W334">
            <v>-241582382</v>
          </cell>
          <cell r="X334" t="str">
            <v xml:space="preserve">  ―</v>
          </cell>
          <cell r="Y334" t="str">
            <v xml:space="preserve">  ―</v>
          </cell>
          <cell r="Z334" t="str">
            <v xml:space="preserve">  ―</v>
          </cell>
          <cell r="AA334" t="str">
            <v xml:space="preserve">  ―</v>
          </cell>
        </row>
        <row r="335">
          <cell r="C335" t="str">
            <v>開</v>
          </cell>
          <cell r="D335" t="str">
            <v>研</v>
          </cell>
          <cell r="E335" t="str">
            <v>　合    　計</v>
          </cell>
          <cell r="F335" t="str">
            <v xml:space="preserve">      ―</v>
          </cell>
          <cell r="G335" t="str">
            <v xml:space="preserve">  ―</v>
          </cell>
          <cell r="H335" t="str">
            <v xml:space="preserve">  ―</v>
          </cell>
          <cell r="I335" t="str">
            <v xml:space="preserve">  ―</v>
          </cell>
          <cell r="J335">
            <v>18008479</v>
          </cell>
          <cell r="K335">
            <v>176.9</v>
          </cell>
          <cell r="L335">
            <v>86.1</v>
          </cell>
          <cell r="M335">
            <v>155.30000000000001</v>
          </cell>
          <cell r="N335" t="str">
            <v xml:space="preserve">      ―</v>
          </cell>
          <cell r="O335" t="str">
            <v xml:space="preserve">  ―</v>
          </cell>
          <cell r="P335" t="str">
            <v xml:space="preserve">  ―</v>
          </cell>
          <cell r="Q335" t="str">
            <v xml:space="preserve">  ―</v>
          </cell>
          <cell r="R335">
            <v>-141362426</v>
          </cell>
          <cell r="S335" t="str">
            <v xml:space="preserve">  ―</v>
          </cell>
          <cell r="T335">
            <v>27162.25</v>
          </cell>
          <cell r="U335">
            <v>-5204.3</v>
          </cell>
          <cell r="V335" t="str">
            <v xml:space="preserve">   ―</v>
          </cell>
          <cell r="W335">
            <v>-240646838</v>
          </cell>
          <cell r="X335" t="str">
            <v xml:space="preserve">  ―</v>
          </cell>
          <cell r="Y335" t="str">
            <v xml:space="preserve">  ―</v>
          </cell>
          <cell r="Z335" t="str">
            <v xml:space="preserve">  ―</v>
          </cell>
          <cell r="AA335" t="str">
            <v xml:space="preserve">  ―</v>
          </cell>
        </row>
        <row r="336">
          <cell r="C336" t="str">
            <v>発</v>
          </cell>
          <cell r="M336" t="str">
            <v>研究開発費</v>
          </cell>
          <cell r="N336">
            <v>212854359</v>
          </cell>
        </row>
        <row r="337">
          <cell r="C337" t="str">
            <v>統</v>
          </cell>
          <cell r="D337" t="str">
            <v>　製　　造  　計</v>
          </cell>
          <cell r="F337" t="str">
            <v xml:space="preserve">      ―</v>
          </cell>
          <cell r="G337" t="str">
            <v xml:space="preserve">  ―</v>
          </cell>
          <cell r="H337" t="str">
            <v xml:space="preserve">  ―</v>
          </cell>
          <cell r="I337" t="str">
            <v xml:space="preserve">  ―</v>
          </cell>
          <cell r="J337">
            <v>144155624</v>
          </cell>
          <cell r="K337">
            <v>109.1</v>
          </cell>
          <cell r="L337">
            <v>102.6</v>
          </cell>
          <cell r="M337">
            <v>122.1</v>
          </cell>
          <cell r="N337" t="str">
            <v xml:space="preserve">      ―</v>
          </cell>
          <cell r="O337" t="str">
            <v xml:space="preserve">  ―</v>
          </cell>
          <cell r="P337" t="str">
            <v xml:space="preserve">  ―</v>
          </cell>
          <cell r="Q337" t="str">
            <v xml:space="preserve">  ―</v>
          </cell>
          <cell r="R337">
            <v>79149506</v>
          </cell>
          <cell r="S337">
            <v>54.9</v>
          </cell>
          <cell r="T337">
            <v>11208.5</v>
          </cell>
          <cell r="U337">
            <v>7061.5</v>
          </cell>
          <cell r="V337" t="str">
            <v xml:space="preserve">   ―</v>
          </cell>
          <cell r="W337">
            <v>46726339</v>
          </cell>
          <cell r="X337">
            <v>32.4</v>
          </cell>
          <cell r="Y337">
            <v>126.5</v>
          </cell>
          <cell r="Z337">
            <v>93</v>
          </cell>
          <cell r="AA337">
            <v>157.6</v>
          </cell>
        </row>
        <row r="338">
          <cell r="C338" t="str">
            <v>括</v>
          </cell>
          <cell r="D338" t="str">
            <v>　研　　究  　計</v>
          </cell>
          <cell r="F338" t="str">
            <v xml:space="preserve">      ―</v>
          </cell>
          <cell r="G338" t="str">
            <v xml:space="preserve">  ―</v>
          </cell>
          <cell r="H338" t="str">
            <v xml:space="preserve">  ―</v>
          </cell>
          <cell r="I338" t="str">
            <v xml:space="preserve">  ―</v>
          </cell>
          <cell r="J338">
            <v>-30684061</v>
          </cell>
          <cell r="K338" t="str">
            <v xml:space="preserve">  ―</v>
          </cell>
          <cell r="L338" t="str">
            <v xml:space="preserve">  ―</v>
          </cell>
          <cell r="M338" t="str">
            <v xml:space="preserve">  ―</v>
          </cell>
          <cell r="N338" t="str">
            <v xml:space="preserve">      ―</v>
          </cell>
          <cell r="O338" t="str">
            <v xml:space="preserve">  ―</v>
          </cell>
          <cell r="P338" t="str">
            <v xml:space="preserve">  ―</v>
          </cell>
          <cell r="Q338" t="str">
            <v xml:space="preserve">  ―</v>
          </cell>
          <cell r="R338">
            <v>-293367983</v>
          </cell>
          <cell r="S338" t="str">
            <v xml:space="preserve">  ―</v>
          </cell>
          <cell r="T338">
            <v>64594.5</v>
          </cell>
          <cell r="U338">
            <v>-4541.6000000000004</v>
          </cell>
          <cell r="V338" t="str">
            <v xml:space="preserve">   ―</v>
          </cell>
          <cell r="W338">
            <v>-524535671</v>
          </cell>
          <cell r="X338" t="str">
            <v xml:space="preserve">  ―</v>
          </cell>
          <cell r="Y338" t="str">
            <v xml:space="preserve">  ―</v>
          </cell>
          <cell r="Z338" t="str">
            <v xml:space="preserve">  ―</v>
          </cell>
          <cell r="AA338" t="str">
            <v xml:space="preserve">  ―</v>
          </cell>
        </row>
        <row r="339">
          <cell r="A339" t="str">
            <v>BABA08</v>
          </cell>
          <cell r="C339" t="str">
            <v>部</v>
          </cell>
          <cell r="D339" t="str">
            <v>　統 括 事 業 部 室</v>
          </cell>
          <cell r="F339" t="str">
            <v xml:space="preserve">      ―</v>
          </cell>
          <cell r="G339" t="str">
            <v xml:space="preserve">  ―</v>
          </cell>
          <cell r="H339" t="str">
            <v xml:space="preserve">  ―</v>
          </cell>
          <cell r="I339" t="str">
            <v xml:space="preserve">  ―</v>
          </cell>
          <cell r="J339" t="str">
            <v xml:space="preserve">      ―</v>
          </cell>
          <cell r="K339" t="str">
            <v xml:space="preserve">  ―</v>
          </cell>
          <cell r="L339" t="str">
            <v xml:space="preserve">  ―</v>
          </cell>
          <cell r="M339" t="str">
            <v xml:space="preserve">  ―</v>
          </cell>
          <cell r="N339" t="str">
            <v xml:space="preserve">      ―</v>
          </cell>
          <cell r="O339" t="str">
            <v xml:space="preserve">  ―</v>
          </cell>
          <cell r="P339" t="str">
            <v xml:space="preserve">  ―</v>
          </cell>
          <cell r="Q339" t="str">
            <v xml:space="preserve">  ―</v>
          </cell>
          <cell r="R339">
            <v>-1628070</v>
          </cell>
          <cell r="S339" t="str">
            <v xml:space="preserve">  ―</v>
          </cell>
          <cell r="T339">
            <v>1413</v>
          </cell>
          <cell r="U339">
            <v>-1152.2</v>
          </cell>
          <cell r="V339" t="str">
            <v xml:space="preserve">   ―</v>
          </cell>
          <cell r="W339">
            <v>-10149258</v>
          </cell>
          <cell r="X339" t="str">
            <v xml:space="preserve">  ―</v>
          </cell>
          <cell r="Y339" t="str">
            <v xml:space="preserve">  ―</v>
          </cell>
          <cell r="Z339" t="str">
            <v xml:space="preserve">  ―</v>
          </cell>
          <cell r="AA339" t="str">
            <v xml:space="preserve">  ―</v>
          </cell>
        </row>
        <row r="340">
          <cell r="A340" t="str">
            <v>BABA09</v>
          </cell>
          <cell r="D340" t="str">
            <v xml:space="preserve">  調　　整　　計</v>
          </cell>
          <cell r="F340" t="str">
            <v xml:space="preserve">      ―</v>
          </cell>
          <cell r="G340" t="str">
            <v xml:space="preserve">  ―</v>
          </cell>
          <cell r="H340" t="str">
            <v xml:space="preserve">  ―</v>
          </cell>
          <cell r="I340" t="str">
            <v xml:space="preserve">  ―</v>
          </cell>
          <cell r="J340" t="str">
            <v xml:space="preserve">      ―</v>
          </cell>
          <cell r="K340" t="str">
            <v xml:space="preserve">  ―</v>
          </cell>
          <cell r="L340" t="str">
            <v xml:space="preserve">  ―</v>
          </cell>
          <cell r="M340" t="str">
            <v xml:space="preserve">  ―</v>
          </cell>
          <cell r="N340" t="str">
            <v xml:space="preserve">      ―</v>
          </cell>
          <cell r="O340" t="str">
            <v xml:space="preserve">  ―</v>
          </cell>
          <cell r="P340" t="str">
            <v xml:space="preserve">  ―</v>
          </cell>
          <cell r="Q340" t="str">
            <v xml:space="preserve">  ―</v>
          </cell>
          <cell r="R340" t="str">
            <v xml:space="preserve">      ―</v>
          </cell>
          <cell r="S340" t="str">
            <v xml:space="preserve">  ―</v>
          </cell>
          <cell r="T340" t="str">
            <v xml:space="preserve">      ―</v>
          </cell>
          <cell r="U340" t="str">
            <v xml:space="preserve">    ―</v>
          </cell>
          <cell r="V340" t="str">
            <v xml:space="preserve">   ―</v>
          </cell>
          <cell r="W340">
            <v>0</v>
          </cell>
          <cell r="X340" t="str">
            <v xml:space="preserve">  ―</v>
          </cell>
          <cell r="Y340" t="str">
            <v xml:space="preserve">  ―</v>
          </cell>
          <cell r="Z340" t="str">
            <v xml:space="preserve">  ―</v>
          </cell>
          <cell r="AA340" t="str">
            <v xml:space="preserve">  ―</v>
          </cell>
        </row>
        <row r="342">
          <cell r="A342" t="str">
            <v>BAB</v>
          </cell>
          <cell r="D342" t="str">
            <v xml:space="preserve">  合     　 計</v>
          </cell>
          <cell r="F342" t="str">
            <v xml:space="preserve">      ―</v>
          </cell>
          <cell r="G342" t="str">
            <v xml:space="preserve">  ―</v>
          </cell>
          <cell r="H342" t="str">
            <v xml:space="preserve">  ―</v>
          </cell>
          <cell r="I342" t="str">
            <v xml:space="preserve">  ―</v>
          </cell>
          <cell r="J342">
            <v>113471563</v>
          </cell>
          <cell r="K342">
            <v>119.5</v>
          </cell>
          <cell r="L342">
            <v>102.9</v>
          </cell>
          <cell r="M342">
            <v>132.9</v>
          </cell>
          <cell r="N342" t="str">
            <v xml:space="preserve">      ―</v>
          </cell>
          <cell r="O342" t="str">
            <v xml:space="preserve">  ―</v>
          </cell>
          <cell r="P342" t="str">
            <v xml:space="preserve">  ―</v>
          </cell>
          <cell r="Q342" t="str">
            <v xml:space="preserve">  ―</v>
          </cell>
          <cell r="R342">
            <v>-215846547</v>
          </cell>
          <cell r="S342" t="str">
            <v xml:space="preserve">  ―</v>
          </cell>
          <cell r="T342">
            <v>77216</v>
          </cell>
          <cell r="U342">
            <v>-2795.3</v>
          </cell>
          <cell r="V342">
            <v>402</v>
          </cell>
          <cell r="W342">
            <v>-487958590</v>
          </cell>
          <cell r="X342" t="str">
            <v xml:space="preserve">  ―</v>
          </cell>
          <cell r="Y342" t="str">
            <v xml:space="preserve">  ―</v>
          </cell>
          <cell r="Z342" t="str">
            <v xml:space="preserve">  ―</v>
          </cell>
          <cell r="AA342" t="str">
            <v xml:space="preserve">  ―</v>
          </cell>
        </row>
        <row r="343">
          <cell r="M343" t="str">
            <v>研究開発費</v>
          </cell>
          <cell r="N343">
            <v>454574774</v>
          </cell>
        </row>
        <row r="345">
          <cell r="A345" t="str">
            <v>BACA03</v>
          </cell>
          <cell r="C345" t="str">
            <v>通</v>
          </cell>
          <cell r="D345" t="str">
            <v xml:space="preserve">  研　　　　究</v>
          </cell>
          <cell r="F345" t="str">
            <v xml:space="preserve">      ―</v>
          </cell>
          <cell r="G345" t="str">
            <v xml:space="preserve">  ―</v>
          </cell>
          <cell r="H345" t="str">
            <v xml:space="preserve">  ―</v>
          </cell>
          <cell r="I345" t="str">
            <v xml:space="preserve">  ―</v>
          </cell>
          <cell r="J345">
            <v>0</v>
          </cell>
          <cell r="K345" t="str">
            <v xml:space="preserve">  ―</v>
          </cell>
          <cell r="L345" t="str">
            <v xml:space="preserve">  ―</v>
          </cell>
          <cell r="M345" t="str">
            <v xml:space="preserve">  ―</v>
          </cell>
          <cell r="N345" t="str">
            <v xml:space="preserve">      ―</v>
          </cell>
          <cell r="O345" t="str">
            <v xml:space="preserve">  ―</v>
          </cell>
          <cell r="P345" t="str">
            <v xml:space="preserve">  ―</v>
          </cell>
          <cell r="Q345" t="str">
            <v xml:space="preserve">  ―</v>
          </cell>
          <cell r="R345">
            <v>-144424411</v>
          </cell>
          <cell r="S345" t="str">
            <v xml:space="preserve">  ―</v>
          </cell>
          <cell r="T345">
            <v>16997.75</v>
          </cell>
          <cell r="U345">
            <v>-8496.6</v>
          </cell>
          <cell r="V345" t="str">
            <v xml:space="preserve">   ―</v>
          </cell>
          <cell r="W345">
            <v>-212787401</v>
          </cell>
          <cell r="X345" t="str">
            <v xml:space="preserve">  ―</v>
          </cell>
          <cell r="Y345" t="str">
            <v xml:space="preserve">  ―</v>
          </cell>
          <cell r="Z345" t="str">
            <v xml:space="preserve">  ―</v>
          </cell>
          <cell r="AA345" t="str">
            <v xml:space="preserve">  ―</v>
          </cell>
        </row>
        <row r="346">
          <cell r="A346" t="str">
            <v>BACA09</v>
          </cell>
          <cell r="C346" t="str">
            <v>信</v>
          </cell>
          <cell r="D346" t="str">
            <v xml:space="preserve">  調　　　　整</v>
          </cell>
          <cell r="F346" t="str">
            <v xml:space="preserve">      ―</v>
          </cell>
          <cell r="G346" t="str">
            <v xml:space="preserve">  ―</v>
          </cell>
          <cell r="H346" t="str">
            <v xml:space="preserve">  ―</v>
          </cell>
          <cell r="I346" t="str">
            <v xml:space="preserve">  ―</v>
          </cell>
          <cell r="J346" t="str">
            <v xml:space="preserve">      ―</v>
          </cell>
          <cell r="K346" t="str">
            <v xml:space="preserve">  ―</v>
          </cell>
          <cell r="L346" t="str">
            <v xml:space="preserve">  ―</v>
          </cell>
          <cell r="M346" t="str">
            <v xml:space="preserve">  ―</v>
          </cell>
          <cell r="N346" t="str">
            <v xml:space="preserve">      ―</v>
          </cell>
          <cell r="O346" t="str">
            <v xml:space="preserve">  ―</v>
          </cell>
          <cell r="P346" t="str">
            <v xml:space="preserve">  ―</v>
          </cell>
          <cell r="Q346" t="str">
            <v xml:space="preserve">  ―</v>
          </cell>
          <cell r="R346" t="str">
            <v xml:space="preserve">      ―</v>
          </cell>
          <cell r="S346" t="str">
            <v xml:space="preserve">  ―</v>
          </cell>
          <cell r="T346" t="str">
            <v xml:space="preserve">      ―</v>
          </cell>
          <cell r="U346" t="str">
            <v xml:space="preserve">    ―</v>
          </cell>
          <cell r="V346" t="str">
            <v xml:space="preserve">   ―</v>
          </cell>
          <cell r="W346">
            <v>0</v>
          </cell>
          <cell r="X346" t="str">
            <v xml:space="preserve">  ―</v>
          </cell>
          <cell r="Y346" t="str">
            <v xml:space="preserve">  ―</v>
          </cell>
          <cell r="Z346" t="str">
            <v xml:space="preserve">  ―</v>
          </cell>
          <cell r="AA346" t="str">
            <v xml:space="preserve">  ―</v>
          </cell>
        </row>
        <row r="347">
          <cell r="A347" t="str">
            <v>BAC</v>
          </cell>
          <cell r="C347" t="str">
            <v>開</v>
          </cell>
          <cell r="D347" t="str">
            <v xml:space="preserve">  合      　計</v>
          </cell>
          <cell r="F347" t="str">
            <v xml:space="preserve">      ―</v>
          </cell>
          <cell r="G347" t="str">
            <v xml:space="preserve">  ―</v>
          </cell>
          <cell r="H347" t="str">
            <v xml:space="preserve">  ―</v>
          </cell>
          <cell r="I347" t="str">
            <v xml:space="preserve">  ―</v>
          </cell>
          <cell r="J347">
            <v>0</v>
          </cell>
          <cell r="K347" t="str">
            <v xml:space="preserve">  ―</v>
          </cell>
          <cell r="L347" t="str">
            <v xml:space="preserve">  ―</v>
          </cell>
          <cell r="M347" t="str">
            <v xml:space="preserve">  ―</v>
          </cell>
          <cell r="N347" t="str">
            <v xml:space="preserve">      ―</v>
          </cell>
          <cell r="O347" t="str">
            <v xml:space="preserve">  ―</v>
          </cell>
          <cell r="P347" t="str">
            <v xml:space="preserve">  ―</v>
          </cell>
          <cell r="Q347" t="str">
            <v xml:space="preserve">  ―</v>
          </cell>
          <cell r="R347">
            <v>-144424411</v>
          </cell>
          <cell r="S347" t="str">
            <v xml:space="preserve">  ―</v>
          </cell>
          <cell r="T347">
            <v>16997.75</v>
          </cell>
          <cell r="U347">
            <v>-8496.6</v>
          </cell>
          <cell r="V347">
            <v>90</v>
          </cell>
          <cell r="W347">
            <v>-212787401</v>
          </cell>
          <cell r="X347" t="str">
            <v xml:space="preserve">  ―</v>
          </cell>
          <cell r="Y347" t="str">
            <v xml:space="preserve">  ―</v>
          </cell>
          <cell r="Z347" t="str">
            <v xml:space="preserve">  ―</v>
          </cell>
          <cell r="AA347" t="str">
            <v xml:space="preserve">  ―</v>
          </cell>
        </row>
        <row r="348">
          <cell r="M348" t="str">
            <v>研究開発費</v>
          </cell>
          <cell r="N348">
            <v>196740394</v>
          </cell>
        </row>
        <row r="350">
          <cell r="C350" t="str">
            <v>　営　　業　  合　　計</v>
          </cell>
          <cell r="F350">
            <v>39581728534</v>
          </cell>
          <cell r="G350">
            <v>100.6</v>
          </cell>
          <cell r="H350">
            <v>101.4</v>
          </cell>
          <cell r="I350">
            <v>112.9</v>
          </cell>
          <cell r="J350" t="str">
            <v xml:space="preserve">      ―</v>
          </cell>
          <cell r="K350" t="str">
            <v xml:space="preserve">  ―</v>
          </cell>
          <cell r="L350" t="str">
            <v xml:space="preserve">  ―</v>
          </cell>
          <cell r="M350" t="str">
            <v xml:space="preserve">  ―</v>
          </cell>
          <cell r="N350">
            <v>42974135397</v>
          </cell>
          <cell r="O350">
            <v>101.1</v>
          </cell>
          <cell r="P350">
            <v>115.6</v>
          </cell>
          <cell r="Q350">
            <v>102.3</v>
          </cell>
          <cell r="R350">
            <v>2208129377</v>
          </cell>
          <cell r="S350" t="str">
            <v xml:space="preserve">  ―</v>
          </cell>
          <cell r="T350">
            <v>274826</v>
          </cell>
          <cell r="U350">
            <v>8034.6</v>
          </cell>
          <cell r="V350" t="str">
            <v xml:space="preserve">   ―</v>
          </cell>
          <cell r="W350">
            <v>1126140075</v>
          </cell>
          <cell r="X350">
            <v>2.6</v>
          </cell>
          <cell r="Y350">
            <v>147.69999999999999</v>
          </cell>
          <cell r="Z350">
            <v>88.5</v>
          </cell>
          <cell r="AA350">
            <v>121.3</v>
          </cell>
        </row>
        <row r="351">
          <cell r="C351" t="str">
            <v>　製　　造  　合　　計</v>
          </cell>
          <cell r="F351" t="str">
            <v xml:space="preserve">      ―</v>
          </cell>
          <cell r="G351" t="str">
            <v xml:space="preserve">  ―</v>
          </cell>
          <cell r="H351" t="str">
            <v xml:space="preserve">  ―</v>
          </cell>
          <cell r="I351" t="str">
            <v xml:space="preserve">  ―</v>
          </cell>
          <cell r="J351">
            <v>39135073756</v>
          </cell>
          <cell r="K351">
            <v>100.4</v>
          </cell>
          <cell r="L351">
            <v>114</v>
          </cell>
          <cell r="M351">
            <v>105.1</v>
          </cell>
          <cell r="N351" t="str">
            <v xml:space="preserve">      ―</v>
          </cell>
          <cell r="O351" t="str">
            <v xml:space="preserve">  ―</v>
          </cell>
          <cell r="P351" t="str">
            <v xml:space="preserve">  ―</v>
          </cell>
          <cell r="Q351" t="str">
            <v xml:space="preserve">  ―</v>
          </cell>
          <cell r="R351">
            <v>7415059370</v>
          </cell>
          <cell r="S351">
            <v>18.899999999999999</v>
          </cell>
          <cell r="T351">
            <v>1698035.75</v>
          </cell>
          <cell r="U351">
            <v>4366.8</v>
          </cell>
          <cell r="V351" t="str">
            <v xml:space="preserve">   ―</v>
          </cell>
          <cell r="W351">
            <v>1537117269</v>
          </cell>
          <cell r="X351">
            <v>3.9</v>
          </cell>
          <cell r="Y351">
            <v>104.5</v>
          </cell>
          <cell r="Z351">
            <v>61.5</v>
          </cell>
          <cell r="AA351">
            <v>113.7</v>
          </cell>
        </row>
        <row r="352">
          <cell r="C352" t="str">
            <v>　研　　究  　合　　計</v>
          </cell>
          <cell r="F352" t="str">
            <v xml:space="preserve">      ―</v>
          </cell>
          <cell r="G352" t="str">
            <v xml:space="preserve">  ―</v>
          </cell>
          <cell r="H352" t="str">
            <v xml:space="preserve">  ―</v>
          </cell>
          <cell r="I352" t="str">
            <v xml:space="preserve">  ―</v>
          </cell>
          <cell r="J352">
            <v>-40728840</v>
          </cell>
          <cell r="K352" t="str">
            <v xml:space="preserve">  ―</v>
          </cell>
          <cell r="L352" t="str">
            <v xml:space="preserve">  ―</v>
          </cell>
          <cell r="M352" t="str">
            <v xml:space="preserve">  ―</v>
          </cell>
          <cell r="N352" t="str">
            <v xml:space="preserve">      ―</v>
          </cell>
          <cell r="O352" t="str">
            <v xml:space="preserve">  ―</v>
          </cell>
          <cell r="P352" t="str">
            <v xml:space="preserve">  ―</v>
          </cell>
          <cell r="Q352" t="str">
            <v xml:space="preserve">  ―</v>
          </cell>
          <cell r="R352">
            <v>-847514365</v>
          </cell>
          <cell r="S352" t="str">
            <v xml:space="preserve">  ―</v>
          </cell>
          <cell r="T352">
            <v>190215.25</v>
          </cell>
          <cell r="U352">
            <v>-4455.5</v>
          </cell>
          <cell r="V352" t="str">
            <v xml:space="preserve">   ―</v>
          </cell>
          <cell r="W352">
            <v>-1550134727</v>
          </cell>
          <cell r="X352" t="str">
            <v xml:space="preserve">  ―</v>
          </cell>
          <cell r="Y352" t="str">
            <v xml:space="preserve">  ―</v>
          </cell>
          <cell r="Z352" t="str">
            <v xml:space="preserve">  ―</v>
          </cell>
          <cell r="AA352" t="str">
            <v xml:space="preserve">  ―</v>
          </cell>
        </row>
        <row r="353">
          <cell r="C353" t="str">
            <v xml:space="preserve">　統 括 事 業 部 室 合 計  </v>
          </cell>
          <cell r="F353" t="str">
            <v xml:space="preserve">      ―</v>
          </cell>
          <cell r="G353" t="str">
            <v xml:space="preserve">  ―</v>
          </cell>
          <cell r="H353" t="str">
            <v xml:space="preserve">  ―</v>
          </cell>
          <cell r="I353" t="str">
            <v xml:space="preserve">  ―</v>
          </cell>
          <cell r="J353" t="str">
            <v xml:space="preserve">      ―</v>
          </cell>
          <cell r="K353" t="str">
            <v xml:space="preserve">  ―</v>
          </cell>
          <cell r="L353" t="str">
            <v xml:space="preserve">  ―</v>
          </cell>
          <cell r="M353" t="str">
            <v xml:space="preserve">  ―</v>
          </cell>
          <cell r="N353" t="str">
            <v xml:space="preserve">      ―</v>
          </cell>
          <cell r="O353" t="str">
            <v xml:space="preserve">  ―</v>
          </cell>
          <cell r="P353" t="str">
            <v xml:space="preserve">  ―</v>
          </cell>
          <cell r="Q353" t="str">
            <v xml:space="preserve">  ―</v>
          </cell>
          <cell r="R353">
            <v>-42439263</v>
          </cell>
          <cell r="S353" t="str">
            <v xml:space="preserve">  ―</v>
          </cell>
          <cell r="T353">
            <v>10547</v>
          </cell>
          <cell r="U353">
            <v>-4023.8</v>
          </cell>
          <cell r="V353" t="str">
            <v xml:space="preserve">   ―</v>
          </cell>
          <cell r="W353">
            <v>-115209386</v>
          </cell>
          <cell r="X353" t="str">
            <v xml:space="preserve">  ―</v>
          </cell>
          <cell r="Y353" t="str">
            <v xml:space="preserve">  ―</v>
          </cell>
          <cell r="Z353" t="str">
            <v xml:space="preserve">  ―</v>
          </cell>
          <cell r="AA353" t="str">
            <v xml:space="preserve">  ―</v>
          </cell>
        </row>
        <row r="354">
          <cell r="C354" t="str">
            <v xml:space="preserve">　調　　整　　合　　計  </v>
          </cell>
          <cell r="F354" t="str">
            <v xml:space="preserve">      ―</v>
          </cell>
          <cell r="G354" t="str">
            <v xml:space="preserve">  ―</v>
          </cell>
          <cell r="H354" t="str">
            <v xml:space="preserve">  ―</v>
          </cell>
          <cell r="I354" t="str">
            <v xml:space="preserve">  ―</v>
          </cell>
          <cell r="J354" t="str">
            <v xml:space="preserve">      ―</v>
          </cell>
          <cell r="K354" t="str">
            <v xml:space="preserve">  ―</v>
          </cell>
          <cell r="L354" t="str">
            <v xml:space="preserve">  ―</v>
          </cell>
          <cell r="M354" t="str">
            <v xml:space="preserve">  ―</v>
          </cell>
          <cell r="N354" t="str">
            <v xml:space="preserve">      ―</v>
          </cell>
          <cell r="O354" t="str">
            <v xml:space="preserve">  ―</v>
          </cell>
          <cell r="P354" t="str">
            <v xml:space="preserve">  ―</v>
          </cell>
          <cell r="Q354" t="str">
            <v xml:space="preserve">  ―</v>
          </cell>
          <cell r="R354" t="str">
            <v xml:space="preserve">      ―</v>
          </cell>
          <cell r="S354" t="str">
            <v xml:space="preserve">  ―</v>
          </cell>
          <cell r="T354" t="str">
            <v xml:space="preserve">      ―</v>
          </cell>
          <cell r="U354" t="str">
            <v xml:space="preserve">    ―</v>
          </cell>
          <cell r="V354" t="str">
            <v xml:space="preserve">   ―</v>
          </cell>
          <cell r="W354">
            <v>-80502164</v>
          </cell>
          <cell r="X354" t="str">
            <v xml:space="preserve">  ―</v>
          </cell>
          <cell r="Y354" t="str">
            <v xml:space="preserve">  ―</v>
          </cell>
          <cell r="Z354" t="str">
            <v xml:space="preserve">  ―</v>
          </cell>
          <cell r="AA354" t="str">
            <v xml:space="preserve">  ―</v>
          </cell>
        </row>
        <row r="356">
          <cell r="A356" t="str">
            <v>SUBTTL</v>
          </cell>
          <cell r="C356" t="str">
            <v xml:space="preserve">　Ｋ　　Ｃ　　合　　計  </v>
          </cell>
          <cell r="F356">
            <v>39581728534</v>
          </cell>
          <cell r="G356">
            <v>100.6</v>
          </cell>
          <cell r="H356">
            <v>101.4</v>
          </cell>
          <cell r="I356">
            <v>112.9</v>
          </cell>
          <cell r="J356">
            <v>39094344916</v>
          </cell>
          <cell r="K356">
            <v>100.4</v>
          </cell>
          <cell r="L356">
            <v>113.9</v>
          </cell>
          <cell r="M356">
            <v>105.1</v>
          </cell>
          <cell r="N356">
            <v>42974135397</v>
          </cell>
          <cell r="O356">
            <v>101.1</v>
          </cell>
          <cell r="P356">
            <v>115.6</v>
          </cell>
          <cell r="Q356">
            <v>102.3</v>
          </cell>
          <cell r="R356">
            <v>8733235119</v>
          </cell>
          <cell r="S356">
            <v>22.3</v>
          </cell>
          <cell r="T356">
            <v>2173624</v>
          </cell>
          <cell r="U356">
            <v>4017.8</v>
          </cell>
          <cell r="V356">
            <v>12368</v>
          </cell>
          <cell r="W356">
            <v>917411067</v>
          </cell>
          <cell r="X356">
            <v>2.1</v>
          </cell>
          <cell r="Y356">
            <v>204.5</v>
          </cell>
          <cell r="Z356">
            <v>40.700000000000003</v>
          </cell>
          <cell r="AA356">
            <v>368.7</v>
          </cell>
        </row>
        <row r="357">
          <cell r="E357">
            <v>0</v>
          </cell>
          <cell r="F357">
            <v>39581728534</v>
          </cell>
          <cell r="M357" t="str">
            <v>研究開発費</v>
          </cell>
          <cell r="N357">
            <v>1424326682</v>
          </cell>
          <cell r="O357" t="str">
            <v>売上比</v>
          </cell>
          <cell r="P357">
            <v>3.3</v>
          </cell>
        </row>
        <row r="363">
          <cell r="A363" t="str">
            <v>集計ｺｰﾄﾞ</v>
          </cell>
          <cell r="D363" t="str">
            <v xml:space="preserve">  部      門</v>
          </cell>
          <cell r="F363" t="str">
            <v>受　注　実　績</v>
          </cell>
          <cell r="G363" t="str">
            <v>遂行率</v>
          </cell>
          <cell r="H363" t="str">
            <v>前月比</v>
          </cell>
          <cell r="I363" t="str">
            <v>ＭＰ比</v>
          </cell>
          <cell r="J363" t="str">
            <v>総　　生    産</v>
          </cell>
          <cell r="K363" t="str">
            <v>遂行率</v>
          </cell>
          <cell r="L363" t="str">
            <v>前月比</v>
          </cell>
          <cell r="M363" t="str">
            <v>ＭＰ比</v>
          </cell>
          <cell r="N363" t="str">
            <v>売　上　実　績</v>
          </cell>
          <cell r="O363" t="str">
            <v>遂行率</v>
          </cell>
          <cell r="P363" t="str">
            <v>前月比</v>
          </cell>
          <cell r="Q363" t="str">
            <v>ＭＰ比</v>
          </cell>
          <cell r="R363" t="str">
            <v>差　 　引</v>
          </cell>
          <cell r="S363" t="str">
            <v>生産比</v>
          </cell>
          <cell r="T363" t="str">
            <v>総  時  間</v>
          </cell>
          <cell r="U363" t="str">
            <v>時間当り</v>
          </cell>
          <cell r="V363" t="str">
            <v>人員</v>
          </cell>
          <cell r="W363" t="str">
            <v>税引前利益</v>
          </cell>
          <cell r="X363" t="str">
            <v>売生比</v>
          </cell>
          <cell r="Y363" t="str">
            <v>遂行率</v>
          </cell>
          <cell r="Z363" t="str">
            <v>前月比</v>
          </cell>
          <cell r="AA363" t="str">
            <v>ＭＰ比</v>
          </cell>
        </row>
        <row r="364">
          <cell r="A364" t="str">
            <v>KINYU1</v>
          </cell>
          <cell r="E364" t="str">
            <v xml:space="preserve"> (外部)金融収支</v>
          </cell>
          <cell r="F364" t="str">
            <v xml:space="preserve">      ―</v>
          </cell>
          <cell r="G364" t="str">
            <v xml:space="preserve">  ―</v>
          </cell>
          <cell r="H364" t="str">
            <v xml:space="preserve">  ―</v>
          </cell>
          <cell r="I364" t="str">
            <v xml:space="preserve">  ―</v>
          </cell>
          <cell r="J364" t="str">
            <v xml:space="preserve">      ―</v>
          </cell>
          <cell r="K364" t="str">
            <v xml:space="preserve">  ―</v>
          </cell>
          <cell r="L364" t="str">
            <v xml:space="preserve">  ―</v>
          </cell>
          <cell r="M364" t="str">
            <v xml:space="preserve">  ―</v>
          </cell>
          <cell r="N364" t="str">
            <v xml:space="preserve">      ―</v>
          </cell>
          <cell r="O364" t="str">
            <v xml:space="preserve">  ―</v>
          </cell>
          <cell r="P364" t="str">
            <v xml:space="preserve">  ―</v>
          </cell>
          <cell r="Q364" t="str">
            <v xml:space="preserve">  ―</v>
          </cell>
          <cell r="R364">
            <v>464678746</v>
          </cell>
          <cell r="S364" t="str">
            <v xml:space="preserve">  ―</v>
          </cell>
          <cell r="T364" t="str">
            <v xml:space="preserve">      ―</v>
          </cell>
          <cell r="U364" t="str">
            <v xml:space="preserve">    ―</v>
          </cell>
          <cell r="V364" t="str">
            <v xml:space="preserve">   ―</v>
          </cell>
          <cell r="W364">
            <v>464678746</v>
          </cell>
          <cell r="X364" t="str">
            <v xml:space="preserve">  ―</v>
          </cell>
          <cell r="Y364">
            <v>225.2</v>
          </cell>
          <cell r="Z364">
            <v>184.9</v>
          </cell>
          <cell r="AA364">
            <v>993.5</v>
          </cell>
        </row>
        <row r="365">
          <cell r="A365" t="str">
            <v>KINYU2</v>
          </cell>
          <cell r="E365" t="str">
            <v xml:space="preserve"> (内部)金融収支</v>
          </cell>
          <cell r="F365" t="str">
            <v xml:space="preserve">      ―</v>
          </cell>
          <cell r="G365" t="str">
            <v xml:space="preserve">  ―</v>
          </cell>
          <cell r="H365" t="str">
            <v xml:space="preserve">  ―</v>
          </cell>
          <cell r="I365" t="str">
            <v xml:space="preserve">  ―</v>
          </cell>
          <cell r="J365" t="str">
            <v xml:space="preserve">      ―</v>
          </cell>
          <cell r="K365" t="str">
            <v xml:space="preserve">  ―</v>
          </cell>
          <cell r="L365" t="str">
            <v xml:space="preserve">  ―</v>
          </cell>
          <cell r="M365" t="str">
            <v xml:space="preserve">  ―</v>
          </cell>
          <cell r="N365" t="str">
            <v xml:space="preserve">      ―</v>
          </cell>
          <cell r="O365" t="str">
            <v xml:space="preserve">  ―</v>
          </cell>
          <cell r="P365" t="str">
            <v xml:space="preserve">  ―</v>
          </cell>
          <cell r="Q365" t="str">
            <v xml:space="preserve">  ―</v>
          </cell>
          <cell r="R365">
            <v>559540190</v>
          </cell>
          <cell r="S365" t="str">
            <v xml:space="preserve">  ―</v>
          </cell>
          <cell r="T365" t="str">
            <v xml:space="preserve">      ―</v>
          </cell>
          <cell r="U365" t="str">
            <v xml:space="preserve">    ―</v>
          </cell>
          <cell r="V365" t="str">
            <v xml:space="preserve">   ―</v>
          </cell>
          <cell r="W365">
            <v>559540190</v>
          </cell>
          <cell r="X365" t="str">
            <v xml:space="preserve">  ―</v>
          </cell>
          <cell r="Y365">
            <v>71.5</v>
          </cell>
          <cell r="Z365">
            <v>100.6</v>
          </cell>
          <cell r="AA365">
            <v>75.7</v>
          </cell>
        </row>
        <row r="366">
          <cell r="A366" t="str">
            <v>KINYU</v>
          </cell>
          <cell r="C366" t="str">
            <v>本</v>
          </cell>
          <cell r="D366" t="str">
            <v>　　金融収支合計</v>
          </cell>
          <cell r="F366" t="str">
            <v xml:space="preserve">      ―</v>
          </cell>
          <cell r="G366" t="str">
            <v xml:space="preserve">  ―</v>
          </cell>
          <cell r="H366" t="str">
            <v xml:space="preserve">  ―</v>
          </cell>
          <cell r="I366" t="str">
            <v xml:space="preserve">  ―</v>
          </cell>
          <cell r="J366" t="str">
            <v xml:space="preserve">      ―</v>
          </cell>
          <cell r="K366" t="str">
            <v xml:space="preserve">  ―</v>
          </cell>
          <cell r="L366" t="str">
            <v xml:space="preserve">  ―</v>
          </cell>
          <cell r="M366" t="str">
            <v xml:space="preserve">  ―</v>
          </cell>
          <cell r="N366" t="str">
            <v xml:space="preserve">      ―</v>
          </cell>
          <cell r="O366" t="str">
            <v xml:space="preserve">  ―</v>
          </cell>
          <cell r="P366" t="str">
            <v xml:space="preserve">  ―</v>
          </cell>
          <cell r="Q366" t="str">
            <v xml:space="preserve">  ―</v>
          </cell>
          <cell r="R366">
            <v>1024218936</v>
          </cell>
          <cell r="S366" t="str">
            <v xml:space="preserve">  ―</v>
          </cell>
          <cell r="T366" t="str">
            <v xml:space="preserve">      ―</v>
          </cell>
          <cell r="U366" t="str">
            <v xml:space="preserve">    ―</v>
          </cell>
          <cell r="V366" t="str">
            <v xml:space="preserve">   ―</v>
          </cell>
          <cell r="W366">
            <v>1024218936</v>
          </cell>
          <cell r="X366" t="str">
            <v xml:space="preserve">  ―</v>
          </cell>
          <cell r="Y366">
            <v>103.6</v>
          </cell>
          <cell r="Z366">
            <v>126.9</v>
          </cell>
          <cell r="AA366">
            <v>130.4</v>
          </cell>
        </row>
        <row r="368">
          <cell r="A368" t="str">
            <v>RATE</v>
          </cell>
          <cell r="D368" t="str">
            <v>　　社内レート差</v>
          </cell>
          <cell r="F368" t="str">
            <v xml:space="preserve">      ―</v>
          </cell>
          <cell r="G368" t="str">
            <v xml:space="preserve">  ―</v>
          </cell>
          <cell r="H368" t="str">
            <v xml:space="preserve">  ―</v>
          </cell>
          <cell r="I368" t="str">
            <v xml:space="preserve">  ―</v>
          </cell>
          <cell r="J368" t="str">
            <v xml:space="preserve">      ―</v>
          </cell>
          <cell r="K368" t="str">
            <v xml:space="preserve">  ―</v>
          </cell>
          <cell r="L368" t="str">
            <v xml:space="preserve">  ―</v>
          </cell>
          <cell r="M368" t="str">
            <v xml:space="preserve">  ―</v>
          </cell>
          <cell r="N368">
            <v>657950041</v>
          </cell>
          <cell r="O368">
            <v>175.6</v>
          </cell>
          <cell r="P368">
            <v>154.9</v>
          </cell>
          <cell r="Q368">
            <v>208.8</v>
          </cell>
          <cell r="R368">
            <v>653960925</v>
          </cell>
          <cell r="S368" t="str">
            <v xml:space="preserve">  ―</v>
          </cell>
          <cell r="T368" t="str">
            <v xml:space="preserve">      ―</v>
          </cell>
          <cell r="U368" t="str">
            <v xml:space="preserve">    ―</v>
          </cell>
          <cell r="V368" t="str">
            <v xml:space="preserve">   ―</v>
          </cell>
          <cell r="W368">
            <v>653960925</v>
          </cell>
          <cell r="X368">
            <v>99.4</v>
          </cell>
          <cell r="Y368">
            <v>174.5</v>
          </cell>
          <cell r="Z368">
            <v>154.1</v>
          </cell>
          <cell r="AA368">
            <v>207.6</v>
          </cell>
        </row>
        <row r="370">
          <cell r="A370" t="str">
            <v>GAA</v>
          </cell>
          <cell r="E370" t="str">
            <v xml:space="preserve"> 本社口銭収支</v>
          </cell>
          <cell r="F370">
            <v>544594522</v>
          </cell>
          <cell r="G370" t="str">
            <v xml:space="preserve">  ―</v>
          </cell>
          <cell r="H370" t="str">
            <v xml:space="preserve">  ―</v>
          </cell>
          <cell r="I370" t="str">
            <v xml:space="preserve">  ―</v>
          </cell>
          <cell r="J370" t="str">
            <v xml:space="preserve">      ―</v>
          </cell>
          <cell r="K370" t="str">
            <v xml:space="preserve">  ―</v>
          </cell>
          <cell r="L370" t="str">
            <v xml:space="preserve">  ―</v>
          </cell>
          <cell r="M370" t="str">
            <v xml:space="preserve">  ―</v>
          </cell>
          <cell r="N370">
            <v>161763789</v>
          </cell>
          <cell r="O370" t="str">
            <v xml:space="preserve">  ―</v>
          </cell>
          <cell r="P370" t="str">
            <v xml:space="preserve">  ―</v>
          </cell>
          <cell r="Q370" t="str">
            <v xml:space="preserve">  ―</v>
          </cell>
          <cell r="R370">
            <v>382830733</v>
          </cell>
          <cell r="S370" t="str">
            <v xml:space="preserve">  ―</v>
          </cell>
          <cell r="T370" t="str">
            <v xml:space="preserve">      ―</v>
          </cell>
          <cell r="U370" t="str">
            <v xml:space="preserve">    ―</v>
          </cell>
          <cell r="V370" t="str">
            <v xml:space="preserve">   ―</v>
          </cell>
          <cell r="W370">
            <v>382830733</v>
          </cell>
          <cell r="X370" t="str">
            <v xml:space="preserve">  ―</v>
          </cell>
          <cell r="Y370">
            <v>103.5</v>
          </cell>
          <cell r="Z370">
            <v>91.7</v>
          </cell>
          <cell r="AA370">
            <v>32.299999999999997</v>
          </cell>
        </row>
        <row r="371">
          <cell r="A371" t="str">
            <v>GBA</v>
          </cell>
          <cell r="E371" t="str">
            <v xml:space="preserve"> 貸付金収支</v>
          </cell>
          <cell r="F371">
            <v>62857125</v>
          </cell>
          <cell r="G371" t="str">
            <v xml:space="preserve">  ―</v>
          </cell>
          <cell r="H371" t="str">
            <v xml:space="preserve">  ―</v>
          </cell>
          <cell r="I371" t="str">
            <v xml:space="preserve">  ―</v>
          </cell>
          <cell r="J371" t="str">
            <v xml:space="preserve">      ―</v>
          </cell>
          <cell r="K371" t="str">
            <v xml:space="preserve">  ―</v>
          </cell>
          <cell r="L371" t="str">
            <v xml:space="preserve">  ―</v>
          </cell>
          <cell r="M371" t="str">
            <v xml:space="preserve">  ―</v>
          </cell>
          <cell r="N371">
            <v>26345000</v>
          </cell>
          <cell r="O371" t="str">
            <v xml:space="preserve">  ―</v>
          </cell>
          <cell r="P371" t="str">
            <v xml:space="preserve">  ―</v>
          </cell>
          <cell r="Q371" t="str">
            <v xml:space="preserve">  ―</v>
          </cell>
          <cell r="R371">
            <v>36512125</v>
          </cell>
          <cell r="S371" t="str">
            <v xml:space="preserve">  ―</v>
          </cell>
          <cell r="T371" t="str">
            <v xml:space="preserve">      ―</v>
          </cell>
          <cell r="U371" t="str">
            <v xml:space="preserve">    ―</v>
          </cell>
          <cell r="V371" t="str">
            <v xml:space="preserve">   ―</v>
          </cell>
          <cell r="W371">
            <v>36512125</v>
          </cell>
          <cell r="X371" t="str">
            <v xml:space="preserve">  ―</v>
          </cell>
          <cell r="Y371">
            <v>116.2</v>
          </cell>
          <cell r="Z371" t="str">
            <v xml:space="preserve">  ―</v>
          </cell>
          <cell r="AA371" t="str">
            <v xml:space="preserve">  ―</v>
          </cell>
        </row>
        <row r="372">
          <cell r="A372" t="str">
            <v>GBB</v>
          </cell>
          <cell r="E372" t="str">
            <v xml:space="preserve"> 内 部 収 入</v>
          </cell>
          <cell r="F372" t="str">
            <v xml:space="preserve">      ―</v>
          </cell>
          <cell r="G372" t="str">
            <v xml:space="preserve">  ―</v>
          </cell>
          <cell r="H372" t="str">
            <v xml:space="preserve">  ―</v>
          </cell>
          <cell r="I372" t="str">
            <v xml:space="preserve">  ―</v>
          </cell>
          <cell r="J372" t="str">
            <v xml:space="preserve">      ―</v>
          </cell>
          <cell r="K372" t="str">
            <v xml:space="preserve">  ―</v>
          </cell>
          <cell r="L372" t="str">
            <v xml:space="preserve">  ―</v>
          </cell>
          <cell r="M372" t="str">
            <v xml:space="preserve">  ―</v>
          </cell>
          <cell r="N372" t="str">
            <v xml:space="preserve">      ―</v>
          </cell>
          <cell r="O372" t="str">
            <v xml:space="preserve">  ―</v>
          </cell>
          <cell r="P372" t="str">
            <v xml:space="preserve">  ―</v>
          </cell>
          <cell r="Q372" t="str">
            <v xml:space="preserve">  ―</v>
          </cell>
          <cell r="R372">
            <v>1433966383</v>
          </cell>
          <cell r="S372" t="str">
            <v xml:space="preserve">  ―</v>
          </cell>
          <cell r="T372" t="str">
            <v xml:space="preserve">      ―</v>
          </cell>
          <cell r="U372" t="str">
            <v xml:space="preserve">    ―</v>
          </cell>
          <cell r="V372" t="str">
            <v xml:space="preserve">   ―</v>
          </cell>
          <cell r="W372">
            <v>1433966383</v>
          </cell>
          <cell r="X372" t="str">
            <v xml:space="preserve">  ―</v>
          </cell>
          <cell r="Y372">
            <v>139.19999999999999</v>
          </cell>
          <cell r="Z372">
            <v>131.9</v>
          </cell>
          <cell r="AA372" t="str">
            <v xml:space="preserve">  ―</v>
          </cell>
        </row>
        <row r="373">
          <cell r="A373" t="str">
            <v>G1</v>
          </cell>
          <cell r="C373" t="str">
            <v>社</v>
          </cell>
          <cell r="E373" t="str">
            <v>社 内 収 支 計</v>
          </cell>
          <cell r="F373" t="str">
            <v xml:space="preserve">      ―</v>
          </cell>
          <cell r="G373" t="str">
            <v xml:space="preserve">  ―</v>
          </cell>
          <cell r="H373" t="str">
            <v xml:space="preserve">  ―</v>
          </cell>
          <cell r="I373" t="str">
            <v xml:space="preserve">  ―</v>
          </cell>
          <cell r="J373" t="str">
            <v xml:space="preserve">      ―</v>
          </cell>
          <cell r="K373" t="str">
            <v xml:space="preserve">  ―</v>
          </cell>
          <cell r="L373" t="str">
            <v xml:space="preserve">  ―</v>
          </cell>
          <cell r="M373" t="str">
            <v xml:space="preserve">  ―</v>
          </cell>
          <cell r="N373" t="str">
            <v xml:space="preserve">      ―</v>
          </cell>
          <cell r="O373" t="str">
            <v xml:space="preserve">  ―</v>
          </cell>
          <cell r="P373" t="str">
            <v xml:space="preserve">  ―</v>
          </cell>
          <cell r="Q373" t="str">
            <v xml:space="preserve">  ―</v>
          </cell>
          <cell r="R373">
            <v>1853309241</v>
          </cell>
          <cell r="S373" t="str">
            <v xml:space="preserve">  ―</v>
          </cell>
          <cell r="T373" t="str">
            <v xml:space="preserve">      ―</v>
          </cell>
          <cell r="U373" t="str">
            <v xml:space="preserve">    ―</v>
          </cell>
          <cell r="V373" t="str">
            <v xml:space="preserve">   ―</v>
          </cell>
          <cell r="W373">
            <v>1853309241</v>
          </cell>
          <cell r="X373" t="str">
            <v xml:space="preserve">  ―</v>
          </cell>
          <cell r="Y373">
            <v>129.5</v>
          </cell>
          <cell r="Z373">
            <v>131.30000000000001</v>
          </cell>
          <cell r="AA373">
            <v>156.80000000000001</v>
          </cell>
        </row>
        <row r="375">
          <cell r="A375" t="str">
            <v>GBFU</v>
          </cell>
          <cell r="E375" t="str">
            <v>　事業戦略統括部</v>
          </cell>
          <cell r="F375" t="str">
            <v xml:space="preserve">      ―</v>
          </cell>
          <cell r="G375" t="str">
            <v xml:space="preserve">  ―</v>
          </cell>
          <cell r="H375" t="str">
            <v xml:space="preserve">  ―</v>
          </cell>
          <cell r="I375" t="str">
            <v xml:space="preserve">  ―</v>
          </cell>
          <cell r="J375" t="str">
            <v xml:space="preserve">      ―</v>
          </cell>
          <cell r="K375" t="str">
            <v xml:space="preserve">  ―</v>
          </cell>
          <cell r="L375" t="str">
            <v xml:space="preserve">  ―</v>
          </cell>
          <cell r="M375" t="str">
            <v xml:space="preserve">  ―</v>
          </cell>
          <cell r="N375" t="str">
            <v xml:space="preserve">      ―</v>
          </cell>
          <cell r="O375" t="str">
            <v xml:space="preserve">  ―</v>
          </cell>
          <cell r="P375" t="str">
            <v xml:space="preserve">  ―</v>
          </cell>
          <cell r="Q375" t="str">
            <v xml:space="preserve">  ―</v>
          </cell>
          <cell r="R375">
            <v>57752850</v>
          </cell>
          <cell r="S375" t="str">
            <v xml:space="preserve">  ―</v>
          </cell>
          <cell r="T375">
            <v>33907</v>
          </cell>
          <cell r="U375">
            <v>1703.2</v>
          </cell>
          <cell r="V375">
            <v>213</v>
          </cell>
          <cell r="W375">
            <v>-76534784</v>
          </cell>
          <cell r="X375" t="str">
            <v xml:space="preserve">  ―</v>
          </cell>
          <cell r="Y375" t="str">
            <v xml:space="preserve">  ―</v>
          </cell>
          <cell r="Z375" t="str">
            <v xml:space="preserve">  ―</v>
          </cell>
          <cell r="AA375" t="str">
            <v xml:space="preserve">  ―</v>
          </cell>
        </row>
        <row r="376">
          <cell r="A376" t="str">
            <v>GBFV</v>
          </cell>
          <cell r="E376" t="str">
            <v>　経 営 戦 略 室</v>
          </cell>
          <cell r="F376" t="str">
            <v xml:space="preserve">      ―</v>
          </cell>
          <cell r="G376" t="str">
            <v xml:space="preserve">  ―</v>
          </cell>
          <cell r="H376" t="str">
            <v xml:space="preserve">  ―</v>
          </cell>
          <cell r="I376" t="str">
            <v xml:space="preserve">  ―</v>
          </cell>
          <cell r="J376" t="str">
            <v xml:space="preserve">      ―</v>
          </cell>
          <cell r="K376" t="str">
            <v xml:space="preserve">  ―</v>
          </cell>
          <cell r="L376" t="str">
            <v xml:space="preserve">  ―</v>
          </cell>
          <cell r="M376" t="str">
            <v xml:space="preserve">  ―</v>
          </cell>
          <cell r="N376" t="str">
            <v xml:space="preserve">      ―</v>
          </cell>
          <cell r="O376" t="str">
            <v xml:space="preserve">  ―</v>
          </cell>
          <cell r="P376" t="str">
            <v xml:space="preserve">  ―</v>
          </cell>
          <cell r="Q376" t="str">
            <v xml:space="preserve">  ―</v>
          </cell>
          <cell r="R376">
            <v>-2701757</v>
          </cell>
          <cell r="S376" t="str">
            <v xml:space="preserve">  ―</v>
          </cell>
          <cell r="T376">
            <v>518.25</v>
          </cell>
          <cell r="U376">
            <v>-5213.2</v>
          </cell>
          <cell r="V376">
            <v>3</v>
          </cell>
          <cell r="W376">
            <v>-7894726</v>
          </cell>
          <cell r="X376" t="str">
            <v xml:space="preserve">  ―</v>
          </cell>
          <cell r="Y376" t="str">
            <v xml:space="preserve">  ―</v>
          </cell>
          <cell r="Z376" t="str">
            <v xml:space="preserve">  ―</v>
          </cell>
          <cell r="AA376" t="str">
            <v xml:space="preserve">  ―</v>
          </cell>
        </row>
        <row r="377">
          <cell r="A377" t="str">
            <v>GBFA</v>
          </cell>
          <cell r="E377" t="str">
            <v>　総 務 統 括 部</v>
          </cell>
          <cell r="F377" t="str">
            <v xml:space="preserve">      ―</v>
          </cell>
          <cell r="G377" t="str">
            <v xml:space="preserve">  ―</v>
          </cell>
          <cell r="H377" t="str">
            <v xml:space="preserve">  ―</v>
          </cell>
          <cell r="I377" t="str">
            <v xml:space="preserve">  ―</v>
          </cell>
          <cell r="J377" t="str">
            <v xml:space="preserve">      ―</v>
          </cell>
          <cell r="K377" t="str">
            <v xml:space="preserve">  ―</v>
          </cell>
          <cell r="L377" t="str">
            <v xml:space="preserve">  ―</v>
          </cell>
          <cell r="M377" t="str">
            <v xml:space="preserve">  ―</v>
          </cell>
          <cell r="N377" t="str">
            <v xml:space="preserve">      ―</v>
          </cell>
          <cell r="O377" t="str">
            <v xml:space="preserve">  ―</v>
          </cell>
          <cell r="P377" t="str">
            <v xml:space="preserve">  ―</v>
          </cell>
          <cell r="Q377" t="str">
            <v xml:space="preserve">  ―</v>
          </cell>
          <cell r="R377">
            <v>-100584260</v>
          </cell>
          <cell r="S377" t="str">
            <v xml:space="preserve">  ―</v>
          </cell>
          <cell r="T377">
            <v>23901</v>
          </cell>
          <cell r="U377">
            <v>-4208.3</v>
          </cell>
          <cell r="V377">
            <v>141</v>
          </cell>
          <cell r="W377">
            <v>-204522353</v>
          </cell>
          <cell r="X377" t="str">
            <v xml:space="preserve">  ―</v>
          </cell>
          <cell r="Y377" t="str">
            <v xml:space="preserve">  ―</v>
          </cell>
          <cell r="Z377" t="str">
            <v xml:space="preserve">  ―</v>
          </cell>
          <cell r="AA377" t="str">
            <v xml:space="preserve">  ―</v>
          </cell>
        </row>
        <row r="378">
          <cell r="A378" t="str">
            <v>GBFB</v>
          </cell>
          <cell r="E378" t="str">
            <v>　資 材 統 括 部</v>
          </cell>
          <cell r="F378" t="str">
            <v xml:space="preserve">      ―</v>
          </cell>
          <cell r="G378" t="str">
            <v xml:space="preserve">  ―</v>
          </cell>
          <cell r="H378" t="str">
            <v xml:space="preserve">  ―</v>
          </cell>
          <cell r="I378" t="str">
            <v xml:space="preserve">  ―</v>
          </cell>
          <cell r="J378" t="str">
            <v xml:space="preserve">      ―</v>
          </cell>
          <cell r="K378" t="str">
            <v xml:space="preserve">  ―</v>
          </cell>
          <cell r="L378" t="str">
            <v xml:space="preserve">  ―</v>
          </cell>
          <cell r="M378" t="str">
            <v xml:space="preserve">  ―</v>
          </cell>
          <cell r="N378" t="str">
            <v xml:space="preserve">      ―</v>
          </cell>
          <cell r="O378" t="str">
            <v xml:space="preserve">  ―</v>
          </cell>
          <cell r="P378" t="str">
            <v xml:space="preserve">  ―</v>
          </cell>
          <cell r="Q378" t="str">
            <v xml:space="preserve">  ―</v>
          </cell>
          <cell r="R378">
            <v>-25714254</v>
          </cell>
          <cell r="S378" t="str">
            <v xml:space="preserve">  ―</v>
          </cell>
          <cell r="T378">
            <v>10492.25</v>
          </cell>
          <cell r="U378">
            <v>-2450.6999999999998</v>
          </cell>
          <cell r="V378">
            <v>66</v>
          </cell>
          <cell r="W378">
            <v>-71119449</v>
          </cell>
          <cell r="X378" t="str">
            <v xml:space="preserve">  ―</v>
          </cell>
          <cell r="Y378" t="str">
            <v xml:space="preserve">  ―</v>
          </cell>
          <cell r="Z378" t="str">
            <v xml:space="preserve">  ―</v>
          </cell>
          <cell r="AA378" t="str">
            <v xml:space="preserve">  ―</v>
          </cell>
        </row>
        <row r="379">
          <cell r="A379" t="str">
            <v>GBFC</v>
          </cell>
          <cell r="E379" t="str">
            <v>　経営管理統括部</v>
          </cell>
          <cell r="F379" t="str">
            <v xml:space="preserve">      ―</v>
          </cell>
          <cell r="G379" t="str">
            <v xml:space="preserve">  ―</v>
          </cell>
          <cell r="H379" t="str">
            <v xml:space="preserve">  ―</v>
          </cell>
          <cell r="I379" t="str">
            <v xml:space="preserve">  ―</v>
          </cell>
          <cell r="J379" t="str">
            <v xml:space="preserve">      ―</v>
          </cell>
          <cell r="K379" t="str">
            <v xml:space="preserve">  ―</v>
          </cell>
          <cell r="L379" t="str">
            <v xml:space="preserve">  ―</v>
          </cell>
          <cell r="M379" t="str">
            <v xml:space="preserve">  ―</v>
          </cell>
          <cell r="N379" t="str">
            <v xml:space="preserve">      ―</v>
          </cell>
          <cell r="O379" t="str">
            <v xml:space="preserve">  ―</v>
          </cell>
          <cell r="P379" t="str">
            <v xml:space="preserve">  ―</v>
          </cell>
          <cell r="Q379" t="str">
            <v xml:space="preserve">  ―</v>
          </cell>
          <cell r="R379">
            <v>-67256992</v>
          </cell>
          <cell r="S379" t="str">
            <v xml:space="preserve">  ―</v>
          </cell>
          <cell r="T379">
            <v>16209.75</v>
          </cell>
          <cell r="U379">
            <v>-4149.1000000000004</v>
          </cell>
          <cell r="V379">
            <v>159</v>
          </cell>
          <cell r="W379">
            <v>-133196147</v>
          </cell>
          <cell r="X379" t="str">
            <v xml:space="preserve">  ―</v>
          </cell>
          <cell r="Y379" t="str">
            <v xml:space="preserve">  ―</v>
          </cell>
          <cell r="Z379" t="str">
            <v xml:space="preserve">  ―</v>
          </cell>
          <cell r="AA379" t="str">
            <v xml:space="preserve">  ―</v>
          </cell>
        </row>
        <row r="380">
          <cell r="A380" t="str">
            <v>GBEA</v>
          </cell>
          <cell r="C380" t="str">
            <v>機</v>
          </cell>
          <cell r="E380" t="str">
            <v>　関連会社統括部</v>
          </cell>
          <cell r="F380" t="str">
            <v xml:space="preserve">      ―</v>
          </cell>
          <cell r="G380" t="str">
            <v xml:space="preserve">  ―</v>
          </cell>
          <cell r="H380" t="str">
            <v xml:space="preserve">  ―</v>
          </cell>
          <cell r="I380" t="str">
            <v xml:space="preserve">  ―</v>
          </cell>
          <cell r="J380" t="str">
            <v xml:space="preserve">      ―</v>
          </cell>
          <cell r="K380" t="str">
            <v xml:space="preserve">  ―</v>
          </cell>
          <cell r="L380" t="str">
            <v xml:space="preserve">  ―</v>
          </cell>
          <cell r="M380" t="str">
            <v xml:space="preserve">  ―</v>
          </cell>
          <cell r="N380" t="str">
            <v xml:space="preserve">      ―</v>
          </cell>
          <cell r="O380" t="str">
            <v xml:space="preserve">  ―</v>
          </cell>
          <cell r="P380" t="str">
            <v xml:space="preserve">  ―</v>
          </cell>
          <cell r="Q380" t="str">
            <v xml:space="preserve">  ―</v>
          </cell>
          <cell r="R380">
            <v>-8835535</v>
          </cell>
          <cell r="S380" t="str">
            <v xml:space="preserve">  ―</v>
          </cell>
          <cell r="T380">
            <v>3774.75</v>
          </cell>
          <cell r="U380">
            <v>-2340.6</v>
          </cell>
          <cell r="V380">
            <v>23</v>
          </cell>
          <cell r="W380">
            <v>-38826420</v>
          </cell>
          <cell r="X380" t="str">
            <v xml:space="preserve">  ―</v>
          </cell>
          <cell r="Y380" t="str">
            <v xml:space="preserve">  ―</v>
          </cell>
          <cell r="Z380" t="str">
            <v xml:space="preserve">  ―</v>
          </cell>
          <cell r="AA380" t="str">
            <v xml:space="preserve">  ―</v>
          </cell>
        </row>
        <row r="381">
          <cell r="A381" t="str">
            <v>GBFT</v>
          </cell>
          <cell r="E381" t="str">
            <v>法務知的財産統括部</v>
          </cell>
          <cell r="F381" t="str">
            <v xml:space="preserve">      ―</v>
          </cell>
          <cell r="G381" t="str">
            <v xml:space="preserve">  ―</v>
          </cell>
          <cell r="H381" t="str">
            <v xml:space="preserve">  ―</v>
          </cell>
          <cell r="I381" t="str">
            <v xml:space="preserve">  ―</v>
          </cell>
          <cell r="J381" t="str">
            <v xml:space="preserve">      ―</v>
          </cell>
          <cell r="K381" t="str">
            <v xml:space="preserve">  ―</v>
          </cell>
          <cell r="L381" t="str">
            <v xml:space="preserve">  ―</v>
          </cell>
          <cell r="M381" t="str">
            <v xml:space="preserve">  ―</v>
          </cell>
          <cell r="N381" t="str">
            <v xml:space="preserve">      ―</v>
          </cell>
          <cell r="O381" t="str">
            <v xml:space="preserve">  ―</v>
          </cell>
          <cell r="P381" t="str">
            <v xml:space="preserve">  ―</v>
          </cell>
          <cell r="Q381" t="str">
            <v xml:space="preserve">  ―</v>
          </cell>
          <cell r="R381">
            <v>-64040296</v>
          </cell>
          <cell r="S381" t="str">
            <v xml:space="preserve">  ―</v>
          </cell>
          <cell r="T381">
            <v>8798.25</v>
          </cell>
          <cell r="U381">
            <v>-7278.7</v>
          </cell>
          <cell r="V381">
            <v>56</v>
          </cell>
          <cell r="W381">
            <v>-103902658</v>
          </cell>
          <cell r="X381" t="str">
            <v xml:space="preserve">  ―</v>
          </cell>
          <cell r="Y381" t="str">
            <v xml:space="preserve">  ―</v>
          </cell>
          <cell r="Z381" t="str">
            <v xml:space="preserve">  ―</v>
          </cell>
          <cell r="AA381" t="str">
            <v xml:space="preserve">  ―</v>
          </cell>
        </row>
        <row r="382">
          <cell r="A382" t="str">
            <v>GBFE</v>
          </cell>
          <cell r="E382" t="str">
            <v>　秘　書　室</v>
          </cell>
          <cell r="F382" t="str">
            <v xml:space="preserve">      ―</v>
          </cell>
          <cell r="G382" t="str">
            <v xml:space="preserve">  ―</v>
          </cell>
          <cell r="H382" t="str">
            <v xml:space="preserve">  ―</v>
          </cell>
          <cell r="I382" t="str">
            <v xml:space="preserve">  ―</v>
          </cell>
          <cell r="J382" t="str">
            <v xml:space="preserve">      ―</v>
          </cell>
          <cell r="K382" t="str">
            <v xml:space="preserve">  ―</v>
          </cell>
          <cell r="L382" t="str">
            <v xml:space="preserve">  ―</v>
          </cell>
          <cell r="M382" t="str">
            <v xml:space="preserve">  ―</v>
          </cell>
          <cell r="N382" t="str">
            <v xml:space="preserve">      ―</v>
          </cell>
          <cell r="O382" t="str">
            <v xml:space="preserve">  ―</v>
          </cell>
          <cell r="P382" t="str">
            <v xml:space="preserve">  ―</v>
          </cell>
          <cell r="Q382" t="str">
            <v xml:space="preserve">  ―</v>
          </cell>
          <cell r="R382">
            <v>-24292134</v>
          </cell>
          <cell r="S382" t="str">
            <v xml:space="preserve">  ―</v>
          </cell>
          <cell r="T382">
            <v>4825.75</v>
          </cell>
          <cell r="U382">
            <v>-5033.8</v>
          </cell>
          <cell r="V382">
            <v>28</v>
          </cell>
          <cell r="W382">
            <v>-68802841</v>
          </cell>
          <cell r="X382" t="str">
            <v xml:space="preserve">  ―</v>
          </cell>
          <cell r="Y382" t="str">
            <v xml:space="preserve">  ―</v>
          </cell>
          <cell r="Z382" t="str">
            <v xml:space="preserve">  ―</v>
          </cell>
          <cell r="AA382" t="str">
            <v xml:space="preserve">  ―</v>
          </cell>
        </row>
        <row r="383">
          <cell r="A383" t="str">
            <v>GBFF</v>
          </cell>
          <cell r="E383" t="str">
            <v>　監 査 役 室</v>
          </cell>
          <cell r="F383" t="str">
            <v xml:space="preserve">      ―</v>
          </cell>
          <cell r="G383" t="str">
            <v xml:space="preserve">  ―</v>
          </cell>
          <cell r="H383" t="str">
            <v xml:space="preserve">  ―</v>
          </cell>
          <cell r="I383" t="str">
            <v xml:space="preserve">  ―</v>
          </cell>
          <cell r="J383" t="str">
            <v xml:space="preserve">      ―</v>
          </cell>
          <cell r="K383" t="str">
            <v xml:space="preserve">  ―</v>
          </cell>
          <cell r="L383" t="str">
            <v xml:space="preserve">  ―</v>
          </cell>
          <cell r="M383" t="str">
            <v xml:space="preserve">  ―</v>
          </cell>
          <cell r="N383" t="str">
            <v xml:space="preserve">      ―</v>
          </cell>
          <cell r="O383" t="str">
            <v xml:space="preserve">  ―</v>
          </cell>
          <cell r="P383" t="str">
            <v xml:space="preserve">  ―</v>
          </cell>
          <cell r="Q383" t="str">
            <v xml:space="preserve">  ―</v>
          </cell>
          <cell r="R383">
            <v>-543947</v>
          </cell>
          <cell r="S383" t="str">
            <v xml:space="preserve">  ―</v>
          </cell>
          <cell r="T383">
            <v>351</v>
          </cell>
          <cell r="U383">
            <v>-1549.7</v>
          </cell>
          <cell r="V383">
            <v>0</v>
          </cell>
          <cell r="W383">
            <v>-543947</v>
          </cell>
          <cell r="X383" t="str">
            <v xml:space="preserve">  ―</v>
          </cell>
          <cell r="Y383" t="str">
            <v xml:space="preserve">  ―</v>
          </cell>
          <cell r="Z383" t="str">
            <v xml:space="preserve">  ―</v>
          </cell>
          <cell r="AA383" t="str">
            <v xml:space="preserve">  ―</v>
          </cell>
        </row>
        <row r="384">
          <cell r="A384" t="str">
            <v>GB1</v>
          </cell>
          <cell r="E384" t="str">
            <v>　その他管理部門</v>
          </cell>
          <cell r="F384" t="str">
            <v xml:space="preserve">      ―</v>
          </cell>
          <cell r="G384" t="str">
            <v xml:space="preserve">  ―</v>
          </cell>
          <cell r="H384" t="str">
            <v xml:space="preserve">  ―</v>
          </cell>
          <cell r="I384" t="str">
            <v xml:space="preserve">  ―</v>
          </cell>
          <cell r="J384" t="str">
            <v xml:space="preserve">      ―</v>
          </cell>
          <cell r="K384" t="str">
            <v xml:space="preserve">  ―</v>
          </cell>
          <cell r="L384" t="str">
            <v xml:space="preserve">  ―</v>
          </cell>
          <cell r="M384" t="str">
            <v xml:space="preserve">  ―</v>
          </cell>
          <cell r="N384" t="str">
            <v xml:space="preserve">      ―</v>
          </cell>
          <cell r="O384" t="str">
            <v xml:space="preserve">  ―</v>
          </cell>
          <cell r="P384" t="str">
            <v xml:space="preserve">  ―</v>
          </cell>
          <cell r="Q384" t="str">
            <v xml:space="preserve">  ―</v>
          </cell>
          <cell r="R384">
            <v>-277777425</v>
          </cell>
          <cell r="S384" t="str">
            <v xml:space="preserve">  ―</v>
          </cell>
          <cell r="T384">
            <v>-2818.5</v>
          </cell>
          <cell r="U384" t="str">
            <v xml:space="preserve">    ―</v>
          </cell>
          <cell r="V384">
            <v>0</v>
          </cell>
          <cell r="W384">
            <v>-475786297</v>
          </cell>
          <cell r="X384" t="str">
            <v xml:space="preserve">  ―</v>
          </cell>
          <cell r="Y384" t="str">
            <v xml:space="preserve">  ―</v>
          </cell>
          <cell r="Z384" t="str">
            <v xml:space="preserve">  ―</v>
          </cell>
          <cell r="AA384" t="str">
            <v xml:space="preserve">  ―</v>
          </cell>
        </row>
        <row r="385">
          <cell r="A385" t="str">
            <v>GB</v>
          </cell>
          <cell r="E385" t="str">
            <v>　事業所管理部門</v>
          </cell>
          <cell r="F385" t="str">
            <v xml:space="preserve">      ―</v>
          </cell>
          <cell r="G385" t="str">
            <v xml:space="preserve">  ―</v>
          </cell>
          <cell r="H385" t="str">
            <v xml:space="preserve">  ―</v>
          </cell>
          <cell r="I385" t="str">
            <v xml:space="preserve">  ―</v>
          </cell>
          <cell r="J385" t="str">
            <v xml:space="preserve">      ―</v>
          </cell>
          <cell r="K385" t="str">
            <v xml:space="preserve">  ―</v>
          </cell>
          <cell r="L385" t="str">
            <v xml:space="preserve">  ―</v>
          </cell>
          <cell r="M385" t="str">
            <v xml:space="preserve">  ―</v>
          </cell>
          <cell r="N385" t="str">
            <v xml:space="preserve">      ―</v>
          </cell>
          <cell r="O385" t="str">
            <v xml:space="preserve">  ―</v>
          </cell>
          <cell r="P385" t="str">
            <v xml:space="preserve">  ―</v>
          </cell>
          <cell r="Q385" t="str">
            <v xml:space="preserve">  ―</v>
          </cell>
          <cell r="R385" t="str">
            <v xml:space="preserve">      ―</v>
          </cell>
          <cell r="S385" t="str">
            <v xml:space="preserve">  ―</v>
          </cell>
          <cell r="T385" t="str">
            <v xml:space="preserve">      ―</v>
          </cell>
          <cell r="U385" t="str">
            <v xml:space="preserve">    ―</v>
          </cell>
          <cell r="V385">
            <v>833</v>
          </cell>
          <cell r="W385" t="str">
            <v xml:space="preserve">      ―</v>
          </cell>
          <cell r="X385" t="str">
            <v xml:space="preserve">  ―</v>
          </cell>
          <cell r="Y385" t="str">
            <v xml:space="preserve">  ―</v>
          </cell>
          <cell r="Z385" t="str">
            <v xml:space="preserve">  ―</v>
          </cell>
          <cell r="AA385" t="str">
            <v xml:space="preserve">  ―</v>
          </cell>
        </row>
        <row r="386">
          <cell r="A386" t="str">
            <v>G2</v>
          </cell>
          <cell r="E386" t="str">
            <v xml:space="preserve"> 管 理 部 門 計</v>
          </cell>
          <cell r="F386" t="str">
            <v xml:space="preserve">      ―</v>
          </cell>
          <cell r="G386" t="str">
            <v xml:space="preserve">  ―</v>
          </cell>
          <cell r="H386" t="str">
            <v xml:space="preserve">  ―</v>
          </cell>
          <cell r="I386" t="str">
            <v xml:space="preserve">  ―</v>
          </cell>
          <cell r="J386" t="str">
            <v xml:space="preserve">      ―</v>
          </cell>
          <cell r="K386" t="str">
            <v xml:space="preserve">  ―</v>
          </cell>
          <cell r="L386" t="str">
            <v xml:space="preserve">  ―</v>
          </cell>
          <cell r="M386" t="str">
            <v xml:space="preserve">  ―</v>
          </cell>
          <cell r="N386" t="str">
            <v xml:space="preserve">      ―</v>
          </cell>
          <cell r="O386" t="str">
            <v xml:space="preserve">  ―</v>
          </cell>
          <cell r="P386" t="str">
            <v xml:space="preserve">  ―</v>
          </cell>
          <cell r="Q386" t="str">
            <v xml:space="preserve">  ―</v>
          </cell>
          <cell r="R386">
            <v>-513993750</v>
          </cell>
          <cell r="S386" t="str">
            <v xml:space="preserve">  ―</v>
          </cell>
          <cell r="T386">
            <v>99959.5</v>
          </cell>
          <cell r="U386">
            <v>-5142</v>
          </cell>
          <cell r="V386">
            <v>1522</v>
          </cell>
          <cell r="W386">
            <v>-1181129622</v>
          </cell>
          <cell r="X386" t="str">
            <v xml:space="preserve">  ―</v>
          </cell>
          <cell r="Y386" t="str">
            <v xml:space="preserve">  ―</v>
          </cell>
          <cell r="Z386" t="str">
            <v xml:space="preserve">  ―</v>
          </cell>
          <cell r="AA386" t="str">
            <v xml:space="preserve">  ―</v>
          </cell>
        </row>
        <row r="387">
          <cell r="C387" t="str">
            <v>構</v>
          </cell>
        </row>
        <row r="388">
          <cell r="A388" t="str">
            <v>HUKUSANBUTU</v>
          </cell>
          <cell r="D388" t="str">
            <v>　　副 産 物 等</v>
          </cell>
          <cell r="F388" t="str">
            <v xml:space="preserve">      ―</v>
          </cell>
          <cell r="G388" t="str">
            <v xml:space="preserve">  ―</v>
          </cell>
          <cell r="H388" t="str">
            <v xml:space="preserve">  ―</v>
          </cell>
          <cell r="I388" t="str">
            <v xml:space="preserve">  ―</v>
          </cell>
          <cell r="J388" t="str">
            <v xml:space="preserve">      ―</v>
          </cell>
          <cell r="K388" t="str">
            <v xml:space="preserve">  ―</v>
          </cell>
          <cell r="L388" t="str">
            <v xml:space="preserve">  ―</v>
          </cell>
          <cell r="M388" t="str">
            <v xml:space="preserve">  ―</v>
          </cell>
          <cell r="N388">
            <v>46497504</v>
          </cell>
          <cell r="O388">
            <v>46.4</v>
          </cell>
          <cell r="P388">
            <v>93.1</v>
          </cell>
          <cell r="Q388">
            <v>46.4</v>
          </cell>
          <cell r="R388" t="str">
            <v xml:space="preserve">      ―</v>
          </cell>
          <cell r="S388" t="str">
            <v xml:space="preserve">  ―</v>
          </cell>
          <cell r="T388" t="str">
            <v xml:space="preserve">      ―</v>
          </cell>
          <cell r="U388" t="str">
            <v xml:space="preserve">    ―</v>
          </cell>
          <cell r="V388" t="str">
            <v xml:space="preserve">   ―</v>
          </cell>
          <cell r="W388" t="str">
            <v xml:space="preserve">      ―</v>
          </cell>
          <cell r="X388" t="str">
            <v xml:space="preserve">  ―</v>
          </cell>
          <cell r="Y388" t="str">
            <v xml:space="preserve">  ―</v>
          </cell>
          <cell r="Z388" t="str">
            <v xml:space="preserve">  ―</v>
          </cell>
          <cell r="AA388" t="str">
            <v xml:space="preserve">  ―</v>
          </cell>
        </row>
        <row r="390">
          <cell r="A390" t="str">
            <v>G</v>
          </cell>
          <cell r="D390" t="str">
            <v xml:space="preserve">   　合      計</v>
          </cell>
          <cell r="F390" t="str">
            <v xml:space="preserve">      ―</v>
          </cell>
          <cell r="G390" t="str">
            <v xml:space="preserve">  ―</v>
          </cell>
          <cell r="H390" t="str">
            <v xml:space="preserve">  ―</v>
          </cell>
          <cell r="I390" t="str">
            <v xml:space="preserve">  ―</v>
          </cell>
          <cell r="J390" t="str">
            <v xml:space="preserve">      ―</v>
          </cell>
          <cell r="K390" t="str">
            <v xml:space="preserve">  ―</v>
          </cell>
          <cell r="L390" t="str">
            <v xml:space="preserve">  ―</v>
          </cell>
          <cell r="M390" t="str">
            <v xml:space="preserve">  ―</v>
          </cell>
          <cell r="N390">
            <v>704447545</v>
          </cell>
          <cell r="O390">
            <v>148.4</v>
          </cell>
          <cell r="P390">
            <v>148.4</v>
          </cell>
          <cell r="Q390">
            <v>169.7</v>
          </cell>
          <cell r="R390">
            <v>3017495352</v>
          </cell>
          <cell r="S390" t="str">
            <v xml:space="preserve">  ―</v>
          </cell>
          <cell r="T390">
            <v>99959.5</v>
          </cell>
          <cell r="U390">
            <v>30187.1</v>
          </cell>
          <cell r="V390">
            <v>1522</v>
          </cell>
          <cell r="W390">
            <v>2350359480</v>
          </cell>
          <cell r="X390" t="str">
            <v xml:space="preserve">  ―</v>
          </cell>
          <cell r="Y390">
            <v>153.4</v>
          </cell>
          <cell r="Z390">
            <v>202.5</v>
          </cell>
          <cell r="AA390">
            <v>237.7</v>
          </cell>
        </row>
        <row r="393">
          <cell r="A393" t="str">
            <v>KC</v>
          </cell>
          <cell r="C393" t="str">
            <v>　　Ｋ　Ｃ　総　合　計</v>
          </cell>
          <cell r="F393">
            <v>39581728534</v>
          </cell>
          <cell r="G393">
            <v>100.6</v>
          </cell>
          <cell r="H393">
            <v>101.4</v>
          </cell>
          <cell r="I393">
            <v>112.9</v>
          </cell>
          <cell r="J393">
            <v>39094344916</v>
          </cell>
          <cell r="K393">
            <v>100.4</v>
          </cell>
          <cell r="L393">
            <v>113.9</v>
          </cell>
          <cell r="M393">
            <v>105.1</v>
          </cell>
          <cell r="N393">
            <v>43678582942</v>
          </cell>
          <cell r="O393">
            <v>101.6</v>
          </cell>
          <cell r="P393">
            <v>116</v>
          </cell>
          <cell r="Q393">
            <v>103</v>
          </cell>
          <cell r="R393">
            <v>11750730471</v>
          </cell>
          <cell r="S393">
            <v>30</v>
          </cell>
          <cell r="T393">
            <v>2273583.5</v>
          </cell>
          <cell r="U393">
            <v>5168.3</v>
          </cell>
          <cell r="V393">
            <v>13890</v>
          </cell>
          <cell r="W393">
            <v>3267770547</v>
          </cell>
          <cell r="X393">
            <v>7.5</v>
          </cell>
          <cell r="Y393">
            <v>165</v>
          </cell>
          <cell r="Z393">
            <v>95.8</v>
          </cell>
          <cell r="AA393">
            <v>264</v>
          </cell>
        </row>
        <row r="394">
          <cell r="A394" t="str">
            <v>SHUKKOU</v>
          </cell>
          <cell r="E394">
            <v>0</v>
          </cell>
          <cell r="F394">
            <v>39581728534</v>
          </cell>
          <cell r="J394" t="str">
            <v xml:space="preserve">      ―</v>
          </cell>
          <cell r="L394" t="e">
            <v>#VALUE!</v>
          </cell>
          <cell r="M394" t="str">
            <v>研究開発費</v>
          </cell>
          <cell r="N394">
            <v>1424326682</v>
          </cell>
          <cell r="O394" t="str">
            <v>売上比</v>
          </cell>
          <cell r="P394">
            <v>3.2</v>
          </cell>
          <cell r="V394">
            <v>981</v>
          </cell>
        </row>
        <row r="397">
          <cell r="C397" t="str">
            <v>（ 営 業 合 計 ）</v>
          </cell>
          <cell r="F397">
            <v>39581728534</v>
          </cell>
          <cell r="G397">
            <v>100.6</v>
          </cell>
          <cell r="H397">
            <v>101.4</v>
          </cell>
          <cell r="I397">
            <v>112.9</v>
          </cell>
          <cell r="J397" t="str">
            <v xml:space="preserve">      ―</v>
          </cell>
          <cell r="K397" t="str">
            <v xml:space="preserve">  ―</v>
          </cell>
          <cell r="L397" t="str">
            <v xml:space="preserve">  ―</v>
          </cell>
          <cell r="M397" t="str">
            <v xml:space="preserve">  ―</v>
          </cell>
          <cell r="N397">
            <v>42974135397</v>
          </cell>
          <cell r="O397">
            <v>101.1</v>
          </cell>
          <cell r="P397">
            <v>115.6</v>
          </cell>
          <cell r="Q397">
            <v>102.3</v>
          </cell>
          <cell r="R397">
            <v>2208129377</v>
          </cell>
          <cell r="S397" t="str">
            <v xml:space="preserve">  ―</v>
          </cell>
          <cell r="T397">
            <v>274826</v>
          </cell>
          <cell r="U397">
            <v>8034.6</v>
          </cell>
          <cell r="V397" t="str">
            <v xml:space="preserve">   ―</v>
          </cell>
          <cell r="W397">
            <v>1126140075</v>
          </cell>
          <cell r="X397">
            <v>2.6</v>
          </cell>
          <cell r="Y397" t="str">
            <v xml:space="preserve">  ―</v>
          </cell>
          <cell r="Z397">
            <v>88.5</v>
          </cell>
          <cell r="AA397" t="str">
            <v xml:space="preserve">  ―</v>
          </cell>
        </row>
        <row r="398">
          <cell r="C398" t="str">
            <v>（ 製 造 合 計 ）</v>
          </cell>
          <cell r="F398" t="str">
            <v xml:space="preserve">      ―</v>
          </cell>
          <cell r="G398" t="str">
            <v xml:space="preserve">  ―</v>
          </cell>
          <cell r="H398" t="str">
            <v xml:space="preserve">  ―</v>
          </cell>
          <cell r="I398" t="str">
            <v xml:space="preserve">  ―</v>
          </cell>
          <cell r="J398">
            <v>39135073756</v>
          </cell>
          <cell r="K398">
            <v>100.4</v>
          </cell>
          <cell r="L398">
            <v>114</v>
          </cell>
          <cell r="M398">
            <v>105.1</v>
          </cell>
          <cell r="N398" t="str">
            <v xml:space="preserve">      ―</v>
          </cell>
          <cell r="O398" t="str">
            <v xml:space="preserve">  ―</v>
          </cell>
          <cell r="P398" t="str">
            <v xml:space="preserve">  ―</v>
          </cell>
          <cell r="Q398" t="str">
            <v xml:space="preserve">  ―</v>
          </cell>
          <cell r="R398">
            <v>7415059370</v>
          </cell>
          <cell r="S398">
            <v>18.899999999999999</v>
          </cell>
          <cell r="T398">
            <v>1698035.75</v>
          </cell>
          <cell r="U398">
            <v>4366.8</v>
          </cell>
          <cell r="V398" t="str">
            <v xml:space="preserve">   ―</v>
          </cell>
          <cell r="W398">
            <v>1537117269</v>
          </cell>
          <cell r="X398">
            <v>3.9</v>
          </cell>
          <cell r="Y398" t="str">
            <v xml:space="preserve">  ―</v>
          </cell>
          <cell r="Z398">
            <v>61.5</v>
          </cell>
          <cell r="AA398" t="str">
            <v xml:space="preserve">  ―</v>
          </cell>
        </row>
        <row r="399">
          <cell r="C399" t="str">
            <v>（ 研 究 合 計 ）</v>
          </cell>
          <cell r="F399" t="str">
            <v xml:space="preserve">      ―</v>
          </cell>
          <cell r="G399" t="str">
            <v xml:space="preserve">  ―</v>
          </cell>
          <cell r="H399" t="str">
            <v xml:space="preserve">  ―</v>
          </cell>
          <cell r="I399" t="str">
            <v xml:space="preserve">  ―</v>
          </cell>
          <cell r="J399">
            <v>-40728840</v>
          </cell>
          <cell r="K399" t="str">
            <v xml:space="preserve">  ―</v>
          </cell>
          <cell r="L399" t="str">
            <v xml:space="preserve">  ―</v>
          </cell>
          <cell r="M399" t="str">
            <v xml:space="preserve">  ―</v>
          </cell>
          <cell r="N399" t="str">
            <v xml:space="preserve">      ―</v>
          </cell>
          <cell r="O399" t="str">
            <v xml:space="preserve">  ―</v>
          </cell>
          <cell r="P399" t="str">
            <v xml:space="preserve">  ―</v>
          </cell>
          <cell r="Q399" t="str">
            <v xml:space="preserve">  ―</v>
          </cell>
          <cell r="R399">
            <v>-847514365</v>
          </cell>
          <cell r="S399" t="str">
            <v xml:space="preserve">  ―</v>
          </cell>
          <cell r="T399">
            <v>190215.25</v>
          </cell>
          <cell r="U399">
            <v>-4455.5</v>
          </cell>
          <cell r="V399" t="str">
            <v xml:space="preserve">   ―</v>
          </cell>
          <cell r="W399">
            <v>-1550134727</v>
          </cell>
          <cell r="X399" t="str">
            <v xml:space="preserve">  ―</v>
          </cell>
          <cell r="Y399" t="str">
            <v xml:space="preserve">  ―</v>
          </cell>
          <cell r="Z399" t="str">
            <v xml:space="preserve">  ―</v>
          </cell>
          <cell r="AA399" t="str">
            <v xml:space="preserve">  ―</v>
          </cell>
        </row>
        <row r="400">
          <cell r="C400" t="str">
            <v>（ 製造・研究計 ）</v>
          </cell>
          <cell r="F400" t="str">
            <v xml:space="preserve">      ―</v>
          </cell>
          <cell r="G400" t="str">
            <v xml:space="preserve">  ―</v>
          </cell>
          <cell r="H400" t="str">
            <v xml:space="preserve">  ―</v>
          </cell>
          <cell r="I400" t="str">
            <v xml:space="preserve">  ―</v>
          </cell>
          <cell r="J400">
            <v>39094344916</v>
          </cell>
          <cell r="K400">
            <v>100.4</v>
          </cell>
          <cell r="L400">
            <v>113.9</v>
          </cell>
          <cell r="M400">
            <v>105.1</v>
          </cell>
          <cell r="N400" t="str">
            <v xml:space="preserve">      ―</v>
          </cell>
          <cell r="O400" t="str">
            <v xml:space="preserve">  ―</v>
          </cell>
          <cell r="P400" t="str">
            <v xml:space="preserve">  ―</v>
          </cell>
          <cell r="Q400" t="str">
            <v xml:space="preserve">  ―</v>
          </cell>
          <cell r="R400">
            <v>6567545005</v>
          </cell>
          <cell r="S400">
            <v>16.7</v>
          </cell>
          <cell r="T400">
            <v>1888251</v>
          </cell>
          <cell r="U400">
            <v>3478.1</v>
          </cell>
          <cell r="V400" t="str">
            <v xml:space="preserve">   ―</v>
          </cell>
          <cell r="W400">
            <v>-13017458</v>
          </cell>
          <cell r="X400" t="str">
            <v xml:space="preserve">  ―</v>
          </cell>
          <cell r="Y400" t="str">
            <v xml:space="preserve">  ―</v>
          </cell>
          <cell r="Z400" t="str">
            <v xml:space="preserve">  ―</v>
          </cell>
          <cell r="AA400" t="str">
            <v xml:space="preserve">  ―</v>
          </cell>
        </row>
        <row r="401">
          <cell r="C401" t="str">
            <v>（ 本   部  室 ）</v>
          </cell>
          <cell r="F401" t="str">
            <v xml:space="preserve">      ―</v>
          </cell>
          <cell r="G401" t="str">
            <v xml:space="preserve">  ―</v>
          </cell>
          <cell r="H401" t="str">
            <v xml:space="preserve">  ―</v>
          </cell>
          <cell r="I401" t="str">
            <v xml:space="preserve">  ―</v>
          </cell>
          <cell r="J401" t="str">
            <v xml:space="preserve">      ―</v>
          </cell>
          <cell r="K401" t="str">
            <v xml:space="preserve">  ―</v>
          </cell>
          <cell r="L401" t="str">
            <v xml:space="preserve">  ―</v>
          </cell>
          <cell r="M401" t="str">
            <v xml:space="preserve">  ―</v>
          </cell>
          <cell r="N401" t="str">
            <v xml:space="preserve">      ―</v>
          </cell>
          <cell r="O401" t="str">
            <v xml:space="preserve">  ―</v>
          </cell>
          <cell r="P401" t="str">
            <v xml:space="preserve">  ―</v>
          </cell>
          <cell r="Q401" t="str">
            <v xml:space="preserve">  ―</v>
          </cell>
          <cell r="R401">
            <v>-42439263</v>
          </cell>
          <cell r="S401" t="str">
            <v xml:space="preserve">  ―</v>
          </cell>
          <cell r="T401">
            <v>10547</v>
          </cell>
          <cell r="U401">
            <v>-4023.8</v>
          </cell>
          <cell r="V401" t="str">
            <v xml:space="preserve">   ―</v>
          </cell>
          <cell r="W401">
            <v>-115209386</v>
          </cell>
          <cell r="X401" t="str">
            <v xml:space="preserve">  ―</v>
          </cell>
          <cell r="Y401" t="str">
            <v xml:space="preserve">  ―</v>
          </cell>
          <cell r="Z401" t="str">
            <v xml:space="preserve">  ―</v>
          </cell>
          <cell r="AA401" t="str">
            <v xml:space="preserve">  ―</v>
          </cell>
        </row>
        <row r="402">
          <cell r="C402" t="str">
            <v>（ 本 社 収 入 ）</v>
          </cell>
          <cell r="F402">
            <v>1265731087</v>
          </cell>
          <cell r="G402">
            <v>100</v>
          </cell>
          <cell r="H402">
            <v>100</v>
          </cell>
          <cell r="I402">
            <v>100</v>
          </cell>
          <cell r="J402">
            <v>1265731087</v>
          </cell>
          <cell r="K402">
            <v>100</v>
          </cell>
          <cell r="L402">
            <v>100</v>
          </cell>
          <cell r="M402">
            <v>100</v>
          </cell>
          <cell r="N402">
            <v>1265731087</v>
          </cell>
          <cell r="O402">
            <v>100</v>
          </cell>
          <cell r="P402">
            <v>100</v>
          </cell>
          <cell r="Q402">
            <v>100</v>
          </cell>
          <cell r="R402">
            <v>1265731087</v>
          </cell>
          <cell r="S402">
            <v>100</v>
          </cell>
          <cell r="T402">
            <v>1265731087</v>
          </cell>
          <cell r="U402">
            <v>1</v>
          </cell>
          <cell r="V402" t="str">
            <v xml:space="preserve">   ―</v>
          </cell>
          <cell r="W402">
            <v>1265731087</v>
          </cell>
          <cell r="X402" t="str">
            <v xml:space="preserve">  ―</v>
          </cell>
          <cell r="Y402" t="str">
            <v xml:space="preserve">  ―</v>
          </cell>
          <cell r="Z402">
            <v>100</v>
          </cell>
          <cell r="AA402" t="str">
            <v xml:space="preserve">  ―</v>
          </cell>
        </row>
        <row r="403">
          <cell r="G403" t="str">
            <v xml:space="preserve">  ―</v>
          </cell>
          <cell r="H403" t="str">
            <v xml:space="preserve">  ―</v>
          </cell>
          <cell r="I403" t="str">
            <v xml:space="preserve">  ―</v>
          </cell>
          <cell r="K403" t="str">
            <v xml:space="preserve">  ―</v>
          </cell>
          <cell r="L403" t="str">
            <v xml:space="preserve">  ―</v>
          </cell>
          <cell r="M403" t="str">
            <v xml:space="preserve">  ―</v>
          </cell>
          <cell r="O403" t="str">
            <v xml:space="preserve">  ―</v>
          </cell>
          <cell r="P403" t="str">
            <v xml:space="preserve">  ―</v>
          </cell>
          <cell r="Q403" t="str">
            <v xml:space="preserve">  ―</v>
          </cell>
          <cell r="S403" t="str">
            <v xml:space="preserve">  ―</v>
          </cell>
          <cell r="U403" t="str">
            <v xml:space="preserve">    ―</v>
          </cell>
          <cell r="V403" t="str">
            <v xml:space="preserve">   ―</v>
          </cell>
          <cell r="X403" t="str">
            <v xml:space="preserve">  ―</v>
          </cell>
          <cell r="Y403" t="str">
            <v xml:space="preserve">  ―</v>
          </cell>
          <cell r="Z403" t="str">
            <v xml:space="preserve">  ―</v>
          </cell>
          <cell r="AA403" t="str">
            <v xml:space="preserve">  ―</v>
          </cell>
        </row>
        <row r="404">
          <cell r="C404" t="str">
            <v>（ 本 社 収 入 ）</v>
          </cell>
          <cell r="F404" t="str">
            <v xml:space="preserve">      ―</v>
          </cell>
          <cell r="G404" t="str">
            <v xml:space="preserve">  ―</v>
          </cell>
          <cell r="H404" t="str">
            <v xml:space="preserve">  ―</v>
          </cell>
          <cell r="I404" t="str">
            <v xml:space="preserve">  ―</v>
          </cell>
          <cell r="J404" t="str">
            <v xml:space="preserve">      ―</v>
          </cell>
          <cell r="K404" t="str">
            <v xml:space="preserve">  ―</v>
          </cell>
          <cell r="L404" t="str">
            <v xml:space="preserve">  ―</v>
          </cell>
          <cell r="M404" t="str">
            <v xml:space="preserve">  ―</v>
          </cell>
          <cell r="N404">
            <v>704447545</v>
          </cell>
          <cell r="O404">
            <v>148.4</v>
          </cell>
          <cell r="P404">
            <v>148.4</v>
          </cell>
          <cell r="Q404">
            <v>169.7</v>
          </cell>
          <cell r="R404">
            <v>3017495352</v>
          </cell>
          <cell r="S404" t="str">
            <v xml:space="preserve">  ―</v>
          </cell>
          <cell r="T404">
            <v>99959.5</v>
          </cell>
          <cell r="U404">
            <v>30187.1</v>
          </cell>
          <cell r="V404" t="str">
            <v xml:space="preserve">   ―</v>
          </cell>
          <cell r="W404">
            <v>2350359480</v>
          </cell>
          <cell r="X404" t="str">
            <v xml:space="preserve">  ―</v>
          </cell>
          <cell r="Y404" t="str">
            <v xml:space="preserve">  ―</v>
          </cell>
          <cell r="Z404">
            <v>202.5</v>
          </cell>
          <cell r="AA404" t="str">
            <v xml:space="preserve">  ―</v>
          </cell>
        </row>
        <row r="407">
          <cell r="A407" t="str">
            <v>集計ｺｰﾄﾞ</v>
          </cell>
          <cell r="D407" t="str">
            <v xml:space="preserve">  部      門</v>
          </cell>
          <cell r="F407" t="str">
            <v>受　注　実　績</v>
          </cell>
          <cell r="G407" t="str">
            <v>遂行率</v>
          </cell>
          <cell r="H407" t="str">
            <v>前月比</v>
          </cell>
          <cell r="I407" t="str">
            <v>ＭＰ比</v>
          </cell>
          <cell r="J407" t="str">
            <v>総　　生    産</v>
          </cell>
          <cell r="K407" t="str">
            <v>遂行率</v>
          </cell>
          <cell r="L407" t="str">
            <v>前月比</v>
          </cell>
          <cell r="M407" t="str">
            <v>ＭＰ比</v>
          </cell>
          <cell r="N407" t="str">
            <v>売　上　実　績</v>
          </cell>
          <cell r="O407" t="str">
            <v>遂行率</v>
          </cell>
          <cell r="P407" t="str">
            <v>前月比</v>
          </cell>
          <cell r="Q407" t="str">
            <v>ＭＰ比</v>
          </cell>
          <cell r="R407" t="str">
            <v>差　 　引</v>
          </cell>
          <cell r="S407" t="str">
            <v>生産比</v>
          </cell>
          <cell r="T407" t="str">
            <v>総  時  間</v>
          </cell>
          <cell r="U407" t="str">
            <v>時間当り</v>
          </cell>
          <cell r="V407" t="str">
            <v>人員</v>
          </cell>
          <cell r="W407" t="str">
            <v>税引前利益</v>
          </cell>
          <cell r="X407" t="str">
            <v>売生比</v>
          </cell>
          <cell r="Y407" t="str">
            <v>遂行率</v>
          </cell>
          <cell r="Z407" t="str">
            <v>前月比</v>
          </cell>
          <cell r="AA407" t="str">
            <v>ＭＰ比</v>
          </cell>
        </row>
        <row r="408">
          <cell r="A408" t="str">
            <v>ALAA01030101</v>
          </cell>
          <cell r="C408" t="str">
            <v>半</v>
          </cell>
          <cell r="D408" t="str">
            <v>　光部品営業部</v>
          </cell>
          <cell r="F408">
            <v>170621508</v>
          </cell>
          <cell r="G408">
            <v>160.9</v>
          </cell>
          <cell r="H408">
            <v>80</v>
          </cell>
          <cell r="I408">
            <v>160.9</v>
          </cell>
          <cell r="J408" t="str">
            <v xml:space="preserve">      ―</v>
          </cell>
          <cell r="K408" t="str">
            <v xml:space="preserve">  ―</v>
          </cell>
          <cell r="L408" t="str">
            <v xml:space="preserve">  ―</v>
          </cell>
          <cell r="M408" t="str">
            <v xml:space="preserve">  ―</v>
          </cell>
          <cell r="N408">
            <v>268392840</v>
          </cell>
          <cell r="O408">
            <v>108.2</v>
          </cell>
          <cell r="P408">
            <v>97.9</v>
          </cell>
          <cell r="Q408">
            <v>145.80000000000001</v>
          </cell>
          <cell r="R408">
            <v>-7393022</v>
          </cell>
          <cell r="S408" t="str">
            <v xml:space="preserve">  ―</v>
          </cell>
          <cell r="T408">
            <v>3302.25</v>
          </cell>
          <cell r="U408">
            <v>-2238.6999999999998</v>
          </cell>
          <cell r="V408" t="str">
            <v xml:space="preserve">   ―</v>
          </cell>
          <cell r="W408">
            <v>-20974294</v>
          </cell>
          <cell r="X408" t="str">
            <v xml:space="preserve">  ―</v>
          </cell>
          <cell r="Y408" t="str">
            <v xml:space="preserve">  ―</v>
          </cell>
          <cell r="Z408" t="str">
            <v xml:space="preserve">  ―</v>
          </cell>
          <cell r="AA408" t="str">
            <v xml:space="preserve">  ―</v>
          </cell>
        </row>
        <row r="409">
          <cell r="C409" t="str">
            <v>導</v>
          </cell>
          <cell r="K409" t="str">
            <v xml:space="preserve">  ―</v>
          </cell>
          <cell r="L409" t="str">
            <v xml:space="preserve">  ―</v>
          </cell>
          <cell r="M409" t="str">
            <v xml:space="preserve">  ―</v>
          </cell>
        </row>
        <row r="410">
          <cell r="A410" t="str">
            <v>ALAA01040101</v>
          </cell>
          <cell r="C410" t="str">
            <v>体</v>
          </cell>
          <cell r="D410" t="str">
            <v>　開発営業部</v>
          </cell>
          <cell r="F410">
            <v>12007940</v>
          </cell>
          <cell r="G410">
            <v>92.3</v>
          </cell>
          <cell r="H410">
            <v>97.1</v>
          </cell>
          <cell r="I410">
            <v>92.3</v>
          </cell>
          <cell r="J410" t="str">
            <v xml:space="preserve">      ―</v>
          </cell>
          <cell r="K410" t="str">
            <v xml:space="preserve">  ―</v>
          </cell>
          <cell r="L410" t="str">
            <v xml:space="preserve">  ―</v>
          </cell>
          <cell r="M410" t="str">
            <v xml:space="preserve">  ―</v>
          </cell>
          <cell r="N410">
            <v>13039917</v>
          </cell>
          <cell r="O410">
            <v>107.3</v>
          </cell>
          <cell r="P410">
            <v>113.3</v>
          </cell>
          <cell r="Q410">
            <v>99</v>
          </cell>
          <cell r="R410">
            <v>-6361571</v>
          </cell>
          <cell r="S410" t="str">
            <v xml:space="preserve">  ―</v>
          </cell>
          <cell r="T410">
            <v>2945.5</v>
          </cell>
          <cell r="U410">
            <v>-2159.6999999999998</v>
          </cell>
          <cell r="V410" t="str">
            <v xml:space="preserve">   ―</v>
          </cell>
          <cell r="W410">
            <v>-19239050</v>
          </cell>
          <cell r="X410" t="str">
            <v xml:space="preserve">  ―</v>
          </cell>
          <cell r="Y410" t="str">
            <v xml:space="preserve">  ―</v>
          </cell>
          <cell r="Z410" t="str">
            <v xml:space="preserve">  ―</v>
          </cell>
          <cell r="AA410" t="str">
            <v xml:space="preserve">  ―</v>
          </cell>
        </row>
        <row r="411">
          <cell r="K411" t="str">
            <v xml:space="preserve">  ―</v>
          </cell>
          <cell r="L411" t="str">
            <v xml:space="preserve">  ―</v>
          </cell>
          <cell r="M411" t="str">
            <v xml:space="preserve">  ―</v>
          </cell>
        </row>
        <row r="412">
          <cell r="A412" t="str">
            <v>ALAA0106010101</v>
          </cell>
          <cell r="C412" t="str">
            <v>他</v>
          </cell>
          <cell r="D412" t="str">
            <v>　プラント営業課</v>
          </cell>
          <cell r="F412">
            <v>11894347</v>
          </cell>
          <cell r="G412">
            <v>129.19999999999999</v>
          </cell>
          <cell r="H412">
            <v>57.4</v>
          </cell>
          <cell r="I412">
            <v>129.19999999999999</v>
          </cell>
          <cell r="J412" t="str">
            <v xml:space="preserve">      ―</v>
          </cell>
          <cell r="K412" t="str">
            <v xml:space="preserve">  ―</v>
          </cell>
          <cell r="L412" t="str">
            <v xml:space="preserve">  ―</v>
          </cell>
          <cell r="M412" t="str">
            <v xml:space="preserve">  ―</v>
          </cell>
          <cell r="N412">
            <v>12563672</v>
          </cell>
          <cell r="O412">
            <v>114.2</v>
          </cell>
          <cell r="P412">
            <v>107.5</v>
          </cell>
          <cell r="Q412">
            <v>139.5</v>
          </cell>
          <cell r="R412">
            <v>4623040</v>
          </cell>
          <cell r="S412" t="str">
            <v xml:space="preserve">  ―</v>
          </cell>
          <cell r="T412">
            <v>427.5</v>
          </cell>
          <cell r="U412">
            <v>10814.1</v>
          </cell>
          <cell r="V412" t="str">
            <v xml:space="preserve">   ―</v>
          </cell>
          <cell r="W412">
            <v>2907007</v>
          </cell>
          <cell r="X412">
            <v>23.1</v>
          </cell>
          <cell r="Y412">
            <v>687.2</v>
          </cell>
          <cell r="Z412" t="str">
            <v xml:space="preserve">  ―</v>
          </cell>
          <cell r="AA412" t="str">
            <v xml:space="preserve">  ―</v>
          </cell>
        </row>
        <row r="414">
          <cell r="A414" t="str">
            <v>集計ｺｰﾄﾞ</v>
          </cell>
          <cell r="D414" t="str">
            <v xml:space="preserve">  部      門</v>
          </cell>
          <cell r="F414" t="str">
            <v>受　注　実　績</v>
          </cell>
          <cell r="G414" t="str">
            <v>遂行率</v>
          </cell>
          <cell r="H414" t="str">
            <v>前月比</v>
          </cell>
          <cell r="I414" t="str">
            <v>ＭＰ比</v>
          </cell>
          <cell r="J414" t="str">
            <v>総　　生    産</v>
          </cell>
          <cell r="K414" t="str">
            <v>遂行率</v>
          </cell>
          <cell r="L414" t="str">
            <v>前月比</v>
          </cell>
          <cell r="M414" t="str">
            <v>ＭＰ比</v>
          </cell>
          <cell r="N414" t="str">
            <v>売　上　実　績</v>
          </cell>
          <cell r="O414" t="str">
            <v>遂行率</v>
          </cell>
          <cell r="P414" t="str">
            <v>前月比</v>
          </cell>
          <cell r="Q414" t="str">
            <v>ＭＰ比</v>
          </cell>
          <cell r="R414" t="str">
            <v>差　 　引</v>
          </cell>
          <cell r="S414" t="str">
            <v>生産比</v>
          </cell>
          <cell r="T414" t="str">
            <v>総  時  間</v>
          </cell>
          <cell r="U414" t="str">
            <v>時間当り</v>
          </cell>
          <cell r="V414" t="str">
            <v>人員</v>
          </cell>
          <cell r="W414" t="str">
            <v>税引前利益</v>
          </cell>
          <cell r="X414" t="str">
            <v>売生比</v>
          </cell>
          <cell r="Y414" t="str">
            <v>遂行率</v>
          </cell>
          <cell r="Z414" t="str">
            <v>前月比</v>
          </cell>
          <cell r="AA414" t="str">
            <v>ＭＰ比</v>
          </cell>
        </row>
        <row r="415">
          <cell r="A415" t="str">
            <v>TUSINDEBASUB</v>
          </cell>
          <cell r="D415" t="str">
            <v>通信ﾃﾞﾊﾞｲｽ事業部小計</v>
          </cell>
          <cell r="F415">
            <v>1892622531</v>
          </cell>
          <cell r="G415">
            <v>108.7</v>
          </cell>
          <cell r="H415">
            <v>86.7</v>
          </cell>
          <cell r="I415">
            <v>111.8</v>
          </cell>
          <cell r="J415">
            <v>1683283356</v>
          </cell>
          <cell r="K415">
            <v>102.5</v>
          </cell>
          <cell r="L415">
            <v>86.2</v>
          </cell>
          <cell r="M415">
            <v>125.3</v>
          </cell>
          <cell r="N415">
            <v>2241578061</v>
          </cell>
          <cell r="O415">
            <v>105.4</v>
          </cell>
          <cell r="P415">
            <v>91.8</v>
          </cell>
          <cell r="Q415">
            <v>111.9</v>
          </cell>
          <cell r="R415">
            <v>181694248</v>
          </cell>
          <cell r="S415">
            <v>10.7</v>
          </cell>
          <cell r="T415">
            <v>163329</v>
          </cell>
          <cell r="U415">
            <v>1112.4000000000001</v>
          </cell>
          <cell r="V415" t="str">
            <v xml:space="preserve">   ―</v>
          </cell>
          <cell r="W415">
            <v>-388922741</v>
          </cell>
          <cell r="X415" t="str">
            <v xml:space="preserve">  ―</v>
          </cell>
          <cell r="Y415" t="str">
            <v xml:space="preserve">  ―</v>
          </cell>
          <cell r="Z415" t="str">
            <v xml:space="preserve">  ―</v>
          </cell>
          <cell r="AA415" t="str">
            <v xml:space="preserve">  ―</v>
          </cell>
        </row>
        <row r="417">
          <cell r="A417" t="str">
            <v>DENSISUB</v>
          </cell>
          <cell r="D417" t="str">
            <v>電子統括事業部小計</v>
          </cell>
          <cell r="F417">
            <v>2960820499</v>
          </cell>
          <cell r="G417">
            <v>109.6</v>
          </cell>
          <cell r="H417">
            <v>101.9</v>
          </cell>
          <cell r="I417">
            <v>112.6</v>
          </cell>
          <cell r="J417">
            <v>2561876800</v>
          </cell>
          <cell r="K417">
            <v>101.9</v>
          </cell>
          <cell r="L417">
            <v>107.7</v>
          </cell>
          <cell r="M417">
            <v>112.5</v>
          </cell>
          <cell r="N417">
            <v>2736277513</v>
          </cell>
          <cell r="O417">
            <v>102.4</v>
          </cell>
          <cell r="P417">
            <v>99.1</v>
          </cell>
          <cell r="Q417">
            <v>105.9</v>
          </cell>
          <cell r="R417">
            <v>339887110</v>
          </cell>
          <cell r="S417">
            <v>13.2</v>
          </cell>
          <cell r="T417">
            <v>179111.25</v>
          </cell>
          <cell r="U417">
            <v>1897.6</v>
          </cell>
          <cell r="V417" t="str">
            <v xml:space="preserve">   ―</v>
          </cell>
          <cell r="W417">
            <v>-284720835</v>
          </cell>
          <cell r="X417" t="str">
            <v xml:space="preserve">  ―</v>
          </cell>
          <cell r="Y417" t="str">
            <v xml:space="preserve">  ―</v>
          </cell>
          <cell r="Z417" t="str">
            <v xml:space="preserve">  ―</v>
          </cell>
          <cell r="AA417" t="str">
            <v xml:space="preserve">  ―</v>
          </cell>
        </row>
        <row r="419">
          <cell r="A419" t="str">
            <v>集計ｺｰﾄﾞ</v>
          </cell>
          <cell r="D419" t="str">
            <v xml:space="preserve">  部      門</v>
          </cell>
          <cell r="F419" t="str">
            <v>受　注　実　績</v>
          </cell>
          <cell r="G419" t="str">
            <v>遂行率</v>
          </cell>
          <cell r="H419" t="str">
            <v>前月比</v>
          </cell>
          <cell r="I419" t="str">
            <v>ＭＰ比</v>
          </cell>
          <cell r="J419" t="str">
            <v>総　　生    産</v>
          </cell>
          <cell r="K419" t="str">
            <v>遂行率</v>
          </cell>
          <cell r="L419" t="str">
            <v>前月比</v>
          </cell>
          <cell r="M419" t="str">
            <v>ＭＰ比</v>
          </cell>
          <cell r="N419" t="str">
            <v>売　上　実　績</v>
          </cell>
          <cell r="O419" t="str">
            <v>遂行率</v>
          </cell>
          <cell r="P419" t="str">
            <v>前月比</v>
          </cell>
          <cell r="Q419" t="str">
            <v>ＭＰ比</v>
          </cell>
          <cell r="R419" t="str">
            <v>差　 　引</v>
          </cell>
          <cell r="S419" t="str">
            <v>生産比</v>
          </cell>
          <cell r="T419" t="str">
            <v>総  時  間</v>
          </cell>
          <cell r="U419" t="str">
            <v>時間当り</v>
          </cell>
          <cell r="V419" t="str">
            <v>人員</v>
          </cell>
          <cell r="W419" t="str">
            <v>税引前利益</v>
          </cell>
          <cell r="X419" t="str">
            <v>売生比</v>
          </cell>
          <cell r="Y419" t="str">
            <v>遂行率</v>
          </cell>
          <cell r="Z419" t="str">
            <v>前月比</v>
          </cell>
          <cell r="AA419" t="str">
            <v>ＭＰ比</v>
          </cell>
        </row>
        <row r="420">
          <cell r="A420" t="str">
            <v>AEAAOTHER</v>
          </cell>
          <cell r="D420" t="str">
            <v>ﾌｧｲﾝｾﾗﾐｯｸその他</v>
          </cell>
          <cell r="F420" t="str">
            <v xml:space="preserve">    　―</v>
          </cell>
          <cell r="G420" t="str">
            <v xml:space="preserve">  ―</v>
          </cell>
          <cell r="H420" t="str">
            <v xml:space="preserve">  ―</v>
          </cell>
          <cell r="I420" t="str">
            <v xml:space="preserve">  ―</v>
          </cell>
          <cell r="J420">
            <v>-6980300</v>
          </cell>
          <cell r="K420" t="str">
            <v xml:space="preserve">  ―</v>
          </cell>
          <cell r="L420" t="str">
            <v xml:space="preserve">  ―</v>
          </cell>
          <cell r="M420" t="str">
            <v xml:space="preserve">  ―</v>
          </cell>
          <cell r="N420" t="str">
            <v xml:space="preserve">    　―</v>
          </cell>
          <cell r="O420" t="str">
            <v xml:space="preserve">  ―</v>
          </cell>
          <cell r="P420" t="str">
            <v xml:space="preserve">  ―</v>
          </cell>
          <cell r="Q420" t="str">
            <v xml:space="preserve">  ―</v>
          </cell>
          <cell r="R420">
            <v>-61241580</v>
          </cell>
          <cell r="S420" t="str">
            <v xml:space="preserve">  ―</v>
          </cell>
          <cell r="T420">
            <v>13993.5</v>
          </cell>
          <cell r="U420">
            <v>-4376.3999999999996</v>
          </cell>
          <cell r="V420" t="str">
            <v xml:space="preserve">   ―</v>
          </cell>
          <cell r="W420">
            <v>-94891790</v>
          </cell>
          <cell r="X420" t="str">
            <v xml:space="preserve">  ―</v>
          </cell>
          <cell r="Y420" t="str">
            <v xml:space="preserve">  ―</v>
          </cell>
          <cell r="Z420" t="str">
            <v xml:space="preserve">  ―</v>
          </cell>
          <cell r="AA420" t="str">
            <v xml:space="preserve">  ―</v>
          </cell>
        </row>
        <row r="422">
          <cell r="A422" t="str">
            <v>AEBAOTHER</v>
          </cell>
          <cell r="D422" t="str">
            <v>自動車部品事業その他</v>
          </cell>
          <cell r="F422" t="str">
            <v xml:space="preserve">    　―</v>
          </cell>
          <cell r="G422" t="str">
            <v xml:space="preserve">  ―</v>
          </cell>
          <cell r="H422" t="str">
            <v xml:space="preserve">  ―</v>
          </cell>
          <cell r="I422" t="str">
            <v xml:space="preserve">  ―</v>
          </cell>
          <cell r="J422">
            <v>-4407000</v>
          </cell>
          <cell r="K422" t="str">
            <v xml:space="preserve">  ―</v>
          </cell>
          <cell r="L422" t="str">
            <v xml:space="preserve">  ―</v>
          </cell>
          <cell r="M422" t="str">
            <v xml:space="preserve">  ―</v>
          </cell>
          <cell r="N422" t="str">
            <v xml:space="preserve">    　―</v>
          </cell>
          <cell r="O422" t="str">
            <v xml:space="preserve">  ―</v>
          </cell>
          <cell r="P422" t="str">
            <v xml:space="preserve">  ―</v>
          </cell>
          <cell r="Q422" t="str">
            <v xml:space="preserve">  ―</v>
          </cell>
          <cell r="R422">
            <v>-29646632</v>
          </cell>
          <cell r="S422" t="str">
            <v xml:space="preserve">  ―</v>
          </cell>
          <cell r="T422">
            <v>8274.75</v>
          </cell>
          <cell r="U422">
            <v>-3582.7</v>
          </cell>
          <cell r="V422" t="str">
            <v xml:space="preserve">   ―</v>
          </cell>
          <cell r="W422">
            <v>-56425553</v>
          </cell>
          <cell r="X422" t="str">
            <v xml:space="preserve">  ―</v>
          </cell>
          <cell r="Y422" t="str">
            <v xml:space="preserve">  ―</v>
          </cell>
          <cell r="Z422" t="str">
            <v xml:space="preserve">  ―</v>
          </cell>
          <cell r="AA422" t="str">
            <v xml:space="preserve">  ―</v>
          </cell>
        </row>
        <row r="424">
          <cell r="A424" t="str">
            <v>ALAAOTHER</v>
          </cell>
          <cell r="D424" t="str">
            <v>半導体部品営業関連その他</v>
          </cell>
          <cell r="F424" t="str">
            <v xml:space="preserve">    　―</v>
          </cell>
          <cell r="G424" t="str">
            <v xml:space="preserve">  ―</v>
          </cell>
          <cell r="H424" t="str">
            <v xml:space="preserve">  ―</v>
          </cell>
          <cell r="I424" t="str">
            <v xml:space="preserve">  ―</v>
          </cell>
          <cell r="J424" t="str">
            <v xml:space="preserve">    　―</v>
          </cell>
          <cell r="K424" t="str">
            <v xml:space="preserve">  ―</v>
          </cell>
          <cell r="L424" t="str">
            <v xml:space="preserve">  ―</v>
          </cell>
          <cell r="M424" t="str">
            <v xml:space="preserve">  ―</v>
          </cell>
          <cell r="N424" t="str">
            <v xml:space="preserve">    　―</v>
          </cell>
          <cell r="O424" t="str">
            <v xml:space="preserve">  ―</v>
          </cell>
          <cell r="P424" t="str">
            <v xml:space="preserve">  ―</v>
          </cell>
          <cell r="Q424" t="str">
            <v xml:space="preserve">  ―</v>
          </cell>
          <cell r="R424">
            <v>-1255746</v>
          </cell>
          <cell r="S424" t="str">
            <v xml:space="preserve">  ―</v>
          </cell>
          <cell r="T424">
            <v>356.75</v>
          </cell>
          <cell r="U424">
            <v>-3519.9</v>
          </cell>
          <cell r="V424" t="str">
            <v xml:space="preserve">   ―</v>
          </cell>
          <cell r="W424">
            <v>-13126696</v>
          </cell>
          <cell r="X424" t="str">
            <v xml:space="preserve">  ―</v>
          </cell>
          <cell r="Y424" t="str">
            <v xml:space="preserve">  ―</v>
          </cell>
          <cell r="Z424" t="str">
            <v xml:space="preserve">  ―</v>
          </cell>
          <cell r="AA424" t="str">
            <v xml:space="preserve">  ―</v>
          </cell>
        </row>
        <row r="426">
          <cell r="A426" t="str">
            <v>ALBAOTHER</v>
          </cell>
          <cell r="D426" t="str">
            <v>ｾﾗﾐｯｸPKG事業関連その他</v>
          </cell>
          <cell r="F426" t="str">
            <v xml:space="preserve">    　―</v>
          </cell>
          <cell r="G426" t="str">
            <v xml:space="preserve">  ―</v>
          </cell>
          <cell r="H426" t="str">
            <v xml:space="preserve">  ―</v>
          </cell>
          <cell r="I426" t="str">
            <v xml:space="preserve">  ―</v>
          </cell>
          <cell r="J426">
            <v>-3449500</v>
          </cell>
          <cell r="K426" t="str">
            <v xml:space="preserve">  ―</v>
          </cell>
          <cell r="L426" t="str">
            <v xml:space="preserve">  ―</v>
          </cell>
          <cell r="M426" t="str">
            <v xml:space="preserve">  ―</v>
          </cell>
          <cell r="N426" t="str">
            <v xml:space="preserve">    　―</v>
          </cell>
          <cell r="O426" t="str">
            <v xml:space="preserve">  ―</v>
          </cell>
          <cell r="P426" t="str">
            <v xml:space="preserve">  ―</v>
          </cell>
          <cell r="Q426" t="str">
            <v xml:space="preserve">  ―</v>
          </cell>
          <cell r="R426">
            <v>-27355509</v>
          </cell>
          <cell r="S426" t="str">
            <v xml:space="preserve">  ―</v>
          </cell>
          <cell r="T426">
            <v>9910.75</v>
          </cell>
          <cell r="U426">
            <v>-2760.1</v>
          </cell>
          <cell r="V426" t="str">
            <v xml:space="preserve">   ―</v>
          </cell>
          <cell r="W426">
            <v>-60580473</v>
          </cell>
          <cell r="X426" t="str">
            <v xml:space="preserve">  ―</v>
          </cell>
          <cell r="Y426" t="str">
            <v xml:space="preserve">  ―</v>
          </cell>
          <cell r="Z426" t="str">
            <v xml:space="preserve">  ―</v>
          </cell>
          <cell r="AA426" t="str">
            <v xml:space="preserve">  ―</v>
          </cell>
        </row>
        <row r="428">
          <cell r="A428" t="str">
            <v>ALCAOTHER</v>
          </cell>
          <cell r="D428" t="str">
            <v>通信ﾃﾞﾊﾞｲｽ事業関連その他</v>
          </cell>
          <cell r="F428" t="str">
            <v xml:space="preserve">    　―</v>
          </cell>
          <cell r="G428" t="str">
            <v xml:space="preserve">  ―</v>
          </cell>
          <cell r="H428" t="str">
            <v xml:space="preserve">  ―</v>
          </cell>
          <cell r="I428" t="str">
            <v xml:space="preserve">  ―</v>
          </cell>
          <cell r="J428">
            <v>-683500</v>
          </cell>
          <cell r="K428" t="str">
            <v xml:space="preserve">  ―</v>
          </cell>
          <cell r="L428" t="str">
            <v xml:space="preserve">  ―</v>
          </cell>
          <cell r="M428" t="str">
            <v xml:space="preserve">  ―</v>
          </cell>
          <cell r="N428" t="str">
            <v xml:space="preserve">    　―</v>
          </cell>
          <cell r="O428" t="str">
            <v xml:space="preserve">  ―</v>
          </cell>
          <cell r="P428" t="str">
            <v xml:space="preserve">  ―</v>
          </cell>
          <cell r="Q428" t="str">
            <v xml:space="preserve">  ―</v>
          </cell>
          <cell r="R428">
            <v>-13945832</v>
          </cell>
          <cell r="S428" t="str">
            <v xml:space="preserve">  ―</v>
          </cell>
          <cell r="T428">
            <v>4231.25</v>
          </cell>
          <cell r="U428">
            <v>-3295.9</v>
          </cell>
          <cell r="V428" t="str">
            <v xml:space="preserve">   ―</v>
          </cell>
          <cell r="W428">
            <v>-20689974</v>
          </cell>
          <cell r="X428" t="str">
            <v xml:space="preserve">  ―</v>
          </cell>
          <cell r="Y428" t="str">
            <v xml:space="preserve">  ―</v>
          </cell>
          <cell r="Z428" t="str">
            <v xml:space="preserve">  ―</v>
          </cell>
          <cell r="AA428" t="str">
            <v xml:space="preserve">  ―</v>
          </cell>
        </row>
        <row r="430">
          <cell r="A430" t="str">
            <v>ALDAOTHER</v>
          </cell>
          <cell r="D430" t="str">
            <v>有機材料部品事業関連その他</v>
          </cell>
          <cell r="F430" t="str">
            <v xml:space="preserve">    　―</v>
          </cell>
          <cell r="G430" t="str">
            <v xml:space="preserve">  ―</v>
          </cell>
          <cell r="H430" t="str">
            <v xml:space="preserve">  ―</v>
          </cell>
          <cell r="I430" t="str">
            <v xml:space="preserve">  ―</v>
          </cell>
          <cell r="J430">
            <v>9808569</v>
          </cell>
          <cell r="K430">
            <v>97.7</v>
          </cell>
          <cell r="L430">
            <v>100.3</v>
          </cell>
          <cell r="M430">
            <v>140.1</v>
          </cell>
          <cell r="N430" t="str">
            <v xml:space="preserve">    　―</v>
          </cell>
          <cell r="O430" t="str">
            <v xml:space="preserve">  ―</v>
          </cell>
          <cell r="P430" t="str">
            <v xml:space="preserve">  ―</v>
          </cell>
          <cell r="Q430" t="str">
            <v xml:space="preserve">  ―</v>
          </cell>
          <cell r="R430">
            <v>-36417782</v>
          </cell>
          <cell r="S430" t="str">
            <v xml:space="preserve">  ―</v>
          </cell>
          <cell r="T430">
            <v>9743.75</v>
          </cell>
          <cell r="U430">
            <v>-3737.5</v>
          </cell>
          <cell r="V430" t="str">
            <v xml:space="preserve">   ―</v>
          </cell>
          <cell r="W430">
            <v>-73962067</v>
          </cell>
          <cell r="X430" t="str">
            <v xml:space="preserve">  ―</v>
          </cell>
          <cell r="Y430" t="str">
            <v xml:space="preserve">  ―</v>
          </cell>
          <cell r="Z430" t="str">
            <v xml:space="preserve">  ―</v>
          </cell>
          <cell r="AA430" t="str">
            <v xml:space="preserve">  ―</v>
          </cell>
        </row>
        <row r="432">
          <cell r="A432" t="str">
            <v>ACAAOTHER</v>
          </cell>
          <cell r="D432" t="str">
            <v>ｿｰﾗｰｴﾈﾙｷﾞｰ事業関連その他</v>
          </cell>
          <cell r="F432" t="str">
            <v xml:space="preserve">    　―</v>
          </cell>
          <cell r="G432" t="str">
            <v xml:space="preserve">  ―</v>
          </cell>
          <cell r="H432" t="str">
            <v xml:space="preserve">  ―</v>
          </cell>
          <cell r="I432" t="str">
            <v xml:space="preserve">  ―</v>
          </cell>
          <cell r="J432">
            <v>-126500</v>
          </cell>
          <cell r="K432" t="str">
            <v xml:space="preserve">  ―</v>
          </cell>
          <cell r="L432" t="str">
            <v xml:space="preserve">  ―</v>
          </cell>
          <cell r="M432" t="str">
            <v xml:space="preserve">  ―</v>
          </cell>
          <cell r="N432" t="str">
            <v xml:space="preserve">    　―</v>
          </cell>
          <cell r="O432" t="str">
            <v xml:space="preserve">  ―</v>
          </cell>
          <cell r="P432" t="str">
            <v xml:space="preserve">  ―</v>
          </cell>
          <cell r="Q432" t="str">
            <v xml:space="preserve">  ―</v>
          </cell>
          <cell r="R432">
            <v>-20423202</v>
          </cell>
          <cell r="S432" t="str">
            <v xml:space="preserve">  ―</v>
          </cell>
          <cell r="T432">
            <v>3190</v>
          </cell>
          <cell r="U432">
            <v>-6402.2</v>
          </cell>
          <cell r="V432" t="str">
            <v xml:space="preserve">   ―</v>
          </cell>
          <cell r="W432">
            <v>-60379807</v>
          </cell>
          <cell r="X432" t="str">
            <v xml:space="preserve">  ―</v>
          </cell>
          <cell r="Y432" t="str">
            <v xml:space="preserve">  ―</v>
          </cell>
          <cell r="Z432" t="str">
            <v xml:space="preserve">  ―</v>
          </cell>
          <cell r="AA432" t="str">
            <v xml:space="preserve">  ―</v>
          </cell>
        </row>
        <row r="434">
          <cell r="A434" t="str">
            <v>AWAOTHER</v>
          </cell>
          <cell r="D434" t="str">
            <v>機械工具事業関連その他</v>
          </cell>
          <cell r="F434" t="str">
            <v xml:space="preserve">    　―</v>
          </cell>
          <cell r="G434" t="str">
            <v xml:space="preserve">  ―</v>
          </cell>
          <cell r="H434" t="str">
            <v xml:space="preserve">  ―</v>
          </cell>
          <cell r="I434" t="str">
            <v xml:space="preserve">  ―</v>
          </cell>
          <cell r="J434">
            <v>-2206700</v>
          </cell>
          <cell r="K434" t="str">
            <v xml:space="preserve">  ―</v>
          </cell>
          <cell r="L434" t="str">
            <v xml:space="preserve">  ―</v>
          </cell>
          <cell r="M434" t="str">
            <v xml:space="preserve">  ―</v>
          </cell>
          <cell r="N434" t="str">
            <v xml:space="preserve">    　―</v>
          </cell>
          <cell r="O434" t="str">
            <v xml:space="preserve">  ―</v>
          </cell>
          <cell r="P434" t="str">
            <v xml:space="preserve">  ―</v>
          </cell>
          <cell r="Q434" t="str">
            <v xml:space="preserve">  ―</v>
          </cell>
          <cell r="R434">
            <v>-26119660</v>
          </cell>
          <cell r="S434" t="str">
            <v xml:space="preserve">  ―</v>
          </cell>
          <cell r="T434">
            <v>6068.25</v>
          </cell>
          <cell r="U434">
            <v>-4304.3</v>
          </cell>
          <cell r="V434" t="str">
            <v xml:space="preserve">   ―</v>
          </cell>
          <cell r="W434">
            <v>-51428807</v>
          </cell>
          <cell r="X434" t="str">
            <v xml:space="preserve">  ―</v>
          </cell>
          <cell r="Y434" t="str">
            <v xml:space="preserve">  ―</v>
          </cell>
          <cell r="Z434" t="str">
            <v xml:space="preserve">  ―</v>
          </cell>
          <cell r="AA434" t="str">
            <v xml:space="preserve">  ―</v>
          </cell>
        </row>
        <row r="436">
          <cell r="A436" t="str">
            <v>AFBAOTHER</v>
          </cell>
          <cell r="D436" t="str">
            <v>バイオセラム事業関連その他</v>
          </cell>
          <cell r="F436" t="str">
            <v xml:space="preserve">    　―</v>
          </cell>
          <cell r="G436" t="str">
            <v xml:space="preserve">  ―</v>
          </cell>
          <cell r="H436" t="str">
            <v xml:space="preserve">  ―</v>
          </cell>
          <cell r="I436" t="str">
            <v xml:space="preserve">  ―</v>
          </cell>
          <cell r="J436">
            <v>-3903350</v>
          </cell>
          <cell r="K436" t="str">
            <v xml:space="preserve">  ―</v>
          </cell>
          <cell r="L436" t="str">
            <v xml:space="preserve">  ―</v>
          </cell>
          <cell r="M436" t="str">
            <v xml:space="preserve">  ―</v>
          </cell>
          <cell r="N436" t="str">
            <v xml:space="preserve">    　―</v>
          </cell>
          <cell r="O436" t="str">
            <v xml:space="preserve">  ―</v>
          </cell>
          <cell r="P436" t="str">
            <v xml:space="preserve">  ―</v>
          </cell>
          <cell r="Q436" t="str">
            <v xml:space="preserve">  ―</v>
          </cell>
          <cell r="R436">
            <v>-17515086</v>
          </cell>
          <cell r="S436" t="str">
            <v xml:space="preserve">  ―</v>
          </cell>
          <cell r="T436">
            <v>2394</v>
          </cell>
          <cell r="U436">
            <v>-7316.2</v>
          </cell>
          <cell r="V436" t="str">
            <v xml:space="preserve">   ―</v>
          </cell>
          <cell r="W436">
            <v>-40666015</v>
          </cell>
          <cell r="X436" t="str">
            <v xml:space="preserve">  ―</v>
          </cell>
          <cell r="Y436" t="str">
            <v xml:space="preserve">  ―</v>
          </cell>
          <cell r="Z436" t="str">
            <v xml:space="preserve">  ―</v>
          </cell>
          <cell r="AA436" t="str">
            <v xml:space="preserve">  ―</v>
          </cell>
        </row>
        <row r="438">
          <cell r="A438" t="str">
            <v>AFCAOTHER</v>
          </cell>
          <cell r="D438" t="str">
            <v>宝飾応用商品事業関連その他</v>
          </cell>
          <cell r="F438" t="str">
            <v xml:space="preserve">    　―</v>
          </cell>
          <cell r="G438" t="str">
            <v xml:space="preserve">  ―</v>
          </cell>
          <cell r="H438" t="str">
            <v xml:space="preserve">  ―</v>
          </cell>
          <cell r="I438" t="str">
            <v xml:space="preserve">  ―</v>
          </cell>
          <cell r="J438">
            <v>-602000</v>
          </cell>
          <cell r="K438" t="str">
            <v xml:space="preserve">  ―</v>
          </cell>
          <cell r="L438" t="str">
            <v xml:space="preserve">  ―</v>
          </cell>
          <cell r="M438" t="str">
            <v xml:space="preserve">  ―</v>
          </cell>
          <cell r="N438" t="str">
            <v xml:space="preserve">    　―</v>
          </cell>
          <cell r="O438" t="str">
            <v xml:space="preserve">  ―</v>
          </cell>
          <cell r="P438" t="str">
            <v xml:space="preserve">  ―</v>
          </cell>
          <cell r="Q438" t="str">
            <v xml:space="preserve">  ―</v>
          </cell>
          <cell r="R438">
            <v>-7728810</v>
          </cell>
          <cell r="S438" t="str">
            <v xml:space="preserve">  ―</v>
          </cell>
          <cell r="T438">
            <v>1488.25</v>
          </cell>
          <cell r="U438">
            <v>-5193.2</v>
          </cell>
          <cell r="V438" t="str">
            <v xml:space="preserve">   ―</v>
          </cell>
          <cell r="W438">
            <v>-16959162</v>
          </cell>
          <cell r="X438" t="str">
            <v xml:space="preserve">  ―</v>
          </cell>
          <cell r="Y438" t="str">
            <v xml:space="preserve">  ―</v>
          </cell>
          <cell r="Z438" t="str">
            <v xml:space="preserve">  ―</v>
          </cell>
          <cell r="AA438" t="str">
            <v xml:space="preserve">  ―</v>
          </cell>
        </row>
        <row r="440">
          <cell r="A440" t="str">
            <v>ASAAOTHER</v>
          </cell>
          <cell r="D440" t="str">
            <v>電子部品営業関連その他</v>
          </cell>
          <cell r="F440" t="str">
            <v xml:space="preserve">    　―</v>
          </cell>
          <cell r="G440" t="str">
            <v xml:space="preserve">  ―</v>
          </cell>
          <cell r="H440" t="str">
            <v xml:space="preserve">  ―</v>
          </cell>
          <cell r="I440" t="str">
            <v xml:space="preserve">  ―</v>
          </cell>
          <cell r="J440" t="str">
            <v xml:space="preserve">    　―</v>
          </cell>
          <cell r="K440" t="str">
            <v xml:space="preserve">  ―</v>
          </cell>
          <cell r="L440" t="str">
            <v xml:space="preserve">  ―</v>
          </cell>
          <cell r="M440" t="str">
            <v xml:space="preserve">  ―</v>
          </cell>
          <cell r="N440" t="str">
            <v xml:space="preserve">    　―</v>
          </cell>
          <cell r="O440" t="str">
            <v xml:space="preserve">  ―</v>
          </cell>
          <cell r="P440" t="str">
            <v xml:space="preserve">  ―</v>
          </cell>
          <cell r="Q440" t="str">
            <v xml:space="preserve">  ―</v>
          </cell>
          <cell r="R440">
            <v>-25008821</v>
          </cell>
          <cell r="S440" t="str">
            <v xml:space="preserve">  ―</v>
          </cell>
          <cell r="T440">
            <v>656.5</v>
          </cell>
          <cell r="U440">
            <v>-38094.1</v>
          </cell>
          <cell r="V440" t="str">
            <v xml:space="preserve">   ―</v>
          </cell>
          <cell r="W440">
            <v>9976467</v>
          </cell>
          <cell r="X440" t="str">
            <v xml:space="preserve">  ―</v>
          </cell>
          <cell r="Y440" t="str">
            <v xml:space="preserve">  ―</v>
          </cell>
          <cell r="Z440" t="str">
            <v xml:space="preserve">  ―</v>
          </cell>
          <cell r="AA440" t="str">
            <v xml:space="preserve">  ―</v>
          </cell>
        </row>
        <row r="442">
          <cell r="A442" t="str">
            <v>ASBAOTHER</v>
          </cell>
          <cell r="D442" t="str">
            <v>ｺﾝﾃﾞﾝｻ事業関連その他</v>
          </cell>
          <cell r="F442" t="str">
            <v xml:space="preserve">    　―</v>
          </cell>
          <cell r="G442" t="str">
            <v xml:space="preserve">  ―</v>
          </cell>
          <cell r="H442" t="str">
            <v xml:space="preserve">  ―</v>
          </cell>
          <cell r="I442" t="str">
            <v xml:space="preserve">  ―</v>
          </cell>
          <cell r="J442">
            <v>-1227900</v>
          </cell>
          <cell r="K442" t="str">
            <v xml:space="preserve">  ―</v>
          </cell>
          <cell r="L442" t="str">
            <v xml:space="preserve">  ―</v>
          </cell>
          <cell r="M442" t="str">
            <v xml:space="preserve">  ―</v>
          </cell>
          <cell r="N442" t="str">
            <v xml:space="preserve">    　―</v>
          </cell>
          <cell r="O442" t="str">
            <v xml:space="preserve">  ―</v>
          </cell>
          <cell r="P442" t="str">
            <v xml:space="preserve">  ―</v>
          </cell>
          <cell r="Q442" t="str">
            <v xml:space="preserve">  ―</v>
          </cell>
          <cell r="R442">
            <v>-13753325</v>
          </cell>
          <cell r="S442" t="str">
            <v xml:space="preserve">  ―</v>
          </cell>
          <cell r="T442">
            <v>4503.5</v>
          </cell>
          <cell r="U442">
            <v>-3053.9</v>
          </cell>
          <cell r="V442" t="str">
            <v xml:space="preserve">   ―</v>
          </cell>
          <cell r="W442">
            <v>-82087976</v>
          </cell>
          <cell r="X442" t="str">
            <v xml:space="preserve">  ―</v>
          </cell>
          <cell r="Y442" t="str">
            <v xml:space="preserve">  ―</v>
          </cell>
          <cell r="Z442" t="str">
            <v xml:space="preserve">  ―</v>
          </cell>
          <cell r="AA442" t="str">
            <v xml:space="preserve">  ―</v>
          </cell>
        </row>
        <row r="444">
          <cell r="A444" t="str">
            <v>ASCOTHER</v>
          </cell>
          <cell r="D444" t="str">
            <v>電子部品事業関連その他</v>
          </cell>
          <cell r="F444" t="str">
            <v xml:space="preserve">    　―</v>
          </cell>
          <cell r="G444" t="str">
            <v xml:space="preserve">  ―</v>
          </cell>
          <cell r="H444" t="str">
            <v xml:space="preserve">  ―</v>
          </cell>
          <cell r="I444" t="str">
            <v xml:space="preserve">  ―</v>
          </cell>
          <cell r="J444" t="str">
            <v xml:space="preserve">    　―</v>
          </cell>
          <cell r="K444" t="str">
            <v xml:space="preserve">  ―</v>
          </cell>
          <cell r="L444" t="str">
            <v xml:space="preserve">  ―</v>
          </cell>
          <cell r="M444" t="str">
            <v xml:space="preserve">  ―</v>
          </cell>
          <cell r="N444" t="str">
            <v xml:space="preserve">    　―</v>
          </cell>
          <cell r="O444" t="str">
            <v xml:space="preserve">  ―</v>
          </cell>
          <cell r="P444" t="str">
            <v xml:space="preserve">  ―</v>
          </cell>
          <cell r="Q444" t="str">
            <v xml:space="preserve">  ―</v>
          </cell>
          <cell r="R444">
            <v>0</v>
          </cell>
          <cell r="S444" t="str">
            <v xml:space="preserve">  ―</v>
          </cell>
          <cell r="T444">
            <v>0</v>
          </cell>
          <cell r="U444" t="str">
            <v xml:space="preserve">    ―</v>
          </cell>
          <cell r="V444" t="str">
            <v xml:space="preserve">   ―</v>
          </cell>
          <cell r="W444">
            <v>18092528</v>
          </cell>
          <cell r="X444" t="str">
            <v xml:space="preserve">  ―</v>
          </cell>
          <cell r="Y444" t="str">
            <v xml:space="preserve">  ―</v>
          </cell>
          <cell r="Z444" t="str">
            <v xml:space="preserve">  ―</v>
          </cell>
          <cell r="AA444" t="str">
            <v xml:space="preserve">  ―</v>
          </cell>
        </row>
        <row r="446">
          <cell r="A446" t="str">
            <v>ATAAOTHER</v>
          </cell>
          <cell r="D446" t="str">
            <v>薄膜デバイス事業関連その他</v>
          </cell>
          <cell r="F446" t="str">
            <v xml:space="preserve">    　―</v>
          </cell>
          <cell r="G446" t="str">
            <v xml:space="preserve">  ―</v>
          </cell>
          <cell r="H446" t="str">
            <v xml:space="preserve">  ―</v>
          </cell>
          <cell r="I446" t="str">
            <v xml:space="preserve">  ―</v>
          </cell>
          <cell r="J446">
            <v>4977520</v>
          </cell>
          <cell r="K446">
            <v>95.9</v>
          </cell>
          <cell r="L446" t="str">
            <v xml:space="preserve">  ―</v>
          </cell>
          <cell r="M446">
            <v>94.1</v>
          </cell>
          <cell r="N446" t="str">
            <v xml:space="preserve">    　―</v>
          </cell>
          <cell r="O446" t="str">
            <v xml:space="preserve">  ―</v>
          </cell>
          <cell r="P446" t="str">
            <v xml:space="preserve">  ―</v>
          </cell>
          <cell r="Q446" t="str">
            <v xml:space="preserve">  ―</v>
          </cell>
          <cell r="R446">
            <v>-24835857</v>
          </cell>
          <cell r="S446" t="str">
            <v xml:space="preserve">  ―</v>
          </cell>
          <cell r="T446">
            <v>3521.5</v>
          </cell>
          <cell r="U446">
            <v>-7052.6</v>
          </cell>
          <cell r="V446" t="str">
            <v xml:space="preserve">   ―</v>
          </cell>
          <cell r="W446">
            <v>-47132485</v>
          </cell>
          <cell r="X446" t="str">
            <v xml:space="preserve">  ―</v>
          </cell>
          <cell r="Y446" t="str">
            <v xml:space="preserve">  ―</v>
          </cell>
          <cell r="Z446" t="str">
            <v xml:space="preserve">  ―</v>
          </cell>
          <cell r="AA446" t="str">
            <v xml:space="preserve">  ―</v>
          </cell>
        </row>
        <row r="448">
          <cell r="A448" t="str">
            <v>AIAAOTHER</v>
          </cell>
          <cell r="D448" t="str">
            <v>LED事業関連その他</v>
          </cell>
          <cell r="F448" t="str">
            <v xml:space="preserve">    　―</v>
          </cell>
          <cell r="G448" t="str">
            <v xml:space="preserve">  ―</v>
          </cell>
          <cell r="H448" t="str">
            <v xml:space="preserve">  ―</v>
          </cell>
          <cell r="I448" t="str">
            <v xml:space="preserve">  ―</v>
          </cell>
          <cell r="J448">
            <v>-24000</v>
          </cell>
          <cell r="K448" t="str">
            <v xml:space="preserve">  ―</v>
          </cell>
          <cell r="L448" t="str">
            <v xml:space="preserve">  ―</v>
          </cell>
          <cell r="M448" t="str">
            <v xml:space="preserve">  ―</v>
          </cell>
          <cell r="N448" t="str">
            <v xml:space="preserve">    　―</v>
          </cell>
          <cell r="O448" t="str">
            <v xml:space="preserve">  ―</v>
          </cell>
          <cell r="P448" t="str">
            <v xml:space="preserve">  ―</v>
          </cell>
          <cell r="Q448" t="str">
            <v xml:space="preserve">  ―</v>
          </cell>
          <cell r="R448">
            <v>-4521624</v>
          </cell>
          <cell r="S448" t="str">
            <v xml:space="preserve">  ―</v>
          </cell>
          <cell r="T448">
            <v>2780.25</v>
          </cell>
          <cell r="U448">
            <v>-1626.3</v>
          </cell>
          <cell r="V448" t="str">
            <v xml:space="preserve">   ―</v>
          </cell>
          <cell r="W448">
            <v>-17001038</v>
          </cell>
          <cell r="X448" t="str">
            <v xml:space="preserve">  ―</v>
          </cell>
          <cell r="Y448" t="str">
            <v xml:space="preserve">  ―</v>
          </cell>
          <cell r="Z448" t="str">
            <v xml:space="preserve">  ―</v>
          </cell>
          <cell r="AA448" t="str">
            <v xml:space="preserve">  ―</v>
          </cell>
        </row>
        <row r="450">
          <cell r="A450" t="str">
            <v>AKAAOTHER</v>
          </cell>
          <cell r="D450" t="str">
            <v>液晶事業関連その他</v>
          </cell>
          <cell r="F450" t="str">
            <v xml:space="preserve">    　―</v>
          </cell>
          <cell r="G450" t="str">
            <v xml:space="preserve">  ―</v>
          </cell>
          <cell r="H450" t="str">
            <v xml:space="preserve">  ―</v>
          </cell>
          <cell r="I450" t="str">
            <v xml:space="preserve">  ―</v>
          </cell>
          <cell r="J450">
            <v>0</v>
          </cell>
          <cell r="K450" t="str">
            <v xml:space="preserve">  ―</v>
          </cell>
          <cell r="L450" t="str">
            <v xml:space="preserve">  ―</v>
          </cell>
          <cell r="M450" t="str">
            <v xml:space="preserve">  ―</v>
          </cell>
          <cell r="N450" t="str">
            <v xml:space="preserve">    　―</v>
          </cell>
          <cell r="O450" t="str">
            <v xml:space="preserve">  ―</v>
          </cell>
          <cell r="P450" t="str">
            <v xml:space="preserve">  ―</v>
          </cell>
          <cell r="Q450" t="str">
            <v xml:space="preserve">  ―</v>
          </cell>
          <cell r="R450">
            <v>-9553598</v>
          </cell>
          <cell r="S450" t="str">
            <v xml:space="preserve">  ―</v>
          </cell>
          <cell r="T450">
            <v>2819</v>
          </cell>
          <cell r="U450">
            <v>-3389</v>
          </cell>
          <cell r="V450" t="str">
            <v xml:space="preserve">   ―</v>
          </cell>
          <cell r="W450">
            <v>-26203599</v>
          </cell>
          <cell r="X450" t="str">
            <v xml:space="preserve">  ―</v>
          </cell>
          <cell r="Y450" t="str">
            <v xml:space="preserve">  ―</v>
          </cell>
          <cell r="Z450" t="str">
            <v xml:space="preserve">  ―</v>
          </cell>
          <cell r="AA450" t="str">
            <v xml:space="preserve">  ―</v>
          </cell>
        </row>
        <row r="452">
          <cell r="A452" t="str">
            <v>AMDAOTHER</v>
          </cell>
          <cell r="D452" t="str">
            <v>通信ｼｽﾃﾑ事業関連その他</v>
          </cell>
          <cell r="F452" t="str">
            <v xml:space="preserve">    　―</v>
          </cell>
          <cell r="G452" t="str">
            <v xml:space="preserve">  ―</v>
          </cell>
          <cell r="H452" t="str">
            <v xml:space="preserve">  ―</v>
          </cell>
          <cell r="I452" t="str">
            <v xml:space="preserve">  ―</v>
          </cell>
          <cell r="J452">
            <v>0</v>
          </cell>
          <cell r="K452" t="str">
            <v xml:space="preserve">  ―</v>
          </cell>
          <cell r="L452" t="str">
            <v xml:space="preserve">  ―</v>
          </cell>
          <cell r="M452" t="str">
            <v xml:space="preserve">  ―</v>
          </cell>
          <cell r="N452" t="str">
            <v xml:space="preserve">    　―</v>
          </cell>
          <cell r="O452" t="str">
            <v xml:space="preserve">  ―</v>
          </cell>
          <cell r="P452" t="str">
            <v xml:space="preserve">  ―</v>
          </cell>
          <cell r="Q452" t="str">
            <v xml:space="preserve">  ―</v>
          </cell>
          <cell r="R452">
            <v>0</v>
          </cell>
          <cell r="S452" t="str">
            <v xml:space="preserve">  ―</v>
          </cell>
          <cell r="T452">
            <v>0</v>
          </cell>
          <cell r="U452" t="str">
            <v xml:space="preserve">    ―</v>
          </cell>
          <cell r="V452" t="str">
            <v xml:space="preserve">   ―</v>
          </cell>
          <cell r="W452">
            <v>59581383</v>
          </cell>
          <cell r="X452" t="str">
            <v xml:space="preserve">  ―</v>
          </cell>
          <cell r="Y452">
            <v>98.2</v>
          </cell>
          <cell r="Z452" t="str">
            <v xml:space="preserve">  ―</v>
          </cell>
          <cell r="AA452">
            <v>82.6</v>
          </cell>
        </row>
        <row r="454">
          <cell r="A454" t="str">
            <v>ADAKOTHER</v>
          </cell>
          <cell r="D454" t="str">
            <v>光学機器事業関連その他</v>
          </cell>
          <cell r="F454" t="str">
            <v xml:space="preserve">    　―</v>
          </cell>
          <cell r="G454" t="str">
            <v xml:space="preserve">  ―</v>
          </cell>
          <cell r="H454" t="str">
            <v xml:space="preserve">  ―</v>
          </cell>
          <cell r="I454" t="str">
            <v xml:space="preserve">  ―</v>
          </cell>
          <cell r="J454">
            <v>1421780</v>
          </cell>
          <cell r="K454">
            <v>102.2</v>
          </cell>
          <cell r="L454">
            <v>34.700000000000003</v>
          </cell>
          <cell r="M454">
            <v>72.900000000000006</v>
          </cell>
          <cell r="N454" t="str">
            <v xml:space="preserve">    　―</v>
          </cell>
          <cell r="O454" t="str">
            <v xml:space="preserve">  ―</v>
          </cell>
          <cell r="P454" t="str">
            <v xml:space="preserve">  ―</v>
          </cell>
          <cell r="Q454" t="str">
            <v xml:space="preserve">  ―</v>
          </cell>
          <cell r="R454">
            <v>-56999997</v>
          </cell>
          <cell r="S454" t="str">
            <v xml:space="preserve">  ―</v>
          </cell>
          <cell r="T454">
            <v>22973</v>
          </cell>
          <cell r="U454">
            <v>-2481.1</v>
          </cell>
          <cell r="V454" t="str">
            <v xml:space="preserve">   ―</v>
          </cell>
          <cell r="W454">
            <v>-125289644</v>
          </cell>
          <cell r="X454" t="str">
            <v xml:space="preserve">  ―</v>
          </cell>
          <cell r="Y454" t="str">
            <v xml:space="preserve">  ―</v>
          </cell>
          <cell r="Z454" t="str">
            <v xml:space="preserve">  ―</v>
          </cell>
          <cell r="AA454" t="str">
            <v xml:space="preserve">  ―</v>
          </cell>
        </row>
        <row r="456">
          <cell r="A456" t="str">
            <v>AZSUM</v>
          </cell>
          <cell r="D456" t="str">
            <v>その他関連事業合計</v>
          </cell>
          <cell r="F456">
            <v>119363589</v>
          </cell>
          <cell r="G456">
            <v>117.6</v>
          </cell>
          <cell r="H456">
            <v>66.2</v>
          </cell>
          <cell r="I456">
            <v>109.2</v>
          </cell>
          <cell r="J456">
            <v>435096845</v>
          </cell>
          <cell r="K456">
            <v>110.4</v>
          </cell>
          <cell r="L456">
            <v>119.3</v>
          </cell>
          <cell r="M456">
            <v>118.6</v>
          </cell>
          <cell r="N456">
            <v>231130525</v>
          </cell>
          <cell r="O456">
            <v>136.1</v>
          </cell>
          <cell r="P456">
            <v>158.19999999999999</v>
          </cell>
          <cell r="Q456">
            <v>178.8</v>
          </cell>
          <cell r="R456">
            <v>264504732</v>
          </cell>
          <cell r="S456">
            <v>60.7</v>
          </cell>
          <cell r="T456">
            <v>45778.25</v>
          </cell>
          <cell r="U456">
            <v>5777.9</v>
          </cell>
          <cell r="V456" t="str">
            <v xml:space="preserve">   ―</v>
          </cell>
          <cell r="W456">
            <v>113519420</v>
          </cell>
          <cell r="X456">
            <v>49.1</v>
          </cell>
          <cell r="Y456">
            <v>124.6</v>
          </cell>
          <cell r="Z456">
            <v>120.6</v>
          </cell>
          <cell r="AA456">
            <v>134.6</v>
          </cell>
        </row>
        <row r="458">
          <cell r="A458" t="str">
            <v>BASUM</v>
          </cell>
          <cell r="D458" t="str">
            <v>研究開発(京セラ)関連合計</v>
          </cell>
          <cell r="F458" t="str">
            <v xml:space="preserve">    　―</v>
          </cell>
          <cell r="G458" t="str">
            <v xml:space="preserve">  ―</v>
          </cell>
          <cell r="H458" t="str">
            <v xml:space="preserve">  ―</v>
          </cell>
          <cell r="I458" t="str">
            <v xml:space="preserve">  ―</v>
          </cell>
          <cell r="J458">
            <v>113471563</v>
          </cell>
          <cell r="K458">
            <v>119.5</v>
          </cell>
          <cell r="L458">
            <v>102.9</v>
          </cell>
          <cell r="M458">
            <v>132.9</v>
          </cell>
          <cell r="N458" t="str">
            <v xml:space="preserve">    　―</v>
          </cell>
          <cell r="O458" t="str">
            <v xml:space="preserve">  ―</v>
          </cell>
          <cell r="P458" t="str">
            <v xml:space="preserve">  ―</v>
          </cell>
          <cell r="Q458" t="str">
            <v xml:space="preserve">  ―</v>
          </cell>
          <cell r="R458">
            <v>-360270958</v>
          </cell>
          <cell r="S458" t="str">
            <v xml:space="preserve">  ―</v>
          </cell>
          <cell r="T458">
            <v>94213.75</v>
          </cell>
          <cell r="U458">
            <v>-3823.9</v>
          </cell>
          <cell r="V458" t="str">
            <v xml:space="preserve">   ―</v>
          </cell>
          <cell r="W458">
            <v>-700745991</v>
          </cell>
          <cell r="X458" t="str">
            <v xml:space="preserve">  ―</v>
          </cell>
          <cell r="Y458" t="str">
            <v xml:space="preserve">  ―</v>
          </cell>
          <cell r="Z458" t="str">
            <v xml:space="preserve">  ―</v>
          </cell>
          <cell r="AA458" t="str">
            <v xml:space="preserve">  ―</v>
          </cell>
        </row>
      </sheetData>
      <sheetData sheetId="2" refreshError="1">
        <row r="9">
          <cell r="B9" t="str">
            <v>集計ｺｰﾄﾞ</v>
          </cell>
        </row>
        <row r="10">
          <cell r="I10" t="str">
            <v>労務費</v>
          </cell>
          <cell r="J10" t="str">
            <v>生産</v>
          </cell>
          <cell r="K10" t="str">
            <v>売上</v>
          </cell>
          <cell r="L10" t="str">
            <v>売生比</v>
          </cell>
          <cell r="M10" t="str">
            <v>区分（売上・生産・その他）</v>
          </cell>
        </row>
        <row r="11">
          <cell r="F11" t="str">
            <v>DOMESTIC SALES DIV.</v>
          </cell>
        </row>
        <row r="12">
          <cell r="B12" t="str">
            <v>AEAA0103</v>
          </cell>
          <cell r="F12" t="str">
            <v>国内営業部</v>
          </cell>
          <cell r="I12">
            <v>57872368</v>
          </cell>
          <cell r="J12" t="str">
            <v xml:space="preserve">     ―</v>
          </cell>
          <cell r="K12">
            <v>2552220047</v>
          </cell>
          <cell r="L12">
            <v>2.2999999999999998</v>
          </cell>
          <cell r="M12" t="str">
            <v>売上</v>
          </cell>
        </row>
        <row r="13">
          <cell r="F13" t="str">
            <v>INTERNATIONAL SALES DIV.</v>
          </cell>
        </row>
        <row r="14">
          <cell r="B14" t="str">
            <v>AEAA0102</v>
          </cell>
          <cell r="F14" t="str">
            <v>海外営業部</v>
          </cell>
          <cell r="I14">
            <v>25816036</v>
          </cell>
          <cell r="J14" t="str">
            <v xml:space="preserve">     ―</v>
          </cell>
          <cell r="K14">
            <v>1084004460</v>
          </cell>
          <cell r="L14">
            <v>2.4</v>
          </cell>
          <cell r="M14" t="str">
            <v>売上</v>
          </cell>
        </row>
        <row r="15">
          <cell r="E15" t="str">
            <v>SALES DIV. TTL</v>
          </cell>
        </row>
        <row r="16">
          <cell r="B16" t="str">
            <v>AEAA01</v>
          </cell>
          <cell r="E16" t="str">
            <v>営業小計</v>
          </cell>
          <cell r="I16">
            <v>83688404</v>
          </cell>
          <cell r="J16" t="str">
            <v xml:space="preserve">     ―</v>
          </cell>
          <cell r="K16">
            <v>3636224507</v>
          </cell>
          <cell r="L16">
            <v>2.2999999999999998</v>
          </cell>
          <cell r="M16" t="str">
            <v>売上</v>
          </cell>
        </row>
        <row r="17">
          <cell r="F17" t="str">
            <v>RAW MATERIALS DIV.</v>
          </cell>
        </row>
        <row r="18">
          <cell r="B18" t="str">
            <v>AEAA0201</v>
          </cell>
          <cell r="F18" t="str">
            <v>原料事業部</v>
          </cell>
          <cell r="I18">
            <v>46310709</v>
          </cell>
          <cell r="J18">
            <v>285714970</v>
          </cell>
          <cell r="K18">
            <v>4892100</v>
          </cell>
          <cell r="L18">
            <v>16.2</v>
          </cell>
          <cell r="M18" t="str">
            <v>生産</v>
          </cell>
        </row>
        <row r="19">
          <cell r="F19" t="str">
            <v>CERAMICS DIV.</v>
          </cell>
        </row>
        <row r="20">
          <cell r="B20" t="str">
            <v>AEAA0202</v>
          </cell>
          <cell r="F20" t="str">
            <v>ｾﾗﾐｯｸ事業部</v>
          </cell>
          <cell r="I20">
            <v>289186277</v>
          </cell>
          <cell r="J20">
            <v>969021708</v>
          </cell>
          <cell r="K20">
            <v>832032073</v>
          </cell>
          <cell r="L20">
            <v>29.8</v>
          </cell>
          <cell r="M20" t="str">
            <v>生産</v>
          </cell>
        </row>
        <row r="21">
          <cell r="F21" t="str">
            <v>STRUCTURAL COMP.DIV.</v>
          </cell>
        </row>
        <row r="22">
          <cell r="B22" t="str">
            <v>AEAA0203</v>
          </cell>
          <cell r="F22" t="str">
            <v>機構部品事業部</v>
          </cell>
          <cell r="I22">
            <v>293937541</v>
          </cell>
          <cell r="J22">
            <v>1114631687</v>
          </cell>
          <cell r="K22">
            <v>1230516378</v>
          </cell>
          <cell r="L22">
            <v>26.4</v>
          </cell>
          <cell r="M22" t="str">
            <v>生産</v>
          </cell>
        </row>
        <row r="23">
          <cell r="F23" t="str">
            <v>PRECISION COMPONENTS DIV.</v>
          </cell>
        </row>
        <row r="24">
          <cell r="B24" t="str">
            <v>AEAA0204</v>
          </cell>
          <cell r="F24" t="str">
            <v>精密部品事業部</v>
          </cell>
          <cell r="I24">
            <v>161516463</v>
          </cell>
          <cell r="J24">
            <v>573406504</v>
          </cell>
          <cell r="K24">
            <v>632353655</v>
          </cell>
          <cell r="L24">
            <v>28.2</v>
          </cell>
          <cell r="M24" t="str">
            <v>生産</v>
          </cell>
        </row>
        <row r="25">
          <cell r="F25" t="str">
            <v>SINGLE CRYSTAL DIV.</v>
          </cell>
        </row>
        <row r="26">
          <cell r="B26" t="str">
            <v>AEAA0205</v>
          </cell>
          <cell r="F26" t="str">
            <v>単結晶事業部</v>
          </cell>
          <cell r="I26">
            <v>117859578</v>
          </cell>
          <cell r="J26">
            <v>723500715</v>
          </cell>
          <cell r="K26">
            <v>763846193</v>
          </cell>
          <cell r="L26">
            <v>16.3</v>
          </cell>
          <cell r="M26" t="str">
            <v>生産</v>
          </cell>
        </row>
        <row r="27">
          <cell r="E27" t="str">
            <v>PRODUCTION DIV.TTL</v>
          </cell>
        </row>
        <row r="28">
          <cell r="B28" t="str">
            <v>AEAA02</v>
          </cell>
          <cell r="E28" t="str">
            <v>製造小計</v>
          </cell>
          <cell r="I28">
            <v>908810568</v>
          </cell>
          <cell r="J28">
            <v>3666275584</v>
          </cell>
          <cell r="K28">
            <v>3463640399</v>
          </cell>
          <cell r="L28">
            <v>24.8</v>
          </cell>
          <cell r="M28" t="str">
            <v>生産</v>
          </cell>
        </row>
        <row r="29">
          <cell r="F29" t="str">
            <v>R&amp;D</v>
          </cell>
        </row>
        <row r="30">
          <cell r="B30" t="str">
            <v>AEAA03</v>
          </cell>
          <cell r="F30" t="str">
            <v>研究</v>
          </cell>
          <cell r="I30">
            <v>38180126</v>
          </cell>
          <cell r="J30">
            <v>-6980300</v>
          </cell>
          <cell r="K30" t="str">
            <v xml:space="preserve">     ―</v>
          </cell>
          <cell r="L30" t="str">
            <v xml:space="preserve">  ―</v>
          </cell>
          <cell r="M30" t="str">
            <v>生産</v>
          </cell>
        </row>
        <row r="31">
          <cell r="F31" t="str">
            <v>GROUP HEADQUARTERS</v>
          </cell>
        </row>
        <row r="32">
          <cell r="B32" t="str">
            <v>AEAA08</v>
          </cell>
          <cell r="F32" t="str">
            <v>統括事業部室</v>
          </cell>
          <cell r="I32">
            <v>23125772</v>
          </cell>
          <cell r="J32" t="str">
            <v xml:space="preserve">     ―</v>
          </cell>
          <cell r="K32" t="str">
            <v xml:space="preserve">     ―</v>
          </cell>
          <cell r="L32" t="str">
            <v xml:space="preserve">  ―</v>
          </cell>
          <cell r="M32" t="str">
            <v>その他</v>
          </cell>
        </row>
        <row r="33">
          <cell r="F33" t="str">
            <v>ELIMINATIONS</v>
          </cell>
        </row>
        <row r="34">
          <cell r="B34" t="str">
            <v>AEAA09</v>
          </cell>
          <cell r="F34" t="str">
            <v>調整</v>
          </cell>
          <cell r="J34" t="str">
            <v xml:space="preserve">     ―</v>
          </cell>
          <cell r="K34" t="str">
            <v xml:space="preserve">     ―</v>
          </cell>
          <cell r="L34" t="str">
            <v xml:space="preserve">  ―</v>
          </cell>
          <cell r="M34" t="str">
            <v>その他</v>
          </cell>
        </row>
        <row r="36">
          <cell r="B36" t="str">
            <v>AEAAOTHER</v>
          </cell>
          <cell r="E36" t="str">
            <v>その他</v>
          </cell>
          <cell r="I36">
            <v>61305898</v>
          </cell>
          <cell r="J36">
            <v>-6980300</v>
          </cell>
          <cell r="K36" t="str">
            <v xml:space="preserve">     ―</v>
          </cell>
          <cell r="L36" t="str">
            <v xml:space="preserve">  ―</v>
          </cell>
          <cell r="M36" t="str">
            <v>その他</v>
          </cell>
        </row>
        <row r="37">
          <cell r="D37" t="str">
            <v>CORP.FINE CERAMICS DIV.</v>
          </cell>
        </row>
        <row r="38">
          <cell r="B38" t="str">
            <v>AEA</v>
          </cell>
          <cell r="D38" t="str">
            <v>ﾌｧｲﾝｾﾗﾐｯｸ統括事業部</v>
          </cell>
          <cell r="I38">
            <v>1053804870</v>
          </cell>
          <cell r="J38">
            <v>3659295284</v>
          </cell>
          <cell r="K38">
            <v>3636224507</v>
          </cell>
          <cell r="L38">
            <v>29</v>
          </cell>
          <cell r="M38" t="str">
            <v>売上</v>
          </cell>
        </row>
        <row r="39">
          <cell r="E39" t="str">
            <v>SALES DIV.</v>
          </cell>
        </row>
        <row r="40">
          <cell r="B40" t="str">
            <v>AEBA01</v>
          </cell>
          <cell r="E40" t="str">
            <v>営業</v>
          </cell>
          <cell r="I40">
            <v>19439509</v>
          </cell>
          <cell r="J40" t="str">
            <v xml:space="preserve">     ―</v>
          </cell>
          <cell r="K40">
            <v>1281465251</v>
          </cell>
          <cell r="L40">
            <v>1.5</v>
          </cell>
          <cell r="M40" t="str">
            <v>売上</v>
          </cell>
        </row>
        <row r="41">
          <cell r="E41" t="str">
            <v>PRODUCTION DIV.</v>
          </cell>
        </row>
        <row r="42">
          <cell r="B42" t="str">
            <v>AEBA02</v>
          </cell>
          <cell r="E42" t="str">
            <v>製造</v>
          </cell>
          <cell r="I42">
            <v>142438751</v>
          </cell>
          <cell r="J42">
            <v>983528432</v>
          </cell>
          <cell r="K42" t="str">
            <v xml:space="preserve">     ―</v>
          </cell>
          <cell r="L42">
            <v>14.5</v>
          </cell>
          <cell r="M42" t="str">
            <v>生産</v>
          </cell>
        </row>
        <row r="43">
          <cell r="F43" t="str">
            <v>R&amp;D</v>
          </cell>
        </row>
        <row r="44">
          <cell r="B44" t="str">
            <v>AEBA03</v>
          </cell>
          <cell r="F44" t="str">
            <v>研究</v>
          </cell>
          <cell r="I44">
            <v>28158509</v>
          </cell>
          <cell r="J44">
            <v>-4407000</v>
          </cell>
          <cell r="K44" t="str">
            <v xml:space="preserve">     ―</v>
          </cell>
          <cell r="L44" t="str">
            <v xml:space="preserve">  ―</v>
          </cell>
          <cell r="M44" t="str">
            <v>生産</v>
          </cell>
        </row>
        <row r="45">
          <cell r="F45" t="str">
            <v>ELIMINATIONS</v>
          </cell>
        </row>
        <row r="46">
          <cell r="B46" t="str">
            <v>AEBA09</v>
          </cell>
          <cell r="F46" t="str">
            <v>調整</v>
          </cell>
          <cell r="J46" t="str">
            <v xml:space="preserve">     ―</v>
          </cell>
          <cell r="K46" t="str">
            <v xml:space="preserve">     ―</v>
          </cell>
          <cell r="L46" t="str">
            <v xml:space="preserve">  ―</v>
          </cell>
          <cell r="M46" t="str">
            <v>その他</v>
          </cell>
        </row>
        <row r="48">
          <cell r="B48" t="str">
            <v>AEBAOTHER</v>
          </cell>
          <cell r="E48" t="str">
            <v>その他</v>
          </cell>
          <cell r="I48">
            <v>28158509</v>
          </cell>
          <cell r="J48">
            <v>-4407000</v>
          </cell>
          <cell r="K48" t="str">
            <v xml:space="preserve">     ―</v>
          </cell>
          <cell r="L48" t="str">
            <v xml:space="preserve">  ―</v>
          </cell>
          <cell r="M48" t="str">
            <v>その他</v>
          </cell>
        </row>
        <row r="49">
          <cell r="D49" t="str">
            <v>AUTOMOTIVE COMP. DIV.</v>
          </cell>
        </row>
        <row r="50">
          <cell r="B50" t="str">
            <v>AEBA</v>
          </cell>
          <cell r="D50" t="str">
            <v>自動車部品事業部</v>
          </cell>
          <cell r="I50">
            <v>190036769</v>
          </cell>
          <cell r="J50">
            <v>979121432</v>
          </cell>
          <cell r="K50">
            <v>1281465251</v>
          </cell>
          <cell r="L50">
            <v>14.8</v>
          </cell>
          <cell r="M50" t="str">
            <v>売上</v>
          </cell>
        </row>
        <row r="51">
          <cell r="G51" t="str">
            <v>DOMESTIC SALES DIV.</v>
          </cell>
        </row>
        <row r="52">
          <cell r="B52" t="str">
            <v>ALAA0101</v>
          </cell>
          <cell r="G52" t="str">
            <v>国内営業部</v>
          </cell>
          <cell r="I52">
            <v>62697052</v>
          </cell>
          <cell r="J52" t="str">
            <v xml:space="preserve">     ―</v>
          </cell>
          <cell r="K52">
            <v>4178007427</v>
          </cell>
          <cell r="L52">
            <v>1.5</v>
          </cell>
          <cell r="M52" t="str">
            <v>売上</v>
          </cell>
        </row>
        <row r="53">
          <cell r="G53" t="str">
            <v>INTERNATIONAL SALES DIV.</v>
          </cell>
        </row>
        <row r="54">
          <cell r="B54" t="str">
            <v>ALAA0102</v>
          </cell>
          <cell r="G54" t="str">
            <v>海外営業部</v>
          </cell>
          <cell r="I54">
            <v>50262238</v>
          </cell>
          <cell r="J54" t="str">
            <v xml:space="preserve">     ―</v>
          </cell>
          <cell r="K54">
            <v>2440841865</v>
          </cell>
          <cell r="L54">
            <v>2.1</v>
          </cell>
          <cell r="M54" t="str">
            <v>売上</v>
          </cell>
        </row>
        <row r="55">
          <cell r="G55" t="str">
            <v>OTHER SALES DIV.</v>
          </cell>
        </row>
        <row r="56">
          <cell r="B56" t="str">
            <v>ALAASONOTA</v>
          </cell>
          <cell r="G56" t="str">
            <v>その他営業部</v>
          </cell>
          <cell r="I56">
            <v>28316763</v>
          </cell>
          <cell r="J56" t="str">
            <v xml:space="preserve">     ―</v>
          </cell>
          <cell r="K56">
            <v>293996429</v>
          </cell>
          <cell r="L56">
            <v>9.6</v>
          </cell>
          <cell r="M56" t="str">
            <v>売上</v>
          </cell>
        </row>
        <row r="57">
          <cell r="F57" t="str">
            <v>SALES DIV.TTL</v>
          </cell>
        </row>
        <row r="58">
          <cell r="B58" t="str">
            <v>ALAA01</v>
          </cell>
          <cell r="F58" t="str">
            <v>営業小計</v>
          </cell>
          <cell r="I58">
            <v>141276053</v>
          </cell>
          <cell r="J58" t="str">
            <v xml:space="preserve">     ―</v>
          </cell>
          <cell r="K58">
            <v>6912845721</v>
          </cell>
          <cell r="L58">
            <v>2</v>
          </cell>
          <cell r="M58" t="str">
            <v>売上</v>
          </cell>
        </row>
        <row r="59">
          <cell r="G59" t="str">
            <v>GROUP HEADQUARTERS</v>
          </cell>
        </row>
        <row r="60">
          <cell r="B60" t="str">
            <v>ALAA08</v>
          </cell>
          <cell r="G60" t="str">
            <v>統括事業部室</v>
          </cell>
          <cell r="I60">
            <v>4842448</v>
          </cell>
          <cell r="J60" t="str">
            <v xml:space="preserve">     ―</v>
          </cell>
          <cell r="K60" t="str">
            <v xml:space="preserve">     ―</v>
          </cell>
          <cell r="L60" t="str">
            <v xml:space="preserve">  ―</v>
          </cell>
          <cell r="M60" t="str">
            <v>その他</v>
          </cell>
        </row>
        <row r="61">
          <cell r="G61" t="str">
            <v>ELIMINATIONS</v>
          </cell>
        </row>
        <row r="62">
          <cell r="B62" t="str">
            <v>ALAA09</v>
          </cell>
          <cell r="G62" t="str">
            <v>調整</v>
          </cell>
          <cell r="J62" t="str">
            <v xml:space="preserve">     ―</v>
          </cell>
          <cell r="K62" t="str">
            <v xml:space="preserve">     ―</v>
          </cell>
          <cell r="L62" t="str">
            <v xml:space="preserve">  ―</v>
          </cell>
          <cell r="M62" t="str">
            <v>その他</v>
          </cell>
        </row>
        <row r="64">
          <cell r="B64" t="str">
            <v>ALAAOTHER</v>
          </cell>
          <cell r="F64" t="str">
            <v>その他</v>
          </cell>
          <cell r="I64">
            <v>4842448</v>
          </cell>
          <cell r="J64" t="str">
            <v xml:space="preserve">     ―</v>
          </cell>
          <cell r="K64" t="str">
            <v xml:space="preserve">     ―</v>
          </cell>
          <cell r="L64" t="str">
            <v xml:space="preserve">  ―</v>
          </cell>
          <cell r="M64" t="str">
            <v>その他</v>
          </cell>
        </row>
        <row r="65">
          <cell r="E65" t="str">
            <v>CORP.SEMICONDUCTOR COMP.SALES DIV.</v>
          </cell>
        </row>
        <row r="66">
          <cell r="B66" t="str">
            <v>ALA</v>
          </cell>
          <cell r="E66" t="str">
            <v>半導体部品統括営業部</v>
          </cell>
          <cell r="I66">
            <v>146118501</v>
          </cell>
          <cell r="J66" t="str">
            <v xml:space="preserve">     ―</v>
          </cell>
          <cell r="K66">
            <v>6912845721</v>
          </cell>
          <cell r="L66">
            <v>2.1</v>
          </cell>
          <cell r="M66" t="str">
            <v>売上</v>
          </cell>
        </row>
        <row r="67">
          <cell r="G67" t="str">
            <v>CERAMIC PACKAGES DIV.1</v>
          </cell>
        </row>
        <row r="68">
          <cell r="B68" t="str">
            <v>ALBA0201</v>
          </cell>
          <cell r="G68" t="str">
            <v>ｾﾗﾐｯｸﾊﾟｯｹｰｼﾞ１事業部</v>
          </cell>
          <cell r="I68">
            <v>375614084</v>
          </cell>
          <cell r="J68">
            <v>1431430796</v>
          </cell>
          <cell r="K68">
            <v>1416246863</v>
          </cell>
          <cell r="L68">
            <v>26.2</v>
          </cell>
          <cell r="M68" t="str">
            <v>生産</v>
          </cell>
        </row>
        <row r="69">
          <cell r="G69" t="str">
            <v>CERAMIC PACKAGES DIV.2</v>
          </cell>
        </row>
        <row r="70">
          <cell r="B70" t="str">
            <v>ALBA0202</v>
          </cell>
          <cell r="G70" t="str">
            <v>ｾﾗﾐｯｸﾊﾟｯｹｰｼﾞ２事業部</v>
          </cell>
          <cell r="I70">
            <v>425037126</v>
          </cell>
          <cell r="J70">
            <v>1701426631</v>
          </cell>
          <cell r="K70">
            <v>1638946590</v>
          </cell>
          <cell r="L70">
            <v>25</v>
          </cell>
          <cell r="M70" t="str">
            <v>生産</v>
          </cell>
        </row>
        <row r="71">
          <cell r="G71" t="str">
            <v>CERAMIC PACKAGES DIV.3</v>
          </cell>
        </row>
        <row r="72">
          <cell r="B72" t="str">
            <v>ALBA0203</v>
          </cell>
          <cell r="G72" t="str">
            <v>ｾﾗﾐｯｸﾊﾟｯｹｰｼﾞ３事業部</v>
          </cell>
          <cell r="I72">
            <v>240091948</v>
          </cell>
          <cell r="J72">
            <v>1461963387</v>
          </cell>
          <cell r="K72">
            <v>1496298621</v>
          </cell>
          <cell r="L72">
            <v>16.399999999999999</v>
          </cell>
          <cell r="M72" t="str">
            <v>生産</v>
          </cell>
        </row>
        <row r="73">
          <cell r="G73" t="str">
            <v>TAPE DIV.</v>
          </cell>
        </row>
        <row r="74">
          <cell r="B74" t="str">
            <v>ALBA0204</v>
          </cell>
          <cell r="G74" t="str">
            <v>テープ事業部</v>
          </cell>
          <cell r="I74">
            <v>86683348</v>
          </cell>
          <cell r="J74">
            <v>408604426</v>
          </cell>
          <cell r="K74">
            <v>12670680</v>
          </cell>
          <cell r="L74">
            <v>21.2</v>
          </cell>
          <cell r="M74" t="str">
            <v>生産</v>
          </cell>
        </row>
        <row r="75">
          <cell r="F75" t="str">
            <v>PRODUCTION DIV.TTL</v>
          </cell>
        </row>
        <row r="76">
          <cell r="B76" t="str">
            <v>ALBA02</v>
          </cell>
          <cell r="F76" t="str">
            <v>製造小計</v>
          </cell>
          <cell r="I76">
            <v>1127426506</v>
          </cell>
          <cell r="J76">
            <v>5003425240</v>
          </cell>
          <cell r="K76">
            <v>4564162754</v>
          </cell>
          <cell r="L76">
            <v>22.5</v>
          </cell>
          <cell r="M76" t="str">
            <v>生産</v>
          </cell>
        </row>
        <row r="77">
          <cell r="G77" t="str">
            <v>R&amp;D</v>
          </cell>
        </row>
        <row r="78">
          <cell r="B78" t="str">
            <v>ALBA03</v>
          </cell>
          <cell r="G78" t="str">
            <v>研究</v>
          </cell>
          <cell r="I78">
            <v>33483449</v>
          </cell>
          <cell r="J78">
            <v>-3449500</v>
          </cell>
          <cell r="K78" t="str">
            <v xml:space="preserve">     ―</v>
          </cell>
          <cell r="L78" t="str">
            <v xml:space="preserve">  ―</v>
          </cell>
          <cell r="M78" t="str">
            <v>生産</v>
          </cell>
        </row>
        <row r="79">
          <cell r="G79" t="str">
            <v>GROUP HEADQUARTERS</v>
          </cell>
        </row>
        <row r="80">
          <cell r="B80" t="str">
            <v>ALBA08</v>
          </cell>
          <cell r="G80" t="str">
            <v>統括事業部室</v>
          </cell>
          <cell r="I80">
            <v>10446107</v>
          </cell>
          <cell r="J80" t="str">
            <v xml:space="preserve">     ―</v>
          </cell>
          <cell r="K80" t="str">
            <v xml:space="preserve">     ―</v>
          </cell>
          <cell r="L80" t="str">
            <v xml:space="preserve">  ―</v>
          </cell>
          <cell r="M80" t="str">
            <v>その他</v>
          </cell>
        </row>
        <row r="81">
          <cell r="G81" t="str">
            <v>ELIMINATIONS</v>
          </cell>
        </row>
        <row r="82">
          <cell r="B82" t="str">
            <v>ALBA09</v>
          </cell>
          <cell r="G82" t="str">
            <v>調整</v>
          </cell>
          <cell r="J82" t="str">
            <v xml:space="preserve">     ―</v>
          </cell>
          <cell r="K82" t="str">
            <v xml:space="preserve">     ―</v>
          </cell>
          <cell r="L82" t="str">
            <v xml:space="preserve">  ―</v>
          </cell>
          <cell r="M82" t="str">
            <v>その他</v>
          </cell>
        </row>
        <row r="84">
          <cell r="B84" t="str">
            <v>ALBAOTHER</v>
          </cell>
          <cell r="F84" t="str">
            <v>その他</v>
          </cell>
          <cell r="I84">
            <v>43929556</v>
          </cell>
          <cell r="J84">
            <v>-3449500</v>
          </cell>
          <cell r="K84" t="str">
            <v xml:space="preserve">     ―</v>
          </cell>
          <cell r="L84" t="str">
            <v xml:space="preserve">  ―</v>
          </cell>
          <cell r="M84" t="str">
            <v>その他</v>
          </cell>
        </row>
        <row r="85">
          <cell r="E85" t="str">
            <v>CORP.CERAMICS PKG DIV.</v>
          </cell>
        </row>
        <row r="86">
          <cell r="B86" t="str">
            <v>ALB</v>
          </cell>
          <cell r="E86" t="str">
            <v>ｾﾗﾐｯｸPKG統括事業部</v>
          </cell>
          <cell r="I86">
            <v>1171356062</v>
          </cell>
          <cell r="J86">
            <v>4999975740</v>
          </cell>
          <cell r="K86">
            <v>4564162754</v>
          </cell>
          <cell r="L86">
            <v>23.4</v>
          </cell>
          <cell r="M86" t="str">
            <v>生産</v>
          </cell>
        </row>
        <row r="87">
          <cell r="G87" t="str">
            <v>COMMUNICATION DEVICES DIV.1</v>
          </cell>
        </row>
        <row r="88">
          <cell r="B88" t="str">
            <v>ALCA0201</v>
          </cell>
          <cell r="G88" t="str">
            <v>通信デバイス１事業部</v>
          </cell>
          <cell r="I88">
            <v>261405830</v>
          </cell>
          <cell r="J88">
            <v>652792556</v>
          </cell>
          <cell r="K88">
            <v>951530443</v>
          </cell>
          <cell r="L88">
            <v>40</v>
          </cell>
          <cell r="M88" t="str">
            <v>生産</v>
          </cell>
        </row>
        <row r="89">
          <cell r="G89" t="str">
            <v>COMMUNICATION DEVICES DIV.2</v>
          </cell>
        </row>
        <row r="90">
          <cell r="B90" t="str">
            <v>ALCA0202</v>
          </cell>
          <cell r="G90" t="str">
            <v>通信デバイス２事業部</v>
          </cell>
          <cell r="I90">
            <v>211089356</v>
          </cell>
          <cell r="J90">
            <v>853400256</v>
          </cell>
          <cell r="K90">
            <v>1020676910</v>
          </cell>
          <cell r="L90">
            <v>24.7</v>
          </cell>
          <cell r="M90" t="str">
            <v>生産</v>
          </cell>
        </row>
        <row r="91">
          <cell r="H91" t="str">
            <v>PRODUCTION DIV.</v>
          </cell>
        </row>
        <row r="92">
          <cell r="B92" t="str">
            <v>ALCA0203</v>
          </cell>
          <cell r="H92" t="str">
            <v>製造</v>
          </cell>
          <cell r="I92">
            <v>88864441</v>
          </cell>
          <cell r="J92">
            <v>177090544</v>
          </cell>
          <cell r="K92" t="str">
            <v xml:space="preserve">     ―</v>
          </cell>
          <cell r="L92">
            <v>50.2</v>
          </cell>
          <cell r="M92" t="str">
            <v>生産</v>
          </cell>
        </row>
        <row r="93">
          <cell r="H93" t="str">
            <v>R&amp;D</v>
          </cell>
        </row>
        <row r="94">
          <cell r="B94" t="str">
            <v>ALCA0302</v>
          </cell>
          <cell r="H94" t="str">
            <v>開発</v>
          </cell>
          <cell r="I94">
            <v>9257362</v>
          </cell>
          <cell r="J94">
            <v>0</v>
          </cell>
          <cell r="K94" t="str">
            <v xml:space="preserve">     ―</v>
          </cell>
          <cell r="L94" t="str">
            <v xml:space="preserve">  ―</v>
          </cell>
          <cell r="M94" t="str">
            <v>生産</v>
          </cell>
        </row>
        <row r="95">
          <cell r="G95" t="str">
            <v>COMMUNICATION DEVICES DIV.3</v>
          </cell>
        </row>
        <row r="96">
          <cell r="B96" t="str">
            <v>TUSINDEBA3</v>
          </cell>
          <cell r="G96" t="str">
            <v>通信デバイス３事業部</v>
          </cell>
          <cell r="I96">
            <v>98121803</v>
          </cell>
          <cell r="J96">
            <v>177090544</v>
          </cell>
          <cell r="K96">
            <v>269370708</v>
          </cell>
          <cell r="L96">
            <v>55.4</v>
          </cell>
          <cell r="M96" t="str">
            <v>生産</v>
          </cell>
        </row>
        <row r="97">
          <cell r="F97" t="str">
            <v>PRODUCTION DIV.TTL</v>
          </cell>
        </row>
        <row r="98">
          <cell r="B98" t="str">
            <v>TUSINDEBASUB</v>
          </cell>
          <cell r="F98" t="str">
            <v>製造小計</v>
          </cell>
          <cell r="I98">
            <v>570616989</v>
          </cell>
          <cell r="J98">
            <v>1683283356</v>
          </cell>
          <cell r="K98">
            <v>2241578061</v>
          </cell>
          <cell r="L98">
            <v>33.9</v>
          </cell>
          <cell r="M98" t="str">
            <v>生産</v>
          </cell>
        </row>
        <row r="99">
          <cell r="G99" t="str">
            <v>R&amp;D</v>
          </cell>
        </row>
        <row r="100">
          <cell r="B100" t="str">
            <v>ALCA0301</v>
          </cell>
          <cell r="G100" t="str">
            <v>研究</v>
          </cell>
          <cell r="I100">
            <v>12778537</v>
          </cell>
          <cell r="J100">
            <v>-683500</v>
          </cell>
          <cell r="K100" t="str">
            <v xml:space="preserve">     ―</v>
          </cell>
          <cell r="L100" t="str">
            <v xml:space="preserve">  ―</v>
          </cell>
          <cell r="M100" t="str">
            <v>生産</v>
          </cell>
        </row>
        <row r="101">
          <cell r="G101" t="str">
            <v>GROUP HEADQUARTERS</v>
          </cell>
        </row>
        <row r="102">
          <cell r="B102" t="str">
            <v>ALCA08</v>
          </cell>
          <cell r="G102" t="str">
            <v>統括事業部室</v>
          </cell>
          <cell r="I102">
            <v>9502972</v>
          </cell>
          <cell r="J102" t="str">
            <v xml:space="preserve">     ―</v>
          </cell>
          <cell r="K102" t="str">
            <v xml:space="preserve">     ―</v>
          </cell>
          <cell r="L102" t="str">
            <v xml:space="preserve">  ―</v>
          </cell>
          <cell r="M102" t="str">
            <v>その他</v>
          </cell>
        </row>
        <row r="103">
          <cell r="G103" t="str">
            <v>ELIMINATIONS</v>
          </cell>
        </row>
        <row r="104">
          <cell r="B104" t="str">
            <v>ALCA09</v>
          </cell>
          <cell r="G104" t="str">
            <v>調整</v>
          </cell>
          <cell r="J104" t="str">
            <v xml:space="preserve">     ―</v>
          </cell>
          <cell r="K104" t="str">
            <v xml:space="preserve">     ―</v>
          </cell>
          <cell r="L104" t="str">
            <v xml:space="preserve">  ―</v>
          </cell>
          <cell r="M104" t="str">
            <v>その他</v>
          </cell>
        </row>
        <row r="106">
          <cell r="B106" t="str">
            <v>ALCAOTHER</v>
          </cell>
          <cell r="F106" t="str">
            <v>その他</v>
          </cell>
          <cell r="I106">
            <v>22281509</v>
          </cell>
          <cell r="J106">
            <v>-683500</v>
          </cell>
          <cell r="K106" t="str">
            <v xml:space="preserve">     ―</v>
          </cell>
          <cell r="L106" t="str">
            <v xml:space="preserve">  ―</v>
          </cell>
          <cell r="M106" t="str">
            <v>その他</v>
          </cell>
        </row>
        <row r="107">
          <cell r="E107" t="str">
            <v>CORP.COMMUNICATION DEVICES DIV.</v>
          </cell>
        </row>
        <row r="108">
          <cell r="B108" t="str">
            <v>ALC</v>
          </cell>
          <cell r="E108" t="str">
            <v>通信ﾃﾞﾊﾞｲｽ統括事業部</v>
          </cell>
          <cell r="I108">
            <v>592898498</v>
          </cell>
          <cell r="J108">
            <v>1682599856</v>
          </cell>
          <cell r="K108">
            <v>2241578061</v>
          </cell>
          <cell r="L108">
            <v>35.200000000000003</v>
          </cell>
          <cell r="M108" t="str">
            <v>生産</v>
          </cell>
        </row>
        <row r="109">
          <cell r="F109" t="str">
            <v>PRODUCTION DIV.</v>
          </cell>
        </row>
        <row r="110">
          <cell r="B110" t="str">
            <v>ALDA02</v>
          </cell>
          <cell r="F110" t="str">
            <v>製造</v>
          </cell>
          <cell r="I110">
            <v>123382464</v>
          </cell>
          <cell r="J110">
            <v>276579264</v>
          </cell>
          <cell r="K110" t="str">
            <v xml:space="preserve">     ―</v>
          </cell>
          <cell r="L110">
            <v>44.6</v>
          </cell>
          <cell r="M110" t="str">
            <v>生産</v>
          </cell>
        </row>
        <row r="111">
          <cell r="G111" t="str">
            <v>R&amp;D</v>
          </cell>
        </row>
        <row r="112">
          <cell r="B112" t="str">
            <v>ALDA03</v>
          </cell>
          <cell r="G112" t="str">
            <v>研究</v>
          </cell>
          <cell r="I112">
            <v>33841657</v>
          </cell>
          <cell r="J112">
            <v>9808569</v>
          </cell>
          <cell r="K112" t="str">
            <v xml:space="preserve">     ―</v>
          </cell>
          <cell r="L112" t="str">
            <v xml:space="preserve">  ―</v>
          </cell>
          <cell r="M112" t="str">
            <v>生産</v>
          </cell>
        </row>
        <row r="113">
          <cell r="G113" t="str">
            <v>GROUP HEADQUARTERS</v>
          </cell>
        </row>
        <row r="114">
          <cell r="B114" t="str">
            <v>ALDA08</v>
          </cell>
          <cell r="G114" t="str">
            <v>事業部室</v>
          </cell>
          <cell r="I114">
            <v>3702628</v>
          </cell>
          <cell r="J114" t="str">
            <v xml:space="preserve">     ―</v>
          </cell>
          <cell r="K114" t="str">
            <v xml:space="preserve">     ―</v>
          </cell>
          <cell r="L114" t="str">
            <v xml:space="preserve">  ―</v>
          </cell>
          <cell r="M114" t="str">
            <v>その他</v>
          </cell>
        </row>
        <row r="115">
          <cell r="G115" t="str">
            <v>ELIMINATIONS</v>
          </cell>
        </row>
        <row r="116">
          <cell r="B116" t="str">
            <v>ALDA09</v>
          </cell>
          <cell r="G116" t="str">
            <v>調整</v>
          </cell>
          <cell r="J116" t="str">
            <v xml:space="preserve">     ―</v>
          </cell>
          <cell r="K116" t="str">
            <v xml:space="preserve">     ―</v>
          </cell>
          <cell r="L116" t="str">
            <v xml:space="preserve">  ―</v>
          </cell>
          <cell r="M116" t="str">
            <v>その他</v>
          </cell>
        </row>
        <row r="118">
          <cell r="B118" t="str">
            <v>ALDAOTHER</v>
          </cell>
          <cell r="F118" t="str">
            <v>その他</v>
          </cell>
          <cell r="I118">
            <v>37544285</v>
          </cell>
          <cell r="J118">
            <v>9808569</v>
          </cell>
          <cell r="K118" t="str">
            <v xml:space="preserve">     ―</v>
          </cell>
          <cell r="L118" t="str">
            <v xml:space="preserve">  ―</v>
          </cell>
          <cell r="M118" t="str">
            <v>その他</v>
          </cell>
        </row>
        <row r="119">
          <cell r="E119" t="str">
            <v>ORGANIC PKG DIV.</v>
          </cell>
        </row>
        <row r="120">
          <cell r="B120" t="str">
            <v>ALDA</v>
          </cell>
          <cell r="E120" t="str">
            <v>有機材料部品事業部</v>
          </cell>
          <cell r="I120">
            <v>160926749</v>
          </cell>
          <cell r="J120">
            <v>286387833</v>
          </cell>
          <cell r="K120">
            <v>230052806</v>
          </cell>
          <cell r="L120">
            <v>56.2</v>
          </cell>
          <cell r="M120" t="str">
            <v>生産</v>
          </cell>
        </row>
        <row r="121">
          <cell r="D121" t="str">
            <v>(SEMICONDUCTOR.COMP.RELATED TOTAL)</v>
          </cell>
        </row>
        <row r="122">
          <cell r="B122" t="str">
            <v>AL</v>
          </cell>
          <cell r="D122" t="str">
            <v>(半導体部品事業関連合計)</v>
          </cell>
          <cell r="I122">
            <v>2071299810</v>
          </cell>
          <cell r="J122">
            <v>6968963429</v>
          </cell>
          <cell r="K122">
            <v>6912845721</v>
          </cell>
          <cell r="L122">
            <v>30</v>
          </cell>
          <cell r="M122" t="str">
            <v>売上</v>
          </cell>
        </row>
        <row r="123">
          <cell r="F123" t="str">
            <v>DOMESTIC SALES DIV.</v>
          </cell>
        </row>
        <row r="124">
          <cell r="B124" t="str">
            <v>ACAA010401</v>
          </cell>
          <cell r="F124" t="str">
            <v>国内営業部</v>
          </cell>
          <cell r="I124">
            <v>132687432</v>
          </cell>
          <cell r="J124" t="str">
            <v xml:space="preserve">     ―</v>
          </cell>
          <cell r="K124">
            <v>1252453259</v>
          </cell>
          <cell r="L124">
            <v>10.6</v>
          </cell>
          <cell r="M124" t="str">
            <v>売上</v>
          </cell>
        </row>
        <row r="125">
          <cell r="F125" t="str">
            <v>INTERNATIONAL SALES DIV.</v>
          </cell>
        </row>
        <row r="126">
          <cell r="B126" t="str">
            <v>ACAA010406</v>
          </cell>
          <cell r="F126" t="str">
            <v>海外営業部</v>
          </cell>
          <cell r="I126">
            <v>6972011</v>
          </cell>
          <cell r="J126" t="str">
            <v xml:space="preserve">     ―</v>
          </cell>
          <cell r="K126">
            <v>837437697</v>
          </cell>
          <cell r="L126">
            <v>0.8</v>
          </cell>
          <cell r="M126" t="str">
            <v>売上</v>
          </cell>
        </row>
        <row r="127">
          <cell r="E127" t="str">
            <v>SALES DIV.TTL</v>
          </cell>
        </row>
        <row r="128">
          <cell r="B128" t="str">
            <v>ACAA01</v>
          </cell>
          <cell r="E128" t="str">
            <v>営業小計</v>
          </cell>
          <cell r="I128">
            <v>139659443</v>
          </cell>
          <cell r="J128" t="str">
            <v xml:space="preserve">     ―</v>
          </cell>
          <cell r="K128">
            <v>2089890956</v>
          </cell>
          <cell r="L128">
            <v>6.7</v>
          </cell>
          <cell r="M128" t="str">
            <v>売上</v>
          </cell>
        </row>
        <row r="129">
          <cell r="E129" t="str">
            <v xml:space="preserve">PRODUCTION DIV. </v>
          </cell>
        </row>
        <row r="130">
          <cell r="B130" t="str">
            <v>ACAA02</v>
          </cell>
          <cell r="E130" t="str">
            <v>製造部</v>
          </cell>
          <cell r="I130">
            <v>277325512</v>
          </cell>
          <cell r="J130">
            <v>1649695864</v>
          </cell>
          <cell r="K130" t="str">
            <v xml:space="preserve">     ―</v>
          </cell>
          <cell r="L130">
            <v>16.8</v>
          </cell>
          <cell r="M130" t="str">
            <v>生産</v>
          </cell>
        </row>
        <row r="131">
          <cell r="F131" t="str">
            <v>R&amp;D</v>
          </cell>
        </row>
        <row r="132">
          <cell r="B132" t="str">
            <v>ACAA03</v>
          </cell>
          <cell r="F132" t="str">
            <v>研究</v>
          </cell>
          <cell r="I132">
            <v>10786670</v>
          </cell>
          <cell r="J132">
            <v>-126500</v>
          </cell>
          <cell r="K132" t="str">
            <v xml:space="preserve">     ―</v>
          </cell>
          <cell r="L132" t="str">
            <v xml:space="preserve">  ―</v>
          </cell>
          <cell r="M132" t="str">
            <v>生産</v>
          </cell>
        </row>
        <row r="133">
          <cell r="F133" t="str">
            <v>ELIMINATIONS</v>
          </cell>
        </row>
        <row r="134">
          <cell r="B134" t="str">
            <v>ACAA09</v>
          </cell>
          <cell r="F134" t="str">
            <v>調整</v>
          </cell>
          <cell r="J134" t="str">
            <v xml:space="preserve">     ―</v>
          </cell>
          <cell r="K134" t="str">
            <v xml:space="preserve">     ―</v>
          </cell>
          <cell r="L134" t="str">
            <v xml:space="preserve">  ―</v>
          </cell>
          <cell r="M134" t="str">
            <v>その他</v>
          </cell>
        </row>
        <row r="136">
          <cell r="B136" t="str">
            <v>ACAAOTHER</v>
          </cell>
          <cell r="E136" t="str">
            <v>その他</v>
          </cell>
          <cell r="I136">
            <v>10786670</v>
          </cell>
          <cell r="J136">
            <v>-126500</v>
          </cell>
          <cell r="K136" t="str">
            <v xml:space="preserve">     ―</v>
          </cell>
          <cell r="L136" t="str">
            <v xml:space="preserve">  ―</v>
          </cell>
          <cell r="M136" t="str">
            <v>その他</v>
          </cell>
        </row>
        <row r="137">
          <cell r="D137" t="str">
            <v>CORP.SOLAR ENERGY DIV.</v>
          </cell>
        </row>
        <row r="138">
          <cell r="B138" t="str">
            <v>ACA</v>
          </cell>
          <cell r="D138" t="str">
            <v>ｿｰﾗｰｴﾈﾙｷﾞｰ統括事業部</v>
          </cell>
          <cell r="I138">
            <v>427771625</v>
          </cell>
          <cell r="J138">
            <v>1649569364</v>
          </cell>
          <cell r="K138">
            <v>2089890956</v>
          </cell>
          <cell r="L138">
            <v>20.5</v>
          </cell>
          <cell r="M138" t="str">
            <v>売上</v>
          </cell>
        </row>
        <row r="139">
          <cell r="E139" t="str">
            <v>SALES DIV.</v>
          </cell>
        </row>
        <row r="140">
          <cell r="B140" t="str">
            <v>AWAA01</v>
          </cell>
          <cell r="E140" t="str">
            <v>営業部</v>
          </cell>
          <cell r="I140">
            <v>81687131</v>
          </cell>
          <cell r="J140" t="str">
            <v xml:space="preserve">     ―</v>
          </cell>
          <cell r="K140">
            <v>1382348881</v>
          </cell>
          <cell r="L140">
            <v>5.9</v>
          </cell>
          <cell r="M140" t="str">
            <v>売上</v>
          </cell>
        </row>
        <row r="141">
          <cell r="E141" t="str">
            <v>PRODUCTION DIV.</v>
          </cell>
        </row>
        <row r="142">
          <cell r="B142" t="str">
            <v>AWAA02</v>
          </cell>
          <cell r="E142" t="str">
            <v>製造部</v>
          </cell>
          <cell r="I142">
            <v>203848573</v>
          </cell>
          <cell r="J142">
            <v>1003784289</v>
          </cell>
          <cell r="K142" t="str">
            <v xml:space="preserve">     ―</v>
          </cell>
          <cell r="L142">
            <v>20.3</v>
          </cell>
          <cell r="M142" t="str">
            <v>生産</v>
          </cell>
        </row>
        <row r="143">
          <cell r="F143" t="str">
            <v>R&amp;D</v>
          </cell>
        </row>
        <row r="144">
          <cell r="B144" t="str">
            <v>AWAA03</v>
          </cell>
          <cell r="F144" t="str">
            <v>研究</v>
          </cell>
          <cell r="I144">
            <v>21990905</v>
          </cell>
          <cell r="J144">
            <v>-2206700</v>
          </cell>
          <cell r="K144" t="str">
            <v xml:space="preserve">     ―</v>
          </cell>
          <cell r="L144" t="str">
            <v xml:space="preserve">  ―</v>
          </cell>
          <cell r="M144" t="str">
            <v>生産</v>
          </cell>
        </row>
        <row r="145">
          <cell r="F145" t="str">
            <v>ELIMINATIONS</v>
          </cell>
        </row>
        <row r="146">
          <cell r="B146" t="str">
            <v>AWAA09</v>
          </cell>
          <cell r="F146" t="str">
            <v>調整</v>
          </cell>
          <cell r="J146" t="str">
            <v xml:space="preserve">     ―</v>
          </cell>
          <cell r="K146" t="str">
            <v xml:space="preserve">     ―</v>
          </cell>
          <cell r="L146" t="str">
            <v xml:space="preserve">  ―</v>
          </cell>
          <cell r="M146" t="str">
            <v>その他</v>
          </cell>
        </row>
        <row r="148">
          <cell r="B148" t="str">
            <v>AWAOTHER</v>
          </cell>
          <cell r="E148" t="str">
            <v>その他</v>
          </cell>
          <cell r="I148">
            <v>21990905</v>
          </cell>
          <cell r="J148">
            <v>-2206700</v>
          </cell>
          <cell r="K148" t="str">
            <v xml:space="preserve">     ―</v>
          </cell>
          <cell r="L148" t="str">
            <v xml:space="preserve">  ―</v>
          </cell>
          <cell r="M148" t="str">
            <v>その他</v>
          </cell>
        </row>
        <row r="149">
          <cell r="D149" t="str">
            <v>CORP.CUTTING TOOL.DIV</v>
          </cell>
        </row>
        <row r="150">
          <cell r="B150" t="str">
            <v>AWA</v>
          </cell>
          <cell r="D150" t="str">
            <v>機械工具統括事業部</v>
          </cell>
          <cell r="I150">
            <v>307526609</v>
          </cell>
          <cell r="J150">
            <v>1001577589</v>
          </cell>
          <cell r="K150">
            <v>1382348881</v>
          </cell>
          <cell r="L150">
            <v>22.2</v>
          </cell>
          <cell r="M150" t="str">
            <v>売上</v>
          </cell>
        </row>
        <row r="151">
          <cell r="E151" t="str">
            <v>SALES DIV.</v>
          </cell>
        </row>
        <row r="152">
          <cell r="B152" t="str">
            <v>AFBA01</v>
          </cell>
          <cell r="E152" t="str">
            <v>営業</v>
          </cell>
          <cell r="I152">
            <v>86293501</v>
          </cell>
          <cell r="J152" t="str">
            <v xml:space="preserve">     ―</v>
          </cell>
          <cell r="K152">
            <v>786554917</v>
          </cell>
          <cell r="L152">
            <v>11</v>
          </cell>
          <cell r="M152" t="str">
            <v>売上</v>
          </cell>
        </row>
        <row r="153">
          <cell r="E153" t="str">
            <v>PRODUCTION DIV.</v>
          </cell>
        </row>
        <row r="154">
          <cell r="B154" t="str">
            <v>AFBA02</v>
          </cell>
          <cell r="E154" t="str">
            <v>製造</v>
          </cell>
          <cell r="I154">
            <v>92025255</v>
          </cell>
          <cell r="J154">
            <v>451102626</v>
          </cell>
          <cell r="K154" t="str">
            <v xml:space="preserve">     ―</v>
          </cell>
          <cell r="L154">
            <v>20.399999999999999</v>
          </cell>
          <cell r="M154" t="str">
            <v>生産</v>
          </cell>
        </row>
        <row r="155">
          <cell r="F155" t="str">
            <v>R&amp;D</v>
          </cell>
        </row>
        <row r="156">
          <cell r="B156" t="str">
            <v>AFBA03</v>
          </cell>
          <cell r="F156" t="str">
            <v>研究</v>
          </cell>
          <cell r="I156">
            <v>9283311</v>
          </cell>
          <cell r="J156">
            <v>-3903350</v>
          </cell>
          <cell r="K156" t="str">
            <v xml:space="preserve">     ―</v>
          </cell>
          <cell r="L156" t="str">
            <v xml:space="preserve">  ―</v>
          </cell>
          <cell r="M156" t="str">
            <v>生産</v>
          </cell>
        </row>
        <row r="157">
          <cell r="F157" t="str">
            <v>ELIMINATIONS</v>
          </cell>
        </row>
        <row r="158">
          <cell r="B158" t="str">
            <v>AFBA09</v>
          </cell>
          <cell r="F158" t="str">
            <v>調整</v>
          </cell>
          <cell r="J158" t="str">
            <v xml:space="preserve">     ―</v>
          </cell>
          <cell r="K158" t="str">
            <v xml:space="preserve">     ―</v>
          </cell>
          <cell r="L158" t="str">
            <v xml:space="preserve">  ―</v>
          </cell>
          <cell r="M158" t="str">
            <v>その他</v>
          </cell>
        </row>
        <row r="160">
          <cell r="B160" t="str">
            <v>AFBAOTHER</v>
          </cell>
          <cell r="E160" t="str">
            <v>その他</v>
          </cell>
          <cell r="I160">
            <v>9283311</v>
          </cell>
          <cell r="J160">
            <v>-3903350</v>
          </cell>
          <cell r="K160" t="str">
            <v xml:space="preserve">     ―</v>
          </cell>
          <cell r="L160" t="str">
            <v xml:space="preserve">  ―</v>
          </cell>
          <cell r="M160" t="str">
            <v>その他</v>
          </cell>
        </row>
        <row r="161">
          <cell r="D161" t="str">
            <v>BIOCERAM DIV.</v>
          </cell>
        </row>
        <row r="162">
          <cell r="B162" t="str">
            <v>AFBA</v>
          </cell>
          <cell r="D162" t="str">
            <v>バイオセラム事業部</v>
          </cell>
          <cell r="I162">
            <v>187602067</v>
          </cell>
          <cell r="J162">
            <v>447199276</v>
          </cell>
          <cell r="K162">
            <v>786554917</v>
          </cell>
          <cell r="L162">
            <v>23.9</v>
          </cell>
          <cell r="M162" t="str">
            <v>売上</v>
          </cell>
        </row>
        <row r="163">
          <cell r="E163" t="str">
            <v>SALES DIV.</v>
          </cell>
        </row>
        <row r="164">
          <cell r="B164" t="str">
            <v>AFCA01</v>
          </cell>
          <cell r="E164" t="str">
            <v>営業</v>
          </cell>
          <cell r="I164">
            <v>94122281</v>
          </cell>
          <cell r="J164" t="str">
            <v xml:space="preserve">     ―</v>
          </cell>
          <cell r="K164">
            <v>832617433</v>
          </cell>
          <cell r="L164">
            <v>11.3</v>
          </cell>
          <cell r="M164" t="str">
            <v>売上</v>
          </cell>
        </row>
        <row r="165">
          <cell r="E165" t="str">
            <v>PRODUCTION DIV.</v>
          </cell>
        </row>
        <row r="166">
          <cell r="B166" t="str">
            <v>AFCA02</v>
          </cell>
          <cell r="E166" t="str">
            <v>製造</v>
          </cell>
          <cell r="I166">
            <v>31702108</v>
          </cell>
          <cell r="J166">
            <v>239419864</v>
          </cell>
          <cell r="K166" t="str">
            <v xml:space="preserve">     ―</v>
          </cell>
          <cell r="L166">
            <v>13.2</v>
          </cell>
          <cell r="M166" t="str">
            <v>生産</v>
          </cell>
        </row>
        <row r="167">
          <cell r="F167" t="str">
            <v>R&amp;D</v>
          </cell>
        </row>
        <row r="168">
          <cell r="B168" t="str">
            <v>AFCA03</v>
          </cell>
          <cell r="F168" t="str">
            <v>研究</v>
          </cell>
          <cell r="I168">
            <v>5326482</v>
          </cell>
          <cell r="J168">
            <v>-602000</v>
          </cell>
          <cell r="K168" t="str">
            <v xml:space="preserve">     ―</v>
          </cell>
          <cell r="L168" t="str">
            <v xml:space="preserve">  ―</v>
          </cell>
          <cell r="M168" t="str">
            <v>生産</v>
          </cell>
        </row>
        <row r="169">
          <cell r="F169" t="str">
            <v>ELIMINATIONS</v>
          </cell>
        </row>
        <row r="170">
          <cell r="B170" t="str">
            <v>AFCA09</v>
          </cell>
          <cell r="F170" t="str">
            <v>調整</v>
          </cell>
          <cell r="J170" t="str">
            <v xml:space="preserve">     ―</v>
          </cell>
          <cell r="K170" t="str">
            <v xml:space="preserve">     ―</v>
          </cell>
          <cell r="L170" t="str">
            <v xml:space="preserve">  ―</v>
          </cell>
          <cell r="M170" t="str">
            <v>その他</v>
          </cell>
        </row>
        <row r="172">
          <cell r="B172" t="str">
            <v>AFCAOTHER</v>
          </cell>
          <cell r="E172" t="str">
            <v>その他</v>
          </cell>
          <cell r="I172">
            <v>5326482</v>
          </cell>
          <cell r="J172">
            <v>-602000</v>
          </cell>
          <cell r="K172" t="str">
            <v xml:space="preserve">     ―</v>
          </cell>
          <cell r="L172" t="str">
            <v xml:space="preserve">  ―</v>
          </cell>
          <cell r="M172" t="str">
            <v>その他</v>
          </cell>
        </row>
        <row r="173">
          <cell r="D173" t="str">
            <v>JEWELRY&amp;APPLI.PRODUCTS DIV.</v>
          </cell>
        </row>
        <row r="174">
          <cell r="B174" t="str">
            <v>AFCA</v>
          </cell>
          <cell r="D174" t="str">
            <v>宝飾応用商品事業部</v>
          </cell>
          <cell r="I174">
            <v>131150871</v>
          </cell>
          <cell r="J174">
            <v>238817864</v>
          </cell>
          <cell r="K174">
            <v>832617433</v>
          </cell>
          <cell r="L174">
            <v>15.8</v>
          </cell>
          <cell r="M174" t="str">
            <v>売上</v>
          </cell>
        </row>
        <row r="175">
          <cell r="G175" t="str">
            <v>DOMESTIC SALES DIV.</v>
          </cell>
        </row>
        <row r="176">
          <cell r="B176" t="str">
            <v>ASAA0101</v>
          </cell>
          <cell r="G176" t="str">
            <v>国内営業部</v>
          </cell>
          <cell r="I176">
            <v>64133295</v>
          </cell>
          <cell r="J176" t="str">
            <v xml:space="preserve">     ―</v>
          </cell>
          <cell r="K176">
            <v>2412963443</v>
          </cell>
          <cell r="L176">
            <v>2.7</v>
          </cell>
          <cell r="M176" t="str">
            <v>売上</v>
          </cell>
        </row>
        <row r="177">
          <cell r="G177" t="str">
            <v>INTERNATIONAL SALES DIV.</v>
          </cell>
        </row>
        <row r="178">
          <cell r="B178" t="str">
            <v>ASAA0102</v>
          </cell>
          <cell r="G178" t="str">
            <v>海外営業部</v>
          </cell>
          <cell r="I178">
            <v>38692382</v>
          </cell>
          <cell r="J178" t="str">
            <v xml:space="preserve">     ―</v>
          </cell>
          <cell r="K178">
            <v>3201351731</v>
          </cell>
          <cell r="L178">
            <v>1.2</v>
          </cell>
          <cell r="M178" t="str">
            <v>売上</v>
          </cell>
        </row>
        <row r="179">
          <cell r="F179" t="str">
            <v>SALES DIV.TTL</v>
          </cell>
        </row>
        <row r="180">
          <cell r="B180" t="str">
            <v>ASAA01</v>
          </cell>
          <cell r="F180" t="str">
            <v>営業小計</v>
          </cell>
          <cell r="I180">
            <v>102825677</v>
          </cell>
          <cell r="J180" t="str">
            <v xml:space="preserve">     ―</v>
          </cell>
          <cell r="K180">
            <v>5614315174</v>
          </cell>
          <cell r="L180">
            <v>1.8</v>
          </cell>
          <cell r="M180" t="str">
            <v>売上</v>
          </cell>
        </row>
        <row r="181">
          <cell r="G181" t="str">
            <v>GROUP HEADQUARTERS</v>
          </cell>
        </row>
        <row r="182">
          <cell r="B182" t="str">
            <v>ASAA08</v>
          </cell>
          <cell r="G182" t="str">
            <v>統括事業部室</v>
          </cell>
          <cell r="I182">
            <v>9011406</v>
          </cell>
          <cell r="J182" t="str">
            <v xml:space="preserve">     ―</v>
          </cell>
          <cell r="K182" t="str">
            <v xml:space="preserve">     ―</v>
          </cell>
          <cell r="L182" t="str">
            <v xml:space="preserve">  ―</v>
          </cell>
          <cell r="M182" t="str">
            <v>その他</v>
          </cell>
        </row>
        <row r="183">
          <cell r="G183" t="str">
            <v>ELIMINATIONS</v>
          </cell>
        </row>
        <row r="184">
          <cell r="B184" t="str">
            <v>ASAA09</v>
          </cell>
          <cell r="G184" t="str">
            <v>調整</v>
          </cell>
          <cell r="J184" t="str">
            <v xml:space="preserve">     ―</v>
          </cell>
          <cell r="K184" t="str">
            <v xml:space="preserve">     ―</v>
          </cell>
          <cell r="L184" t="str">
            <v xml:space="preserve">  ―</v>
          </cell>
          <cell r="M184" t="str">
            <v>その他</v>
          </cell>
        </row>
        <row r="186">
          <cell r="B186" t="str">
            <v>ASAAOTHER</v>
          </cell>
          <cell r="F186" t="str">
            <v>その他</v>
          </cell>
          <cell r="I186">
            <v>9011406</v>
          </cell>
          <cell r="J186" t="str">
            <v xml:space="preserve">     ―</v>
          </cell>
          <cell r="K186" t="str">
            <v xml:space="preserve">     ―</v>
          </cell>
          <cell r="L186" t="str">
            <v xml:space="preserve">  ―</v>
          </cell>
          <cell r="M186" t="str">
            <v>その他</v>
          </cell>
        </row>
        <row r="187">
          <cell r="E187" t="str">
            <v>CORP.ELECTRONICS COMP.SALES DIV.</v>
          </cell>
        </row>
        <row r="188">
          <cell r="B188" t="str">
            <v>ASA</v>
          </cell>
          <cell r="E188" t="str">
            <v>電子部品統括営業部</v>
          </cell>
          <cell r="I188">
            <v>111837083</v>
          </cell>
          <cell r="J188" t="str">
            <v xml:space="preserve">     ―</v>
          </cell>
          <cell r="K188">
            <v>5614315174</v>
          </cell>
          <cell r="L188">
            <v>2</v>
          </cell>
          <cell r="M188" t="str">
            <v>売上</v>
          </cell>
        </row>
        <row r="189">
          <cell r="G189" t="str">
            <v>C.D.R DIV.1</v>
          </cell>
        </row>
        <row r="190">
          <cell r="B190" t="str">
            <v>ASBA0201</v>
          </cell>
          <cell r="G190" t="str">
            <v>コンデンサ１事業部</v>
          </cell>
          <cell r="I190">
            <v>282102052</v>
          </cell>
          <cell r="J190">
            <v>1402748092</v>
          </cell>
          <cell r="K190">
            <v>953021885</v>
          </cell>
          <cell r="L190">
            <v>20.100000000000001</v>
          </cell>
          <cell r="M190" t="str">
            <v>生産</v>
          </cell>
        </row>
        <row r="191">
          <cell r="G191" t="str">
            <v>C.D.R DIV.2</v>
          </cell>
        </row>
        <row r="192">
          <cell r="B192" t="str">
            <v>ASBA0202</v>
          </cell>
          <cell r="G192" t="str">
            <v>コンデンサ２事業部</v>
          </cell>
          <cell r="I192">
            <v>197907080</v>
          </cell>
          <cell r="J192">
            <v>821853821</v>
          </cell>
          <cell r="K192">
            <v>511026135</v>
          </cell>
          <cell r="L192">
            <v>24.1</v>
          </cell>
          <cell r="M192" t="str">
            <v>生産</v>
          </cell>
        </row>
        <row r="193">
          <cell r="F193" t="str">
            <v>PRODUCTION DIV.TTL</v>
          </cell>
        </row>
        <row r="194">
          <cell r="B194" t="str">
            <v>ASBA02</v>
          </cell>
          <cell r="F194" t="str">
            <v>製造小計</v>
          </cell>
          <cell r="I194">
            <v>480009132</v>
          </cell>
          <cell r="J194">
            <v>2224601913</v>
          </cell>
          <cell r="K194">
            <v>1464048020</v>
          </cell>
          <cell r="L194">
            <v>21.6</v>
          </cell>
          <cell r="M194" t="str">
            <v>生産</v>
          </cell>
        </row>
        <row r="195">
          <cell r="G195" t="str">
            <v>R&amp;D</v>
          </cell>
        </row>
        <row r="196">
          <cell r="B196" t="str">
            <v>ASBA03</v>
          </cell>
          <cell r="G196" t="str">
            <v>研究</v>
          </cell>
          <cell r="I196">
            <v>15350451</v>
          </cell>
          <cell r="J196">
            <v>-1227900</v>
          </cell>
          <cell r="K196" t="str">
            <v xml:space="preserve">     ―</v>
          </cell>
          <cell r="L196" t="str">
            <v xml:space="preserve">  ―</v>
          </cell>
          <cell r="M196" t="str">
            <v>生産</v>
          </cell>
        </row>
        <row r="197">
          <cell r="G197" t="str">
            <v>GROUP HEADQUARTERS</v>
          </cell>
        </row>
        <row r="198">
          <cell r="B198" t="str">
            <v>ASBA08</v>
          </cell>
          <cell r="G198" t="str">
            <v>統括事業部室</v>
          </cell>
          <cell r="I198">
            <v>0</v>
          </cell>
          <cell r="J198" t="str">
            <v xml:space="preserve">     ―</v>
          </cell>
          <cell r="K198" t="str">
            <v xml:space="preserve">     ―</v>
          </cell>
          <cell r="L198" t="str">
            <v xml:space="preserve">  ―</v>
          </cell>
          <cell r="M198" t="str">
            <v>その他</v>
          </cell>
        </row>
        <row r="199">
          <cell r="G199" t="str">
            <v>ELIMINATIONS</v>
          </cell>
        </row>
        <row r="200">
          <cell r="B200" t="str">
            <v>ASBA09</v>
          </cell>
          <cell r="G200" t="str">
            <v>調整</v>
          </cell>
          <cell r="J200" t="str">
            <v xml:space="preserve">     ―</v>
          </cell>
          <cell r="K200" t="str">
            <v xml:space="preserve">     ―</v>
          </cell>
          <cell r="L200" t="str">
            <v xml:space="preserve">  ―</v>
          </cell>
          <cell r="M200" t="str">
            <v>その他</v>
          </cell>
        </row>
        <row r="202">
          <cell r="B202" t="str">
            <v>ASBAOTHER</v>
          </cell>
          <cell r="F202" t="str">
            <v>その他</v>
          </cell>
          <cell r="I202">
            <v>15350451</v>
          </cell>
          <cell r="J202">
            <v>-1227900</v>
          </cell>
          <cell r="K202" t="str">
            <v xml:space="preserve">     ―</v>
          </cell>
          <cell r="L202" t="str">
            <v xml:space="preserve">  ―</v>
          </cell>
          <cell r="M202" t="str">
            <v>その他</v>
          </cell>
        </row>
        <row r="203">
          <cell r="E203" t="str">
            <v>CORP.C.D.R.DIV.</v>
          </cell>
        </row>
        <row r="204">
          <cell r="B204" t="str">
            <v>ASB</v>
          </cell>
          <cell r="E204" t="str">
            <v>ｺﾝﾃﾞﾝｻ統括事業部</v>
          </cell>
          <cell r="I204">
            <v>495359583</v>
          </cell>
          <cell r="J204">
            <v>2223374013</v>
          </cell>
          <cell r="K204">
            <v>2448331875</v>
          </cell>
          <cell r="L204">
            <v>22.3</v>
          </cell>
          <cell r="M204" t="str">
            <v>生産</v>
          </cell>
        </row>
        <row r="205">
          <cell r="H205" t="str">
            <v>PRODUCTION DIV.</v>
          </cell>
        </row>
        <row r="206">
          <cell r="B206" t="str">
            <v>ASCA02</v>
          </cell>
          <cell r="H206" t="str">
            <v>製造</v>
          </cell>
          <cell r="I206">
            <v>176312437</v>
          </cell>
          <cell r="J206">
            <v>741765299</v>
          </cell>
          <cell r="K206" t="str">
            <v xml:space="preserve">     ―</v>
          </cell>
          <cell r="L206">
            <v>23.8</v>
          </cell>
          <cell r="M206" t="str">
            <v>生産</v>
          </cell>
        </row>
        <row r="207">
          <cell r="H207" t="str">
            <v>R&amp;D</v>
          </cell>
        </row>
        <row r="208">
          <cell r="B208" t="str">
            <v>ASCA03</v>
          </cell>
          <cell r="H208" t="str">
            <v>研究</v>
          </cell>
          <cell r="I208">
            <v>19813490</v>
          </cell>
          <cell r="J208">
            <v>-205500</v>
          </cell>
          <cell r="K208" t="str">
            <v xml:space="preserve">     ―</v>
          </cell>
          <cell r="L208" t="str">
            <v xml:space="preserve">  ―</v>
          </cell>
          <cell r="M208" t="str">
            <v>生産</v>
          </cell>
        </row>
        <row r="209">
          <cell r="G209" t="str">
            <v>CIRCUIT DEVICE DIV.</v>
          </cell>
        </row>
        <row r="210">
          <cell r="B210" t="str">
            <v>ASCA</v>
          </cell>
          <cell r="G210" t="str">
            <v>機能デバイス事業部</v>
          </cell>
          <cell r="I210">
            <v>196125927</v>
          </cell>
          <cell r="J210">
            <v>741559799</v>
          </cell>
          <cell r="K210">
            <v>1494254129</v>
          </cell>
          <cell r="L210">
            <v>26.4</v>
          </cell>
          <cell r="M210" t="str">
            <v>生産</v>
          </cell>
        </row>
        <row r="211">
          <cell r="H211" t="str">
            <v>PRODUCTION DIV.</v>
          </cell>
        </row>
        <row r="212">
          <cell r="B212" t="str">
            <v>ASCB02</v>
          </cell>
          <cell r="H212" t="str">
            <v>製造</v>
          </cell>
          <cell r="I212">
            <v>248954432</v>
          </cell>
          <cell r="J212">
            <v>1112834205</v>
          </cell>
          <cell r="K212" t="str">
            <v xml:space="preserve">     ―</v>
          </cell>
          <cell r="L212">
            <v>22.4</v>
          </cell>
          <cell r="M212" t="str">
            <v>生産</v>
          </cell>
        </row>
        <row r="213">
          <cell r="H213" t="str">
            <v>R&amp;D</v>
          </cell>
        </row>
        <row r="214">
          <cell r="B214" t="str">
            <v>ASCB03</v>
          </cell>
          <cell r="H214" t="str">
            <v>研究</v>
          </cell>
          <cell r="I214">
            <v>18409592</v>
          </cell>
          <cell r="J214">
            <v>-825600</v>
          </cell>
          <cell r="K214" t="str">
            <v xml:space="preserve">     ―</v>
          </cell>
          <cell r="L214" t="str">
            <v xml:space="preserve">  ―</v>
          </cell>
          <cell r="M214" t="str">
            <v>生産</v>
          </cell>
        </row>
        <row r="215">
          <cell r="G215" t="str">
            <v>RESISTOR AND CIRCUIT DIV.</v>
          </cell>
        </row>
        <row r="216">
          <cell r="B216" t="str">
            <v>ASCB</v>
          </cell>
          <cell r="G216" t="str">
            <v>回路部品事業部</v>
          </cell>
          <cell r="I216">
            <v>267364024</v>
          </cell>
          <cell r="J216">
            <v>1112008605</v>
          </cell>
          <cell r="K216">
            <v>1105825049</v>
          </cell>
          <cell r="L216">
            <v>24</v>
          </cell>
          <cell r="M216" t="str">
            <v>生産</v>
          </cell>
        </row>
        <row r="217">
          <cell r="H217" t="str">
            <v>PRODUCTION DIV.</v>
          </cell>
        </row>
        <row r="218">
          <cell r="B218" t="str">
            <v>ASCC02</v>
          </cell>
          <cell r="H218" t="str">
            <v>製造</v>
          </cell>
          <cell r="I218">
            <v>119585635</v>
          </cell>
          <cell r="J218">
            <v>572904444</v>
          </cell>
          <cell r="K218" t="str">
            <v xml:space="preserve">     ―</v>
          </cell>
          <cell r="L218">
            <v>20.9</v>
          </cell>
          <cell r="M218" t="str">
            <v>生産</v>
          </cell>
        </row>
        <row r="219">
          <cell r="H219" t="str">
            <v>R&amp;D</v>
          </cell>
        </row>
        <row r="220">
          <cell r="B220" t="str">
            <v>ASCC03</v>
          </cell>
          <cell r="H220" t="str">
            <v>研究</v>
          </cell>
          <cell r="I220">
            <v>12990580</v>
          </cell>
          <cell r="J220">
            <v>-1185398</v>
          </cell>
          <cell r="K220" t="str">
            <v xml:space="preserve">     ―</v>
          </cell>
          <cell r="L220" t="str">
            <v xml:space="preserve">  ―</v>
          </cell>
          <cell r="M220" t="str">
            <v>生産</v>
          </cell>
        </row>
        <row r="221">
          <cell r="G221" t="str">
            <v>TIMING DEVICE DIV.</v>
          </cell>
        </row>
        <row r="222">
          <cell r="B222" t="str">
            <v>ASCC</v>
          </cell>
          <cell r="G222" t="str">
            <v>発振部品事業部</v>
          </cell>
          <cell r="I222">
            <v>132576215</v>
          </cell>
          <cell r="J222">
            <v>571719046</v>
          </cell>
          <cell r="K222">
            <v>136198335</v>
          </cell>
          <cell r="L222">
            <v>23.2</v>
          </cell>
          <cell r="M222" t="str">
            <v>生産</v>
          </cell>
        </row>
        <row r="223">
          <cell r="H223" t="str">
            <v>PRODUCTION DIV.</v>
          </cell>
        </row>
        <row r="224">
          <cell r="B224" t="str">
            <v>ASCE02</v>
          </cell>
          <cell r="H224" t="str">
            <v>製造</v>
          </cell>
          <cell r="I224">
            <v>15476157</v>
          </cell>
          <cell r="J224">
            <v>137014750</v>
          </cell>
          <cell r="K224" t="str">
            <v xml:space="preserve">     ―</v>
          </cell>
          <cell r="L224">
            <v>11.3</v>
          </cell>
          <cell r="M224" t="str">
            <v>生産</v>
          </cell>
        </row>
        <row r="225">
          <cell r="H225" t="str">
            <v>R&amp;D</v>
          </cell>
        </row>
        <row r="226">
          <cell r="B226" t="str">
            <v>ASCE03</v>
          </cell>
          <cell r="H226" t="str">
            <v>研究</v>
          </cell>
          <cell r="I226">
            <v>13065622</v>
          </cell>
          <cell r="J226">
            <v>-425400</v>
          </cell>
          <cell r="K226" t="str">
            <v xml:space="preserve">     ―</v>
          </cell>
          <cell r="L226" t="str">
            <v xml:space="preserve">  ―</v>
          </cell>
          <cell r="M226" t="str">
            <v>生産</v>
          </cell>
        </row>
        <row r="227">
          <cell r="G227" t="str">
            <v>ELECTRONIC COMP. PROD. ENG.DIV.</v>
          </cell>
        </row>
        <row r="228">
          <cell r="B228" t="str">
            <v>ASCE</v>
          </cell>
          <cell r="G228" t="str">
            <v>生産技術部</v>
          </cell>
          <cell r="I228">
            <v>28541779</v>
          </cell>
          <cell r="J228">
            <v>136589350</v>
          </cell>
          <cell r="K228">
            <v>0</v>
          </cell>
          <cell r="L228">
            <v>20.9</v>
          </cell>
          <cell r="M228" t="str">
            <v>生産</v>
          </cell>
        </row>
        <row r="229">
          <cell r="F229" t="str">
            <v>PRODUCTION DIV.TTL</v>
          </cell>
        </row>
        <row r="230">
          <cell r="B230" t="str">
            <v>DENSISUB</v>
          </cell>
          <cell r="F230" t="str">
            <v>製造小計</v>
          </cell>
          <cell r="I230">
            <v>624607945</v>
          </cell>
          <cell r="J230">
            <v>2561876800</v>
          </cell>
          <cell r="K230">
            <v>2736277513</v>
          </cell>
          <cell r="L230">
            <v>24.4</v>
          </cell>
          <cell r="M230" t="str">
            <v>生産</v>
          </cell>
        </row>
        <row r="231">
          <cell r="G231" t="str">
            <v>GROUP HEADQUARTERS</v>
          </cell>
        </row>
        <row r="232">
          <cell r="B232" t="str">
            <v>ASCZ</v>
          </cell>
          <cell r="G232" t="str">
            <v>統括事業部室</v>
          </cell>
          <cell r="I232">
            <v>0</v>
          </cell>
          <cell r="J232" t="str">
            <v xml:space="preserve">     ―</v>
          </cell>
          <cell r="K232" t="str">
            <v xml:space="preserve">     ―</v>
          </cell>
          <cell r="L232" t="str">
            <v xml:space="preserve">  ―</v>
          </cell>
          <cell r="M232" t="str">
            <v>その他</v>
          </cell>
        </row>
        <row r="233">
          <cell r="G233" t="str">
            <v>ELIMINATIONS</v>
          </cell>
        </row>
        <row r="234">
          <cell r="B234" t="str">
            <v>ASCY</v>
          </cell>
          <cell r="G234" t="str">
            <v>調整</v>
          </cell>
          <cell r="J234" t="str">
            <v xml:space="preserve">     ―</v>
          </cell>
          <cell r="K234" t="str">
            <v xml:space="preserve">     ―</v>
          </cell>
          <cell r="L234" t="str">
            <v xml:space="preserve">  ―</v>
          </cell>
          <cell r="M234" t="str">
            <v>その他</v>
          </cell>
        </row>
        <row r="236">
          <cell r="B236" t="str">
            <v>ASCOTHER</v>
          </cell>
          <cell r="F236" t="str">
            <v>その他</v>
          </cell>
          <cell r="I236">
            <v>0</v>
          </cell>
          <cell r="J236" t="str">
            <v xml:space="preserve">     ―</v>
          </cell>
          <cell r="K236" t="str">
            <v xml:space="preserve">     ―</v>
          </cell>
          <cell r="L236" t="str">
            <v xml:space="preserve">  ―</v>
          </cell>
          <cell r="M236" t="str">
            <v>その他</v>
          </cell>
        </row>
        <row r="237">
          <cell r="E237" t="str">
            <v>CORP.ELECTRONICS COMP.DIV.</v>
          </cell>
        </row>
        <row r="238">
          <cell r="B238" t="str">
            <v>ASC</v>
          </cell>
          <cell r="E238" t="str">
            <v>電子部品統括事業部</v>
          </cell>
          <cell r="I238">
            <v>624607945</v>
          </cell>
          <cell r="J238">
            <v>2561876800</v>
          </cell>
          <cell r="K238">
            <v>2736277513</v>
          </cell>
          <cell r="L238">
            <v>24.4</v>
          </cell>
          <cell r="M238" t="str">
            <v>生産</v>
          </cell>
        </row>
        <row r="239">
          <cell r="D239" t="str">
            <v>(ELECTRONICS COMP.RELATED TOTAL)</v>
          </cell>
        </row>
        <row r="240">
          <cell r="B240" t="str">
            <v>ASTTL</v>
          </cell>
          <cell r="D240" t="str">
            <v>電子部品事業関連合計</v>
          </cell>
          <cell r="I240">
            <v>1231804611</v>
          </cell>
          <cell r="J240">
            <v>4785250813</v>
          </cell>
          <cell r="K240">
            <v>5614315174</v>
          </cell>
          <cell r="L240">
            <v>21.9</v>
          </cell>
          <cell r="M240" t="str">
            <v>売上</v>
          </cell>
        </row>
        <row r="241">
          <cell r="E241" t="str">
            <v>SALES DIV.</v>
          </cell>
        </row>
        <row r="242">
          <cell r="B242" t="str">
            <v>ATAA01</v>
          </cell>
          <cell r="E242" t="str">
            <v>営業</v>
          </cell>
          <cell r="I242">
            <v>23638496</v>
          </cell>
          <cell r="J242" t="str">
            <v xml:space="preserve">     ―</v>
          </cell>
          <cell r="K242">
            <v>1383955695</v>
          </cell>
          <cell r="L242">
            <v>1.7</v>
          </cell>
          <cell r="M242" t="str">
            <v>売上</v>
          </cell>
        </row>
        <row r="243">
          <cell r="E243" t="str">
            <v>PRODUCTION DIV.</v>
          </cell>
        </row>
        <row r="244">
          <cell r="B244" t="str">
            <v>ATAA02</v>
          </cell>
          <cell r="E244" t="str">
            <v>製造</v>
          </cell>
          <cell r="I244">
            <v>264991036</v>
          </cell>
          <cell r="J244">
            <v>1351402111</v>
          </cell>
          <cell r="K244" t="str">
            <v xml:space="preserve">     ―</v>
          </cell>
          <cell r="L244">
            <v>19.600000000000001</v>
          </cell>
          <cell r="M244" t="str">
            <v>生産</v>
          </cell>
        </row>
        <row r="245">
          <cell r="F245" t="str">
            <v>R&amp;D</v>
          </cell>
        </row>
        <row r="246">
          <cell r="B246" t="str">
            <v>ATAA03</v>
          </cell>
          <cell r="F246" t="str">
            <v>研究</v>
          </cell>
          <cell r="I246">
            <v>13096181</v>
          </cell>
          <cell r="J246">
            <v>4977520</v>
          </cell>
          <cell r="K246" t="str">
            <v xml:space="preserve">     ―</v>
          </cell>
          <cell r="L246" t="str">
            <v xml:space="preserve">  ―</v>
          </cell>
          <cell r="M246" t="str">
            <v>生産</v>
          </cell>
        </row>
        <row r="247">
          <cell r="F247" t="str">
            <v>ELIMINATIONS</v>
          </cell>
        </row>
        <row r="248">
          <cell r="B248" t="str">
            <v>ATAA09</v>
          </cell>
          <cell r="F248" t="str">
            <v>調整</v>
          </cell>
          <cell r="J248" t="str">
            <v xml:space="preserve">     ―</v>
          </cell>
          <cell r="K248" t="str">
            <v xml:space="preserve">     ―</v>
          </cell>
          <cell r="L248" t="str">
            <v xml:space="preserve">  ―</v>
          </cell>
          <cell r="M248" t="str">
            <v>その他</v>
          </cell>
        </row>
        <row r="250">
          <cell r="B250" t="str">
            <v>ATAAOTHER</v>
          </cell>
          <cell r="E250" t="str">
            <v>その他</v>
          </cell>
          <cell r="I250">
            <v>13096181</v>
          </cell>
          <cell r="J250">
            <v>4977520</v>
          </cell>
          <cell r="K250" t="str">
            <v xml:space="preserve">     ―</v>
          </cell>
          <cell r="L250" t="str">
            <v xml:space="preserve">  ―</v>
          </cell>
          <cell r="M250" t="str">
            <v>その他</v>
          </cell>
        </row>
        <row r="251">
          <cell r="D251" t="str">
            <v>THIN FILM DEVICES DIV.</v>
          </cell>
        </row>
        <row r="252">
          <cell r="B252" t="str">
            <v>ATAA</v>
          </cell>
          <cell r="D252" t="str">
            <v>薄膜デバイス事業部</v>
          </cell>
          <cell r="I252">
            <v>301725713</v>
          </cell>
          <cell r="J252">
            <v>1356379631</v>
          </cell>
          <cell r="K252">
            <v>1383955695</v>
          </cell>
          <cell r="L252">
            <v>21.8</v>
          </cell>
          <cell r="M252" t="str">
            <v>売上</v>
          </cell>
        </row>
        <row r="253">
          <cell r="E253" t="str">
            <v>SALES DIV.</v>
          </cell>
        </row>
        <row r="254">
          <cell r="B254" t="str">
            <v>AIAA01</v>
          </cell>
          <cell r="E254" t="str">
            <v>営業</v>
          </cell>
          <cell r="I254">
            <v>4504375</v>
          </cell>
          <cell r="J254" t="str">
            <v xml:space="preserve">     ―</v>
          </cell>
          <cell r="K254">
            <v>199931863</v>
          </cell>
          <cell r="L254">
            <v>2.2999999999999998</v>
          </cell>
          <cell r="M254" t="str">
            <v>売上</v>
          </cell>
        </row>
        <row r="255">
          <cell r="E255" t="str">
            <v>PRODUCTION DIV.</v>
          </cell>
        </row>
        <row r="256">
          <cell r="B256" t="str">
            <v>AIAA02</v>
          </cell>
          <cell r="E256" t="str">
            <v>製造</v>
          </cell>
          <cell r="I256">
            <v>37093136</v>
          </cell>
          <cell r="J256">
            <v>206049592</v>
          </cell>
          <cell r="K256" t="str">
            <v xml:space="preserve">     ―</v>
          </cell>
          <cell r="L256">
            <v>18</v>
          </cell>
          <cell r="M256" t="str">
            <v>生産</v>
          </cell>
        </row>
        <row r="257">
          <cell r="F257" t="str">
            <v>R&amp;D</v>
          </cell>
        </row>
        <row r="258">
          <cell r="B258" t="str">
            <v>AIAA03</v>
          </cell>
          <cell r="F258" t="str">
            <v>研究</v>
          </cell>
          <cell r="I258">
            <v>11271383</v>
          </cell>
          <cell r="J258">
            <v>-24000</v>
          </cell>
          <cell r="K258" t="str">
            <v xml:space="preserve">     ―</v>
          </cell>
          <cell r="L258" t="str">
            <v xml:space="preserve">  ―</v>
          </cell>
          <cell r="M258" t="str">
            <v>生産</v>
          </cell>
        </row>
        <row r="259">
          <cell r="F259" t="str">
            <v>ELIMINATIONS</v>
          </cell>
        </row>
        <row r="260">
          <cell r="B260" t="str">
            <v>AIAA09</v>
          </cell>
          <cell r="F260" t="str">
            <v>調整</v>
          </cell>
          <cell r="J260" t="str">
            <v xml:space="preserve">     ―</v>
          </cell>
          <cell r="K260" t="str">
            <v xml:space="preserve">     ―</v>
          </cell>
          <cell r="L260" t="str">
            <v xml:space="preserve">  ―</v>
          </cell>
          <cell r="M260" t="str">
            <v>その他</v>
          </cell>
        </row>
        <row r="262">
          <cell r="B262" t="str">
            <v>AIAAOTHER</v>
          </cell>
          <cell r="E262" t="str">
            <v>その他</v>
          </cell>
          <cell r="I262">
            <v>11271383</v>
          </cell>
          <cell r="J262">
            <v>-24000</v>
          </cell>
          <cell r="K262" t="str">
            <v xml:space="preserve">     ―</v>
          </cell>
          <cell r="L262" t="str">
            <v xml:space="preserve">  ―</v>
          </cell>
          <cell r="M262" t="str">
            <v>その他</v>
          </cell>
        </row>
        <row r="263">
          <cell r="D263" t="str">
            <v>LED DIV.</v>
          </cell>
        </row>
        <row r="264">
          <cell r="B264" t="str">
            <v>AIAA</v>
          </cell>
          <cell r="D264" t="str">
            <v>LED事業部</v>
          </cell>
          <cell r="I264">
            <v>52868894</v>
          </cell>
          <cell r="J264">
            <v>206025592</v>
          </cell>
          <cell r="K264">
            <v>199931863</v>
          </cell>
          <cell r="L264">
            <v>26.4</v>
          </cell>
          <cell r="M264" t="str">
            <v>売上</v>
          </cell>
        </row>
        <row r="265">
          <cell r="E265" t="str">
            <v>SALES DIV.</v>
          </cell>
        </row>
        <row r="266">
          <cell r="B266" t="str">
            <v>AKAA01</v>
          </cell>
          <cell r="E266" t="str">
            <v>営業</v>
          </cell>
          <cell r="I266">
            <v>17820144</v>
          </cell>
          <cell r="J266" t="str">
            <v xml:space="preserve">     ―</v>
          </cell>
          <cell r="K266">
            <v>896684272</v>
          </cell>
          <cell r="L266">
            <v>2</v>
          </cell>
          <cell r="M266" t="str">
            <v>売上</v>
          </cell>
        </row>
        <row r="267">
          <cell r="E267" t="str">
            <v>PRODUCTION DIV.</v>
          </cell>
        </row>
        <row r="268">
          <cell r="B268" t="str">
            <v>AKAA02</v>
          </cell>
          <cell r="E268" t="str">
            <v>製造</v>
          </cell>
          <cell r="I268">
            <v>136050078</v>
          </cell>
          <cell r="J268">
            <v>930884691</v>
          </cell>
          <cell r="K268" t="str">
            <v xml:space="preserve">     ―</v>
          </cell>
          <cell r="L268">
            <v>14.6</v>
          </cell>
          <cell r="M268" t="str">
            <v>生産</v>
          </cell>
        </row>
        <row r="269">
          <cell r="F269" t="str">
            <v>R&amp;D</v>
          </cell>
        </row>
        <row r="270">
          <cell r="B270" t="str">
            <v>AKAA03</v>
          </cell>
          <cell r="F270" t="str">
            <v>研究</v>
          </cell>
          <cell r="I270">
            <v>10197032</v>
          </cell>
          <cell r="J270">
            <v>0</v>
          </cell>
          <cell r="K270" t="str">
            <v xml:space="preserve">     ―</v>
          </cell>
          <cell r="L270" t="str">
            <v xml:space="preserve">  ―</v>
          </cell>
          <cell r="M270" t="str">
            <v>生産</v>
          </cell>
        </row>
        <row r="271">
          <cell r="F271" t="str">
            <v>ELIMINATIONS</v>
          </cell>
        </row>
        <row r="272">
          <cell r="B272" t="str">
            <v>AKAA09</v>
          </cell>
          <cell r="F272" t="str">
            <v>調整</v>
          </cell>
          <cell r="J272" t="str">
            <v xml:space="preserve">     ―</v>
          </cell>
          <cell r="K272" t="str">
            <v xml:space="preserve">     ―</v>
          </cell>
          <cell r="L272" t="str">
            <v xml:space="preserve">  ―</v>
          </cell>
          <cell r="M272" t="str">
            <v>その他</v>
          </cell>
        </row>
        <row r="274">
          <cell r="B274" t="str">
            <v>AKAAOTHER</v>
          </cell>
          <cell r="E274" t="str">
            <v>その他</v>
          </cell>
          <cell r="I274">
            <v>10197032</v>
          </cell>
          <cell r="J274">
            <v>0</v>
          </cell>
          <cell r="K274" t="str">
            <v xml:space="preserve">     ―</v>
          </cell>
          <cell r="L274" t="str">
            <v xml:space="preserve">  ―</v>
          </cell>
          <cell r="M274" t="str">
            <v>その他</v>
          </cell>
        </row>
        <row r="275">
          <cell r="D275" t="str">
            <v>LIQUID CRYSTAL DISPLAY DIV.</v>
          </cell>
        </row>
        <row r="276">
          <cell r="B276" t="str">
            <v>AKAA</v>
          </cell>
          <cell r="D276" t="str">
            <v>液晶事業部</v>
          </cell>
          <cell r="I276">
            <v>164067254</v>
          </cell>
          <cell r="J276">
            <v>930884691</v>
          </cell>
          <cell r="K276">
            <v>896684272</v>
          </cell>
          <cell r="L276">
            <v>18.3</v>
          </cell>
          <cell r="M276" t="str">
            <v>売上</v>
          </cell>
        </row>
        <row r="277">
          <cell r="G277" t="str">
            <v>MOBILE COMM.EQUIP.SALES DIV.</v>
          </cell>
        </row>
        <row r="278">
          <cell r="B278" t="str">
            <v>AMBA0101</v>
          </cell>
          <cell r="G278" t="str">
            <v>移動体通信機器営業部</v>
          </cell>
          <cell r="I278">
            <v>52524443</v>
          </cell>
          <cell r="J278" t="str">
            <v xml:space="preserve">     ―</v>
          </cell>
          <cell r="K278">
            <v>12082852962</v>
          </cell>
          <cell r="L278">
            <v>0.4</v>
          </cell>
          <cell r="M278" t="str">
            <v>売上</v>
          </cell>
        </row>
        <row r="279">
          <cell r="G279" t="str">
            <v>COMM.SYS.EQUIP.SALES.DIV.</v>
          </cell>
        </row>
        <row r="280">
          <cell r="B280" t="str">
            <v>AMBA0102</v>
          </cell>
          <cell r="G280" t="str">
            <v>通信システム機器営業部</v>
          </cell>
          <cell r="I280">
            <v>62773532</v>
          </cell>
          <cell r="J280" t="str">
            <v xml:space="preserve">     ―</v>
          </cell>
          <cell r="K280">
            <v>3888064740</v>
          </cell>
          <cell r="L280">
            <v>1.6</v>
          </cell>
          <cell r="M280" t="str">
            <v>売上</v>
          </cell>
        </row>
        <row r="281">
          <cell r="G281" t="str">
            <v>E3 DIVISION</v>
          </cell>
        </row>
        <row r="282">
          <cell r="B282" t="str">
            <v>AMBA0104</v>
          </cell>
          <cell r="G282" t="str">
            <v>Ｅ３プロジェクト</v>
          </cell>
          <cell r="I282">
            <v>11497413</v>
          </cell>
          <cell r="J282" t="str">
            <v xml:space="preserve">     ―</v>
          </cell>
          <cell r="K282">
            <v>11169220</v>
          </cell>
          <cell r="L282" t="str">
            <v xml:space="preserve">  ―</v>
          </cell>
          <cell r="M282" t="str">
            <v>売上</v>
          </cell>
        </row>
        <row r="283">
          <cell r="G283" t="str">
            <v>TECHNICAL SUPPORT CENTER DIV.</v>
          </cell>
        </row>
        <row r="284">
          <cell r="B284" t="str">
            <v>AMBA0103</v>
          </cell>
          <cell r="G284" t="str">
            <v>ＴＳＣ部</v>
          </cell>
          <cell r="I284">
            <v>46621982</v>
          </cell>
          <cell r="J284" t="str">
            <v xml:space="preserve">     ―</v>
          </cell>
          <cell r="K284">
            <v>136238033</v>
          </cell>
          <cell r="L284">
            <v>34.200000000000003</v>
          </cell>
          <cell r="M284" t="str">
            <v>売上</v>
          </cell>
        </row>
        <row r="285">
          <cell r="F285" t="str">
            <v>SALES DIV.TTL</v>
          </cell>
        </row>
        <row r="286">
          <cell r="B286" t="str">
            <v>AMBA01</v>
          </cell>
          <cell r="F286" t="str">
            <v>営業小計</v>
          </cell>
          <cell r="I286">
            <v>173417370</v>
          </cell>
          <cell r="J286" t="str">
            <v xml:space="preserve">     ―</v>
          </cell>
          <cell r="K286">
            <v>16118324955</v>
          </cell>
          <cell r="L286">
            <v>1.1000000000000001</v>
          </cell>
          <cell r="M286" t="str">
            <v>売上</v>
          </cell>
        </row>
        <row r="287">
          <cell r="F287" t="str">
            <v>ELIMINATIONS</v>
          </cell>
        </row>
        <row r="288">
          <cell r="B288" t="str">
            <v>AMBA09</v>
          </cell>
          <cell r="F288" t="str">
            <v>調整</v>
          </cell>
          <cell r="J288" t="str">
            <v xml:space="preserve">     ―</v>
          </cell>
          <cell r="K288" t="str">
            <v xml:space="preserve">     ―</v>
          </cell>
          <cell r="L288" t="str">
            <v xml:space="preserve">  ―</v>
          </cell>
          <cell r="M288" t="str">
            <v>その他</v>
          </cell>
        </row>
        <row r="289">
          <cell r="E289" t="str">
            <v>CORP.COMM.EQUIP.SYSTEM SALES DIV.</v>
          </cell>
        </row>
        <row r="290">
          <cell r="B290" t="str">
            <v>AMBA</v>
          </cell>
          <cell r="E290" t="str">
            <v>通信機器統括営業部</v>
          </cell>
          <cell r="I290">
            <v>173417370</v>
          </cell>
          <cell r="J290" t="str">
            <v xml:space="preserve">     ―</v>
          </cell>
          <cell r="K290">
            <v>16118324955</v>
          </cell>
          <cell r="L290">
            <v>1.1000000000000001</v>
          </cell>
          <cell r="M290" t="str">
            <v>売上</v>
          </cell>
        </row>
        <row r="291">
          <cell r="F291" t="str">
            <v>PRODUTION DIV.</v>
          </cell>
        </row>
        <row r="292">
          <cell r="B292" t="str">
            <v>AMCA02</v>
          </cell>
          <cell r="F292" t="str">
            <v>製造部</v>
          </cell>
          <cell r="I292">
            <v>423058301</v>
          </cell>
          <cell r="J292">
            <v>12518314922</v>
          </cell>
          <cell r="K292" t="str">
            <v xml:space="preserve">     ―</v>
          </cell>
          <cell r="L292">
            <v>3.4</v>
          </cell>
          <cell r="M292" t="str">
            <v>生産</v>
          </cell>
        </row>
        <row r="293">
          <cell r="F293" t="str">
            <v>ELIMINATIONS</v>
          </cell>
        </row>
        <row r="294">
          <cell r="B294" t="str">
            <v>AMCA09</v>
          </cell>
          <cell r="F294" t="str">
            <v>調整</v>
          </cell>
          <cell r="J294" t="str">
            <v xml:space="preserve">     ―</v>
          </cell>
          <cell r="K294" t="str">
            <v xml:space="preserve">     ―</v>
          </cell>
          <cell r="L294" t="str">
            <v xml:space="preserve">  ―</v>
          </cell>
          <cell r="M294" t="str">
            <v>その他</v>
          </cell>
        </row>
        <row r="295">
          <cell r="E295" t="str">
            <v>CORP.MOBILE COMM.EQUIP.DIV.</v>
          </cell>
        </row>
        <row r="296">
          <cell r="B296" t="str">
            <v>AMCA</v>
          </cell>
          <cell r="E296" t="str">
            <v>移動体通信機器統括事業部</v>
          </cell>
          <cell r="I296">
            <v>423058301</v>
          </cell>
          <cell r="J296">
            <v>12518314922</v>
          </cell>
          <cell r="K296">
            <v>12207182336</v>
          </cell>
          <cell r="L296">
            <v>3.4</v>
          </cell>
          <cell r="M296" t="str">
            <v>生産</v>
          </cell>
        </row>
        <row r="297">
          <cell r="F297" t="str">
            <v>PRODUTION DIV.</v>
          </cell>
        </row>
        <row r="298">
          <cell r="B298" t="str">
            <v>AMDA02</v>
          </cell>
          <cell r="F298" t="str">
            <v>製造部</v>
          </cell>
          <cell r="I298">
            <v>249686050</v>
          </cell>
          <cell r="J298">
            <v>2723233045</v>
          </cell>
          <cell r="K298" t="str">
            <v xml:space="preserve">     ―</v>
          </cell>
          <cell r="L298">
            <v>9.1999999999999993</v>
          </cell>
          <cell r="M298" t="str">
            <v>生産</v>
          </cell>
        </row>
        <row r="299">
          <cell r="G299" t="str">
            <v>R&amp;D</v>
          </cell>
        </row>
        <row r="300">
          <cell r="B300" t="str">
            <v>AMDA03</v>
          </cell>
          <cell r="G300" t="str">
            <v>研究</v>
          </cell>
          <cell r="I300">
            <v>0</v>
          </cell>
          <cell r="J300">
            <v>0</v>
          </cell>
          <cell r="K300" t="str">
            <v xml:space="preserve">     ―</v>
          </cell>
          <cell r="L300" t="str">
            <v xml:space="preserve">  ―</v>
          </cell>
          <cell r="M300" t="str">
            <v>生産</v>
          </cell>
        </row>
        <row r="301">
          <cell r="G301" t="str">
            <v>ELIMINATIONS</v>
          </cell>
        </row>
        <row r="302">
          <cell r="B302" t="str">
            <v>AMDA09</v>
          </cell>
          <cell r="G302" t="str">
            <v>調整</v>
          </cell>
          <cell r="J302" t="str">
            <v xml:space="preserve">     ―</v>
          </cell>
          <cell r="K302" t="str">
            <v xml:space="preserve">     ―</v>
          </cell>
          <cell r="L302" t="str">
            <v xml:space="preserve">  ―</v>
          </cell>
          <cell r="M302" t="str">
            <v>その他</v>
          </cell>
        </row>
        <row r="304">
          <cell r="B304" t="str">
            <v>AMDAOTHER</v>
          </cell>
          <cell r="F304" t="str">
            <v>その他</v>
          </cell>
          <cell r="I304">
            <v>0</v>
          </cell>
          <cell r="J304">
            <v>0</v>
          </cell>
          <cell r="K304" t="str">
            <v xml:space="preserve">     ―</v>
          </cell>
          <cell r="L304" t="str">
            <v xml:space="preserve">  ―</v>
          </cell>
          <cell r="M304" t="str">
            <v>その他</v>
          </cell>
        </row>
        <row r="305">
          <cell r="E305" t="str">
            <v>CORP.COMM.EQUIP.SYSTEM DIV.</v>
          </cell>
        </row>
        <row r="306">
          <cell r="B306" t="str">
            <v>AMDA</v>
          </cell>
          <cell r="E306" t="str">
            <v>通信ｼｽﾃﾑ機器統括事業部</v>
          </cell>
          <cell r="I306">
            <v>249686050</v>
          </cell>
          <cell r="J306">
            <v>2723233045</v>
          </cell>
          <cell r="K306">
            <v>3904669000</v>
          </cell>
          <cell r="L306">
            <v>9.1999999999999993</v>
          </cell>
          <cell r="M306" t="str">
            <v>生産</v>
          </cell>
        </row>
        <row r="307">
          <cell r="D307" t="str">
            <v>(COMMUNICATION EQUIP.RELATED TOTAL)</v>
          </cell>
        </row>
        <row r="308">
          <cell r="B308" t="str">
            <v>AM</v>
          </cell>
          <cell r="D308" t="str">
            <v>(通信機器事業関連合計)</v>
          </cell>
          <cell r="I308">
            <v>846161721</v>
          </cell>
          <cell r="J308">
            <v>15241547967</v>
          </cell>
          <cell r="K308">
            <v>16118324955</v>
          </cell>
          <cell r="L308">
            <v>5.2</v>
          </cell>
          <cell r="M308" t="str">
            <v>売上</v>
          </cell>
        </row>
        <row r="309">
          <cell r="E309" t="str">
            <v>SALES DIV.</v>
          </cell>
        </row>
        <row r="310">
          <cell r="B310" t="str">
            <v>ADAK01</v>
          </cell>
          <cell r="E310" t="str">
            <v>営業部</v>
          </cell>
          <cell r="I310">
            <v>81477115</v>
          </cell>
          <cell r="J310" t="str">
            <v xml:space="preserve">     ―</v>
          </cell>
          <cell r="K310">
            <v>1607845247</v>
          </cell>
          <cell r="L310">
            <v>5.0999999999999996</v>
          </cell>
          <cell r="M310" t="str">
            <v>売上</v>
          </cell>
        </row>
        <row r="311">
          <cell r="F311" t="str">
            <v>CAMERA PRODUCTION DIV</v>
          </cell>
        </row>
        <row r="312">
          <cell r="B312" t="str">
            <v>ADAK0202</v>
          </cell>
          <cell r="F312" t="str">
            <v>カメラ事業部</v>
          </cell>
          <cell r="I312">
            <v>61020277</v>
          </cell>
          <cell r="J312">
            <v>931437058</v>
          </cell>
          <cell r="K312">
            <v>1471548606</v>
          </cell>
          <cell r="L312">
            <v>6.6</v>
          </cell>
          <cell r="M312" t="str">
            <v>生産</v>
          </cell>
        </row>
        <row r="313">
          <cell r="F313" t="str">
            <v>OPTICAL APPLIED EQUIP.DIV.</v>
          </cell>
        </row>
        <row r="314">
          <cell r="B314" t="str">
            <v>ADAK0203</v>
          </cell>
          <cell r="F314" t="str">
            <v>特機事業部</v>
          </cell>
          <cell r="I314">
            <v>19189346</v>
          </cell>
          <cell r="J314">
            <v>148284738</v>
          </cell>
          <cell r="K314">
            <v>136121078</v>
          </cell>
          <cell r="L314">
            <v>12.9</v>
          </cell>
          <cell r="M314" t="str">
            <v>生産</v>
          </cell>
        </row>
        <row r="315">
          <cell r="E315" t="str">
            <v>PRODUCTION DIV.TTL</v>
          </cell>
        </row>
        <row r="316">
          <cell r="B316" t="str">
            <v>ADAK02</v>
          </cell>
          <cell r="E316" t="str">
            <v>製造小計</v>
          </cell>
          <cell r="I316">
            <v>80209623</v>
          </cell>
          <cell r="J316">
            <v>1079721796</v>
          </cell>
          <cell r="K316">
            <v>1607669684</v>
          </cell>
          <cell r="L316">
            <v>7.4</v>
          </cell>
          <cell r="M316" t="str">
            <v>生産</v>
          </cell>
        </row>
        <row r="317">
          <cell r="F317" t="str">
            <v>R&amp;D</v>
          </cell>
        </row>
        <row r="318">
          <cell r="B318" t="str">
            <v>ADAK03</v>
          </cell>
          <cell r="F318" t="str">
            <v>研究</v>
          </cell>
          <cell r="I318">
            <v>85808345</v>
          </cell>
          <cell r="J318">
            <v>1421780</v>
          </cell>
          <cell r="K318" t="str">
            <v xml:space="preserve">     ―</v>
          </cell>
          <cell r="L318" t="str">
            <v xml:space="preserve">  ―</v>
          </cell>
          <cell r="M318" t="str">
            <v>生産</v>
          </cell>
        </row>
        <row r="319">
          <cell r="F319" t="str">
            <v>GROUP HEADQUARTERS</v>
          </cell>
        </row>
        <row r="320">
          <cell r="B320" t="str">
            <v>ADAK08</v>
          </cell>
          <cell r="F320" t="str">
            <v>統括事業部室</v>
          </cell>
          <cell r="I320">
            <v>29341720</v>
          </cell>
          <cell r="J320" t="str">
            <v xml:space="preserve">     ―</v>
          </cell>
          <cell r="K320" t="str">
            <v xml:space="preserve">     ―</v>
          </cell>
          <cell r="L320" t="str">
            <v xml:space="preserve">  ―</v>
          </cell>
          <cell r="M320" t="str">
            <v>その他</v>
          </cell>
        </row>
        <row r="321">
          <cell r="F321" t="str">
            <v>ELIMINATIONS</v>
          </cell>
        </row>
        <row r="322">
          <cell r="B322" t="str">
            <v>ADAK09</v>
          </cell>
          <cell r="F322" t="str">
            <v>調整</v>
          </cell>
          <cell r="J322" t="str">
            <v xml:space="preserve">     ―</v>
          </cell>
          <cell r="K322" t="str">
            <v xml:space="preserve">     ―</v>
          </cell>
          <cell r="L322" t="str">
            <v xml:space="preserve">  ―</v>
          </cell>
          <cell r="M322" t="str">
            <v>その他</v>
          </cell>
        </row>
        <row r="324">
          <cell r="B324" t="str">
            <v>ADAKOTHER</v>
          </cell>
          <cell r="E324" t="str">
            <v>その他</v>
          </cell>
          <cell r="I324">
            <v>115150065</v>
          </cell>
          <cell r="J324">
            <v>1421780</v>
          </cell>
          <cell r="K324" t="str">
            <v xml:space="preserve">     ―</v>
          </cell>
          <cell r="L324" t="str">
            <v xml:space="preserve">  ―</v>
          </cell>
          <cell r="M324" t="str">
            <v>その他</v>
          </cell>
        </row>
        <row r="325">
          <cell r="D325" t="str">
            <v>CORP OPTICAL EQUIP.DIV</v>
          </cell>
        </row>
        <row r="326">
          <cell r="B326" t="str">
            <v>ADA</v>
          </cell>
          <cell r="D326" t="str">
            <v>光学機器統括事業部</v>
          </cell>
          <cell r="I326">
            <v>276836803</v>
          </cell>
          <cell r="J326">
            <v>1081143576</v>
          </cell>
          <cell r="K326">
            <v>1607845247</v>
          </cell>
          <cell r="L326">
            <v>17.2</v>
          </cell>
          <cell r="M326" t="str">
            <v>売上</v>
          </cell>
        </row>
        <row r="327">
          <cell r="F327" t="str">
            <v>SALES DIV.</v>
          </cell>
        </row>
        <row r="328">
          <cell r="B328" t="str">
            <v>ARAA01</v>
          </cell>
          <cell r="F328" t="str">
            <v>営業</v>
          </cell>
          <cell r="I328">
            <v>2212436</v>
          </cell>
          <cell r="J328" t="str">
            <v xml:space="preserve">     ―</v>
          </cell>
          <cell r="K328">
            <v>198062900</v>
          </cell>
          <cell r="L328">
            <v>1.1000000000000001</v>
          </cell>
          <cell r="M328" t="str">
            <v>売上</v>
          </cell>
        </row>
        <row r="329">
          <cell r="F329" t="str">
            <v>PRODUCTION DIV.</v>
          </cell>
        </row>
        <row r="330">
          <cell r="B330" t="str">
            <v>ARAA02</v>
          </cell>
          <cell r="F330" t="str">
            <v>製造</v>
          </cell>
          <cell r="I330">
            <v>59746355</v>
          </cell>
          <cell r="J330">
            <v>406082220</v>
          </cell>
          <cell r="K330" t="str">
            <v xml:space="preserve">     ―</v>
          </cell>
          <cell r="L330">
            <v>14.7</v>
          </cell>
          <cell r="M330" t="str">
            <v>生産</v>
          </cell>
        </row>
        <row r="331">
          <cell r="F331" t="str">
            <v>ELIMINATIONS</v>
          </cell>
        </row>
        <row r="332">
          <cell r="B332" t="str">
            <v>ARAA09</v>
          </cell>
          <cell r="F332" t="str">
            <v>調整</v>
          </cell>
          <cell r="J332" t="str">
            <v xml:space="preserve">     ―</v>
          </cell>
          <cell r="K332" t="str">
            <v xml:space="preserve">     ―</v>
          </cell>
          <cell r="L332" t="str">
            <v xml:space="preserve">  ―</v>
          </cell>
          <cell r="M332" t="str">
            <v>その他</v>
          </cell>
        </row>
        <row r="333">
          <cell r="E333" t="str">
            <v>PRECISION MACHINE DIV.</v>
          </cell>
        </row>
        <row r="334">
          <cell r="B334" t="str">
            <v>ARAA</v>
          </cell>
          <cell r="E334" t="str">
            <v>精機事業部</v>
          </cell>
          <cell r="I334">
            <v>61958791</v>
          </cell>
          <cell r="J334">
            <v>406082220</v>
          </cell>
          <cell r="K334">
            <v>198062900</v>
          </cell>
          <cell r="L334">
            <v>31.3</v>
          </cell>
          <cell r="M334" t="str">
            <v>売上</v>
          </cell>
        </row>
        <row r="335">
          <cell r="F335" t="str">
            <v>SALES DIV.</v>
          </cell>
          <cell r="K335">
            <v>40139410</v>
          </cell>
        </row>
        <row r="336">
          <cell r="B336" t="str">
            <v>APAA01</v>
          </cell>
          <cell r="F336" t="str">
            <v>営業</v>
          </cell>
          <cell r="I336">
            <v>5927079</v>
          </cell>
          <cell r="J336" t="str">
            <v xml:space="preserve">     ―</v>
          </cell>
          <cell r="K336">
            <v>29014625</v>
          </cell>
          <cell r="L336">
            <v>14.8</v>
          </cell>
        </row>
        <row r="337">
          <cell r="F337" t="str">
            <v>PRODUCTION DIV.</v>
          </cell>
          <cell r="J337">
            <v>348160553</v>
          </cell>
        </row>
        <row r="338">
          <cell r="B338" t="str">
            <v>APAA02</v>
          </cell>
          <cell r="F338" t="str">
            <v>製造</v>
          </cell>
          <cell r="I338">
            <v>86013385</v>
          </cell>
          <cell r="J338">
            <v>29014625</v>
          </cell>
          <cell r="K338" t="str">
            <v xml:space="preserve">     ―</v>
          </cell>
          <cell r="L338">
            <v>24.7</v>
          </cell>
        </row>
        <row r="339">
          <cell r="F339" t="str">
            <v>ELIMINATIONS</v>
          </cell>
        </row>
        <row r="340">
          <cell r="B340" t="str">
            <v>APAA09</v>
          </cell>
          <cell r="F340" t="str">
            <v>調整</v>
          </cell>
          <cell r="J340" t="str">
            <v xml:space="preserve">     ―</v>
          </cell>
          <cell r="K340" t="str">
            <v xml:space="preserve">     ―</v>
          </cell>
          <cell r="L340" t="str">
            <v xml:space="preserve">  ―</v>
          </cell>
          <cell r="M340" t="str">
            <v>その他</v>
          </cell>
        </row>
        <row r="341">
          <cell r="B341" t="str">
            <v>APAAX</v>
          </cell>
          <cell r="E341" t="str">
            <v>LOGISTICS SERVICE DIV.</v>
          </cell>
          <cell r="K341">
            <v>359285338</v>
          </cell>
        </row>
        <row r="342">
          <cell r="B342" t="str">
            <v>APAA</v>
          </cell>
          <cell r="E342" t="str">
            <v>物流事業部</v>
          </cell>
          <cell r="I342">
            <v>91940464</v>
          </cell>
          <cell r="J342">
            <v>29014625</v>
          </cell>
          <cell r="K342">
            <v>29014625</v>
          </cell>
          <cell r="L342">
            <v>25.6</v>
          </cell>
        </row>
        <row r="343">
          <cell r="E343" t="str">
            <v>OTHERS</v>
          </cell>
        </row>
        <row r="344">
          <cell r="B344" t="str">
            <v>AZAA</v>
          </cell>
          <cell r="E344" t="str">
            <v>その他</v>
          </cell>
          <cell r="J344">
            <v>1019220144</v>
          </cell>
          <cell r="K344">
            <v>4053000</v>
          </cell>
          <cell r="L344" t="str">
            <v xml:space="preserve">  ―</v>
          </cell>
          <cell r="M344" t="str">
            <v>売上</v>
          </cell>
        </row>
        <row r="346">
          <cell r="B346" t="str">
            <v>AZSUM</v>
          </cell>
          <cell r="D346" t="str">
            <v>その他関連合計</v>
          </cell>
          <cell r="I346">
            <v>153899255</v>
          </cell>
          <cell r="J346">
            <v>435096845</v>
          </cell>
          <cell r="K346">
            <v>231130525</v>
          </cell>
          <cell r="L346">
            <v>66.599999999999994</v>
          </cell>
          <cell r="M346" t="str">
            <v>売上</v>
          </cell>
        </row>
        <row r="347">
          <cell r="D347" t="str">
            <v>CORP.DIVISION TOTAL</v>
          </cell>
        </row>
        <row r="348">
          <cell r="B348" t="str">
            <v>A</v>
          </cell>
          <cell r="D348" t="str">
            <v>統括事業部合計</v>
          </cell>
          <cell r="I348">
            <v>7396556872</v>
          </cell>
          <cell r="J348">
            <v>38980873353</v>
          </cell>
          <cell r="K348">
            <v>42974135397</v>
          </cell>
          <cell r="L348">
            <v>17.2</v>
          </cell>
          <cell r="M348" t="str">
            <v>売上</v>
          </cell>
        </row>
        <row r="349">
          <cell r="E349" t="str">
            <v>R&amp;D DIV.FOR COMP.AND DEVICES</v>
          </cell>
        </row>
        <row r="350">
          <cell r="B350" t="str">
            <v>BAB</v>
          </cell>
          <cell r="E350" t="str">
            <v>部品研究開発統括部</v>
          </cell>
          <cell r="I350">
            <v>272112043</v>
          </cell>
          <cell r="J350">
            <v>113471563</v>
          </cell>
          <cell r="K350" t="str">
            <v xml:space="preserve">     ―</v>
          </cell>
          <cell r="L350" t="str">
            <v xml:space="preserve">  ―</v>
          </cell>
          <cell r="M350" t="str">
            <v>生産</v>
          </cell>
        </row>
        <row r="351">
          <cell r="E351" t="str">
            <v>COMMUNICATION SYSTEMS R&amp;D DIV.</v>
          </cell>
        </row>
        <row r="352">
          <cell r="B352" t="str">
            <v>BAC</v>
          </cell>
          <cell r="E352" t="str">
            <v>通信研究開発統括部</v>
          </cell>
          <cell r="I352">
            <v>68362990</v>
          </cell>
          <cell r="J352">
            <v>0</v>
          </cell>
          <cell r="K352" t="str">
            <v xml:space="preserve">     ―</v>
          </cell>
          <cell r="L352" t="str">
            <v xml:space="preserve">  ―</v>
          </cell>
          <cell r="M352" t="str">
            <v>生産</v>
          </cell>
        </row>
        <row r="354">
          <cell r="B354" t="str">
            <v>BASUM</v>
          </cell>
          <cell r="D354" t="str">
            <v>研究開発関連合計</v>
          </cell>
          <cell r="I354">
            <v>340475033</v>
          </cell>
          <cell r="J354">
            <v>113471563</v>
          </cell>
          <cell r="K354" t="str">
            <v xml:space="preserve">     ―</v>
          </cell>
          <cell r="L354" t="str">
            <v xml:space="preserve">  ―</v>
          </cell>
          <cell r="M354" t="str">
            <v>生産</v>
          </cell>
        </row>
        <row r="355">
          <cell r="G355" t="str">
            <v>INTEREST FOR DEPOSIT</v>
          </cell>
        </row>
        <row r="356">
          <cell r="G356" t="str">
            <v>預金利息</v>
          </cell>
          <cell r="J356" t="str">
            <v xml:space="preserve">     ―</v>
          </cell>
          <cell r="K356" t="str">
            <v xml:space="preserve">     ―</v>
          </cell>
          <cell r="L356" t="str">
            <v xml:space="preserve">  ―</v>
          </cell>
          <cell r="M356" t="str">
            <v>その他</v>
          </cell>
        </row>
        <row r="357">
          <cell r="G357" t="str">
            <v>INTEREST FOR SECURITIES</v>
          </cell>
        </row>
        <row r="358">
          <cell r="G358" t="str">
            <v>有価証券利息</v>
          </cell>
          <cell r="J358" t="str">
            <v xml:space="preserve">     ―</v>
          </cell>
          <cell r="K358" t="str">
            <v xml:space="preserve">     ―</v>
          </cell>
          <cell r="L358" t="str">
            <v xml:space="preserve">  ―</v>
          </cell>
          <cell r="M358" t="str">
            <v>その他</v>
          </cell>
        </row>
        <row r="359">
          <cell r="G359" t="str">
            <v>OTHERS</v>
          </cell>
        </row>
        <row r="360">
          <cell r="G360" t="str">
            <v>その他金融収支</v>
          </cell>
          <cell r="J360" t="str">
            <v xml:space="preserve">     ―</v>
          </cell>
          <cell r="K360" t="str">
            <v xml:space="preserve">     ―</v>
          </cell>
          <cell r="L360" t="str">
            <v xml:space="preserve">  ―</v>
          </cell>
          <cell r="M360" t="str">
            <v>その他</v>
          </cell>
        </row>
        <row r="361">
          <cell r="F361" t="str">
            <v>(EXTERNAL)FINANCE BALANCE TTL.</v>
          </cell>
        </row>
        <row r="362">
          <cell r="B362" t="str">
            <v>KINYU1</v>
          </cell>
          <cell r="F362" t="str">
            <v>（外部）金融収支合計</v>
          </cell>
          <cell r="J362" t="str">
            <v xml:space="preserve">     ―</v>
          </cell>
          <cell r="K362" t="str">
            <v xml:space="preserve">     ―</v>
          </cell>
          <cell r="L362" t="str">
            <v xml:space="preserve">  ―</v>
          </cell>
          <cell r="M362" t="str">
            <v>その他</v>
          </cell>
        </row>
        <row r="363">
          <cell r="G363" t="str">
            <v>MONTHLY DIVIDEND INCOME</v>
          </cell>
        </row>
        <row r="364">
          <cell r="G364" t="str">
            <v>関連会社（月割）受取配当金</v>
          </cell>
          <cell r="J364" t="str">
            <v xml:space="preserve">     ―</v>
          </cell>
          <cell r="K364" t="str">
            <v xml:space="preserve">     ―</v>
          </cell>
          <cell r="L364" t="str">
            <v xml:space="preserve">  ―</v>
          </cell>
          <cell r="M364" t="str">
            <v>その他</v>
          </cell>
        </row>
        <row r="365">
          <cell r="G365" t="str">
            <v>OTHERS</v>
          </cell>
        </row>
        <row r="366">
          <cell r="G366" t="str">
            <v>その他金融収支</v>
          </cell>
          <cell r="J366" t="str">
            <v xml:space="preserve">     ―</v>
          </cell>
          <cell r="K366" t="str">
            <v xml:space="preserve">     ―</v>
          </cell>
          <cell r="L366" t="str">
            <v xml:space="preserve">  ―</v>
          </cell>
          <cell r="M366" t="str">
            <v>その他</v>
          </cell>
        </row>
        <row r="367">
          <cell r="F367" t="str">
            <v>(INTERNAL)FINANCE BALANCE TTL.</v>
          </cell>
        </row>
        <row r="368">
          <cell r="B368" t="str">
            <v>KINYU2</v>
          </cell>
          <cell r="F368" t="str">
            <v>（内部）金融収支合計</v>
          </cell>
          <cell r="J368" t="str">
            <v xml:space="preserve">     ―</v>
          </cell>
          <cell r="K368" t="str">
            <v xml:space="preserve">     ―</v>
          </cell>
          <cell r="L368" t="str">
            <v xml:space="preserve">  ―</v>
          </cell>
          <cell r="M368" t="str">
            <v>その他</v>
          </cell>
        </row>
        <row r="369">
          <cell r="E369" t="str">
            <v>FINANCE BALANCE TTL.</v>
          </cell>
        </row>
        <row r="370">
          <cell r="B370" t="str">
            <v>KINYU</v>
          </cell>
          <cell r="E370" t="str">
            <v>金融収支合計</v>
          </cell>
          <cell r="J370" t="str">
            <v xml:space="preserve">     ―</v>
          </cell>
          <cell r="K370" t="str">
            <v xml:space="preserve">     ―</v>
          </cell>
          <cell r="L370" t="str">
            <v xml:space="preserve">  ―</v>
          </cell>
          <cell r="M370" t="str">
            <v>その他</v>
          </cell>
        </row>
        <row r="371">
          <cell r="E371" t="str">
            <v>INTERNAL EXCHANGE RATE DIFF.</v>
          </cell>
        </row>
        <row r="372">
          <cell r="B372" t="str">
            <v>RATE</v>
          </cell>
          <cell r="E372" t="str">
            <v>社内レート差</v>
          </cell>
          <cell r="J372" t="str">
            <v xml:space="preserve">     ―</v>
          </cell>
          <cell r="K372">
            <v>657950041</v>
          </cell>
          <cell r="L372" t="str">
            <v xml:space="preserve">  ―</v>
          </cell>
          <cell r="M372" t="str">
            <v>その他</v>
          </cell>
        </row>
        <row r="373">
          <cell r="E373" t="str">
            <v>INTERNAL BALANCE</v>
          </cell>
        </row>
        <row r="374">
          <cell r="B374" t="str">
            <v>G1</v>
          </cell>
          <cell r="E374" t="str">
            <v>社内収支</v>
          </cell>
          <cell r="J374" t="str">
            <v xml:space="preserve">     ―</v>
          </cell>
          <cell r="K374" t="str">
            <v xml:space="preserve">     ―</v>
          </cell>
          <cell r="L374" t="str">
            <v xml:space="preserve">  ―</v>
          </cell>
          <cell r="M374" t="str">
            <v>その他</v>
          </cell>
        </row>
        <row r="375">
          <cell r="E375" t="str">
            <v xml:space="preserve">ADMINISTRATION GROUP </v>
          </cell>
        </row>
        <row r="376">
          <cell r="B376" t="str">
            <v>G2</v>
          </cell>
          <cell r="E376" t="str">
            <v>管理部門</v>
          </cell>
          <cell r="I376">
            <v>667135872</v>
          </cell>
          <cell r="J376" t="str">
            <v xml:space="preserve">     ―</v>
          </cell>
          <cell r="K376" t="str">
            <v xml:space="preserve">     ―</v>
          </cell>
          <cell r="L376" t="str">
            <v xml:space="preserve">  ―</v>
          </cell>
          <cell r="M376" t="str">
            <v>その他</v>
          </cell>
        </row>
        <row r="377">
          <cell r="E377" t="str">
            <v xml:space="preserve">AUXILIARY MATERIAL </v>
          </cell>
        </row>
        <row r="378">
          <cell r="B378" t="str">
            <v>HUKUSANBUTU</v>
          </cell>
          <cell r="E378" t="str">
            <v>副産物等</v>
          </cell>
          <cell r="J378" t="str">
            <v xml:space="preserve">     ―</v>
          </cell>
          <cell r="K378">
            <v>46497504</v>
          </cell>
          <cell r="L378" t="str">
            <v xml:space="preserve">  ―</v>
          </cell>
          <cell r="M378" t="str">
            <v>その他</v>
          </cell>
        </row>
        <row r="379">
          <cell r="D379" t="str">
            <v>HEADQUARTERS TOTAL</v>
          </cell>
        </row>
        <row r="380">
          <cell r="B380" t="str">
            <v>G</v>
          </cell>
          <cell r="D380" t="str">
            <v>本社機構合計</v>
          </cell>
          <cell r="I380">
            <v>667135872</v>
          </cell>
          <cell r="J380" t="str">
            <v xml:space="preserve">     ―</v>
          </cell>
          <cell r="K380">
            <v>704447545</v>
          </cell>
          <cell r="L380" t="str">
            <v xml:space="preserve">  ―</v>
          </cell>
          <cell r="M380" t="str">
            <v>その他</v>
          </cell>
        </row>
        <row r="382">
          <cell r="D382" t="str">
            <v>GRAND TOTAL (1ST CLOSE)</v>
          </cell>
        </row>
        <row r="383">
          <cell r="B383" t="str">
            <v>KC</v>
          </cell>
          <cell r="D383" t="str">
            <v>総 合 計（月次）</v>
          </cell>
          <cell r="I383">
            <v>8404167777</v>
          </cell>
          <cell r="J383">
            <v>39094344916</v>
          </cell>
          <cell r="K383">
            <v>43678582942</v>
          </cell>
          <cell r="L383">
            <v>19.2</v>
          </cell>
          <cell r="M383" t="str">
            <v>売上</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計"/>
      <sheetName val="本部別"/>
      <sheetName val="Sheet1"/>
    </sheetNames>
    <sheetDataSet>
      <sheetData sheetId="0" refreshError="1"/>
      <sheetData sheetId="1" refreshError="1"/>
      <sheetData sheetId="2" refreshError="1">
        <row r="2">
          <cell r="B2" t="str">
            <v>TOP</v>
          </cell>
        </row>
        <row r="3">
          <cell r="B3" t="str">
            <v>FC_SEG</v>
          </cell>
        </row>
        <row r="4">
          <cell r="B4" t="str">
            <v>EC_SEG</v>
          </cell>
        </row>
        <row r="5">
          <cell r="B5" t="str">
            <v>CE_SEG</v>
          </cell>
        </row>
        <row r="6">
          <cell r="B6" t="str">
            <v>FC</v>
          </cell>
        </row>
        <row r="7">
          <cell r="B7" t="str">
            <v>AUTO</v>
          </cell>
        </row>
        <row r="8">
          <cell r="B8" t="str">
            <v>SC_SALE</v>
          </cell>
        </row>
        <row r="9">
          <cell r="B9" t="str">
            <v>CP</v>
          </cell>
        </row>
        <row r="10">
          <cell r="B10" t="str">
            <v>CD</v>
          </cell>
        </row>
        <row r="11">
          <cell r="B11" t="str">
            <v>OP</v>
          </cell>
        </row>
        <row r="12">
          <cell r="B12" t="str">
            <v>SOLAR</v>
          </cell>
        </row>
        <row r="13">
          <cell r="B13" t="str">
            <v>TOOL</v>
          </cell>
        </row>
        <row r="14">
          <cell r="B14" t="str">
            <v>BIO,CP</v>
          </cell>
        </row>
        <row r="15">
          <cell r="B15" t="str">
            <v>EC_SALE,CDR</v>
          </cell>
        </row>
        <row r="16">
          <cell r="B16" t="str">
            <v>CID,CIC</v>
          </cell>
        </row>
        <row r="17">
          <cell r="B17" t="str">
            <v>KKC</v>
          </cell>
        </row>
        <row r="18">
          <cell r="B18" t="str">
            <v>ELCO</v>
          </cell>
        </row>
        <row r="19">
          <cell r="B19" t="str">
            <v>TF,LED</v>
          </cell>
        </row>
        <row r="20">
          <cell r="B20" t="str">
            <v>LCD,MD</v>
          </cell>
        </row>
        <row r="21">
          <cell r="B21" t="str">
            <v>MC,CE</v>
          </cell>
        </row>
        <row r="22">
          <cell r="B22" t="str">
            <v>IE</v>
          </cell>
        </row>
        <row r="23">
          <cell r="B23" t="str">
            <v>OE_1</v>
          </cell>
        </row>
        <row r="24">
          <cell r="B24" t="str">
            <v>OE_2</v>
          </cell>
        </row>
        <row r="25">
          <cell r="B25" t="str">
            <v>OTHER_1</v>
          </cell>
        </row>
        <row r="26">
          <cell r="B26" t="str">
            <v>OTHER_2</v>
          </cell>
        </row>
        <row r="27">
          <cell r="B27" t="str">
            <v>R&amp;D</v>
          </cell>
        </row>
        <row r="28">
          <cell r="B28" t="str">
            <v>HQ</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LCD MODULE"/>
      <sheetName val="S-LCD PANEL"/>
      <sheetName val="S-TFT"/>
      <sheetName val="Sheet1"/>
      <sheetName val="Sheet1 (2)"/>
      <sheetName val="Sheet1 (3)"/>
      <sheetName val="S-TFTM (3G)"/>
      <sheetName val="S-PRELAUNCH"/>
      <sheetName val="S-GRAPE"/>
      <sheetName val="(LOSS)-EXC"/>
      <sheetName val="Sheet2"/>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計"/>
      <sheetName val="ORIGIN"/>
      <sheetName val="KC"/>
      <sheetName val="SKE"/>
      <sheetName val="SKTC"/>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布用"/>
      <sheetName val="機能"/>
      <sheetName val="消し込み"/>
      <sheetName val="色々"/>
      <sheetName val="基"/>
    </sheetNames>
    <sheetDataSet>
      <sheetData sheetId="0" refreshError="1"/>
      <sheetData sheetId="1" refreshError="1">
        <row r="1">
          <cell r="A1" t="str">
            <v>CODE</v>
          </cell>
          <cell r="B1" t="str">
            <v>請求先</v>
          </cell>
          <cell r="C1" t="str">
            <v>支払人</v>
          </cell>
          <cell r="D1" t="str">
            <v>受注先</v>
          </cell>
          <cell r="E1" t="str">
            <v>出荷先</v>
          </cell>
          <cell r="F1" t="str">
            <v>SP/ﾌｫﾜﾀﾞｰ</v>
          </cell>
          <cell r="G1" t="str">
            <v>ｱｼｽﾀﾝﾄ</v>
          </cell>
        </row>
        <row r="2">
          <cell r="A2">
            <v>500100</v>
          </cell>
          <cell r="B2">
            <v>500100</v>
          </cell>
          <cell r="C2">
            <v>500100</v>
          </cell>
          <cell r="D2">
            <v>500100</v>
          </cell>
          <cell r="E2">
            <v>500100</v>
          </cell>
          <cell r="G2">
            <v>770</v>
          </cell>
        </row>
        <row r="3">
          <cell r="A3">
            <v>500300</v>
          </cell>
          <cell r="B3">
            <v>500300</v>
          </cell>
          <cell r="C3">
            <v>500300</v>
          </cell>
          <cell r="D3">
            <v>500300</v>
          </cell>
          <cell r="E3">
            <v>500300</v>
          </cell>
          <cell r="G3">
            <v>789</v>
          </cell>
        </row>
        <row r="4">
          <cell r="A4">
            <v>500400</v>
          </cell>
          <cell r="B4">
            <v>500400</v>
          </cell>
          <cell r="C4">
            <v>500400</v>
          </cell>
          <cell r="D4">
            <v>500400</v>
          </cell>
          <cell r="E4">
            <v>500400</v>
          </cell>
          <cell r="G4">
            <v>789</v>
          </cell>
        </row>
        <row r="5">
          <cell r="A5">
            <v>500401</v>
          </cell>
          <cell r="D5">
            <v>500401</v>
          </cell>
          <cell r="E5">
            <v>500401</v>
          </cell>
          <cell r="G5">
            <v>789</v>
          </cell>
        </row>
        <row r="6">
          <cell r="A6">
            <v>500500</v>
          </cell>
          <cell r="B6">
            <v>500500</v>
          </cell>
          <cell r="C6">
            <v>500500</v>
          </cell>
          <cell r="D6">
            <v>500500</v>
          </cell>
          <cell r="E6">
            <v>500500</v>
          </cell>
          <cell r="G6">
            <v>789</v>
          </cell>
        </row>
        <row r="7">
          <cell r="A7">
            <v>500700</v>
          </cell>
          <cell r="B7">
            <v>500700</v>
          </cell>
          <cell r="C7">
            <v>500700</v>
          </cell>
          <cell r="D7">
            <v>500700</v>
          </cell>
          <cell r="E7">
            <v>500700</v>
          </cell>
          <cell r="G7">
            <v>789</v>
          </cell>
        </row>
        <row r="8">
          <cell r="A8">
            <v>501200</v>
          </cell>
          <cell r="B8">
            <v>501200</v>
          </cell>
          <cell r="C8">
            <v>501200</v>
          </cell>
          <cell r="D8">
            <v>501200</v>
          </cell>
          <cell r="E8">
            <v>501200</v>
          </cell>
          <cell r="G8">
            <v>826</v>
          </cell>
        </row>
        <row r="9">
          <cell r="A9">
            <v>501201</v>
          </cell>
          <cell r="B9">
            <v>501200</v>
          </cell>
          <cell r="C9">
            <v>501200</v>
          </cell>
          <cell r="D9">
            <v>501201</v>
          </cell>
          <cell r="E9">
            <v>501201</v>
          </cell>
          <cell r="G9">
            <v>826</v>
          </cell>
        </row>
        <row r="10">
          <cell r="A10">
            <v>501202</v>
          </cell>
          <cell r="B10">
            <v>501200</v>
          </cell>
          <cell r="C10">
            <v>501200</v>
          </cell>
          <cell r="D10">
            <v>501202</v>
          </cell>
          <cell r="E10">
            <v>501202</v>
          </cell>
          <cell r="G10">
            <v>826</v>
          </cell>
        </row>
        <row r="11">
          <cell r="A11">
            <v>501500</v>
          </cell>
          <cell r="B11">
            <v>501500</v>
          </cell>
          <cell r="C11">
            <v>501500</v>
          </cell>
          <cell r="D11">
            <v>501500</v>
          </cell>
          <cell r="E11">
            <v>501500</v>
          </cell>
          <cell r="G11">
            <v>789</v>
          </cell>
        </row>
        <row r="12">
          <cell r="A12">
            <v>501700</v>
          </cell>
          <cell r="B12">
            <v>501700</v>
          </cell>
          <cell r="C12">
            <v>501700</v>
          </cell>
          <cell r="D12">
            <v>501700</v>
          </cell>
          <cell r="E12">
            <v>501701</v>
          </cell>
          <cell r="G12">
            <v>2014</v>
          </cell>
        </row>
        <row r="13">
          <cell r="A13">
            <v>502100</v>
          </cell>
          <cell r="B13">
            <v>502100</v>
          </cell>
          <cell r="C13">
            <v>502100</v>
          </cell>
          <cell r="D13">
            <v>502100</v>
          </cell>
          <cell r="E13">
            <v>502100</v>
          </cell>
          <cell r="G13">
            <v>789</v>
          </cell>
        </row>
        <row r="14">
          <cell r="A14">
            <v>502300</v>
          </cell>
          <cell r="B14">
            <v>502300</v>
          </cell>
          <cell r="C14">
            <v>502300</v>
          </cell>
          <cell r="D14">
            <v>502300</v>
          </cell>
          <cell r="E14">
            <v>502300</v>
          </cell>
          <cell r="G14">
            <v>826</v>
          </cell>
        </row>
        <row r="15">
          <cell r="A15">
            <v>502301</v>
          </cell>
          <cell r="B15">
            <v>502300</v>
          </cell>
          <cell r="C15">
            <v>502300</v>
          </cell>
          <cell r="D15">
            <v>502301</v>
          </cell>
          <cell r="E15">
            <v>502303</v>
          </cell>
          <cell r="F15">
            <v>900129</v>
          </cell>
          <cell r="G15">
            <v>826</v>
          </cell>
        </row>
        <row r="16">
          <cell r="A16">
            <v>502600</v>
          </cell>
          <cell r="B16">
            <v>502600</v>
          </cell>
          <cell r="C16">
            <v>502600</v>
          </cell>
          <cell r="D16">
            <v>502600</v>
          </cell>
          <cell r="E16">
            <v>502600</v>
          </cell>
          <cell r="G16">
            <v>789</v>
          </cell>
        </row>
        <row r="17">
          <cell r="A17">
            <v>502603</v>
          </cell>
          <cell r="B17">
            <v>502603</v>
          </cell>
          <cell r="C17">
            <v>502603</v>
          </cell>
          <cell r="D17">
            <v>502603</v>
          </cell>
          <cell r="E17">
            <v>502603</v>
          </cell>
          <cell r="G17">
            <v>789</v>
          </cell>
        </row>
        <row r="18">
          <cell r="A18">
            <v>502612</v>
          </cell>
          <cell r="B18">
            <v>502612</v>
          </cell>
          <cell r="C18">
            <v>502612</v>
          </cell>
          <cell r="D18">
            <v>502612</v>
          </cell>
          <cell r="E18">
            <v>502612</v>
          </cell>
          <cell r="G18">
            <v>789</v>
          </cell>
        </row>
        <row r="19">
          <cell r="A19">
            <v>502621</v>
          </cell>
          <cell r="D19">
            <v>502621</v>
          </cell>
          <cell r="E19">
            <v>502621</v>
          </cell>
          <cell r="G19">
            <v>789</v>
          </cell>
        </row>
        <row r="20">
          <cell r="A20">
            <v>502622</v>
          </cell>
          <cell r="D20">
            <v>502622</v>
          </cell>
          <cell r="E20">
            <v>502622</v>
          </cell>
          <cell r="G20">
            <v>789</v>
          </cell>
        </row>
        <row r="21">
          <cell r="A21">
            <v>503100</v>
          </cell>
          <cell r="B21">
            <v>503100</v>
          </cell>
          <cell r="C21">
            <v>503100</v>
          </cell>
          <cell r="D21">
            <v>503100</v>
          </cell>
          <cell r="E21">
            <v>503100</v>
          </cell>
          <cell r="G21">
            <v>789</v>
          </cell>
        </row>
        <row r="22">
          <cell r="A22">
            <v>503200</v>
          </cell>
          <cell r="B22">
            <v>503200</v>
          </cell>
          <cell r="C22">
            <v>503200</v>
          </cell>
          <cell r="D22">
            <v>503200</v>
          </cell>
          <cell r="E22">
            <v>503210</v>
          </cell>
          <cell r="G22">
            <v>770</v>
          </cell>
        </row>
        <row r="23">
          <cell r="A23">
            <v>503204</v>
          </cell>
          <cell r="D23">
            <v>503204</v>
          </cell>
          <cell r="E23">
            <v>503204</v>
          </cell>
          <cell r="G23">
            <v>194</v>
          </cell>
        </row>
        <row r="24">
          <cell r="A24">
            <v>503205</v>
          </cell>
          <cell r="B24">
            <v>503205</v>
          </cell>
          <cell r="C24">
            <v>503205</v>
          </cell>
          <cell r="D24">
            <v>503205</v>
          </cell>
          <cell r="E24">
            <v>503205</v>
          </cell>
          <cell r="G24">
            <v>770</v>
          </cell>
        </row>
        <row r="25">
          <cell r="A25">
            <v>503209</v>
          </cell>
          <cell r="B25">
            <v>503200</v>
          </cell>
          <cell r="C25">
            <v>503200</v>
          </cell>
          <cell r="D25">
            <v>503209</v>
          </cell>
          <cell r="E25">
            <v>503209</v>
          </cell>
          <cell r="G25">
            <v>770</v>
          </cell>
        </row>
        <row r="26">
          <cell r="A26">
            <v>503400</v>
          </cell>
          <cell r="B26">
            <v>503400</v>
          </cell>
          <cell r="C26">
            <v>503400</v>
          </cell>
          <cell r="D26">
            <v>503400</v>
          </cell>
          <cell r="E26">
            <v>503400</v>
          </cell>
          <cell r="G26">
            <v>770</v>
          </cell>
        </row>
        <row r="27">
          <cell r="A27">
            <v>503500</v>
          </cell>
          <cell r="B27">
            <v>503500</v>
          </cell>
          <cell r="C27">
            <v>503500</v>
          </cell>
          <cell r="D27">
            <v>503500</v>
          </cell>
          <cell r="E27">
            <v>503500</v>
          </cell>
          <cell r="G27">
            <v>770</v>
          </cell>
        </row>
        <row r="28">
          <cell r="A28">
            <v>503600</v>
          </cell>
          <cell r="B28">
            <v>503600</v>
          </cell>
          <cell r="C28">
            <v>503600</v>
          </cell>
          <cell r="D28">
            <v>503600</v>
          </cell>
          <cell r="E28">
            <v>503600</v>
          </cell>
          <cell r="G28">
            <v>770</v>
          </cell>
        </row>
        <row r="29">
          <cell r="A29">
            <v>503700</v>
          </cell>
          <cell r="B29">
            <v>503700</v>
          </cell>
          <cell r="C29">
            <v>503700</v>
          </cell>
          <cell r="D29">
            <v>503700</v>
          </cell>
          <cell r="E29">
            <v>503700</v>
          </cell>
          <cell r="G29">
            <v>770</v>
          </cell>
        </row>
        <row r="30">
          <cell r="A30">
            <v>503703</v>
          </cell>
          <cell r="B30">
            <v>503703</v>
          </cell>
          <cell r="C30">
            <v>503703</v>
          </cell>
          <cell r="D30">
            <v>503703</v>
          </cell>
          <cell r="E30">
            <v>503703</v>
          </cell>
          <cell r="G30">
            <v>770</v>
          </cell>
        </row>
        <row r="31">
          <cell r="A31">
            <v>504000</v>
          </cell>
          <cell r="B31">
            <v>504000</v>
          </cell>
          <cell r="C31">
            <v>504000</v>
          </cell>
          <cell r="D31">
            <v>504000</v>
          </cell>
          <cell r="E31">
            <v>504000</v>
          </cell>
          <cell r="G31">
            <v>770</v>
          </cell>
        </row>
        <row r="32">
          <cell r="A32">
            <v>504101</v>
          </cell>
          <cell r="B32">
            <v>504101</v>
          </cell>
          <cell r="C32">
            <v>504101</v>
          </cell>
          <cell r="D32">
            <v>504101</v>
          </cell>
          <cell r="E32">
            <v>504101</v>
          </cell>
          <cell r="G32">
            <v>770</v>
          </cell>
        </row>
        <row r="33">
          <cell r="A33">
            <v>504300</v>
          </cell>
          <cell r="B33">
            <v>504300</v>
          </cell>
          <cell r="C33">
            <v>504300</v>
          </cell>
          <cell r="D33">
            <v>504300</v>
          </cell>
          <cell r="E33">
            <v>504300</v>
          </cell>
          <cell r="G33">
            <v>770</v>
          </cell>
        </row>
        <row r="34">
          <cell r="A34">
            <v>504500</v>
          </cell>
          <cell r="D34">
            <v>504500</v>
          </cell>
          <cell r="E34">
            <v>504500</v>
          </cell>
          <cell r="G34">
            <v>770</v>
          </cell>
        </row>
        <row r="35">
          <cell r="A35">
            <v>504600</v>
          </cell>
          <cell r="B35">
            <v>504600</v>
          </cell>
          <cell r="C35">
            <v>504600</v>
          </cell>
          <cell r="D35">
            <v>504600</v>
          </cell>
          <cell r="E35">
            <v>504600</v>
          </cell>
          <cell r="G35">
            <v>789</v>
          </cell>
        </row>
        <row r="36">
          <cell r="A36">
            <v>504700</v>
          </cell>
          <cell r="B36">
            <v>504700</v>
          </cell>
          <cell r="C36">
            <v>504700</v>
          </cell>
          <cell r="D36">
            <v>504700</v>
          </cell>
          <cell r="E36">
            <v>504700</v>
          </cell>
          <cell r="G36">
            <v>789</v>
          </cell>
        </row>
        <row r="37">
          <cell r="A37">
            <v>504800</v>
          </cell>
          <cell r="B37">
            <v>504800</v>
          </cell>
          <cell r="C37">
            <v>504800</v>
          </cell>
          <cell r="D37">
            <v>504800</v>
          </cell>
          <cell r="E37">
            <v>504800</v>
          </cell>
          <cell r="G37">
            <v>789</v>
          </cell>
        </row>
        <row r="38">
          <cell r="A38">
            <v>504802</v>
          </cell>
          <cell r="D38">
            <v>504802</v>
          </cell>
          <cell r="E38">
            <v>504802</v>
          </cell>
          <cell r="G38">
            <v>194</v>
          </cell>
        </row>
        <row r="39">
          <cell r="A39">
            <v>504900</v>
          </cell>
          <cell r="B39">
            <v>504900</v>
          </cell>
          <cell r="C39">
            <v>504900</v>
          </cell>
          <cell r="D39">
            <v>504900</v>
          </cell>
          <cell r="E39">
            <v>504900</v>
          </cell>
          <cell r="G39">
            <v>789</v>
          </cell>
        </row>
        <row r="40">
          <cell r="A40">
            <v>504950</v>
          </cell>
          <cell r="B40">
            <v>504950</v>
          </cell>
          <cell r="C40">
            <v>504950</v>
          </cell>
          <cell r="D40">
            <v>504950</v>
          </cell>
          <cell r="E40">
            <v>504950</v>
          </cell>
          <cell r="F40">
            <v>504956</v>
          </cell>
          <cell r="G40">
            <v>789</v>
          </cell>
        </row>
        <row r="41">
          <cell r="A41">
            <v>505000</v>
          </cell>
          <cell r="B41">
            <v>505000</v>
          </cell>
          <cell r="C41">
            <v>505000</v>
          </cell>
          <cell r="D41">
            <v>505000</v>
          </cell>
          <cell r="E41">
            <v>505000</v>
          </cell>
          <cell r="G41">
            <v>770</v>
          </cell>
        </row>
        <row r="42">
          <cell r="A42">
            <v>505400</v>
          </cell>
          <cell r="B42">
            <v>506000</v>
          </cell>
          <cell r="C42">
            <v>506000</v>
          </cell>
          <cell r="D42">
            <v>505400</v>
          </cell>
          <cell r="E42">
            <v>505400</v>
          </cell>
          <cell r="G42">
            <v>770</v>
          </cell>
        </row>
        <row r="43">
          <cell r="A43">
            <v>505500</v>
          </cell>
          <cell r="B43">
            <v>505500</v>
          </cell>
          <cell r="C43">
            <v>505500</v>
          </cell>
          <cell r="D43">
            <v>505500</v>
          </cell>
          <cell r="E43">
            <v>505500</v>
          </cell>
          <cell r="G43">
            <v>770</v>
          </cell>
        </row>
        <row r="44">
          <cell r="A44">
            <v>505600</v>
          </cell>
          <cell r="B44">
            <v>505600</v>
          </cell>
          <cell r="C44">
            <v>505600</v>
          </cell>
          <cell r="D44">
            <v>505600</v>
          </cell>
          <cell r="E44">
            <v>505600</v>
          </cell>
          <cell r="G44">
            <v>770</v>
          </cell>
        </row>
        <row r="45">
          <cell r="A45">
            <v>505800</v>
          </cell>
          <cell r="B45">
            <v>505800</v>
          </cell>
          <cell r="C45">
            <v>505800</v>
          </cell>
          <cell r="D45">
            <v>505800</v>
          </cell>
          <cell r="E45">
            <v>505800</v>
          </cell>
          <cell r="G45">
            <v>789</v>
          </cell>
        </row>
        <row r="46">
          <cell r="A46">
            <v>505801</v>
          </cell>
          <cell r="B46">
            <v>505801</v>
          </cell>
          <cell r="C46">
            <v>505801</v>
          </cell>
          <cell r="D46">
            <v>505801</v>
          </cell>
          <cell r="E46">
            <v>505801</v>
          </cell>
          <cell r="G46">
            <v>789</v>
          </cell>
        </row>
        <row r="47">
          <cell r="A47">
            <v>505900</v>
          </cell>
          <cell r="B47">
            <v>505900</v>
          </cell>
          <cell r="C47">
            <v>505900</v>
          </cell>
          <cell r="D47">
            <v>505900</v>
          </cell>
          <cell r="E47">
            <v>505900</v>
          </cell>
          <cell r="F47">
            <v>900014</v>
          </cell>
          <cell r="G47">
            <v>2014</v>
          </cell>
        </row>
        <row r="48">
          <cell r="A48">
            <v>506000</v>
          </cell>
          <cell r="B48">
            <v>506000</v>
          </cell>
          <cell r="C48">
            <v>506000</v>
          </cell>
          <cell r="D48">
            <v>506000</v>
          </cell>
          <cell r="E48">
            <v>506022</v>
          </cell>
          <cell r="G48">
            <v>770</v>
          </cell>
        </row>
        <row r="49">
          <cell r="A49">
            <v>506005</v>
          </cell>
          <cell r="B49">
            <v>506000</v>
          </cell>
          <cell r="C49">
            <v>506000</v>
          </cell>
          <cell r="D49">
            <v>506005</v>
          </cell>
          <cell r="E49">
            <v>506005</v>
          </cell>
          <cell r="G49">
            <v>770</v>
          </cell>
        </row>
        <row r="50">
          <cell r="A50">
            <v>506006</v>
          </cell>
          <cell r="B50">
            <v>506000</v>
          </cell>
          <cell r="C50">
            <v>506000</v>
          </cell>
          <cell r="D50">
            <v>506006</v>
          </cell>
          <cell r="E50">
            <v>506018</v>
          </cell>
          <cell r="G50">
            <v>770</v>
          </cell>
        </row>
        <row r="51">
          <cell r="A51">
            <v>506007</v>
          </cell>
          <cell r="D51">
            <v>506007</v>
          </cell>
          <cell r="E51">
            <v>506007</v>
          </cell>
          <cell r="G51">
            <v>770</v>
          </cell>
        </row>
        <row r="52">
          <cell r="A52">
            <v>506008</v>
          </cell>
          <cell r="B52">
            <v>506000</v>
          </cell>
          <cell r="C52">
            <v>506000</v>
          </cell>
          <cell r="D52">
            <v>506008</v>
          </cell>
          <cell r="E52">
            <v>506018</v>
          </cell>
          <cell r="G52">
            <v>770</v>
          </cell>
        </row>
        <row r="53">
          <cell r="A53">
            <v>506010</v>
          </cell>
          <cell r="B53">
            <v>506000</v>
          </cell>
          <cell r="C53">
            <v>506000</v>
          </cell>
          <cell r="D53">
            <v>506010</v>
          </cell>
          <cell r="E53">
            <v>506010</v>
          </cell>
          <cell r="G53">
            <v>770</v>
          </cell>
        </row>
        <row r="54">
          <cell r="A54">
            <v>506011</v>
          </cell>
          <cell r="B54">
            <v>669000</v>
          </cell>
          <cell r="C54">
            <v>669000</v>
          </cell>
          <cell r="D54">
            <v>506011</v>
          </cell>
          <cell r="E54">
            <v>506011</v>
          </cell>
          <cell r="G54">
            <v>194</v>
          </cell>
        </row>
        <row r="55">
          <cell r="A55">
            <v>506012</v>
          </cell>
          <cell r="B55">
            <v>506000</v>
          </cell>
          <cell r="C55">
            <v>506000</v>
          </cell>
          <cell r="D55">
            <v>506012</v>
          </cell>
          <cell r="E55">
            <v>506012</v>
          </cell>
          <cell r="G55">
            <v>770</v>
          </cell>
        </row>
        <row r="56">
          <cell r="A56">
            <v>506014</v>
          </cell>
          <cell r="B56">
            <v>669000</v>
          </cell>
          <cell r="C56">
            <v>669000</v>
          </cell>
          <cell r="D56">
            <v>506014</v>
          </cell>
          <cell r="E56">
            <v>506014</v>
          </cell>
          <cell r="G56">
            <v>194</v>
          </cell>
        </row>
        <row r="57">
          <cell r="A57">
            <v>506015</v>
          </cell>
          <cell r="D57">
            <v>506015</v>
          </cell>
          <cell r="E57">
            <v>506015</v>
          </cell>
          <cell r="G57">
            <v>194</v>
          </cell>
        </row>
        <row r="58">
          <cell r="A58">
            <v>506016</v>
          </cell>
          <cell r="B58">
            <v>506000</v>
          </cell>
          <cell r="C58">
            <v>506000</v>
          </cell>
          <cell r="D58">
            <v>506016</v>
          </cell>
          <cell r="E58">
            <v>506018</v>
          </cell>
          <cell r="G58">
            <v>770</v>
          </cell>
        </row>
        <row r="59">
          <cell r="A59">
            <v>506017</v>
          </cell>
          <cell r="D59">
            <v>506017</v>
          </cell>
          <cell r="E59">
            <v>506017</v>
          </cell>
          <cell r="G59">
            <v>770</v>
          </cell>
        </row>
        <row r="60">
          <cell r="A60">
            <v>506019</v>
          </cell>
          <cell r="B60">
            <v>506000</v>
          </cell>
          <cell r="C60">
            <v>506000</v>
          </cell>
          <cell r="D60">
            <v>506019</v>
          </cell>
          <cell r="E60">
            <v>506018</v>
          </cell>
          <cell r="G60">
            <v>770</v>
          </cell>
        </row>
        <row r="61">
          <cell r="A61">
            <v>506020</v>
          </cell>
          <cell r="B61">
            <v>506000</v>
          </cell>
          <cell r="C61">
            <v>506000</v>
          </cell>
          <cell r="D61">
            <v>506020</v>
          </cell>
          <cell r="E61">
            <v>506020</v>
          </cell>
          <cell r="G61">
            <v>770</v>
          </cell>
        </row>
        <row r="62">
          <cell r="A62">
            <v>506021</v>
          </cell>
          <cell r="B62">
            <v>506000</v>
          </cell>
          <cell r="C62">
            <v>506000</v>
          </cell>
          <cell r="D62">
            <v>506021</v>
          </cell>
          <cell r="E62">
            <v>506018</v>
          </cell>
          <cell r="G62">
            <v>770</v>
          </cell>
        </row>
        <row r="63">
          <cell r="A63">
            <v>506023</v>
          </cell>
          <cell r="B63">
            <v>506000</v>
          </cell>
          <cell r="C63">
            <v>506000</v>
          </cell>
          <cell r="D63">
            <v>506023</v>
          </cell>
          <cell r="E63">
            <v>506018</v>
          </cell>
          <cell r="G63">
            <v>770</v>
          </cell>
        </row>
        <row r="64">
          <cell r="A64">
            <v>506024</v>
          </cell>
          <cell r="B64">
            <v>506024</v>
          </cell>
          <cell r="C64">
            <v>506024</v>
          </cell>
          <cell r="D64">
            <v>506024</v>
          </cell>
          <cell r="E64">
            <v>506024</v>
          </cell>
          <cell r="G64">
            <v>770</v>
          </cell>
        </row>
        <row r="65">
          <cell r="A65">
            <v>506100</v>
          </cell>
          <cell r="B65">
            <v>506100</v>
          </cell>
          <cell r="C65">
            <v>506100</v>
          </cell>
          <cell r="D65">
            <v>506100</v>
          </cell>
          <cell r="E65">
            <v>506100</v>
          </cell>
          <cell r="G65">
            <v>789</v>
          </cell>
        </row>
        <row r="66">
          <cell r="A66">
            <v>506200</v>
          </cell>
          <cell r="B66">
            <v>506200</v>
          </cell>
          <cell r="C66">
            <v>506200</v>
          </cell>
          <cell r="D66">
            <v>506200</v>
          </cell>
          <cell r="E66">
            <v>506200</v>
          </cell>
          <cell r="G66">
            <v>770</v>
          </cell>
        </row>
        <row r="67">
          <cell r="A67">
            <v>506300</v>
          </cell>
          <cell r="B67">
            <v>506300</v>
          </cell>
          <cell r="C67">
            <v>506300</v>
          </cell>
          <cell r="D67">
            <v>506300</v>
          </cell>
          <cell r="E67">
            <v>506300</v>
          </cell>
          <cell r="G67">
            <v>789</v>
          </cell>
        </row>
        <row r="68">
          <cell r="A68">
            <v>506302</v>
          </cell>
          <cell r="B68">
            <v>506302</v>
          </cell>
          <cell r="C68">
            <v>506302</v>
          </cell>
          <cell r="D68">
            <v>506302</v>
          </cell>
          <cell r="E68">
            <v>506302</v>
          </cell>
          <cell r="G68">
            <v>789</v>
          </cell>
        </row>
        <row r="69">
          <cell r="A69">
            <v>506400</v>
          </cell>
          <cell r="B69">
            <v>506400</v>
          </cell>
          <cell r="C69">
            <v>506400</v>
          </cell>
          <cell r="D69">
            <v>506400</v>
          </cell>
          <cell r="E69">
            <v>506400</v>
          </cell>
          <cell r="G69">
            <v>789</v>
          </cell>
        </row>
        <row r="70">
          <cell r="A70">
            <v>506402</v>
          </cell>
          <cell r="B70">
            <v>506402</v>
          </cell>
          <cell r="C70">
            <v>506402</v>
          </cell>
          <cell r="D70">
            <v>506402</v>
          </cell>
          <cell r="E70">
            <v>506402</v>
          </cell>
          <cell r="G70">
            <v>789</v>
          </cell>
        </row>
        <row r="71">
          <cell r="A71">
            <v>506500</v>
          </cell>
          <cell r="B71">
            <v>506500</v>
          </cell>
          <cell r="C71">
            <v>506500</v>
          </cell>
          <cell r="D71">
            <v>506500</v>
          </cell>
          <cell r="E71">
            <v>506500</v>
          </cell>
          <cell r="G71">
            <v>770</v>
          </cell>
        </row>
        <row r="72">
          <cell r="A72">
            <v>506800</v>
          </cell>
          <cell r="B72">
            <v>506800</v>
          </cell>
          <cell r="C72">
            <v>506800</v>
          </cell>
          <cell r="D72">
            <v>506800</v>
          </cell>
          <cell r="E72">
            <v>506800</v>
          </cell>
          <cell r="G72">
            <v>232</v>
          </cell>
        </row>
        <row r="73">
          <cell r="A73">
            <v>507000</v>
          </cell>
          <cell r="D73">
            <v>507000</v>
          </cell>
          <cell r="E73">
            <v>507000</v>
          </cell>
          <cell r="G73">
            <v>770</v>
          </cell>
        </row>
        <row r="74">
          <cell r="A74">
            <v>507100</v>
          </cell>
          <cell r="B74">
            <v>507100</v>
          </cell>
          <cell r="C74">
            <v>507100</v>
          </cell>
          <cell r="D74">
            <v>507100</v>
          </cell>
          <cell r="E74">
            <v>507100</v>
          </cell>
          <cell r="G74">
            <v>770</v>
          </cell>
        </row>
        <row r="75">
          <cell r="A75">
            <v>507300</v>
          </cell>
          <cell r="B75">
            <v>507300</v>
          </cell>
          <cell r="C75">
            <v>507300</v>
          </cell>
          <cell r="D75">
            <v>507300</v>
          </cell>
          <cell r="E75">
            <v>507300</v>
          </cell>
          <cell r="G75">
            <v>770</v>
          </cell>
        </row>
        <row r="76">
          <cell r="A76">
            <v>507400</v>
          </cell>
          <cell r="B76">
            <v>507400</v>
          </cell>
          <cell r="C76">
            <v>507400</v>
          </cell>
          <cell r="D76">
            <v>507400</v>
          </cell>
          <cell r="E76">
            <v>507400</v>
          </cell>
          <cell r="G76">
            <v>789</v>
          </cell>
        </row>
        <row r="77">
          <cell r="A77">
            <v>507402</v>
          </cell>
          <cell r="B77">
            <v>616300</v>
          </cell>
          <cell r="C77">
            <v>616300</v>
          </cell>
          <cell r="D77">
            <v>507402</v>
          </cell>
          <cell r="E77">
            <v>507402</v>
          </cell>
          <cell r="G77">
            <v>789</v>
          </cell>
        </row>
        <row r="78">
          <cell r="A78">
            <v>507800</v>
          </cell>
          <cell r="B78">
            <v>507800</v>
          </cell>
          <cell r="C78">
            <v>507800</v>
          </cell>
          <cell r="D78">
            <v>507800</v>
          </cell>
          <cell r="E78">
            <v>507800</v>
          </cell>
          <cell r="G78">
            <v>770</v>
          </cell>
        </row>
        <row r="79">
          <cell r="A79">
            <v>508000</v>
          </cell>
          <cell r="B79">
            <v>508000</v>
          </cell>
          <cell r="C79">
            <v>508000</v>
          </cell>
          <cell r="D79">
            <v>508000</v>
          </cell>
          <cell r="E79">
            <v>508000</v>
          </cell>
          <cell r="G79">
            <v>770</v>
          </cell>
        </row>
        <row r="80">
          <cell r="A80">
            <v>508200</v>
          </cell>
          <cell r="B80">
            <v>508200</v>
          </cell>
          <cell r="C80">
            <v>508200</v>
          </cell>
          <cell r="D80">
            <v>508200</v>
          </cell>
          <cell r="E80">
            <v>508200</v>
          </cell>
          <cell r="G80">
            <v>789</v>
          </cell>
        </row>
        <row r="81">
          <cell r="A81">
            <v>508400</v>
          </cell>
          <cell r="B81">
            <v>508400</v>
          </cell>
          <cell r="C81">
            <v>508400</v>
          </cell>
          <cell r="D81">
            <v>508400</v>
          </cell>
          <cell r="E81">
            <v>508400</v>
          </cell>
          <cell r="G81">
            <v>770</v>
          </cell>
        </row>
        <row r="82">
          <cell r="A82">
            <v>508600</v>
          </cell>
          <cell r="B82">
            <v>508600</v>
          </cell>
          <cell r="C82">
            <v>508600</v>
          </cell>
          <cell r="D82">
            <v>508600</v>
          </cell>
          <cell r="E82">
            <v>508600</v>
          </cell>
          <cell r="G82">
            <v>770</v>
          </cell>
        </row>
        <row r="83">
          <cell r="A83">
            <v>508800</v>
          </cell>
          <cell r="B83">
            <v>508800</v>
          </cell>
          <cell r="C83">
            <v>508800</v>
          </cell>
          <cell r="D83">
            <v>508800</v>
          </cell>
          <cell r="E83">
            <v>508800</v>
          </cell>
          <cell r="G83">
            <v>789</v>
          </cell>
        </row>
        <row r="84">
          <cell r="A84">
            <v>509000</v>
          </cell>
          <cell r="B84">
            <v>509000</v>
          </cell>
          <cell r="C84">
            <v>509000</v>
          </cell>
          <cell r="D84">
            <v>509000</v>
          </cell>
          <cell r="E84">
            <v>509000</v>
          </cell>
          <cell r="G84">
            <v>770</v>
          </cell>
        </row>
        <row r="85">
          <cell r="A85">
            <v>509200</v>
          </cell>
          <cell r="B85">
            <v>509200</v>
          </cell>
          <cell r="C85">
            <v>509200</v>
          </cell>
          <cell r="D85">
            <v>509200</v>
          </cell>
          <cell r="E85">
            <v>509200</v>
          </cell>
          <cell r="G85">
            <v>770</v>
          </cell>
        </row>
        <row r="86">
          <cell r="A86">
            <v>509300</v>
          </cell>
          <cell r="B86">
            <v>604900</v>
          </cell>
          <cell r="C86">
            <v>604900</v>
          </cell>
          <cell r="D86">
            <v>509300</v>
          </cell>
          <cell r="E86">
            <v>604901</v>
          </cell>
          <cell r="G86">
            <v>789</v>
          </cell>
        </row>
        <row r="87">
          <cell r="A87">
            <v>509400</v>
          </cell>
          <cell r="B87">
            <v>509400</v>
          </cell>
          <cell r="C87">
            <v>509400</v>
          </cell>
          <cell r="D87">
            <v>509400</v>
          </cell>
          <cell r="E87">
            <v>509400</v>
          </cell>
          <cell r="G87">
            <v>789</v>
          </cell>
        </row>
        <row r="88">
          <cell r="A88">
            <v>509450</v>
          </cell>
          <cell r="B88">
            <v>509450</v>
          </cell>
          <cell r="C88">
            <v>509450</v>
          </cell>
          <cell r="D88">
            <v>509450</v>
          </cell>
          <cell r="E88">
            <v>509450</v>
          </cell>
          <cell r="G88">
            <v>789</v>
          </cell>
        </row>
        <row r="89">
          <cell r="A89">
            <v>509700</v>
          </cell>
          <cell r="B89">
            <v>509700</v>
          </cell>
          <cell r="C89">
            <v>509700</v>
          </cell>
          <cell r="D89">
            <v>509700</v>
          </cell>
          <cell r="E89">
            <v>509700</v>
          </cell>
          <cell r="G89">
            <v>770</v>
          </cell>
        </row>
        <row r="90">
          <cell r="A90">
            <v>510500</v>
          </cell>
          <cell r="B90">
            <v>510500</v>
          </cell>
          <cell r="C90">
            <v>510500</v>
          </cell>
          <cell r="D90">
            <v>510500</v>
          </cell>
          <cell r="E90">
            <v>504910</v>
          </cell>
          <cell r="G90">
            <v>789</v>
          </cell>
        </row>
        <row r="91">
          <cell r="A91">
            <v>510600</v>
          </cell>
          <cell r="B91">
            <v>510600</v>
          </cell>
          <cell r="C91">
            <v>510600</v>
          </cell>
          <cell r="D91">
            <v>510600</v>
          </cell>
          <cell r="E91">
            <v>510600</v>
          </cell>
          <cell r="G91">
            <v>789</v>
          </cell>
        </row>
        <row r="92">
          <cell r="A92">
            <v>510700</v>
          </cell>
          <cell r="B92">
            <v>510700</v>
          </cell>
          <cell r="C92">
            <v>510700</v>
          </cell>
          <cell r="D92">
            <v>510700</v>
          </cell>
          <cell r="E92">
            <v>510702</v>
          </cell>
          <cell r="F92">
            <v>510702</v>
          </cell>
          <cell r="G92">
            <v>2014</v>
          </cell>
        </row>
        <row r="93">
          <cell r="A93">
            <v>510750</v>
          </cell>
          <cell r="B93">
            <v>510750</v>
          </cell>
          <cell r="C93">
            <v>510750</v>
          </cell>
          <cell r="D93">
            <v>510750</v>
          </cell>
          <cell r="E93">
            <v>510750</v>
          </cell>
          <cell r="G93">
            <v>2014</v>
          </cell>
        </row>
        <row r="94">
          <cell r="A94">
            <v>510800</v>
          </cell>
          <cell r="B94">
            <v>510800</v>
          </cell>
          <cell r="C94">
            <v>510800</v>
          </cell>
          <cell r="D94">
            <v>510800</v>
          </cell>
          <cell r="E94">
            <v>510800</v>
          </cell>
        </row>
        <row r="95">
          <cell r="A95">
            <v>511000</v>
          </cell>
          <cell r="B95">
            <v>511000</v>
          </cell>
          <cell r="C95">
            <v>511000</v>
          </cell>
          <cell r="D95">
            <v>511000</v>
          </cell>
          <cell r="E95">
            <v>511000</v>
          </cell>
          <cell r="G95">
            <v>789</v>
          </cell>
        </row>
        <row r="96">
          <cell r="A96">
            <v>511100</v>
          </cell>
          <cell r="B96">
            <v>511100</v>
          </cell>
          <cell r="C96">
            <v>511100</v>
          </cell>
          <cell r="D96">
            <v>511100</v>
          </cell>
          <cell r="E96">
            <v>511100</v>
          </cell>
          <cell r="G96">
            <v>770</v>
          </cell>
        </row>
        <row r="97">
          <cell r="A97">
            <v>511300</v>
          </cell>
          <cell r="B97">
            <v>511300</v>
          </cell>
          <cell r="C97">
            <v>511300</v>
          </cell>
          <cell r="D97">
            <v>511300</v>
          </cell>
          <cell r="E97">
            <v>511300</v>
          </cell>
          <cell r="G97">
            <v>770</v>
          </cell>
        </row>
        <row r="98">
          <cell r="A98">
            <v>511400</v>
          </cell>
          <cell r="B98">
            <v>511400</v>
          </cell>
          <cell r="C98">
            <v>511400</v>
          </cell>
          <cell r="D98">
            <v>511400</v>
          </cell>
          <cell r="E98">
            <v>511400</v>
          </cell>
          <cell r="G98">
            <v>770</v>
          </cell>
        </row>
        <row r="99">
          <cell r="A99">
            <v>511500</v>
          </cell>
          <cell r="B99">
            <v>511500</v>
          </cell>
          <cell r="C99">
            <v>511500</v>
          </cell>
          <cell r="D99">
            <v>511500</v>
          </cell>
          <cell r="E99">
            <v>511500</v>
          </cell>
          <cell r="G99">
            <v>770</v>
          </cell>
        </row>
        <row r="100">
          <cell r="A100">
            <v>511600</v>
          </cell>
          <cell r="B100">
            <v>511600</v>
          </cell>
          <cell r="C100">
            <v>511600</v>
          </cell>
          <cell r="D100">
            <v>511600</v>
          </cell>
          <cell r="E100">
            <v>511600</v>
          </cell>
          <cell r="G100">
            <v>789</v>
          </cell>
        </row>
        <row r="101">
          <cell r="A101">
            <v>511700</v>
          </cell>
          <cell r="B101">
            <v>511700</v>
          </cell>
          <cell r="C101">
            <v>511700</v>
          </cell>
          <cell r="D101">
            <v>511700</v>
          </cell>
          <cell r="E101">
            <v>511700</v>
          </cell>
          <cell r="G101">
            <v>789</v>
          </cell>
        </row>
        <row r="102">
          <cell r="A102">
            <v>511703</v>
          </cell>
          <cell r="D102">
            <v>511703</v>
          </cell>
          <cell r="E102">
            <v>511703</v>
          </cell>
          <cell r="G102">
            <v>789</v>
          </cell>
        </row>
        <row r="103">
          <cell r="A103">
            <v>511800</v>
          </cell>
          <cell r="B103">
            <v>511800</v>
          </cell>
          <cell r="C103">
            <v>511800</v>
          </cell>
          <cell r="D103">
            <v>511800</v>
          </cell>
          <cell r="E103">
            <v>511800</v>
          </cell>
          <cell r="G103">
            <v>770</v>
          </cell>
        </row>
        <row r="104">
          <cell r="A104">
            <v>511900</v>
          </cell>
          <cell r="B104">
            <v>511900</v>
          </cell>
          <cell r="C104">
            <v>511900</v>
          </cell>
          <cell r="D104">
            <v>511900</v>
          </cell>
          <cell r="E104">
            <v>511900</v>
          </cell>
          <cell r="G104">
            <v>770</v>
          </cell>
        </row>
        <row r="105">
          <cell r="A105">
            <v>512000</v>
          </cell>
          <cell r="B105">
            <v>892200</v>
          </cell>
          <cell r="C105">
            <v>892200</v>
          </cell>
          <cell r="D105">
            <v>512000</v>
          </cell>
          <cell r="E105">
            <v>512000</v>
          </cell>
          <cell r="G105">
            <v>770</v>
          </cell>
        </row>
        <row r="106">
          <cell r="A106">
            <v>512200</v>
          </cell>
          <cell r="B106">
            <v>512200</v>
          </cell>
          <cell r="C106">
            <v>512200</v>
          </cell>
          <cell r="D106">
            <v>512200</v>
          </cell>
          <cell r="E106">
            <v>512200</v>
          </cell>
          <cell r="G106">
            <v>770</v>
          </cell>
        </row>
        <row r="107">
          <cell r="A107">
            <v>512400</v>
          </cell>
          <cell r="B107">
            <v>512400</v>
          </cell>
          <cell r="C107">
            <v>512400</v>
          </cell>
          <cell r="D107">
            <v>512400</v>
          </cell>
          <cell r="E107">
            <v>512400</v>
          </cell>
          <cell r="G107">
            <v>770</v>
          </cell>
        </row>
        <row r="108">
          <cell r="A108">
            <v>514300</v>
          </cell>
          <cell r="B108">
            <v>514300</v>
          </cell>
          <cell r="C108">
            <v>514300</v>
          </cell>
          <cell r="D108">
            <v>514300</v>
          </cell>
          <cell r="E108">
            <v>514300</v>
          </cell>
          <cell r="G108">
            <v>770</v>
          </cell>
        </row>
        <row r="109">
          <cell r="A109">
            <v>515100</v>
          </cell>
          <cell r="B109">
            <v>515100</v>
          </cell>
          <cell r="C109">
            <v>515100</v>
          </cell>
          <cell r="D109">
            <v>515100</v>
          </cell>
          <cell r="E109">
            <v>515100</v>
          </cell>
          <cell r="G109">
            <v>770</v>
          </cell>
        </row>
        <row r="110">
          <cell r="A110">
            <v>515200</v>
          </cell>
          <cell r="B110">
            <v>515200</v>
          </cell>
          <cell r="C110">
            <v>515200</v>
          </cell>
          <cell r="D110">
            <v>515200</v>
          </cell>
          <cell r="E110">
            <v>515200</v>
          </cell>
          <cell r="G110">
            <v>770</v>
          </cell>
        </row>
        <row r="111">
          <cell r="A111">
            <v>515500</v>
          </cell>
          <cell r="B111">
            <v>515500</v>
          </cell>
          <cell r="C111">
            <v>515500</v>
          </cell>
          <cell r="D111">
            <v>515500</v>
          </cell>
          <cell r="E111">
            <v>515500</v>
          </cell>
          <cell r="G111">
            <v>789</v>
          </cell>
        </row>
        <row r="112">
          <cell r="A112">
            <v>515900</v>
          </cell>
          <cell r="B112">
            <v>515900</v>
          </cell>
          <cell r="C112">
            <v>515900</v>
          </cell>
          <cell r="D112">
            <v>515900</v>
          </cell>
          <cell r="E112">
            <v>515900</v>
          </cell>
          <cell r="G112">
            <v>770</v>
          </cell>
        </row>
        <row r="113">
          <cell r="A113">
            <v>516400</v>
          </cell>
          <cell r="B113">
            <v>516400</v>
          </cell>
          <cell r="C113">
            <v>516400</v>
          </cell>
          <cell r="D113">
            <v>516400</v>
          </cell>
          <cell r="E113">
            <v>516400</v>
          </cell>
          <cell r="G113">
            <v>770</v>
          </cell>
        </row>
        <row r="114">
          <cell r="A114">
            <v>516500</v>
          </cell>
          <cell r="B114">
            <v>516500</v>
          </cell>
          <cell r="C114">
            <v>516500</v>
          </cell>
          <cell r="D114">
            <v>516500</v>
          </cell>
          <cell r="E114">
            <v>516500</v>
          </cell>
          <cell r="G114">
            <v>770</v>
          </cell>
        </row>
        <row r="115">
          <cell r="A115">
            <v>516600</v>
          </cell>
          <cell r="B115">
            <v>516600</v>
          </cell>
          <cell r="C115">
            <v>516600</v>
          </cell>
          <cell r="D115">
            <v>516600</v>
          </cell>
          <cell r="E115">
            <v>516600</v>
          </cell>
          <cell r="G115">
            <v>789</v>
          </cell>
        </row>
        <row r="116">
          <cell r="A116">
            <v>516700</v>
          </cell>
          <cell r="B116">
            <v>516700</v>
          </cell>
          <cell r="C116">
            <v>516700</v>
          </cell>
          <cell r="D116">
            <v>516700</v>
          </cell>
          <cell r="E116">
            <v>516700</v>
          </cell>
          <cell r="G116">
            <v>789</v>
          </cell>
        </row>
        <row r="117">
          <cell r="A117">
            <v>517000</v>
          </cell>
          <cell r="B117">
            <v>517000</v>
          </cell>
          <cell r="C117">
            <v>517000</v>
          </cell>
          <cell r="D117">
            <v>517000</v>
          </cell>
          <cell r="E117">
            <v>517000</v>
          </cell>
          <cell r="G117">
            <v>789</v>
          </cell>
        </row>
        <row r="118">
          <cell r="A118">
            <v>517100</v>
          </cell>
          <cell r="B118">
            <v>517100</v>
          </cell>
          <cell r="C118">
            <v>517100</v>
          </cell>
          <cell r="D118">
            <v>517100</v>
          </cell>
          <cell r="E118">
            <v>517100</v>
          </cell>
          <cell r="G118">
            <v>770</v>
          </cell>
        </row>
        <row r="119">
          <cell r="A119">
            <v>517300</v>
          </cell>
          <cell r="B119">
            <v>517300</v>
          </cell>
          <cell r="C119">
            <v>517300</v>
          </cell>
          <cell r="D119">
            <v>517300</v>
          </cell>
          <cell r="E119">
            <v>517300</v>
          </cell>
          <cell r="G119">
            <v>789</v>
          </cell>
        </row>
        <row r="120">
          <cell r="A120">
            <v>517400</v>
          </cell>
          <cell r="B120">
            <v>517400</v>
          </cell>
          <cell r="C120">
            <v>517400</v>
          </cell>
          <cell r="D120">
            <v>517400</v>
          </cell>
          <cell r="E120">
            <v>517400</v>
          </cell>
          <cell r="G120">
            <v>770</v>
          </cell>
        </row>
        <row r="121">
          <cell r="A121">
            <v>517500</v>
          </cell>
          <cell r="B121">
            <v>517500</v>
          </cell>
          <cell r="C121">
            <v>517500</v>
          </cell>
          <cell r="D121">
            <v>517500</v>
          </cell>
          <cell r="E121">
            <v>517500</v>
          </cell>
          <cell r="G121">
            <v>770</v>
          </cell>
        </row>
        <row r="122">
          <cell r="A122">
            <v>517600</v>
          </cell>
          <cell r="B122">
            <v>517600</v>
          </cell>
          <cell r="C122">
            <v>517600</v>
          </cell>
          <cell r="D122">
            <v>517600</v>
          </cell>
          <cell r="E122">
            <v>517600</v>
          </cell>
          <cell r="G122">
            <v>770</v>
          </cell>
        </row>
        <row r="123">
          <cell r="A123">
            <v>517900</v>
          </cell>
          <cell r="B123">
            <v>517900</v>
          </cell>
          <cell r="C123">
            <v>517900</v>
          </cell>
          <cell r="D123">
            <v>517900</v>
          </cell>
          <cell r="E123">
            <v>517900</v>
          </cell>
          <cell r="G123">
            <v>789</v>
          </cell>
        </row>
        <row r="124">
          <cell r="A124">
            <v>518100</v>
          </cell>
          <cell r="B124">
            <v>518100</v>
          </cell>
          <cell r="C124">
            <v>518100</v>
          </cell>
          <cell r="D124">
            <v>518100</v>
          </cell>
          <cell r="E124">
            <v>518100</v>
          </cell>
          <cell r="G124">
            <v>789</v>
          </cell>
        </row>
        <row r="125">
          <cell r="A125">
            <v>518200</v>
          </cell>
          <cell r="B125">
            <v>518200</v>
          </cell>
          <cell r="C125">
            <v>518200</v>
          </cell>
          <cell r="D125">
            <v>518200</v>
          </cell>
          <cell r="E125">
            <v>518200</v>
          </cell>
          <cell r="G125">
            <v>770</v>
          </cell>
        </row>
        <row r="126">
          <cell r="A126">
            <v>518300</v>
          </cell>
          <cell r="B126">
            <v>518300</v>
          </cell>
          <cell r="C126">
            <v>518300</v>
          </cell>
          <cell r="D126">
            <v>518300</v>
          </cell>
          <cell r="E126">
            <v>518300</v>
          </cell>
          <cell r="G126">
            <v>789</v>
          </cell>
        </row>
        <row r="127">
          <cell r="A127">
            <v>518500</v>
          </cell>
          <cell r="B127">
            <v>518500</v>
          </cell>
          <cell r="C127">
            <v>518500</v>
          </cell>
          <cell r="D127">
            <v>518500</v>
          </cell>
          <cell r="E127">
            <v>518500</v>
          </cell>
          <cell r="G127">
            <v>770</v>
          </cell>
        </row>
        <row r="128">
          <cell r="A128">
            <v>518600</v>
          </cell>
          <cell r="B128">
            <v>518600</v>
          </cell>
          <cell r="C128">
            <v>518600</v>
          </cell>
          <cell r="D128">
            <v>518600</v>
          </cell>
          <cell r="E128">
            <v>518600</v>
          </cell>
          <cell r="G128">
            <v>789</v>
          </cell>
        </row>
        <row r="129">
          <cell r="A129">
            <v>518601</v>
          </cell>
          <cell r="B129">
            <v>518601</v>
          </cell>
          <cell r="C129">
            <v>518601</v>
          </cell>
          <cell r="D129">
            <v>518601</v>
          </cell>
          <cell r="E129">
            <v>518601</v>
          </cell>
          <cell r="G129">
            <v>789</v>
          </cell>
        </row>
        <row r="130">
          <cell r="A130">
            <v>519000</v>
          </cell>
          <cell r="B130">
            <v>519000</v>
          </cell>
          <cell r="C130">
            <v>519000</v>
          </cell>
          <cell r="D130">
            <v>519000</v>
          </cell>
          <cell r="E130">
            <v>510505</v>
          </cell>
          <cell r="G130">
            <v>2014</v>
          </cell>
        </row>
        <row r="131">
          <cell r="A131">
            <v>519100</v>
          </cell>
          <cell r="B131">
            <v>519100</v>
          </cell>
          <cell r="C131">
            <v>519100</v>
          </cell>
          <cell r="D131">
            <v>519100</v>
          </cell>
          <cell r="E131">
            <v>519100</v>
          </cell>
          <cell r="G131">
            <v>789</v>
          </cell>
        </row>
        <row r="132">
          <cell r="A132">
            <v>519200</v>
          </cell>
          <cell r="B132">
            <v>519200</v>
          </cell>
          <cell r="C132">
            <v>519200</v>
          </cell>
          <cell r="D132">
            <v>519200</v>
          </cell>
          <cell r="E132">
            <v>519200</v>
          </cell>
          <cell r="G132">
            <v>770</v>
          </cell>
        </row>
        <row r="133">
          <cell r="A133">
            <v>519301</v>
          </cell>
          <cell r="B133">
            <v>590000</v>
          </cell>
          <cell r="C133">
            <v>590000</v>
          </cell>
          <cell r="D133">
            <v>519301</v>
          </cell>
          <cell r="E133">
            <v>590000</v>
          </cell>
          <cell r="F133">
            <v>900057</v>
          </cell>
          <cell r="G133">
            <v>2014</v>
          </cell>
        </row>
        <row r="134">
          <cell r="A134">
            <v>519400</v>
          </cell>
          <cell r="B134">
            <v>519400</v>
          </cell>
          <cell r="C134">
            <v>519400</v>
          </cell>
          <cell r="D134">
            <v>519400</v>
          </cell>
          <cell r="E134">
            <v>519400</v>
          </cell>
          <cell r="G134">
            <v>789</v>
          </cell>
        </row>
        <row r="135">
          <cell r="A135">
            <v>519700</v>
          </cell>
          <cell r="B135">
            <v>519700</v>
          </cell>
          <cell r="C135">
            <v>519700</v>
          </cell>
          <cell r="D135">
            <v>519700</v>
          </cell>
          <cell r="E135">
            <v>519700</v>
          </cell>
          <cell r="G135">
            <v>789</v>
          </cell>
        </row>
        <row r="136">
          <cell r="A136">
            <v>519800</v>
          </cell>
          <cell r="B136">
            <v>519800</v>
          </cell>
          <cell r="C136">
            <v>519800</v>
          </cell>
          <cell r="D136">
            <v>519800</v>
          </cell>
          <cell r="E136">
            <v>519800</v>
          </cell>
          <cell r="G136">
            <v>789</v>
          </cell>
        </row>
        <row r="137">
          <cell r="A137">
            <v>520000</v>
          </cell>
          <cell r="B137">
            <v>520000</v>
          </cell>
          <cell r="C137">
            <v>520000</v>
          </cell>
          <cell r="D137">
            <v>520000</v>
          </cell>
          <cell r="E137">
            <v>520000</v>
          </cell>
          <cell r="G137">
            <v>770</v>
          </cell>
        </row>
        <row r="138">
          <cell r="A138">
            <v>520001</v>
          </cell>
          <cell r="B138">
            <v>535700</v>
          </cell>
          <cell r="C138">
            <v>535700</v>
          </cell>
          <cell r="D138">
            <v>520001</v>
          </cell>
          <cell r="E138">
            <v>535715</v>
          </cell>
          <cell r="G138">
            <v>770</v>
          </cell>
        </row>
        <row r="139">
          <cell r="A139">
            <v>520100</v>
          </cell>
          <cell r="B139">
            <v>520100</v>
          </cell>
          <cell r="C139">
            <v>520100</v>
          </cell>
          <cell r="D139">
            <v>520100</v>
          </cell>
          <cell r="E139">
            <v>520102</v>
          </cell>
          <cell r="G139">
            <v>789</v>
          </cell>
        </row>
        <row r="140">
          <cell r="A140">
            <v>520200</v>
          </cell>
          <cell r="B140">
            <v>520200</v>
          </cell>
          <cell r="C140">
            <v>520200</v>
          </cell>
          <cell r="D140">
            <v>520200</v>
          </cell>
          <cell r="E140">
            <v>520200</v>
          </cell>
          <cell r="G140">
            <v>770</v>
          </cell>
        </row>
        <row r="141">
          <cell r="A141">
            <v>520400</v>
          </cell>
          <cell r="B141">
            <v>520400</v>
          </cell>
          <cell r="C141">
            <v>520400</v>
          </cell>
          <cell r="D141">
            <v>520400</v>
          </cell>
          <cell r="E141">
            <v>520400</v>
          </cell>
          <cell r="G141">
            <v>770</v>
          </cell>
        </row>
        <row r="142">
          <cell r="A142">
            <v>520500</v>
          </cell>
          <cell r="B142">
            <v>520500</v>
          </cell>
          <cell r="C142">
            <v>520500</v>
          </cell>
          <cell r="D142">
            <v>520500</v>
          </cell>
          <cell r="E142">
            <v>510714</v>
          </cell>
          <cell r="G142">
            <v>2014</v>
          </cell>
        </row>
        <row r="143">
          <cell r="A143">
            <v>526700</v>
          </cell>
          <cell r="B143">
            <v>526700</v>
          </cell>
          <cell r="C143">
            <v>526700</v>
          </cell>
          <cell r="D143">
            <v>526700</v>
          </cell>
          <cell r="E143">
            <v>526700</v>
          </cell>
          <cell r="G143">
            <v>770</v>
          </cell>
        </row>
        <row r="144">
          <cell r="A144">
            <v>530200</v>
          </cell>
          <cell r="B144">
            <v>530200</v>
          </cell>
          <cell r="C144">
            <v>530200</v>
          </cell>
          <cell r="D144">
            <v>530200</v>
          </cell>
          <cell r="E144">
            <v>530200</v>
          </cell>
        </row>
        <row r="145">
          <cell r="A145">
            <v>530300</v>
          </cell>
          <cell r="B145">
            <v>530300</v>
          </cell>
          <cell r="C145">
            <v>530300</v>
          </cell>
          <cell r="D145">
            <v>530300</v>
          </cell>
          <cell r="E145">
            <v>530300</v>
          </cell>
          <cell r="G145">
            <v>194</v>
          </cell>
        </row>
        <row r="146">
          <cell r="A146">
            <v>530400</v>
          </cell>
          <cell r="B146">
            <v>530400</v>
          </cell>
          <cell r="C146">
            <v>530400</v>
          </cell>
          <cell r="D146">
            <v>530400</v>
          </cell>
          <cell r="E146">
            <v>530400</v>
          </cell>
          <cell r="G146">
            <v>770</v>
          </cell>
        </row>
        <row r="147">
          <cell r="A147">
            <v>530500</v>
          </cell>
          <cell r="B147">
            <v>530500</v>
          </cell>
          <cell r="C147">
            <v>530500</v>
          </cell>
          <cell r="D147">
            <v>530500</v>
          </cell>
          <cell r="E147">
            <v>530500</v>
          </cell>
          <cell r="G147">
            <v>194</v>
          </cell>
        </row>
        <row r="148">
          <cell r="A148">
            <v>530700</v>
          </cell>
          <cell r="D148">
            <v>530700</v>
          </cell>
          <cell r="E148">
            <v>530700</v>
          </cell>
          <cell r="G148">
            <v>770</v>
          </cell>
        </row>
        <row r="149">
          <cell r="A149">
            <v>530900</v>
          </cell>
          <cell r="B149">
            <v>530900</v>
          </cell>
          <cell r="C149">
            <v>530900</v>
          </cell>
          <cell r="D149">
            <v>530900</v>
          </cell>
          <cell r="E149">
            <v>530900</v>
          </cell>
          <cell r="G149">
            <v>194</v>
          </cell>
        </row>
        <row r="150">
          <cell r="A150">
            <v>531000</v>
          </cell>
          <cell r="D150">
            <v>531000</v>
          </cell>
          <cell r="E150">
            <v>531000</v>
          </cell>
          <cell r="G150">
            <v>194</v>
          </cell>
        </row>
        <row r="151">
          <cell r="A151">
            <v>531100</v>
          </cell>
          <cell r="D151">
            <v>531100</v>
          </cell>
          <cell r="E151">
            <v>531100</v>
          </cell>
          <cell r="G151">
            <v>770</v>
          </cell>
        </row>
        <row r="152">
          <cell r="A152">
            <v>531200</v>
          </cell>
          <cell r="B152">
            <v>531200</v>
          </cell>
          <cell r="C152">
            <v>531200</v>
          </cell>
          <cell r="D152">
            <v>531200</v>
          </cell>
          <cell r="E152">
            <v>531200</v>
          </cell>
        </row>
        <row r="153">
          <cell r="A153">
            <v>531700</v>
          </cell>
          <cell r="D153">
            <v>531700</v>
          </cell>
          <cell r="E153">
            <v>531700</v>
          </cell>
          <cell r="G153">
            <v>770</v>
          </cell>
        </row>
        <row r="154">
          <cell r="A154">
            <v>531900</v>
          </cell>
          <cell r="B154">
            <v>531900</v>
          </cell>
          <cell r="C154">
            <v>531900</v>
          </cell>
          <cell r="D154">
            <v>531900</v>
          </cell>
          <cell r="E154">
            <v>531900</v>
          </cell>
          <cell r="G154">
            <v>770</v>
          </cell>
        </row>
        <row r="155">
          <cell r="A155">
            <v>531907</v>
          </cell>
          <cell r="D155">
            <v>531907</v>
          </cell>
          <cell r="E155">
            <v>531907</v>
          </cell>
          <cell r="G155">
            <v>770</v>
          </cell>
        </row>
        <row r="156">
          <cell r="A156">
            <v>532000</v>
          </cell>
          <cell r="B156">
            <v>532000</v>
          </cell>
          <cell r="C156">
            <v>532000</v>
          </cell>
          <cell r="D156">
            <v>532000</v>
          </cell>
          <cell r="E156">
            <v>532000</v>
          </cell>
        </row>
        <row r="157">
          <cell r="A157">
            <v>532100</v>
          </cell>
          <cell r="B157">
            <v>532100</v>
          </cell>
          <cell r="C157">
            <v>532100</v>
          </cell>
          <cell r="D157">
            <v>532100</v>
          </cell>
          <cell r="E157">
            <v>532100</v>
          </cell>
          <cell r="G157">
            <v>789</v>
          </cell>
        </row>
        <row r="158">
          <cell r="A158">
            <v>532200</v>
          </cell>
          <cell r="B158">
            <v>532200</v>
          </cell>
          <cell r="C158">
            <v>532200</v>
          </cell>
          <cell r="D158">
            <v>532200</v>
          </cell>
          <cell r="E158">
            <v>532200</v>
          </cell>
          <cell r="G158">
            <v>789</v>
          </cell>
        </row>
        <row r="159">
          <cell r="A159">
            <v>532300</v>
          </cell>
          <cell r="B159">
            <v>532300</v>
          </cell>
          <cell r="C159">
            <v>532300</v>
          </cell>
          <cell r="D159">
            <v>532300</v>
          </cell>
          <cell r="E159">
            <v>532300</v>
          </cell>
          <cell r="G159">
            <v>789</v>
          </cell>
        </row>
        <row r="160">
          <cell r="A160">
            <v>532400</v>
          </cell>
          <cell r="B160">
            <v>532400</v>
          </cell>
          <cell r="C160">
            <v>532400</v>
          </cell>
          <cell r="D160">
            <v>532400</v>
          </cell>
          <cell r="E160">
            <v>532400</v>
          </cell>
          <cell r="G160">
            <v>789</v>
          </cell>
        </row>
        <row r="161">
          <cell r="A161">
            <v>532500</v>
          </cell>
          <cell r="B161">
            <v>532500</v>
          </cell>
          <cell r="C161">
            <v>532500</v>
          </cell>
          <cell r="D161">
            <v>532500</v>
          </cell>
          <cell r="E161">
            <v>532500</v>
          </cell>
          <cell r="G161">
            <v>194</v>
          </cell>
        </row>
        <row r="162">
          <cell r="A162">
            <v>532700</v>
          </cell>
          <cell r="B162">
            <v>532700</v>
          </cell>
          <cell r="C162">
            <v>532700</v>
          </cell>
          <cell r="D162">
            <v>532700</v>
          </cell>
          <cell r="E162" t="str">
            <v>-</v>
          </cell>
          <cell r="F162">
            <v>750910</v>
          </cell>
          <cell r="G162">
            <v>789</v>
          </cell>
        </row>
        <row r="163">
          <cell r="A163">
            <v>532800</v>
          </cell>
          <cell r="B163">
            <v>532800</v>
          </cell>
          <cell r="C163">
            <v>532800</v>
          </cell>
          <cell r="D163">
            <v>532800</v>
          </cell>
          <cell r="E163">
            <v>532800</v>
          </cell>
          <cell r="G163">
            <v>789</v>
          </cell>
        </row>
        <row r="164">
          <cell r="A164">
            <v>533300</v>
          </cell>
          <cell r="B164">
            <v>535700</v>
          </cell>
          <cell r="C164">
            <v>535700</v>
          </cell>
          <cell r="D164">
            <v>533300</v>
          </cell>
          <cell r="E164">
            <v>535715</v>
          </cell>
          <cell r="G164">
            <v>770</v>
          </cell>
        </row>
        <row r="165">
          <cell r="A165">
            <v>533500</v>
          </cell>
          <cell r="B165">
            <v>535700</v>
          </cell>
          <cell r="C165">
            <v>535700</v>
          </cell>
          <cell r="D165">
            <v>533500</v>
          </cell>
          <cell r="E165">
            <v>535715</v>
          </cell>
          <cell r="G165">
            <v>770</v>
          </cell>
        </row>
        <row r="166">
          <cell r="A166">
            <v>534000</v>
          </cell>
          <cell r="B166">
            <v>534000</v>
          </cell>
          <cell r="C166">
            <v>534000</v>
          </cell>
          <cell r="D166">
            <v>534000</v>
          </cell>
          <cell r="E166">
            <v>534000</v>
          </cell>
          <cell r="G166">
            <v>194</v>
          </cell>
        </row>
        <row r="167">
          <cell r="A167">
            <v>534001</v>
          </cell>
          <cell r="B167">
            <v>534000</v>
          </cell>
          <cell r="C167">
            <v>534000</v>
          </cell>
          <cell r="D167">
            <v>534001</v>
          </cell>
          <cell r="E167">
            <v>534002</v>
          </cell>
          <cell r="G167">
            <v>194</v>
          </cell>
        </row>
        <row r="168">
          <cell r="A168">
            <v>534101</v>
          </cell>
          <cell r="D168">
            <v>534101</v>
          </cell>
          <cell r="E168">
            <v>534101</v>
          </cell>
          <cell r="G168">
            <v>770</v>
          </cell>
        </row>
        <row r="169">
          <cell r="A169">
            <v>534300</v>
          </cell>
          <cell r="B169">
            <v>534300</v>
          </cell>
          <cell r="C169">
            <v>534300</v>
          </cell>
          <cell r="D169">
            <v>534300</v>
          </cell>
          <cell r="E169">
            <v>534325</v>
          </cell>
          <cell r="F169">
            <v>534325</v>
          </cell>
          <cell r="G169">
            <v>194</v>
          </cell>
        </row>
        <row r="170">
          <cell r="A170">
            <v>534319</v>
          </cell>
          <cell r="D170">
            <v>534319</v>
          </cell>
          <cell r="E170">
            <v>534319</v>
          </cell>
          <cell r="G170">
            <v>194</v>
          </cell>
        </row>
        <row r="171">
          <cell r="A171">
            <v>534400</v>
          </cell>
          <cell r="B171">
            <v>534400</v>
          </cell>
          <cell r="C171">
            <v>534400</v>
          </cell>
          <cell r="D171">
            <v>534400</v>
          </cell>
          <cell r="E171">
            <v>534400</v>
          </cell>
          <cell r="G171">
            <v>489</v>
          </cell>
        </row>
        <row r="172">
          <cell r="A172">
            <v>534500</v>
          </cell>
          <cell r="B172">
            <v>534500</v>
          </cell>
          <cell r="C172">
            <v>534500</v>
          </cell>
          <cell r="D172">
            <v>534500</v>
          </cell>
          <cell r="E172">
            <v>534500</v>
          </cell>
          <cell r="G172">
            <v>770</v>
          </cell>
        </row>
        <row r="173">
          <cell r="A173">
            <v>534600</v>
          </cell>
          <cell r="B173">
            <v>534600</v>
          </cell>
          <cell r="C173">
            <v>534600</v>
          </cell>
          <cell r="D173">
            <v>534600</v>
          </cell>
          <cell r="E173">
            <v>534600</v>
          </cell>
          <cell r="G173">
            <v>770</v>
          </cell>
        </row>
        <row r="174">
          <cell r="A174">
            <v>534602</v>
          </cell>
          <cell r="D174">
            <v>534602</v>
          </cell>
          <cell r="E174">
            <v>534602</v>
          </cell>
          <cell r="G174">
            <v>770</v>
          </cell>
        </row>
        <row r="175">
          <cell r="A175">
            <v>534603</v>
          </cell>
          <cell r="D175">
            <v>534603</v>
          </cell>
          <cell r="E175">
            <v>534603</v>
          </cell>
          <cell r="G175">
            <v>770</v>
          </cell>
        </row>
        <row r="176">
          <cell r="A176">
            <v>535100</v>
          </cell>
          <cell r="B176">
            <v>535100</v>
          </cell>
          <cell r="C176">
            <v>535100</v>
          </cell>
          <cell r="D176">
            <v>535100</v>
          </cell>
          <cell r="E176">
            <v>535100</v>
          </cell>
          <cell r="G176">
            <v>770</v>
          </cell>
        </row>
        <row r="177">
          <cell r="A177">
            <v>535200</v>
          </cell>
          <cell r="B177">
            <v>535200</v>
          </cell>
          <cell r="C177">
            <v>535200</v>
          </cell>
          <cell r="D177">
            <v>535200</v>
          </cell>
          <cell r="E177">
            <v>535200</v>
          </cell>
          <cell r="G177">
            <v>194</v>
          </cell>
        </row>
        <row r="178">
          <cell r="A178">
            <v>535300</v>
          </cell>
          <cell r="B178">
            <v>535300</v>
          </cell>
          <cell r="C178">
            <v>535300</v>
          </cell>
          <cell r="D178">
            <v>535300</v>
          </cell>
          <cell r="E178">
            <v>535300</v>
          </cell>
          <cell r="G178">
            <v>770</v>
          </cell>
        </row>
        <row r="179">
          <cell r="A179">
            <v>535700</v>
          </cell>
          <cell r="B179">
            <v>535700</v>
          </cell>
          <cell r="C179">
            <v>535700</v>
          </cell>
          <cell r="D179">
            <v>535700</v>
          </cell>
          <cell r="E179">
            <v>535715</v>
          </cell>
          <cell r="G179">
            <v>770</v>
          </cell>
        </row>
        <row r="180">
          <cell r="A180">
            <v>535703</v>
          </cell>
          <cell r="B180">
            <v>535700</v>
          </cell>
          <cell r="C180">
            <v>535700</v>
          </cell>
          <cell r="D180">
            <v>535703</v>
          </cell>
          <cell r="E180">
            <v>535703</v>
          </cell>
          <cell r="G180">
            <v>770</v>
          </cell>
        </row>
        <row r="181">
          <cell r="A181">
            <v>535709</v>
          </cell>
          <cell r="D181">
            <v>535709</v>
          </cell>
          <cell r="E181">
            <v>535709</v>
          </cell>
          <cell r="G181">
            <v>770</v>
          </cell>
        </row>
        <row r="182">
          <cell r="A182">
            <v>535711</v>
          </cell>
          <cell r="B182">
            <v>535711</v>
          </cell>
          <cell r="C182">
            <v>535711</v>
          </cell>
          <cell r="D182">
            <v>535711</v>
          </cell>
          <cell r="E182">
            <v>535711</v>
          </cell>
          <cell r="G182">
            <v>770</v>
          </cell>
        </row>
        <row r="183">
          <cell r="A183">
            <v>535714</v>
          </cell>
          <cell r="B183">
            <v>891500</v>
          </cell>
          <cell r="C183">
            <v>891500</v>
          </cell>
          <cell r="D183">
            <v>535714</v>
          </cell>
          <cell r="E183">
            <v>535714</v>
          </cell>
          <cell r="G183">
            <v>770</v>
          </cell>
        </row>
        <row r="184">
          <cell r="A184">
            <v>535800</v>
          </cell>
          <cell r="B184">
            <v>535800</v>
          </cell>
          <cell r="C184">
            <v>535800</v>
          </cell>
          <cell r="D184">
            <v>535800</v>
          </cell>
          <cell r="E184">
            <v>535801</v>
          </cell>
          <cell r="G184">
            <v>770</v>
          </cell>
        </row>
        <row r="185">
          <cell r="A185">
            <v>535804</v>
          </cell>
          <cell r="B185">
            <v>535800</v>
          </cell>
          <cell r="C185">
            <v>535800</v>
          </cell>
          <cell r="D185">
            <v>535804</v>
          </cell>
          <cell r="E185">
            <v>535801</v>
          </cell>
          <cell r="G185">
            <v>770</v>
          </cell>
        </row>
        <row r="186">
          <cell r="A186">
            <v>535904</v>
          </cell>
          <cell r="D186">
            <v>535904</v>
          </cell>
          <cell r="E186">
            <v>535904</v>
          </cell>
          <cell r="G186">
            <v>770</v>
          </cell>
        </row>
        <row r="187">
          <cell r="A187">
            <v>536200</v>
          </cell>
          <cell r="D187">
            <v>536200</v>
          </cell>
          <cell r="E187">
            <v>536200</v>
          </cell>
          <cell r="G187">
            <v>770</v>
          </cell>
        </row>
        <row r="188">
          <cell r="A188">
            <v>536300</v>
          </cell>
          <cell r="D188">
            <v>536300</v>
          </cell>
          <cell r="E188">
            <v>536300</v>
          </cell>
          <cell r="G188">
            <v>770</v>
          </cell>
        </row>
        <row r="189">
          <cell r="A189">
            <v>536700</v>
          </cell>
          <cell r="B189">
            <v>536700</v>
          </cell>
          <cell r="C189">
            <v>536700</v>
          </cell>
          <cell r="D189">
            <v>536700</v>
          </cell>
          <cell r="E189">
            <v>536700</v>
          </cell>
          <cell r="G189">
            <v>194</v>
          </cell>
        </row>
        <row r="190">
          <cell r="A190">
            <v>536707</v>
          </cell>
          <cell r="B190">
            <v>536707</v>
          </cell>
          <cell r="C190">
            <v>536707</v>
          </cell>
          <cell r="D190">
            <v>536707</v>
          </cell>
          <cell r="E190">
            <v>536713</v>
          </cell>
          <cell r="G190">
            <v>194</v>
          </cell>
        </row>
        <row r="191">
          <cell r="A191">
            <v>536708</v>
          </cell>
          <cell r="D191">
            <v>536708</v>
          </cell>
          <cell r="E191">
            <v>536708</v>
          </cell>
          <cell r="G191">
            <v>770</v>
          </cell>
        </row>
        <row r="192">
          <cell r="A192">
            <v>536713</v>
          </cell>
          <cell r="B192">
            <v>536707</v>
          </cell>
          <cell r="C192">
            <v>536707</v>
          </cell>
          <cell r="D192">
            <v>536713</v>
          </cell>
          <cell r="E192">
            <v>536713</v>
          </cell>
          <cell r="G192">
            <v>194</v>
          </cell>
        </row>
        <row r="193">
          <cell r="A193">
            <v>536800</v>
          </cell>
          <cell r="B193">
            <v>536800</v>
          </cell>
          <cell r="C193">
            <v>536800</v>
          </cell>
          <cell r="D193">
            <v>536800</v>
          </cell>
          <cell r="E193">
            <v>536800</v>
          </cell>
          <cell r="G193">
            <v>194</v>
          </cell>
        </row>
        <row r="194">
          <cell r="A194">
            <v>537200</v>
          </cell>
          <cell r="B194">
            <v>537200</v>
          </cell>
          <cell r="C194">
            <v>537200</v>
          </cell>
          <cell r="D194">
            <v>537200</v>
          </cell>
          <cell r="E194">
            <v>537200</v>
          </cell>
          <cell r="G194">
            <v>770</v>
          </cell>
        </row>
        <row r="195">
          <cell r="A195">
            <v>537501</v>
          </cell>
          <cell r="D195">
            <v>537501</v>
          </cell>
          <cell r="E195">
            <v>537501</v>
          </cell>
          <cell r="G195">
            <v>770</v>
          </cell>
        </row>
        <row r="196">
          <cell r="A196">
            <v>537600</v>
          </cell>
          <cell r="B196">
            <v>537600</v>
          </cell>
          <cell r="C196">
            <v>537600</v>
          </cell>
          <cell r="D196">
            <v>537600</v>
          </cell>
          <cell r="E196">
            <v>537600</v>
          </cell>
          <cell r="G196">
            <v>194</v>
          </cell>
        </row>
        <row r="197">
          <cell r="A197">
            <v>537800</v>
          </cell>
          <cell r="B197">
            <v>537800</v>
          </cell>
          <cell r="C197">
            <v>537800</v>
          </cell>
          <cell r="D197">
            <v>537800</v>
          </cell>
          <cell r="E197">
            <v>537800</v>
          </cell>
          <cell r="G197">
            <v>194</v>
          </cell>
        </row>
        <row r="198">
          <cell r="A198">
            <v>537900</v>
          </cell>
          <cell r="B198">
            <v>537900</v>
          </cell>
          <cell r="C198">
            <v>537900</v>
          </cell>
          <cell r="D198">
            <v>537900</v>
          </cell>
          <cell r="E198">
            <v>537903</v>
          </cell>
          <cell r="G198">
            <v>194</v>
          </cell>
        </row>
        <row r="199">
          <cell r="A199">
            <v>538201</v>
          </cell>
          <cell r="B199">
            <v>610503</v>
          </cell>
          <cell r="C199">
            <v>610503</v>
          </cell>
          <cell r="D199">
            <v>538201</v>
          </cell>
          <cell r="E199">
            <v>538201</v>
          </cell>
          <cell r="G199">
            <v>770</v>
          </cell>
        </row>
        <row r="200">
          <cell r="A200">
            <v>538202</v>
          </cell>
          <cell r="B200">
            <v>535700</v>
          </cell>
          <cell r="C200">
            <v>535700</v>
          </cell>
          <cell r="D200">
            <v>538202</v>
          </cell>
          <cell r="E200">
            <v>538202</v>
          </cell>
          <cell r="G200">
            <v>770</v>
          </cell>
        </row>
        <row r="201">
          <cell r="A201">
            <v>538600</v>
          </cell>
          <cell r="B201">
            <v>538600</v>
          </cell>
          <cell r="C201">
            <v>538600</v>
          </cell>
          <cell r="D201">
            <v>538600</v>
          </cell>
          <cell r="E201">
            <v>538600</v>
          </cell>
          <cell r="G201">
            <v>789</v>
          </cell>
        </row>
        <row r="202">
          <cell r="A202">
            <v>538800</v>
          </cell>
          <cell r="B202">
            <v>538800</v>
          </cell>
          <cell r="C202">
            <v>538800</v>
          </cell>
          <cell r="D202">
            <v>538800</v>
          </cell>
          <cell r="E202">
            <v>538800</v>
          </cell>
          <cell r="G202">
            <v>770</v>
          </cell>
        </row>
        <row r="203">
          <cell r="A203">
            <v>538900</v>
          </cell>
          <cell r="B203">
            <v>538900</v>
          </cell>
          <cell r="C203">
            <v>538900</v>
          </cell>
          <cell r="D203">
            <v>538900</v>
          </cell>
          <cell r="E203">
            <v>538900</v>
          </cell>
          <cell r="G203">
            <v>770</v>
          </cell>
        </row>
        <row r="204">
          <cell r="A204">
            <v>539800</v>
          </cell>
          <cell r="B204">
            <v>539800</v>
          </cell>
          <cell r="C204">
            <v>539800</v>
          </cell>
          <cell r="D204">
            <v>539800</v>
          </cell>
          <cell r="E204">
            <v>539800</v>
          </cell>
          <cell r="G204">
            <v>770</v>
          </cell>
        </row>
        <row r="205">
          <cell r="A205">
            <v>540201</v>
          </cell>
          <cell r="D205">
            <v>540201</v>
          </cell>
          <cell r="E205">
            <v>540201</v>
          </cell>
          <cell r="G205">
            <v>770</v>
          </cell>
        </row>
        <row r="206">
          <cell r="A206">
            <v>540300</v>
          </cell>
          <cell r="B206">
            <v>541300</v>
          </cell>
          <cell r="C206">
            <v>541300</v>
          </cell>
          <cell r="D206">
            <v>540300</v>
          </cell>
          <cell r="E206">
            <v>600730</v>
          </cell>
          <cell r="G206">
            <v>194</v>
          </cell>
        </row>
        <row r="207">
          <cell r="A207">
            <v>540600</v>
          </cell>
          <cell r="B207">
            <v>540600</v>
          </cell>
          <cell r="C207">
            <v>540600</v>
          </cell>
          <cell r="D207">
            <v>540600</v>
          </cell>
          <cell r="E207">
            <v>540600</v>
          </cell>
          <cell r="G207">
            <v>2014</v>
          </cell>
        </row>
        <row r="208">
          <cell r="A208">
            <v>540700</v>
          </cell>
          <cell r="B208">
            <v>540700</v>
          </cell>
          <cell r="C208">
            <v>540700</v>
          </cell>
          <cell r="D208">
            <v>540700</v>
          </cell>
          <cell r="E208">
            <v>540700</v>
          </cell>
          <cell r="G208">
            <v>232</v>
          </cell>
        </row>
        <row r="209">
          <cell r="A209">
            <v>541000</v>
          </cell>
          <cell r="B209">
            <v>541000</v>
          </cell>
          <cell r="C209">
            <v>541000</v>
          </cell>
          <cell r="D209">
            <v>541000</v>
          </cell>
          <cell r="E209">
            <v>541000</v>
          </cell>
          <cell r="G209">
            <v>789</v>
          </cell>
        </row>
        <row r="210">
          <cell r="A210">
            <v>541300</v>
          </cell>
          <cell r="B210">
            <v>541300</v>
          </cell>
          <cell r="C210">
            <v>541300</v>
          </cell>
          <cell r="D210">
            <v>541300</v>
          </cell>
          <cell r="E210">
            <v>541300</v>
          </cell>
          <cell r="G210">
            <v>194</v>
          </cell>
        </row>
        <row r="211">
          <cell r="A211">
            <v>541302</v>
          </cell>
          <cell r="B211">
            <v>541300</v>
          </cell>
          <cell r="C211">
            <v>541300</v>
          </cell>
          <cell r="D211">
            <v>541302</v>
          </cell>
          <cell r="E211">
            <v>541302</v>
          </cell>
          <cell r="G211">
            <v>232</v>
          </cell>
        </row>
        <row r="212">
          <cell r="A212">
            <v>541400</v>
          </cell>
          <cell r="B212">
            <v>541400</v>
          </cell>
          <cell r="C212">
            <v>541400</v>
          </cell>
          <cell r="D212">
            <v>541400</v>
          </cell>
          <cell r="E212">
            <v>541409</v>
          </cell>
          <cell r="G212">
            <v>770</v>
          </cell>
        </row>
        <row r="213">
          <cell r="A213">
            <v>541405</v>
          </cell>
          <cell r="D213">
            <v>541405</v>
          </cell>
          <cell r="E213">
            <v>541405</v>
          </cell>
          <cell r="G213">
            <v>789</v>
          </cell>
        </row>
        <row r="214">
          <cell r="A214">
            <v>541406</v>
          </cell>
          <cell r="B214">
            <v>541400</v>
          </cell>
          <cell r="C214">
            <v>541400</v>
          </cell>
          <cell r="D214">
            <v>541406</v>
          </cell>
          <cell r="E214">
            <v>541406</v>
          </cell>
          <cell r="G214">
            <v>789</v>
          </cell>
        </row>
        <row r="215">
          <cell r="A215">
            <v>541407</v>
          </cell>
          <cell r="B215">
            <v>541400</v>
          </cell>
          <cell r="C215">
            <v>541400</v>
          </cell>
          <cell r="D215">
            <v>541407</v>
          </cell>
          <cell r="E215">
            <v>541409</v>
          </cell>
          <cell r="G215">
            <v>770</v>
          </cell>
        </row>
        <row r="216">
          <cell r="A216">
            <v>541408</v>
          </cell>
          <cell r="B216">
            <v>541400</v>
          </cell>
          <cell r="C216">
            <v>541400</v>
          </cell>
          <cell r="D216">
            <v>541408</v>
          </cell>
          <cell r="E216">
            <v>541408</v>
          </cell>
          <cell r="G216">
            <v>770</v>
          </cell>
        </row>
        <row r="217">
          <cell r="A217">
            <v>541500</v>
          </cell>
          <cell r="B217">
            <v>541500</v>
          </cell>
          <cell r="C217">
            <v>541500</v>
          </cell>
          <cell r="D217">
            <v>541500</v>
          </cell>
          <cell r="E217">
            <v>541500</v>
          </cell>
          <cell r="G217">
            <v>232</v>
          </cell>
        </row>
        <row r="218">
          <cell r="A218">
            <v>541600</v>
          </cell>
          <cell r="B218">
            <v>541600</v>
          </cell>
          <cell r="C218">
            <v>541600</v>
          </cell>
          <cell r="D218">
            <v>541600</v>
          </cell>
          <cell r="E218">
            <v>541600</v>
          </cell>
          <cell r="G218">
            <v>770</v>
          </cell>
        </row>
        <row r="219">
          <cell r="A219">
            <v>541700</v>
          </cell>
          <cell r="B219">
            <v>541700</v>
          </cell>
          <cell r="C219">
            <v>541700</v>
          </cell>
          <cell r="D219">
            <v>541700</v>
          </cell>
          <cell r="E219">
            <v>541700</v>
          </cell>
          <cell r="G219">
            <v>770</v>
          </cell>
        </row>
        <row r="220">
          <cell r="A220">
            <v>541800</v>
          </cell>
          <cell r="B220">
            <v>541800</v>
          </cell>
          <cell r="C220">
            <v>541800</v>
          </cell>
          <cell r="D220">
            <v>541800</v>
          </cell>
          <cell r="E220">
            <v>541800</v>
          </cell>
        </row>
        <row r="221">
          <cell r="A221">
            <v>542100</v>
          </cell>
          <cell r="B221">
            <v>542100</v>
          </cell>
          <cell r="C221">
            <v>542100</v>
          </cell>
          <cell r="D221">
            <v>542100</v>
          </cell>
          <cell r="E221">
            <v>542100</v>
          </cell>
        </row>
        <row r="222">
          <cell r="A222">
            <v>542300</v>
          </cell>
          <cell r="B222">
            <v>542300</v>
          </cell>
          <cell r="C222">
            <v>542300</v>
          </cell>
          <cell r="D222">
            <v>542300</v>
          </cell>
          <cell r="E222">
            <v>542300</v>
          </cell>
          <cell r="G222">
            <v>770</v>
          </cell>
        </row>
        <row r="223">
          <cell r="A223">
            <v>542400</v>
          </cell>
          <cell r="B223">
            <v>542400</v>
          </cell>
          <cell r="C223">
            <v>542400</v>
          </cell>
          <cell r="D223">
            <v>542400</v>
          </cell>
          <cell r="E223">
            <v>542400</v>
          </cell>
          <cell r="G223">
            <v>789</v>
          </cell>
        </row>
        <row r="224">
          <cell r="A224">
            <v>542500</v>
          </cell>
          <cell r="B224">
            <v>542500</v>
          </cell>
          <cell r="C224">
            <v>542500</v>
          </cell>
          <cell r="D224">
            <v>542500</v>
          </cell>
          <cell r="E224">
            <v>542500</v>
          </cell>
          <cell r="G224">
            <v>194</v>
          </cell>
        </row>
        <row r="225">
          <cell r="A225">
            <v>542600</v>
          </cell>
          <cell r="B225">
            <v>542600</v>
          </cell>
          <cell r="C225">
            <v>542600</v>
          </cell>
          <cell r="D225">
            <v>542600</v>
          </cell>
          <cell r="E225">
            <v>542600</v>
          </cell>
          <cell r="G225">
            <v>194</v>
          </cell>
        </row>
        <row r="226">
          <cell r="A226">
            <v>542700</v>
          </cell>
          <cell r="B226">
            <v>542700</v>
          </cell>
          <cell r="C226">
            <v>542700</v>
          </cell>
          <cell r="D226">
            <v>542700</v>
          </cell>
          <cell r="E226">
            <v>542700</v>
          </cell>
        </row>
        <row r="227">
          <cell r="A227">
            <v>542800</v>
          </cell>
          <cell r="B227">
            <v>542800</v>
          </cell>
          <cell r="C227">
            <v>542800</v>
          </cell>
          <cell r="D227">
            <v>542800</v>
          </cell>
          <cell r="E227">
            <v>542800</v>
          </cell>
        </row>
        <row r="228">
          <cell r="A228">
            <v>543000</v>
          </cell>
          <cell r="B228">
            <v>543000</v>
          </cell>
          <cell r="C228">
            <v>543000</v>
          </cell>
          <cell r="D228">
            <v>543000</v>
          </cell>
          <cell r="E228">
            <v>543000</v>
          </cell>
          <cell r="G228">
            <v>194</v>
          </cell>
        </row>
        <row r="229">
          <cell r="A229">
            <v>550400</v>
          </cell>
          <cell r="B229">
            <v>550400</v>
          </cell>
          <cell r="C229">
            <v>550400</v>
          </cell>
          <cell r="D229">
            <v>550400</v>
          </cell>
          <cell r="E229">
            <v>550400</v>
          </cell>
          <cell r="G229">
            <v>489</v>
          </cell>
        </row>
        <row r="230">
          <cell r="A230">
            <v>560000</v>
          </cell>
          <cell r="B230">
            <v>560000</v>
          </cell>
          <cell r="C230">
            <v>560000</v>
          </cell>
          <cell r="D230">
            <v>560000</v>
          </cell>
          <cell r="E230">
            <v>560000</v>
          </cell>
          <cell r="G230">
            <v>2014</v>
          </cell>
        </row>
        <row r="231">
          <cell r="A231">
            <v>560001</v>
          </cell>
          <cell r="B231">
            <v>590000</v>
          </cell>
          <cell r="C231">
            <v>590000</v>
          </cell>
          <cell r="D231">
            <v>560001</v>
          </cell>
          <cell r="E231">
            <v>590000</v>
          </cell>
          <cell r="F231">
            <v>900057</v>
          </cell>
          <cell r="G231">
            <v>2014</v>
          </cell>
        </row>
        <row r="232">
          <cell r="A232">
            <v>570200</v>
          </cell>
          <cell r="B232">
            <v>570200</v>
          </cell>
          <cell r="C232">
            <v>570200</v>
          </cell>
          <cell r="D232">
            <v>570200</v>
          </cell>
          <cell r="E232">
            <v>570200</v>
          </cell>
          <cell r="G232">
            <v>770</v>
          </cell>
        </row>
        <row r="233">
          <cell r="A233">
            <v>570500</v>
          </cell>
          <cell r="B233">
            <v>570500</v>
          </cell>
          <cell r="C233">
            <v>570500</v>
          </cell>
          <cell r="D233">
            <v>570500</v>
          </cell>
          <cell r="E233">
            <v>570500</v>
          </cell>
          <cell r="G233">
            <v>789</v>
          </cell>
        </row>
        <row r="234">
          <cell r="A234">
            <v>570600</v>
          </cell>
          <cell r="B234">
            <v>570600</v>
          </cell>
          <cell r="C234">
            <v>570600</v>
          </cell>
          <cell r="D234">
            <v>570600</v>
          </cell>
          <cell r="E234">
            <v>570600</v>
          </cell>
        </row>
        <row r="235">
          <cell r="A235">
            <v>570601</v>
          </cell>
          <cell r="D235">
            <v>570601</v>
          </cell>
          <cell r="E235">
            <v>570601</v>
          </cell>
          <cell r="G235">
            <v>194</v>
          </cell>
        </row>
        <row r="236">
          <cell r="A236">
            <v>570700</v>
          </cell>
          <cell r="B236">
            <v>570700</v>
          </cell>
          <cell r="C236">
            <v>570700</v>
          </cell>
          <cell r="D236">
            <v>570700</v>
          </cell>
          <cell r="E236">
            <v>570700</v>
          </cell>
          <cell r="G236">
            <v>770</v>
          </cell>
        </row>
        <row r="237">
          <cell r="A237">
            <v>570800</v>
          </cell>
          <cell r="B237">
            <v>570800</v>
          </cell>
          <cell r="C237">
            <v>570800</v>
          </cell>
          <cell r="D237">
            <v>570800</v>
          </cell>
          <cell r="E237">
            <v>570800</v>
          </cell>
          <cell r="G237">
            <v>789</v>
          </cell>
        </row>
        <row r="238">
          <cell r="A238">
            <v>571100</v>
          </cell>
          <cell r="B238">
            <v>571100</v>
          </cell>
          <cell r="C238">
            <v>571100</v>
          </cell>
          <cell r="D238">
            <v>571100</v>
          </cell>
          <cell r="E238">
            <v>571100</v>
          </cell>
          <cell r="G238">
            <v>770</v>
          </cell>
        </row>
        <row r="239">
          <cell r="A239">
            <v>571300</v>
          </cell>
          <cell r="B239">
            <v>571300</v>
          </cell>
          <cell r="C239">
            <v>571300</v>
          </cell>
          <cell r="D239">
            <v>571300</v>
          </cell>
          <cell r="E239">
            <v>571300</v>
          </cell>
          <cell r="G239">
            <v>789</v>
          </cell>
        </row>
        <row r="240">
          <cell r="A240">
            <v>571500</v>
          </cell>
          <cell r="B240">
            <v>571500</v>
          </cell>
          <cell r="C240">
            <v>571500</v>
          </cell>
          <cell r="D240">
            <v>571500</v>
          </cell>
          <cell r="E240">
            <v>571500</v>
          </cell>
          <cell r="F240">
            <v>900014</v>
          </cell>
          <cell r="G240">
            <v>489</v>
          </cell>
        </row>
        <row r="241">
          <cell r="A241">
            <v>571501</v>
          </cell>
          <cell r="B241">
            <v>571500</v>
          </cell>
          <cell r="C241">
            <v>571500</v>
          </cell>
          <cell r="D241">
            <v>571501</v>
          </cell>
          <cell r="E241">
            <v>571501</v>
          </cell>
          <cell r="F241">
            <v>900014</v>
          </cell>
          <cell r="G241">
            <v>489</v>
          </cell>
        </row>
        <row r="242">
          <cell r="A242">
            <v>571502</v>
          </cell>
          <cell r="B242">
            <v>571500</v>
          </cell>
          <cell r="C242">
            <v>571500</v>
          </cell>
          <cell r="D242">
            <v>571502</v>
          </cell>
          <cell r="E242">
            <v>571500</v>
          </cell>
          <cell r="F242">
            <v>900014</v>
          </cell>
          <cell r="G242">
            <v>489</v>
          </cell>
        </row>
        <row r="243">
          <cell r="A243">
            <v>571503</v>
          </cell>
          <cell r="B243">
            <v>571500</v>
          </cell>
          <cell r="C243">
            <v>571500</v>
          </cell>
          <cell r="D243">
            <v>571503</v>
          </cell>
          <cell r="E243">
            <v>571500</v>
          </cell>
          <cell r="F243">
            <v>900014</v>
          </cell>
          <cell r="G243">
            <v>489</v>
          </cell>
        </row>
        <row r="244">
          <cell r="A244">
            <v>571504</v>
          </cell>
          <cell r="B244">
            <v>576000</v>
          </cell>
          <cell r="C244">
            <v>576000</v>
          </cell>
          <cell r="D244">
            <v>571504</v>
          </cell>
          <cell r="E244">
            <v>576000</v>
          </cell>
          <cell r="F244">
            <v>900014</v>
          </cell>
          <cell r="G244">
            <v>2054</v>
          </cell>
        </row>
        <row r="245">
          <cell r="A245">
            <v>571505</v>
          </cell>
          <cell r="B245">
            <v>579500</v>
          </cell>
          <cell r="C245">
            <v>579500</v>
          </cell>
          <cell r="D245">
            <v>571505</v>
          </cell>
          <cell r="E245">
            <v>571505</v>
          </cell>
          <cell r="G245">
            <v>2054</v>
          </cell>
        </row>
        <row r="246">
          <cell r="A246">
            <v>571506</v>
          </cell>
          <cell r="B246">
            <v>579500</v>
          </cell>
          <cell r="C246">
            <v>579500</v>
          </cell>
          <cell r="D246">
            <v>571506</v>
          </cell>
          <cell r="E246">
            <v>579500</v>
          </cell>
          <cell r="F246">
            <v>900014</v>
          </cell>
          <cell r="G246">
            <v>194</v>
          </cell>
        </row>
        <row r="247">
          <cell r="A247">
            <v>571507</v>
          </cell>
          <cell r="B247">
            <v>571500</v>
          </cell>
          <cell r="C247">
            <v>571500</v>
          </cell>
          <cell r="D247">
            <v>571507</v>
          </cell>
          <cell r="E247">
            <v>571500</v>
          </cell>
          <cell r="F247">
            <v>900014</v>
          </cell>
          <cell r="G247">
            <v>489</v>
          </cell>
        </row>
        <row r="248">
          <cell r="A248">
            <v>571508</v>
          </cell>
          <cell r="B248">
            <v>571500</v>
          </cell>
          <cell r="C248">
            <v>571500</v>
          </cell>
          <cell r="D248">
            <v>571508</v>
          </cell>
          <cell r="E248">
            <v>571500</v>
          </cell>
          <cell r="F248">
            <v>900014</v>
          </cell>
          <cell r="G248">
            <v>489</v>
          </cell>
        </row>
        <row r="249">
          <cell r="A249">
            <v>571600</v>
          </cell>
          <cell r="B249">
            <v>571600</v>
          </cell>
          <cell r="C249">
            <v>571600</v>
          </cell>
          <cell r="D249">
            <v>571600</v>
          </cell>
          <cell r="E249">
            <v>571600</v>
          </cell>
          <cell r="F249">
            <v>900057</v>
          </cell>
          <cell r="G249">
            <v>489</v>
          </cell>
        </row>
        <row r="250">
          <cell r="A250">
            <v>571601</v>
          </cell>
          <cell r="B250">
            <v>576100</v>
          </cell>
          <cell r="C250">
            <v>576100</v>
          </cell>
          <cell r="D250">
            <v>571601</v>
          </cell>
          <cell r="E250">
            <v>571601</v>
          </cell>
          <cell r="F250">
            <v>900071</v>
          </cell>
          <cell r="G250">
            <v>2054</v>
          </cell>
        </row>
        <row r="251">
          <cell r="A251">
            <v>571602</v>
          </cell>
          <cell r="B251">
            <v>571600</v>
          </cell>
          <cell r="C251">
            <v>571600</v>
          </cell>
          <cell r="D251">
            <v>571602</v>
          </cell>
          <cell r="E251">
            <v>571600</v>
          </cell>
          <cell r="F251">
            <v>900071</v>
          </cell>
          <cell r="G251">
            <v>489</v>
          </cell>
        </row>
        <row r="252">
          <cell r="A252">
            <v>571603</v>
          </cell>
          <cell r="D252">
            <v>571603</v>
          </cell>
          <cell r="E252">
            <v>571603</v>
          </cell>
          <cell r="F252">
            <v>900057</v>
          </cell>
          <cell r="G252">
            <v>489</v>
          </cell>
        </row>
        <row r="253">
          <cell r="A253">
            <v>571604</v>
          </cell>
          <cell r="B253">
            <v>576100</v>
          </cell>
          <cell r="C253">
            <v>576100</v>
          </cell>
          <cell r="D253">
            <v>571604</v>
          </cell>
          <cell r="E253">
            <v>571604</v>
          </cell>
          <cell r="F253">
            <v>900071</v>
          </cell>
          <cell r="G253">
            <v>2054</v>
          </cell>
        </row>
        <row r="254">
          <cell r="A254">
            <v>571605</v>
          </cell>
          <cell r="B254">
            <v>571600</v>
          </cell>
          <cell r="C254">
            <v>571600</v>
          </cell>
          <cell r="D254">
            <v>571605</v>
          </cell>
          <cell r="E254">
            <v>571600</v>
          </cell>
          <cell r="F254">
            <v>900057</v>
          </cell>
          <cell r="G254">
            <v>489</v>
          </cell>
        </row>
        <row r="255">
          <cell r="A255">
            <v>571606</v>
          </cell>
          <cell r="B255">
            <v>571600</v>
          </cell>
          <cell r="C255">
            <v>571600</v>
          </cell>
          <cell r="D255">
            <v>571606</v>
          </cell>
          <cell r="E255">
            <v>571600</v>
          </cell>
          <cell r="F255">
            <v>900057</v>
          </cell>
          <cell r="G255">
            <v>489</v>
          </cell>
        </row>
        <row r="256">
          <cell r="A256">
            <v>571700</v>
          </cell>
          <cell r="B256">
            <v>571700</v>
          </cell>
          <cell r="C256">
            <v>571700</v>
          </cell>
          <cell r="D256">
            <v>571700</v>
          </cell>
          <cell r="E256">
            <v>571700</v>
          </cell>
          <cell r="G256">
            <v>826</v>
          </cell>
        </row>
        <row r="257">
          <cell r="A257">
            <v>571701</v>
          </cell>
          <cell r="B257">
            <v>731100</v>
          </cell>
          <cell r="C257">
            <v>731100</v>
          </cell>
          <cell r="D257">
            <v>571701</v>
          </cell>
          <cell r="E257">
            <v>571701</v>
          </cell>
          <cell r="G257">
            <v>2043</v>
          </cell>
        </row>
        <row r="258">
          <cell r="A258">
            <v>571702</v>
          </cell>
          <cell r="B258">
            <v>731100</v>
          </cell>
          <cell r="C258">
            <v>731100</v>
          </cell>
          <cell r="D258">
            <v>571702</v>
          </cell>
          <cell r="E258">
            <v>571702</v>
          </cell>
          <cell r="F258">
            <v>900014</v>
          </cell>
          <cell r="G258">
            <v>2043</v>
          </cell>
        </row>
        <row r="259">
          <cell r="A259">
            <v>571706</v>
          </cell>
          <cell r="D259">
            <v>571706</v>
          </cell>
          <cell r="E259">
            <v>571706</v>
          </cell>
          <cell r="F259">
            <v>900014</v>
          </cell>
          <cell r="G259">
            <v>826</v>
          </cell>
        </row>
        <row r="260">
          <cell r="A260">
            <v>571707</v>
          </cell>
          <cell r="B260">
            <v>571700</v>
          </cell>
          <cell r="C260">
            <v>571700</v>
          </cell>
          <cell r="D260">
            <v>571707</v>
          </cell>
          <cell r="E260">
            <v>571707</v>
          </cell>
          <cell r="F260">
            <v>900014</v>
          </cell>
          <cell r="G260">
            <v>826</v>
          </cell>
        </row>
        <row r="261">
          <cell r="A261">
            <v>571800</v>
          </cell>
          <cell r="B261">
            <v>571800</v>
          </cell>
          <cell r="C261">
            <v>571800</v>
          </cell>
          <cell r="D261">
            <v>571800</v>
          </cell>
          <cell r="E261">
            <v>571800</v>
          </cell>
          <cell r="F261">
            <v>900057</v>
          </cell>
          <cell r="G261">
            <v>2043</v>
          </cell>
        </row>
        <row r="262">
          <cell r="A262">
            <v>571802</v>
          </cell>
          <cell r="B262">
            <v>571800</v>
          </cell>
          <cell r="C262">
            <v>571800</v>
          </cell>
          <cell r="D262">
            <v>571802</v>
          </cell>
          <cell r="E262">
            <v>571802</v>
          </cell>
          <cell r="G262">
            <v>291</v>
          </cell>
        </row>
        <row r="263">
          <cell r="A263">
            <v>571803</v>
          </cell>
          <cell r="B263">
            <v>571800</v>
          </cell>
          <cell r="C263">
            <v>571800</v>
          </cell>
          <cell r="D263">
            <v>571803</v>
          </cell>
          <cell r="E263">
            <v>900057</v>
          </cell>
          <cell r="F263">
            <v>900057</v>
          </cell>
          <cell r="G263">
            <v>291</v>
          </cell>
        </row>
        <row r="264">
          <cell r="A264">
            <v>571804</v>
          </cell>
          <cell r="B264">
            <v>571800</v>
          </cell>
          <cell r="C264">
            <v>571800</v>
          </cell>
          <cell r="D264">
            <v>571804</v>
          </cell>
          <cell r="E264">
            <v>571800</v>
          </cell>
          <cell r="F264">
            <v>900057</v>
          </cell>
          <cell r="G264">
            <v>291</v>
          </cell>
        </row>
        <row r="265">
          <cell r="A265">
            <v>571807</v>
          </cell>
          <cell r="B265">
            <v>571800</v>
          </cell>
          <cell r="C265">
            <v>571800</v>
          </cell>
          <cell r="D265">
            <v>571807</v>
          </cell>
          <cell r="E265">
            <v>571800</v>
          </cell>
          <cell r="F265">
            <v>900057</v>
          </cell>
          <cell r="G265">
            <v>291</v>
          </cell>
        </row>
        <row r="266">
          <cell r="A266">
            <v>571815</v>
          </cell>
          <cell r="B266">
            <v>571800</v>
          </cell>
          <cell r="C266">
            <v>571800</v>
          </cell>
          <cell r="D266">
            <v>571815</v>
          </cell>
          <cell r="E266">
            <v>571800</v>
          </cell>
          <cell r="F266">
            <v>900057</v>
          </cell>
          <cell r="G266">
            <v>291</v>
          </cell>
        </row>
        <row r="267">
          <cell r="A267">
            <v>571816</v>
          </cell>
          <cell r="B267">
            <v>571800</v>
          </cell>
          <cell r="C267">
            <v>571800</v>
          </cell>
          <cell r="D267">
            <v>571816</v>
          </cell>
          <cell r="E267">
            <v>571800</v>
          </cell>
          <cell r="F267">
            <v>900057</v>
          </cell>
          <cell r="G267">
            <v>291</v>
          </cell>
        </row>
        <row r="268">
          <cell r="A268">
            <v>571818</v>
          </cell>
          <cell r="B268">
            <v>817500</v>
          </cell>
          <cell r="C268">
            <v>817500</v>
          </cell>
          <cell r="D268">
            <v>571818</v>
          </cell>
          <cell r="E268">
            <v>571818</v>
          </cell>
          <cell r="G268">
            <v>291</v>
          </cell>
        </row>
        <row r="269">
          <cell r="A269">
            <v>571819</v>
          </cell>
          <cell r="B269">
            <v>571800</v>
          </cell>
          <cell r="C269">
            <v>571800</v>
          </cell>
          <cell r="D269">
            <v>571819</v>
          </cell>
          <cell r="E269">
            <v>571800</v>
          </cell>
          <cell r="F269">
            <v>900014</v>
          </cell>
          <cell r="G269">
            <v>291</v>
          </cell>
        </row>
        <row r="270">
          <cell r="A270">
            <v>571900</v>
          </cell>
          <cell r="B270">
            <v>571900</v>
          </cell>
          <cell r="C270">
            <v>571900</v>
          </cell>
          <cell r="D270">
            <v>571900</v>
          </cell>
          <cell r="E270">
            <v>571900</v>
          </cell>
          <cell r="G270">
            <v>291</v>
          </cell>
        </row>
        <row r="271">
          <cell r="A271">
            <v>572000</v>
          </cell>
          <cell r="B271">
            <v>572000</v>
          </cell>
          <cell r="C271">
            <v>572000</v>
          </cell>
          <cell r="D271">
            <v>572000</v>
          </cell>
          <cell r="E271">
            <v>572000</v>
          </cell>
          <cell r="F271">
            <v>900061</v>
          </cell>
          <cell r="G271">
            <v>2014</v>
          </cell>
        </row>
        <row r="272">
          <cell r="A272">
            <v>572100</v>
          </cell>
          <cell r="B272">
            <v>572100</v>
          </cell>
          <cell r="C272">
            <v>572100</v>
          </cell>
          <cell r="D272">
            <v>572100</v>
          </cell>
          <cell r="E272">
            <v>572100</v>
          </cell>
          <cell r="G272">
            <v>770</v>
          </cell>
        </row>
        <row r="273">
          <cell r="A273">
            <v>572300</v>
          </cell>
          <cell r="B273">
            <v>572300</v>
          </cell>
          <cell r="C273">
            <v>572300</v>
          </cell>
          <cell r="D273">
            <v>572300</v>
          </cell>
          <cell r="E273">
            <v>572300</v>
          </cell>
          <cell r="G273">
            <v>194</v>
          </cell>
        </row>
        <row r="274">
          <cell r="A274">
            <v>572301</v>
          </cell>
          <cell r="B274">
            <v>572300</v>
          </cell>
          <cell r="C274">
            <v>572300</v>
          </cell>
          <cell r="D274">
            <v>572301</v>
          </cell>
          <cell r="E274">
            <v>900039</v>
          </cell>
          <cell r="G274">
            <v>194</v>
          </cell>
        </row>
        <row r="275">
          <cell r="A275">
            <v>572302</v>
          </cell>
          <cell r="B275">
            <v>572300</v>
          </cell>
          <cell r="C275">
            <v>572300</v>
          </cell>
          <cell r="D275">
            <v>572302</v>
          </cell>
          <cell r="E275">
            <v>900039</v>
          </cell>
          <cell r="G275">
            <v>194</v>
          </cell>
        </row>
        <row r="276">
          <cell r="A276">
            <v>572305</v>
          </cell>
          <cell r="B276">
            <v>572300</v>
          </cell>
          <cell r="C276">
            <v>572300</v>
          </cell>
          <cell r="D276">
            <v>572305</v>
          </cell>
          <cell r="E276">
            <v>900039</v>
          </cell>
          <cell r="G276">
            <v>194</v>
          </cell>
        </row>
        <row r="277">
          <cell r="A277">
            <v>572306</v>
          </cell>
          <cell r="B277">
            <v>572300</v>
          </cell>
          <cell r="C277">
            <v>572300</v>
          </cell>
          <cell r="D277">
            <v>572306</v>
          </cell>
          <cell r="E277">
            <v>900039</v>
          </cell>
          <cell r="G277">
            <v>194</v>
          </cell>
        </row>
        <row r="278">
          <cell r="A278">
            <v>572307</v>
          </cell>
          <cell r="B278">
            <v>572300</v>
          </cell>
          <cell r="C278">
            <v>572300</v>
          </cell>
          <cell r="D278">
            <v>572307</v>
          </cell>
          <cell r="E278">
            <v>900039</v>
          </cell>
          <cell r="G278">
            <v>194</v>
          </cell>
        </row>
        <row r="279">
          <cell r="A279">
            <v>572308</v>
          </cell>
          <cell r="B279">
            <v>572300</v>
          </cell>
          <cell r="C279">
            <v>572300</v>
          </cell>
          <cell r="D279">
            <v>572308</v>
          </cell>
          <cell r="E279">
            <v>572308</v>
          </cell>
          <cell r="G279">
            <v>194</v>
          </cell>
        </row>
        <row r="280">
          <cell r="A280">
            <v>572500</v>
          </cell>
          <cell r="B280">
            <v>572500</v>
          </cell>
          <cell r="C280">
            <v>572500</v>
          </cell>
          <cell r="D280">
            <v>572500</v>
          </cell>
          <cell r="E280">
            <v>572500</v>
          </cell>
          <cell r="G280">
            <v>770</v>
          </cell>
        </row>
        <row r="281">
          <cell r="A281">
            <v>572502</v>
          </cell>
          <cell r="B281">
            <v>572500</v>
          </cell>
          <cell r="C281">
            <v>572500</v>
          </cell>
          <cell r="D281">
            <v>572502</v>
          </cell>
          <cell r="E281">
            <v>535715</v>
          </cell>
          <cell r="G281">
            <v>770</v>
          </cell>
        </row>
        <row r="282">
          <cell r="A282">
            <v>572700</v>
          </cell>
          <cell r="B282">
            <v>572700</v>
          </cell>
          <cell r="C282">
            <v>572700</v>
          </cell>
          <cell r="D282">
            <v>572700</v>
          </cell>
          <cell r="E282">
            <v>572700</v>
          </cell>
          <cell r="G282">
            <v>770</v>
          </cell>
        </row>
        <row r="283">
          <cell r="A283">
            <v>572701</v>
          </cell>
          <cell r="B283">
            <v>572700</v>
          </cell>
          <cell r="C283">
            <v>572700</v>
          </cell>
          <cell r="D283">
            <v>572701</v>
          </cell>
          <cell r="E283">
            <v>572700</v>
          </cell>
          <cell r="F283">
            <v>900014</v>
          </cell>
          <cell r="G283">
            <v>770</v>
          </cell>
        </row>
        <row r="284">
          <cell r="A284">
            <v>573100</v>
          </cell>
          <cell r="B284">
            <v>573100</v>
          </cell>
          <cell r="C284">
            <v>573100</v>
          </cell>
          <cell r="D284">
            <v>573100</v>
          </cell>
          <cell r="E284">
            <v>573100</v>
          </cell>
        </row>
        <row r="285">
          <cell r="A285">
            <v>573500</v>
          </cell>
          <cell r="B285">
            <v>573500</v>
          </cell>
          <cell r="C285">
            <v>573500</v>
          </cell>
          <cell r="D285">
            <v>573500</v>
          </cell>
          <cell r="E285">
            <v>573500</v>
          </cell>
          <cell r="F285">
            <v>900129</v>
          </cell>
          <cell r="G285">
            <v>291</v>
          </cell>
        </row>
        <row r="286">
          <cell r="A286">
            <v>573600</v>
          </cell>
          <cell r="B286">
            <v>573600</v>
          </cell>
          <cell r="C286">
            <v>573600</v>
          </cell>
          <cell r="D286">
            <v>573600</v>
          </cell>
          <cell r="E286">
            <v>573600</v>
          </cell>
          <cell r="G286">
            <v>770</v>
          </cell>
        </row>
        <row r="287">
          <cell r="A287">
            <v>573800</v>
          </cell>
          <cell r="B287">
            <v>573800</v>
          </cell>
          <cell r="C287">
            <v>573800</v>
          </cell>
          <cell r="D287">
            <v>573800</v>
          </cell>
          <cell r="E287">
            <v>573800</v>
          </cell>
          <cell r="G287">
            <v>789</v>
          </cell>
        </row>
        <row r="288">
          <cell r="A288">
            <v>573900</v>
          </cell>
          <cell r="B288">
            <v>573900</v>
          </cell>
          <cell r="C288">
            <v>573900</v>
          </cell>
          <cell r="D288">
            <v>573900</v>
          </cell>
          <cell r="E288">
            <v>573900</v>
          </cell>
          <cell r="G288">
            <v>789</v>
          </cell>
        </row>
        <row r="289">
          <cell r="A289">
            <v>574000</v>
          </cell>
          <cell r="B289">
            <v>574000</v>
          </cell>
          <cell r="C289">
            <v>574000</v>
          </cell>
          <cell r="D289">
            <v>574000</v>
          </cell>
          <cell r="E289">
            <v>574000</v>
          </cell>
          <cell r="G289">
            <v>789</v>
          </cell>
        </row>
        <row r="290">
          <cell r="A290">
            <v>574100</v>
          </cell>
          <cell r="B290">
            <v>574100</v>
          </cell>
          <cell r="C290">
            <v>574100</v>
          </cell>
          <cell r="D290">
            <v>574100</v>
          </cell>
          <cell r="E290">
            <v>574100</v>
          </cell>
          <cell r="G290">
            <v>770</v>
          </cell>
        </row>
        <row r="291">
          <cell r="A291">
            <v>574101</v>
          </cell>
          <cell r="D291">
            <v>574101</v>
          </cell>
          <cell r="E291">
            <v>574101</v>
          </cell>
          <cell r="G291">
            <v>770</v>
          </cell>
        </row>
        <row r="292">
          <cell r="A292">
            <v>574200</v>
          </cell>
          <cell r="B292">
            <v>574200</v>
          </cell>
          <cell r="C292">
            <v>574200</v>
          </cell>
          <cell r="D292">
            <v>574200</v>
          </cell>
          <cell r="E292">
            <v>574200</v>
          </cell>
          <cell r="G292">
            <v>789</v>
          </cell>
        </row>
        <row r="293">
          <cell r="A293">
            <v>574300</v>
          </cell>
          <cell r="B293">
            <v>574300</v>
          </cell>
          <cell r="C293">
            <v>574300</v>
          </cell>
          <cell r="D293">
            <v>574300</v>
          </cell>
          <cell r="E293">
            <v>574300</v>
          </cell>
          <cell r="G293">
            <v>789</v>
          </cell>
        </row>
        <row r="294">
          <cell r="A294">
            <v>574400</v>
          </cell>
          <cell r="B294">
            <v>574400</v>
          </cell>
          <cell r="C294">
            <v>574400</v>
          </cell>
          <cell r="D294">
            <v>574400</v>
          </cell>
          <cell r="E294">
            <v>574400</v>
          </cell>
          <cell r="F294">
            <v>900057</v>
          </cell>
        </row>
        <row r="295">
          <cell r="A295">
            <v>574401</v>
          </cell>
          <cell r="B295">
            <v>574400</v>
          </cell>
          <cell r="C295">
            <v>574400</v>
          </cell>
          <cell r="D295">
            <v>574401</v>
          </cell>
          <cell r="E295">
            <v>574401</v>
          </cell>
          <cell r="F295">
            <v>900057</v>
          </cell>
          <cell r="G295">
            <v>2014</v>
          </cell>
        </row>
        <row r="296">
          <cell r="A296">
            <v>574402</v>
          </cell>
          <cell r="B296">
            <v>574400</v>
          </cell>
          <cell r="C296">
            <v>574400</v>
          </cell>
          <cell r="D296">
            <v>574402</v>
          </cell>
          <cell r="E296">
            <v>574402</v>
          </cell>
          <cell r="F296">
            <v>900057</v>
          </cell>
          <cell r="G296">
            <v>2014</v>
          </cell>
        </row>
        <row r="297">
          <cell r="A297">
            <v>574404</v>
          </cell>
          <cell r="B297">
            <v>664100</v>
          </cell>
          <cell r="C297">
            <v>664100</v>
          </cell>
          <cell r="D297">
            <v>574404</v>
          </cell>
          <cell r="E297">
            <v>574404</v>
          </cell>
          <cell r="F297">
            <v>900057</v>
          </cell>
          <cell r="G297">
            <v>2014</v>
          </cell>
        </row>
        <row r="298">
          <cell r="A298">
            <v>574406</v>
          </cell>
          <cell r="B298">
            <v>576200</v>
          </cell>
          <cell r="C298">
            <v>576200</v>
          </cell>
          <cell r="D298">
            <v>574406</v>
          </cell>
          <cell r="E298">
            <v>576200</v>
          </cell>
          <cell r="F298">
            <v>900057</v>
          </cell>
          <cell r="G298">
            <v>2014</v>
          </cell>
        </row>
        <row r="299">
          <cell r="A299">
            <v>574407</v>
          </cell>
          <cell r="B299">
            <v>576200</v>
          </cell>
          <cell r="C299">
            <v>576200</v>
          </cell>
          <cell r="D299">
            <v>574407</v>
          </cell>
          <cell r="E299">
            <v>576200</v>
          </cell>
          <cell r="F299">
            <v>900057</v>
          </cell>
          <cell r="G299">
            <v>2014</v>
          </cell>
        </row>
        <row r="300">
          <cell r="A300">
            <v>574408</v>
          </cell>
          <cell r="B300">
            <v>574400</v>
          </cell>
          <cell r="C300">
            <v>574400</v>
          </cell>
          <cell r="D300">
            <v>574408</v>
          </cell>
          <cell r="E300">
            <v>574408</v>
          </cell>
          <cell r="F300">
            <v>900057</v>
          </cell>
          <cell r="G300">
            <v>2014</v>
          </cell>
        </row>
        <row r="301">
          <cell r="A301">
            <v>574409</v>
          </cell>
          <cell r="B301">
            <v>574400</v>
          </cell>
          <cell r="C301">
            <v>574400</v>
          </cell>
          <cell r="D301">
            <v>574409</v>
          </cell>
          <cell r="E301">
            <v>574400</v>
          </cell>
          <cell r="F301">
            <v>900057</v>
          </cell>
          <cell r="G301">
            <v>2014</v>
          </cell>
        </row>
        <row r="302">
          <cell r="A302">
            <v>574410</v>
          </cell>
          <cell r="B302">
            <v>574400</v>
          </cell>
          <cell r="C302">
            <v>574400</v>
          </cell>
          <cell r="D302">
            <v>574410</v>
          </cell>
          <cell r="E302">
            <v>574410</v>
          </cell>
          <cell r="F302">
            <v>900057</v>
          </cell>
          <cell r="G302">
            <v>2014</v>
          </cell>
        </row>
        <row r="303">
          <cell r="A303">
            <v>574411</v>
          </cell>
          <cell r="B303">
            <v>574400</v>
          </cell>
          <cell r="C303">
            <v>574400</v>
          </cell>
          <cell r="D303">
            <v>574411</v>
          </cell>
          <cell r="E303">
            <v>664100</v>
          </cell>
          <cell r="F303">
            <v>900057</v>
          </cell>
          <cell r="G303">
            <v>2014</v>
          </cell>
        </row>
        <row r="304">
          <cell r="A304">
            <v>574412</v>
          </cell>
          <cell r="B304">
            <v>664100</v>
          </cell>
          <cell r="C304">
            <v>664100</v>
          </cell>
          <cell r="D304">
            <v>574412</v>
          </cell>
          <cell r="E304">
            <v>574412</v>
          </cell>
          <cell r="F304">
            <v>900057</v>
          </cell>
          <cell r="G304">
            <v>2014</v>
          </cell>
        </row>
        <row r="305">
          <cell r="A305">
            <v>574413</v>
          </cell>
          <cell r="B305">
            <v>576200</v>
          </cell>
          <cell r="C305">
            <v>576200</v>
          </cell>
          <cell r="D305">
            <v>574413</v>
          </cell>
          <cell r="E305">
            <v>750715</v>
          </cell>
          <cell r="F305">
            <v>750715</v>
          </cell>
          <cell r="G305">
            <v>2014</v>
          </cell>
        </row>
        <row r="306">
          <cell r="A306">
            <v>574414</v>
          </cell>
          <cell r="B306">
            <v>574400</v>
          </cell>
          <cell r="C306">
            <v>574400</v>
          </cell>
          <cell r="D306">
            <v>574414</v>
          </cell>
          <cell r="E306">
            <v>574414</v>
          </cell>
          <cell r="F306">
            <v>900057</v>
          </cell>
          <cell r="G306">
            <v>2014</v>
          </cell>
        </row>
        <row r="307">
          <cell r="A307">
            <v>574500</v>
          </cell>
          <cell r="B307">
            <v>574500</v>
          </cell>
          <cell r="C307">
            <v>574500</v>
          </cell>
          <cell r="D307">
            <v>574500</v>
          </cell>
          <cell r="E307">
            <v>574500</v>
          </cell>
          <cell r="F307">
            <v>900057</v>
          </cell>
          <cell r="G307">
            <v>770</v>
          </cell>
        </row>
        <row r="308">
          <cell r="A308">
            <v>574501</v>
          </cell>
          <cell r="B308">
            <v>574500</v>
          </cell>
          <cell r="C308">
            <v>574500</v>
          </cell>
          <cell r="D308">
            <v>574501</v>
          </cell>
          <cell r="E308">
            <v>900057</v>
          </cell>
          <cell r="F308">
            <v>900057</v>
          </cell>
          <cell r="G308">
            <v>770</v>
          </cell>
        </row>
        <row r="309">
          <cell r="A309">
            <v>574502</v>
          </cell>
          <cell r="B309">
            <v>733300</v>
          </cell>
          <cell r="C309">
            <v>733300</v>
          </cell>
          <cell r="D309">
            <v>574502</v>
          </cell>
          <cell r="E309">
            <v>574502</v>
          </cell>
          <cell r="G309">
            <v>291</v>
          </cell>
        </row>
        <row r="310">
          <cell r="A310">
            <v>574503</v>
          </cell>
          <cell r="B310">
            <v>580200</v>
          </cell>
          <cell r="C310">
            <v>580200</v>
          </cell>
          <cell r="D310">
            <v>574503</v>
          </cell>
          <cell r="E310">
            <v>574503</v>
          </cell>
          <cell r="F310">
            <v>900057</v>
          </cell>
          <cell r="G310">
            <v>770</v>
          </cell>
        </row>
        <row r="311">
          <cell r="A311">
            <v>574505</v>
          </cell>
          <cell r="B311">
            <v>574500</v>
          </cell>
          <cell r="C311">
            <v>574500</v>
          </cell>
          <cell r="D311">
            <v>574505</v>
          </cell>
          <cell r="E311">
            <v>900057</v>
          </cell>
          <cell r="F311">
            <v>900057</v>
          </cell>
          <cell r="G311">
            <v>770</v>
          </cell>
        </row>
        <row r="312">
          <cell r="A312">
            <v>574506</v>
          </cell>
          <cell r="B312">
            <v>574500</v>
          </cell>
          <cell r="C312">
            <v>574500</v>
          </cell>
          <cell r="D312">
            <v>574506</v>
          </cell>
          <cell r="E312">
            <v>574500</v>
          </cell>
          <cell r="F312">
            <v>900057</v>
          </cell>
          <cell r="G312">
            <v>770</v>
          </cell>
        </row>
        <row r="313">
          <cell r="A313">
            <v>574800</v>
          </cell>
          <cell r="B313">
            <v>574800</v>
          </cell>
          <cell r="C313">
            <v>574800</v>
          </cell>
          <cell r="D313">
            <v>574800</v>
          </cell>
          <cell r="E313">
            <v>574800</v>
          </cell>
          <cell r="G313">
            <v>2054</v>
          </cell>
        </row>
        <row r="314">
          <cell r="A314">
            <v>574801</v>
          </cell>
          <cell r="B314">
            <v>817500</v>
          </cell>
          <cell r="C314">
            <v>817500</v>
          </cell>
          <cell r="D314">
            <v>574801</v>
          </cell>
          <cell r="E314">
            <v>574801</v>
          </cell>
          <cell r="G314">
            <v>291</v>
          </cell>
        </row>
        <row r="315">
          <cell r="A315">
            <v>574802</v>
          </cell>
          <cell r="B315">
            <v>576100</v>
          </cell>
          <cell r="C315">
            <v>576100</v>
          </cell>
          <cell r="D315">
            <v>574802</v>
          </cell>
          <cell r="E315">
            <v>574802</v>
          </cell>
          <cell r="F315">
            <v>900071</v>
          </cell>
          <cell r="G315">
            <v>2054</v>
          </cell>
        </row>
        <row r="316">
          <cell r="A316">
            <v>574901</v>
          </cell>
          <cell r="B316">
            <v>732200</v>
          </cell>
          <cell r="C316">
            <v>732200</v>
          </cell>
          <cell r="D316">
            <v>574901</v>
          </cell>
          <cell r="E316">
            <v>574901</v>
          </cell>
          <cell r="G316">
            <v>291</v>
          </cell>
        </row>
        <row r="317">
          <cell r="A317">
            <v>574902</v>
          </cell>
          <cell r="B317">
            <v>732200</v>
          </cell>
          <cell r="C317">
            <v>732200</v>
          </cell>
          <cell r="D317">
            <v>574902</v>
          </cell>
          <cell r="E317">
            <v>574902</v>
          </cell>
          <cell r="G317">
            <v>291</v>
          </cell>
        </row>
        <row r="318">
          <cell r="A318">
            <v>574903</v>
          </cell>
          <cell r="B318">
            <v>706800</v>
          </cell>
          <cell r="C318">
            <v>706800</v>
          </cell>
          <cell r="D318">
            <v>574903</v>
          </cell>
          <cell r="E318">
            <v>574903</v>
          </cell>
          <cell r="G318">
            <v>291</v>
          </cell>
        </row>
        <row r="319">
          <cell r="A319">
            <v>575000</v>
          </cell>
          <cell r="B319">
            <v>575000</v>
          </cell>
          <cell r="C319">
            <v>575000</v>
          </cell>
          <cell r="D319">
            <v>575000</v>
          </cell>
          <cell r="E319">
            <v>575000</v>
          </cell>
          <cell r="G319">
            <v>291</v>
          </cell>
        </row>
        <row r="320">
          <cell r="A320">
            <v>575001</v>
          </cell>
          <cell r="D320">
            <v>575001</v>
          </cell>
          <cell r="E320">
            <v>575001</v>
          </cell>
          <cell r="G320">
            <v>826</v>
          </cell>
        </row>
        <row r="321">
          <cell r="A321">
            <v>575002</v>
          </cell>
          <cell r="D321">
            <v>575002</v>
          </cell>
          <cell r="E321">
            <v>575002</v>
          </cell>
          <cell r="G321">
            <v>291</v>
          </cell>
        </row>
        <row r="322">
          <cell r="A322">
            <v>575003</v>
          </cell>
          <cell r="D322">
            <v>575003</v>
          </cell>
          <cell r="E322">
            <v>575003</v>
          </cell>
          <cell r="G322">
            <v>826</v>
          </cell>
        </row>
        <row r="323">
          <cell r="A323">
            <v>575004</v>
          </cell>
          <cell r="B323">
            <v>817500</v>
          </cell>
          <cell r="C323">
            <v>817500</v>
          </cell>
          <cell r="D323">
            <v>575004</v>
          </cell>
          <cell r="E323">
            <v>575004</v>
          </cell>
          <cell r="G323">
            <v>826</v>
          </cell>
        </row>
        <row r="324">
          <cell r="A324">
            <v>575005</v>
          </cell>
          <cell r="D324">
            <v>575005</v>
          </cell>
          <cell r="E324">
            <v>575005</v>
          </cell>
          <cell r="G324">
            <v>826</v>
          </cell>
        </row>
        <row r="325">
          <cell r="A325">
            <v>575006</v>
          </cell>
          <cell r="B325">
            <v>817500</v>
          </cell>
          <cell r="C325">
            <v>817500</v>
          </cell>
          <cell r="D325">
            <v>575006</v>
          </cell>
          <cell r="E325">
            <v>575006</v>
          </cell>
          <cell r="G325">
            <v>826</v>
          </cell>
        </row>
        <row r="326">
          <cell r="A326">
            <v>575007</v>
          </cell>
          <cell r="B326">
            <v>817500</v>
          </cell>
          <cell r="C326">
            <v>817500</v>
          </cell>
          <cell r="D326">
            <v>575007</v>
          </cell>
          <cell r="E326">
            <v>575007</v>
          </cell>
          <cell r="G326">
            <v>826</v>
          </cell>
        </row>
        <row r="327">
          <cell r="A327">
            <v>575400</v>
          </cell>
          <cell r="B327">
            <v>575400</v>
          </cell>
          <cell r="C327">
            <v>575400</v>
          </cell>
          <cell r="D327">
            <v>575400</v>
          </cell>
          <cell r="E327">
            <v>910127</v>
          </cell>
          <cell r="G327">
            <v>770</v>
          </cell>
        </row>
        <row r="328">
          <cell r="A328">
            <v>575500</v>
          </cell>
          <cell r="B328">
            <v>575500</v>
          </cell>
          <cell r="C328">
            <v>575500</v>
          </cell>
          <cell r="D328">
            <v>575500</v>
          </cell>
          <cell r="E328">
            <v>575500</v>
          </cell>
          <cell r="G328">
            <v>770</v>
          </cell>
        </row>
        <row r="329">
          <cell r="A329">
            <v>575501</v>
          </cell>
          <cell r="D329">
            <v>575501</v>
          </cell>
          <cell r="E329">
            <v>575501</v>
          </cell>
          <cell r="G329">
            <v>770</v>
          </cell>
        </row>
        <row r="330">
          <cell r="A330">
            <v>575600</v>
          </cell>
          <cell r="B330">
            <v>575600</v>
          </cell>
          <cell r="C330">
            <v>575600</v>
          </cell>
          <cell r="D330">
            <v>575600</v>
          </cell>
          <cell r="E330">
            <v>575600</v>
          </cell>
          <cell r="G330">
            <v>789</v>
          </cell>
        </row>
        <row r="331">
          <cell r="A331">
            <v>575701</v>
          </cell>
          <cell r="D331">
            <v>575701</v>
          </cell>
          <cell r="E331">
            <v>575701</v>
          </cell>
          <cell r="G331">
            <v>770</v>
          </cell>
        </row>
        <row r="332">
          <cell r="A332">
            <v>575800</v>
          </cell>
          <cell r="B332">
            <v>575800</v>
          </cell>
          <cell r="C332">
            <v>575800</v>
          </cell>
          <cell r="D332">
            <v>575800</v>
          </cell>
          <cell r="E332">
            <v>575800</v>
          </cell>
          <cell r="G332">
            <v>770</v>
          </cell>
        </row>
        <row r="333">
          <cell r="A333">
            <v>575900</v>
          </cell>
          <cell r="B333">
            <v>575900</v>
          </cell>
          <cell r="C333">
            <v>575900</v>
          </cell>
          <cell r="D333">
            <v>575900</v>
          </cell>
          <cell r="E333">
            <v>575900</v>
          </cell>
          <cell r="G333">
            <v>770</v>
          </cell>
        </row>
        <row r="334">
          <cell r="A334">
            <v>576000</v>
          </cell>
          <cell r="B334">
            <v>576000</v>
          </cell>
          <cell r="C334">
            <v>576000</v>
          </cell>
          <cell r="D334">
            <v>576000</v>
          </cell>
          <cell r="E334">
            <v>576000</v>
          </cell>
          <cell r="F334">
            <v>900014</v>
          </cell>
          <cell r="G334">
            <v>2054</v>
          </cell>
        </row>
        <row r="335">
          <cell r="A335">
            <v>576001</v>
          </cell>
          <cell r="B335">
            <v>571500</v>
          </cell>
          <cell r="C335">
            <v>571500</v>
          </cell>
          <cell r="D335">
            <v>576001</v>
          </cell>
          <cell r="E335">
            <v>576001</v>
          </cell>
          <cell r="F335">
            <v>900014</v>
          </cell>
          <cell r="G335">
            <v>489</v>
          </cell>
        </row>
        <row r="336">
          <cell r="A336">
            <v>576100</v>
          </cell>
          <cell r="B336">
            <v>576100</v>
          </cell>
          <cell r="C336">
            <v>576100</v>
          </cell>
          <cell r="D336">
            <v>576100</v>
          </cell>
          <cell r="E336">
            <v>576100</v>
          </cell>
          <cell r="F336">
            <v>900057</v>
          </cell>
          <cell r="G336">
            <v>2054</v>
          </cell>
        </row>
        <row r="337">
          <cell r="A337">
            <v>576101</v>
          </cell>
          <cell r="D337">
            <v>576101</v>
          </cell>
          <cell r="E337">
            <v>576101</v>
          </cell>
          <cell r="G337">
            <v>2054</v>
          </cell>
        </row>
        <row r="338">
          <cell r="A338">
            <v>576200</v>
          </cell>
          <cell r="B338">
            <v>576200</v>
          </cell>
          <cell r="C338">
            <v>576200</v>
          </cell>
          <cell r="D338">
            <v>576200</v>
          </cell>
          <cell r="E338">
            <v>576200</v>
          </cell>
          <cell r="F338">
            <v>900057</v>
          </cell>
          <cell r="G338">
            <v>2014</v>
          </cell>
        </row>
        <row r="339">
          <cell r="A339">
            <v>576201</v>
          </cell>
          <cell r="B339">
            <v>576200</v>
          </cell>
          <cell r="C339">
            <v>576200</v>
          </cell>
          <cell r="D339">
            <v>576201</v>
          </cell>
          <cell r="E339">
            <v>576201</v>
          </cell>
          <cell r="F339">
            <v>900057</v>
          </cell>
          <cell r="G339">
            <v>2014</v>
          </cell>
        </row>
        <row r="340">
          <cell r="A340">
            <v>576300</v>
          </cell>
          <cell r="B340">
            <v>576300</v>
          </cell>
          <cell r="C340">
            <v>576300</v>
          </cell>
          <cell r="D340">
            <v>576300</v>
          </cell>
          <cell r="E340">
            <v>576300</v>
          </cell>
          <cell r="G340">
            <v>770</v>
          </cell>
        </row>
        <row r="341">
          <cell r="A341">
            <v>576301</v>
          </cell>
          <cell r="D341">
            <v>576301</v>
          </cell>
          <cell r="E341">
            <v>576301</v>
          </cell>
          <cell r="G341">
            <v>770</v>
          </cell>
        </row>
        <row r="342">
          <cell r="A342">
            <v>576302</v>
          </cell>
          <cell r="D342">
            <v>576302</v>
          </cell>
          <cell r="E342">
            <v>576302</v>
          </cell>
          <cell r="G342">
            <v>770</v>
          </cell>
        </row>
        <row r="343">
          <cell r="A343">
            <v>576303</v>
          </cell>
          <cell r="D343">
            <v>576303</v>
          </cell>
          <cell r="E343">
            <v>576303</v>
          </cell>
          <cell r="G343">
            <v>770</v>
          </cell>
        </row>
        <row r="344">
          <cell r="A344">
            <v>576304</v>
          </cell>
          <cell r="D344">
            <v>576304</v>
          </cell>
          <cell r="E344">
            <v>576304</v>
          </cell>
          <cell r="G344">
            <v>770</v>
          </cell>
        </row>
        <row r="345">
          <cell r="A345">
            <v>576306</v>
          </cell>
          <cell r="D345">
            <v>576306</v>
          </cell>
          <cell r="E345">
            <v>576306</v>
          </cell>
          <cell r="G345">
            <v>770</v>
          </cell>
        </row>
        <row r="346">
          <cell r="A346">
            <v>576308</v>
          </cell>
          <cell r="D346">
            <v>576308</v>
          </cell>
          <cell r="E346">
            <v>576308</v>
          </cell>
          <cell r="G346">
            <v>770</v>
          </cell>
        </row>
        <row r="347">
          <cell r="A347">
            <v>576309</v>
          </cell>
          <cell r="D347">
            <v>576309</v>
          </cell>
          <cell r="E347">
            <v>576309</v>
          </cell>
          <cell r="G347">
            <v>770</v>
          </cell>
        </row>
        <row r="348">
          <cell r="A348">
            <v>576310</v>
          </cell>
          <cell r="B348">
            <v>588300</v>
          </cell>
          <cell r="C348">
            <v>588300</v>
          </cell>
          <cell r="D348">
            <v>576310</v>
          </cell>
          <cell r="E348">
            <v>576310</v>
          </cell>
          <cell r="G348">
            <v>770</v>
          </cell>
        </row>
        <row r="349">
          <cell r="A349">
            <v>576311</v>
          </cell>
          <cell r="D349">
            <v>576311</v>
          </cell>
          <cell r="E349">
            <v>576311</v>
          </cell>
          <cell r="G349">
            <v>770</v>
          </cell>
        </row>
        <row r="350">
          <cell r="A350">
            <v>576312</v>
          </cell>
          <cell r="D350">
            <v>576312</v>
          </cell>
          <cell r="E350">
            <v>576312</v>
          </cell>
          <cell r="G350">
            <v>770</v>
          </cell>
        </row>
        <row r="351">
          <cell r="A351">
            <v>576313</v>
          </cell>
          <cell r="B351">
            <v>588300</v>
          </cell>
          <cell r="C351">
            <v>588300</v>
          </cell>
          <cell r="D351">
            <v>576313</v>
          </cell>
          <cell r="E351">
            <v>576313</v>
          </cell>
          <cell r="G351">
            <v>770</v>
          </cell>
        </row>
        <row r="352">
          <cell r="A352">
            <v>576314</v>
          </cell>
          <cell r="D352">
            <v>576314</v>
          </cell>
          <cell r="E352">
            <v>576314</v>
          </cell>
          <cell r="G352">
            <v>770</v>
          </cell>
        </row>
        <row r="353">
          <cell r="A353">
            <v>576315</v>
          </cell>
          <cell r="B353">
            <v>588300</v>
          </cell>
          <cell r="C353">
            <v>588300</v>
          </cell>
          <cell r="D353">
            <v>576315</v>
          </cell>
          <cell r="E353">
            <v>576315</v>
          </cell>
          <cell r="G353">
            <v>770</v>
          </cell>
        </row>
        <row r="354">
          <cell r="A354">
            <v>576316</v>
          </cell>
          <cell r="D354">
            <v>576316</v>
          </cell>
          <cell r="E354">
            <v>576316</v>
          </cell>
          <cell r="G354">
            <v>770</v>
          </cell>
        </row>
        <row r="355">
          <cell r="A355">
            <v>576317</v>
          </cell>
          <cell r="D355">
            <v>576317</v>
          </cell>
          <cell r="E355">
            <v>576317</v>
          </cell>
          <cell r="G355">
            <v>770</v>
          </cell>
        </row>
        <row r="356">
          <cell r="A356">
            <v>576400</v>
          </cell>
          <cell r="B356">
            <v>576400</v>
          </cell>
          <cell r="C356">
            <v>576400</v>
          </cell>
          <cell r="D356">
            <v>576400</v>
          </cell>
          <cell r="E356">
            <v>576401</v>
          </cell>
          <cell r="F356">
            <v>900014</v>
          </cell>
          <cell r="G356">
            <v>2054</v>
          </cell>
        </row>
        <row r="357">
          <cell r="A357">
            <v>576500</v>
          </cell>
          <cell r="B357">
            <v>576500</v>
          </cell>
          <cell r="C357">
            <v>576500</v>
          </cell>
          <cell r="D357">
            <v>576500</v>
          </cell>
          <cell r="E357">
            <v>576500</v>
          </cell>
        </row>
        <row r="358">
          <cell r="A358">
            <v>576501</v>
          </cell>
          <cell r="B358">
            <v>576500</v>
          </cell>
          <cell r="C358">
            <v>576500</v>
          </cell>
          <cell r="D358">
            <v>576501</v>
          </cell>
          <cell r="E358">
            <v>576500</v>
          </cell>
          <cell r="F358">
            <v>900057</v>
          </cell>
          <cell r="G358">
            <v>2014</v>
          </cell>
        </row>
        <row r="359">
          <cell r="A359">
            <v>576502</v>
          </cell>
          <cell r="D359">
            <v>576502</v>
          </cell>
          <cell r="E359">
            <v>576502</v>
          </cell>
          <cell r="G359">
            <v>2014</v>
          </cell>
        </row>
        <row r="360">
          <cell r="A360">
            <v>576503</v>
          </cell>
          <cell r="D360">
            <v>576503</v>
          </cell>
          <cell r="E360">
            <v>576503</v>
          </cell>
          <cell r="G360">
            <v>2014</v>
          </cell>
        </row>
        <row r="361">
          <cell r="A361">
            <v>576504</v>
          </cell>
          <cell r="B361">
            <v>579800</v>
          </cell>
          <cell r="C361">
            <v>579800</v>
          </cell>
          <cell r="D361">
            <v>576504</v>
          </cell>
          <cell r="E361">
            <v>579800</v>
          </cell>
          <cell r="F361">
            <v>900057</v>
          </cell>
          <cell r="G361">
            <v>2014</v>
          </cell>
        </row>
        <row r="362">
          <cell r="A362">
            <v>576505</v>
          </cell>
          <cell r="B362">
            <v>576500</v>
          </cell>
          <cell r="C362">
            <v>576500</v>
          </cell>
          <cell r="D362">
            <v>576505</v>
          </cell>
          <cell r="E362">
            <v>576500</v>
          </cell>
          <cell r="F362">
            <v>900057</v>
          </cell>
          <cell r="G362">
            <v>2014</v>
          </cell>
        </row>
        <row r="363">
          <cell r="A363">
            <v>576506</v>
          </cell>
          <cell r="B363">
            <v>576500</v>
          </cell>
          <cell r="C363">
            <v>576500</v>
          </cell>
          <cell r="D363">
            <v>576506</v>
          </cell>
          <cell r="E363">
            <v>576500</v>
          </cell>
          <cell r="F363">
            <v>900057</v>
          </cell>
          <cell r="G363">
            <v>2014</v>
          </cell>
        </row>
        <row r="364">
          <cell r="A364">
            <v>576507</v>
          </cell>
          <cell r="B364">
            <v>576500</v>
          </cell>
          <cell r="C364">
            <v>576500</v>
          </cell>
          <cell r="D364">
            <v>576507</v>
          </cell>
          <cell r="E364">
            <v>576500</v>
          </cell>
          <cell r="F364">
            <v>900057</v>
          </cell>
          <cell r="G364">
            <v>2014</v>
          </cell>
        </row>
        <row r="365">
          <cell r="A365">
            <v>576508</v>
          </cell>
          <cell r="B365">
            <v>579800</v>
          </cell>
          <cell r="C365">
            <v>579800</v>
          </cell>
          <cell r="D365">
            <v>576508</v>
          </cell>
          <cell r="E365">
            <v>579800</v>
          </cell>
          <cell r="F365">
            <v>900057</v>
          </cell>
          <cell r="G365">
            <v>2014</v>
          </cell>
        </row>
        <row r="366">
          <cell r="A366">
            <v>576700</v>
          </cell>
          <cell r="B366">
            <v>576700</v>
          </cell>
          <cell r="C366">
            <v>576700</v>
          </cell>
          <cell r="D366">
            <v>576700</v>
          </cell>
          <cell r="E366">
            <v>576700</v>
          </cell>
          <cell r="G366">
            <v>789</v>
          </cell>
        </row>
        <row r="367">
          <cell r="A367">
            <v>576800</v>
          </cell>
          <cell r="B367">
            <v>576800</v>
          </cell>
          <cell r="C367">
            <v>576800</v>
          </cell>
          <cell r="D367">
            <v>576800</v>
          </cell>
          <cell r="E367">
            <v>576800</v>
          </cell>
          <cell r="G367">
            <v>789</v>
          </cell>
        </row>
        <row r="368">
          <cell r="A368">
            <v>577000</v>
          </cell>
          <cell r="B368">
            <v>577000</v>
          </cell>
          <cell r="C368">
            <v>577000</v>
          </cell>
          <cell r="D368">
            <v>577000</v>
          </cell>
          <cell r="E368">
            <v>577000</v>
          </cell>
          <cell r="G368">
            <v>770</v>
          </cell>
        </row>
        <row r="369">
          <cell r="A369">
            <v>577100</v>
          </cell>
          <cell r="B369">
            <v>577100</v>
          </cell>
          <cell r="C369">
            <v>577100</v>
          </cell>
          <cell r="D369">
            <v>577100</v>
          </cell>
          <cell r="E369">
            <v>577100</v>
          </cell>
          <cell r="F369">
            <v>900129</v>
          </cell>
          <cell r="G369">
            <v>826</v>
          </cell>
        </row>
        <row r="370">
          <cell r="A370">
            <v>577101</v>
          </cell>
          <cell r="B370">
            <v>670000</v>
          </cell>
          <cell r="C370">
            <v>670000</v>
          </cell>
          <cell r="D370">
            <v>577101</v>
          </cell>
          <cell r="E370">
            <v>577102</v>
          </cell>
          <cell r="F370">
            <v>900129</v>
          </cell>
          <cell r="G370">
            <v>770</v>
          </cell>
        </row>
        <row r="371">
          <cell r="A371">
            <v>577103</v>
          </cell>
          <cell r="D371">
            <v>577103</v>
          </cell>
          <cell r="E371">
            <v>577103</v>
          </cell>
          <cell r="G371">
            <v>770</v>
          </cell>
        </row>
        <row r="372">
          <cell r="A372">
            <v>577105</v>
          </cell>
          <cell r="B372">
            <v>670000</v>
          </cell>
          <cell r="C372">
            <v>670000</v>
          </cell>
          <cell r="D372">
            <v>577105</v>
          </cell>
          <cell r="E372">
            <v>577105</v>
          </cell>
          <cell r="G372">
            <v>770</v>
          </cell>
        </row>
        <row r="373">
          <cell r="A373">
            <v>577200</v>
          </cell>
          <cell r="B373">
            <v>577200</v>
          </cell>
          <cell r="C373">
            <v>577200</v>
          </cell>
          <cell r="D373">
            <v>577200</v>
          </cell>
          <cell r="E373">
            <v>577200</v>
          </cell>
          <cell r="G373">
            <v>770</v>
          </cell>
        </row>
        <row r="374">
          <cell r="A374">
            <v>577201</v>
          </cell>
          <cell r="D374">
            <v>577201</v>
          </cell>
          <cell r="E374">
            <v>577201</v>
          </cell>
          <cell r="G374">
            <v>770</v>
          </cell>
        </row>
        <row r="375">
          <cell r="A375">
            <v>577400</v>
          </cell>
          <cell r="B375">
            <v>577400</v>
          </cell>
          <cell r="C375">
            <v>577400</v>
          </cell>
          <cell r="D375">
            <v>577400</v>
          </cell>
          <cell r="E375">
            <v>577400</v>
          </cell>
          <cell r="G375">
            <v>826</v>
          </cell>
        </row>
        <row r="376">
          <cell r="A376">
            <v>577401</v>
          </cell>
          <cell r="B376">
            <v>850200</v>
          </cell>
          <cell r="C376">
            <v>850200</v>
          </cell>
          <cell r="D376">
            <v>577401</v>
          </cell>
          <cell r="E376">
            <v>577401</v>
          </cell>
          <cell r="G376">
            <v>826</v>
          </cell>
        </row>
        <row r="377">
          <cell r="A377">
            <v>577402</v>
          </cell>
          <cell r="B377">
            <v>580200</v>
          </cell>
          <cell r="C377">
            <v>580200</v>
          </cell>
          <cell r="D377">
            <v>577402</v>
          </cell>
          <cell r="E377">
            <v>577402</v>
          </cell>
          <cell r="G377">
            <v>770</v>
          </cell>
        </row>
        <row r="378">
          <cell r="A378">
            <v>577500</v>
          </cell>
          <cell r="B378">
            <v>577500</v>
          </cell>
          <cell r="C378">
            <v>577500</v>
          </cell>
          <cell r="D378">
            <v>577500</v>
          </cell>
          <cell r="E378">
            <v>577500</v>
          </cell>
          <cell r="G378">
            <v>2014</v>
          </cell>
        </row>
        <row r="379">
          <cell r="A379">
            <v>577501</v>
          </cell>
          <cell r="B379">
            <v>576200</v>
          </cell>
          <cell r="C379">
            <v>576200</v>
          </cell>
          <cell r="D379">
            <v>577501</v>
          </cell>
          <cell r="E379">
            <v>577501</v>
          </cell>
          <cell r="G379">
            <v>2014</v>
          </cell>
        </row>
        <row r="380">
          <cell r="A380">
            <v>577502</v>
          </cell>
          <cell r="B380">
            <v>577500</v>
          </cell>
          <cell r="C380">
            <v>577500</v>
          </cell>
          <cell r="D380">
            <v>577502</v>
          </cell>
          <cell r="E380">
            <v>577500</v>
          </cell>
          <cell r="F380">
            <v>900057</v>
          </cell>
          <cell r="G380">
            <v>2014</v>
          </cell>
        </row>
        <row r="381">
          <cell r="A381">
            <v>577503</v>
          </cell>
          <cell r="B381">
            <v>579800</v>
          </cell>
          <cell r="C381">
            <v>579800</v>
          </cell>
          <cell r="D381">
            <v>577503</v>
          </cell>
          <cell r="E381">
            <v>577505</v>
          </cell>
          <cell r="F381">
            <v>900057</v>
          </cell>
          <cell r="G381">
            <v>2014</v>
          </cell>
        </row>
        <row r="382">
          <cell r="A382">
            <v>577508</v>
          </cell>
          <cell r="B382">
            <v>577500</v>
          </cell>
          <cell r="C382">
            <v>577500</v>
          </cell>
          <cell r="D382">
            <v>577508</v>
          </cell>
          <cell r="E382">
            <v>577500</v>
          </cell>
          <cell r="F382">
            <v>900057</v>
          </cell>
          <cell r="G382">
            <v>2014</v>
          </cell>
        </row>
        <row r="383">
          <cell r="A383">
            <v>577509</v>
          </cell>
          <cell r="B383">
            <v>577500</v>
          </cell>
          <cell r="C383">
            <v>577500</v>
          </cell>
          <cell r="D383">
            <v>577509</v>
          </cell>
          <cell r="E383">
            <v>577500</v>
          </cell>
          <cell r="F383">
            <v>900057</v>
          </cell>
          <cell r="G383">
            <v>2014</v>
          </cell>
        </row>
        <row r="384">
          <cell r="A384">
            <v>577600</v>
          </cell>
          <cell r="B384">
            <v>577600</v>
          </cell>
          <cell r="C384">
            <v>577600</v>
          </cell>
          <cell r="D384">
            <v>577600</v>
          </cell>
          <cell r="E384">
            <v>577600</v>
          </cell>
          <cell r="G384">
            <v>826</v>
          </cell>
        </row>
        <row r="385">
          <cell r="A385">
            <v>577601</v>
          </cell>
          <cell r="D385">
            <v>577601</v>
          </cell>
          <cell r="E385">
            <v>577601</v>
          </cell>
          <cell r="G385">
            <v>826</v>
          </cell>
        </row>
        <row r="386">
          <cell r="A386">
            <v>577900</v>
          </cell>
          <cell r="B386">
            <v>604900</v>
          </cell>
          <cell r="C386">
            <v>604900</v>
          </cell>
          <cell r="D386">
            <v>577900</v>
          </cell>
          <cell r="E386">
            <v>604901</v>
          </cell>
          <cell r="G386">
            <v>789</v>
          </cell>
        </row>
        <row r="387">
          <cell r="A387">
            <v>578100</v>
          </cell>
          <cell r="B387">
            <v>578100</v>
          </cell>
          <cell r="C387">
            <v>578100</v>
          </cell>
          <cell r="D387">
            <v>578100</v>
          </cell>
          <cell r="E387">
            <v>578100</v>
          </cell>
          <cell r="G387">
            <v>789</v>
          </cell>
        </row>
        <row r="388">
          <cell r="A388">
            <v>578300</v>
          </cell>
          <cell r="B388">
            <v>578300</v>
          </cell>
          <cell r="C388">
            <v>578300</v>
          </cell>
          <cell r="D388">
            <v>578300</v>
          </cell>
          <cell r="E388">
            <v>578301</v>
          </cell>
          <cell r="F388">
            <v>578301</v>
          </cell>
          <cell r="G388">
            <v>770</v>
          </cell>
        </row>
        <row r="389">
          <cell r="A389">
            <v>578400</v>
          </cell>
          <cell r="B389">
            <v>578400</v>
          </cell>
          <cell r="C389">
            <v>578400</v>
          </cell>
          <cell r="D389">
            <v>578400</v>
          </cell>
          <cell r="E389">
            <v>578400</v>
          </cell>
          <cell r="G389">
            <v>770</v>
          </cell>
        </row>
        <row r="390">
          <cell r="A390">
            <v>578403</v>
          </cell>
          <cell r="D390">
            <v>578403</v>
          </cell>
          <cell r="E390">
            <v>578403</v>
          </cell>
          <cell r="G390">
            <v>770</v>
          </cell>
        </row>
        <row r="391">
          <cell r="A391">
            <v>578500</v>
          </cell>
          <cell r="B391">
            <v>578500</v>
          </cell>
          <cell r="C391">
            <v>578500</v>
          </cell>
          <cell r="D391">
            <v>578500</v>
          </cell>
          <cell r="E391">
            <v>578500</v>
          </cell>
          <cell r="G391">
            <v>770</v>
          </cell>
        </row>
        <row r="392">
          <cell r="A392">
            <v>578600</v>
          </cell>
          <cell r="B392">
            <v>578600</v>
          </cell>
          <cell r="C392">
            <v>578600</v>
          </cell>
          <cell r="D392">
            <v>578600</v>
          </cell>
          <cell r="E392">
            <v>578600</v>
          </cell>
          <cell r="G392">
            <v>770</v>
          </cell>
        </row>
        <row r="393">
          <cell r="A393">
            <v>578601</v>
          </cell>
          <cell r="B393">
            <v>578600</v>
          </cell>
          <cell r="C393">
            <v>578600</v>
          </cell>
          <cell r="D393">
            <v>578601</v>
          </cell>
          <cell r="E393">
            <v>578601</v>
          </cell>
          <cell r="G393">
            <v>789</v>
          </cell>
        </row>
        <row r="394">
          <cell r="A394">
            <v>578700</v>
          </cell>
          <cell r="B394">
            <v>578700</v>
          </cell>
          <cell r="C394">
            <v>578700</v>
          </cell>
          <cell r="D394">
            <v>578700</v>
          </cell>
          <cell r="E394">
            <v>578700</v>
          </cell>
          <cell r="G394">
            <v>770</v>
          </cell>
        </row>
        <row r="395">
          <cell r="A395">
            <v>578701</v>
          </cell>
          <cell r="D395">
            <v>578701</v>
          </cell>
          <cell r="E395">
            <v>578701</v>
          </cell>
          <cell r="G395">
            <v>770</v>
          </cell>
        </row>
        <row r="396">
          <cell r="A396">
            <v>578800</v>
          </cell>
          <cell r="B396">
            <v>578800</v>
          </cell>
          <cell r="C396">
            <v>578800</v>
          </cell>
          <cell r="D396">
            <v>578800</v>
          </cell>
          <cell r="E396">
            <v>578800</v>
          </cell>
          <cell r="G396">
            <v>770</v>
          </cell>
        </row>
        <row r="397">
          <cell r="A397">
            <v>578900</v>
          </cell>
          <cell r="B397">
            <v>578900</v>
          </cell>
          <cell r="C397">
            <v>578900</v>
          </cell>
          <cell r="D397">
            <v>578900</v>
          </cell>
          <cell r="E397">
            <v>578900</v>
          </cell>
          <cell r="G397">
            <v>770</v>
          </cell>
        </row>
        <row r="398">
          <cell r="A398">
            <v>578901</v>
          </cell>
          <cell r="B398">
            <v>578900</v>
          </cell>
          <cell r="C398">
            <v>578900</v>
          </cell>
          <cell r="D398">
            <v>578901</v>
          </cell>
          <cell r="E398">
            <v>578901</v>
          </cell>
          <cell r="G398">
            <v>789</v>
          </cell>
        </row>
        <row r="399">
          <cell r="A399">
            <v>579100</v>
          </cell>
          <cell r="B399">
            <v>579100</v>
          </cell>
          <cell r="C399">
            <v>579100</v>
          </cell>
          <cell r="D399">
            <v>579100</v>
          </cell>
          <cell r="E399">
            <v>579100</v>
          </cell>
          <cell r="G399">
            <v>770</v>
          </cell>
        </row>
        <row r="400">
          <cell r="A400">
            <v>579101</v>
          </cell>
          <cell r="B400">
            <v>579100</v>
          </cell>
          <cell r="C400">
            <v>579100</v>
          </cell>
          <cell r="D400">
            <v>579101</v>
          </cell>
          <cell r="E400">
            <v>579101</v>
          </cell>
          <cell r="G400">
            <v>770</v>
          </cell>
        </row>
        <row r="401">
          <cell r="A401">
            <v>579200</v>
          </cell>
          <cell r="B401">
            <v>579200</v>
          </cell>
          <cell r="C401">
            <v>579200</v>
          </cell>
          <cell r="D401">
            <v>579200</v>
          </cell>
          <cell r="E401">
            <v>579200</v>
          </cell>
          <cell r="G401">
            <v>232</v>
          </cell>
        </row>
        <row r="402">
          <cell r="A402">
            <v>579202</v>
          </cell>
          <cell r="B402">
            <v>579200</v>
          </cell>
          <cell r="C402">
            <v>579200</v>
          </cell>
          <cell r="D402">
            <v>579202</v>
          </cell>
          <cell r="E402">
            <v>579202</v>
          </cell>
          <cell r="G402">
            <v>232</v>
          </cell>
        </row>
        <row r="403">
          <cell r="A403">
            <v>579300</v>
          </cell>
          <cell r="B403">
            <v>579300</v>
          </cell>
          <cell r="C403">
            <v>579300</v>
          </cell>
          <cell r="D403">
            <v>579300</v>
          </cell>
          <cell r="E403">
            <v>579300</v>
          </cell>
          <cell r="G403">
            <v>770</v>
          </cell>
        </row>
        <row r="404">
          <cell r="A404">
            <v>579400</v>
          </cell>
          <cell r="B404">
            <v>579400</v>
          </cell>
          <cell r="C404">
            <v>579400</v>
          </cell>
          <cell r="D404">
            <v>579400</v>
          </cell>
          <cell r="E404">
            <v>579400</v>
          </cell>
          <cell r="F404">
            <v>900129</v>
          </cell>
          <cell r="G404">
            <v>2014</v>
          </cell>
        </row>
        <row r="405">
          <cell r="A405">
            <v>579500</v>
          </cell>
          <cell r="B405">
            <v>579500</v>
          </cell>
          <cell r="C405">
            <v>579500</v>
          </cell>
          <cell r="D405">
            <v>579500</v>
          </cell>
          <cell r="E405">
            <v>579500</v>
          </cell>
          <cell r="G405">
            <v>2054</v>
          </cell>
        </row>
        <row r="406">
          <cell r="A406">
            <v>579700</v>
          </cell>
          <cell r="B406">
            <v>579700</v>
          </cell>
          <cell r="C406">
            <v>579700</v>
          </cell>
          <cell r="D406">
            <v>579700</v>
          </cell>
          <cell r="E406">
            <v>579700</v>
          </cell>
          <cell r="G406">
            <v>770</v>
          </cell>
        </row>
        <row r="407">
          <cell r="A407">
            <v>579800</v>
          </cell>
          <cell r="B407">
            <v>579800</v>
          </cell>
          <cell r="C407">
            <v>579800</v>
          </cell>
          <cell r="D407">
            <v>579800</v>
          </cell>
          <cell r="E407">
            <v>579800</v>
          </cell>
          <cell r="G407">
            <v>2014</v>
          </cell>
        </row>
        <row r="408">
          <cell r="A408">
            <v>579900</v>
          </cell>
          <cell r="B408">
            <v>579900</v>
          </cell>
          <cell r="C408">
            <v>579900</v>
          </cell>
          <cell r="D408">
            <v>579900</v>
          </cell>
          <cell r="E408">
            <v>579900</v>
          </cell>
          <cell r="F408">
            <v>900057</v>
          </cell>
        </row>
        <row r="409">
          <cell r="A409">
            <v>580000</v>
          </cell>
          <cell r="B409">
            <v>580000</v>
          </cell>
          <cell r="C409">
            <v>580000</v>
          </cell>
          <cell r="D409">
            <v>580000</v>
          </cell>
          <cell r="E409">
            <v>580000</v>
          </cell>
          <cell r="F409">
            <v>900057</v>
          </cell>
          <cell r="G409">
            <v>2014</v>
          </cell>
        </row>
        <row r="410">
          <cell r="A410">
            <v>580100</v>
          </cell>
          <cell r="B410">
            <v>580100</v>
          </cell>
          <cell r="C410">
            <v>580100</v>
          </cell>
          <cell r="D410">
            <v>580100</v>
          </cell>
          <cell r="E410">
            <v>580100</v>
          </cell>
          <cell r="G410">
            <v>2014</v>
          </cell>
        </row>
        <row r="411">
          <cell r="A411">
            <v>580101</v>
          </cell>
          <cell r="B411">
            <v>580100</v>
          </cell>
          <cell r="C411">
            <v>580100</v>
          </cell>
          <cell r="D411">
            <v>580101</v>
          </cell>
          <cell r="E411">
            <v>580100</v>
          </cell>
          <cell r="F411">
            <v>900057</v>
          </cell>
          <cell r="G411">
            <v>2014</v>
          </cell>
        </row>
        <row r="412">
          <cell r="A412">
            <v>580200</v>
          </cell>
          <cell r="B412">
            <v>580200</v>
          </cell>
          <cell r="C412">
            <v>580200</v>
          </cell>
          <cell r="D412">
            <v>580200</v>
          </cell>
          <cell r="E412">
            <v>580200</v>
          </cell>
          <cell r="G412">
            <v>770</v>
          </cell>
        </row>
        <row r="413">
          <cell r="A413">
            <v>580300</v>
          </cell>
          <cell r="B413">
            <v>580300</v>
          </cell>
          <cell r="C413">
            <v>580300</v>
          </cell>
          <cell r="D413">
            <v>580300</v>
          </cell>
          <cell r="E413">
            <v>580300</v>
          </cell>
          <cell r="G413">
            <v>789</v>
          </cell>
        </row>
        <row r="414">
          <cell r="A414">
            <v>580400</v>
          </cell>
          <cell r="B414">
            <v>580400</v>
          </cell>
          <cell r="C414">
            <v>580400</v>
          </cell>
          <cell r="D414">
            <v>580400</v>
          </cell>
          <cell r="E414">
            <v>633821</v>
          </cell>
          <cell r="G414">
            <v>232</v>
          </cell>
        </row>
        <row r="415">
          <cell r="A415">
            <v>580500</v>
          </cell>
          <cell r="B415">
            <v>580500</v>
          </cell>
          <cell r="C415">
            <v>580500</v>
          </cell>
          <cell r="D415">
            <v>580500</v>
          </cell>
          <cell r="E415">
            <v>580500</v>
          </cell>
          <cell r="G415">
            <v>826</v>
          </cell>
        </row>
        <row r="416">
          <cell r="A416">
            <v>588300</v>
          </cell>
          <cell r="B416">
            <v>588300</v>
          </cell>
          <cell r="C416">
            <v>588300</v>
          </cell>
          <cell r="D416">
            <v>588300</v>
          </cell>
          <cell r="E416">
            <v>588300</v>
          </cell>
          <cell r="G416">
            <v>770</v>
          </cell>
        </row>
        <row r="417">
          <cell r="A417">
            <v>588301</v>
          </cell>
          <cell r="D417">
            <v>588301</v>
          </cell>
          <cell r="E417">
            <v>588301</v>
          </cell>
          <cell r="G417">
            <v>770</v>
          </cell>
        </row>
        <row r="418">
          <cell r="A418">
            <v>588302</v>
          </cell>
          <cell r="D418">
            <v>588302</v>
          </cell>
          <cell r="E418">
            <v>588302</v>
          </cell>
          <cell r="G418">
            <v>770</v>
          </cell>
        </row>
        <row r="419">
          <cell r="A419">
            <v>588303</v>
          </cell>
          <cell r="B419">
            <v>588300</v>
          </cell>
          <cell r="C419">
            <v>588300</v>
          </cell>
          <cell r="D419">
            <v>588303</v>
          </cell>
          <cell r="E419">
            <v>900039</v>
          </cell>
          <cell r="G419">
            <v>770</v>
          </cell>
        </row>
        <row r="420">
          <cell r="A420">
            <v>588304</v>
          </cell>
          <cell r="B420">
            <v>588300</v>
          </cell>
          <cell r="C420">
            <v>588300</v>
          </cell>
          <cell r="D420">
            <v>588304</v>
          </cell>
          <cell r="E420">
            <v>588304</v>
          </cell>
          <cell r="G420">
            <v>770</v>
          </cell>
        </row>
        <row r="421">
          <cell r="A421">
            <v>588305</v>
          </cell>
          <cell r="B421">
            <v>588300</v>
          </cell>
          <cell r="C421">
            <v>588300</v>
          </cell>
          <cell r="D421">
            <v>588305</v>
          </cell>
          <cell r="E421">
            <v>588305</v>
          </cell>
          <cell r="G421">
            <v>770</v>
          </cell>
        </row>
        <row r="422">
          <cell r="A422">
            <v>588306</v>
          </cell>
          <cell r="B422">
            <v>588300</v>
          </cell>
          <cell r="C422">
            <v>588300</v>
          </cell>
          <cell r="D422">
            <v>588306</v>
          </cell>
          <cell r="E422">
            <v>588306</v>
          </cell>
          <cell r="G422">
            <v>770</v>
          </cell>
        </row>
        <row r="423">
          <cell r="A423">
            <v>588307</v>
          </cell>
          <cell r="D423">
            <v>588307</v>
          </cell>
          <cell r="E423">
            <v>588307</v>
          </cell>
          <cell r="G423">
            <v>770</v>
          </cell>
        </row>
        <row r="424">
          <cell r="A424">
            <v>588308</v>
          </cell>
          <cell r="B424">
            <v>588300</v>
          </cell>
          <cell r="C424">
            <v>588300</v>
          </cell>
          <cell r="D424">
            <v>588308</v>
          </cell>
          <cell r="E424">
            <v>588308</v>
          </cell>
          <cell r="G424">
            <v>770</v>
          </cell>
        </row>
        <row r="425">
          <cell r="A425">
            <v>588309</v>
          </cell>
          <cell r="B425">
            <v>588300</v>
          </cell>
          <cell r="C425">
            <v>588300</v>
          </cell>
          <cell r="D425">
            <v>588309</v>
          </cell>
          <cell r="E425">
            <v>588309</v>
          </cell>
          <cell r="G425">
            <v>770</v>
          </cell>
        </row>
        <row r="426">
          <cell r="A426">
            <v>588310</v>
          </cell>
          <cell r="B426">
            <v>588300</v>
          </cell>
          <cell r="C426">
            <v>588300</v>
          </cell>
          <cell r="D426">
            <v>588310</v>
          </cell>
          <cell r="E426">
            <v>588310</v>
          </cell>
          <cell r="G426">
            <v>770</v>
          </cell>
        </row>
        <row r="427">
          <cell r="A427">
            <v>588311</v>
          </cell>
          <cell r="B427">
            <v>588300</v>
          </cell>
          <cell r="C427">
            <v>588300</v>
          </cell>
          <cell r="D427">
            <v>588311</v>
          </cell>
          <cell r="E427">
            <v>588311</v>
          </cell>
          <cell r="G427">
            <v>770</v>
          </cell>
        </row>
        <row r="428">
          <cell r="A428">
            <v>588400</v>
          </cell>
          <cell r="B428">
            <v>588400</v>
          </cell>
          <cell r="C428">
            <v>588400</v>
          </cell>
          <cell r="D428">
            <v>588400</v>
          </cell>
          <cell r="E428">
            <v>588400</v>
          </cell>
          <cell r="G428">
            <v>789</v>
          </cell>
        </row>
        <row r="429">
          <cell r="A429">
            <v>588800</v>
          </cell>
          <cell r="B429">
            <v>588800</v>
          </cell>
          <cell r="C429">
            <v>588800</v>
          </cell>
          <cell r="D429">
            <v>588800</v>
          </cell>
          <cell r="E429">
            <v>588800</v>
          </cell>
          <cell r="G429">
            <v>789</v>
          </cell>
        </row>
        <row r="430">
          <cell r="A430">
            <v>589100</v>
          </cell>
          <cell r="B430">
            <v>589100</v>
          </cell>
          <cell r="C430">
            <v>589100</v>
          </cell>
          <cell r="D430">
            <v>589100</v>
          </cell>
          <cell r="E430">
            <v>589100</v>
          </cell>
          <cell r="G430">
            <v>770</v>
          </cell>
        </row>
        <row r="431">
          <cell r="A431">
            <v>590000</v>
          </cell>
          <cell r="B431">
            <v>590000</v>
          </cell>
          <cell r="C431">
            <v>590000</v>
          </cell>
          <cell r="D431">
            <v>590000</v>
          </cell>
          <cell r="E431">
            <v>590000</v>
          </cell>
          <cell r="F431">
            <v>900057</v>
          </cell>
        </row>
        <row r="432">
          <cell r="A432">
            <v>590001</v>
          </cell>
          <cell r="B432">
            <v>560000</v>
          </cell>
          <cell r="C432">
            <v>560000</v>
          </cell>
          <cell r="D432">
            <v>590001</v>
          </cell>
          <cell r="E432">
            <v>560000</v>
          </cell>
          <cell r="F432">
            <v>900057</v>
          </cell>
          <cell r="G432">
            <v>2014</v>
          </cell>
        </row>
        <row r="433">
          <cell r="A433">
            <v>590002</v>
          </cell>
          <cell r="B433">
            <v>560000</v>
          </cell>
          <cell r="C433">
            <v>560000</v>
          </cell>
          <cell r="D433">
            <v>590002</v>
          </cell>
          <cell r="E433">
            <v>590002</v>
          </cell>
          <cell r="F433">
            <v>900057</v>
          </cell>
          <cell r="G433">
            <v>2014</v>
          </cell>
        </row>
        <row r="434">
          <cell r="A434">
            <v>590003</v>
          </cell>
          <cell r="B434">
            <v>590000</v>
          </cell>
          <cell r="C434">
            <v>590000</v>
          </cell>
          <cell r="D434">
            <v>590003</v>
          </cell>
          <cell r="E434">
            <v>590003</v>
          </cell>
          <cell r="F434">
            <v>900057</v>
          </cell>
          <cell r="G434">
            <v>2014</v>
          </cell>
        </row>
        <row r="435">
          <cell r="A435">
            <v>590004</v>
          </cell>
          <cell r="B435">
            <v>590000</v>
          </cell>
          <cell r="C435">
            <v>590000</v>
          </cell>
          <cell r="D435">
            <v>590004</v>
          </cell>
          <cell r="E435">
            <v>590000</v>
          </cell>
          <cell r="F435">
            <v>900057</v>
          </cell>
          <cell r="G435">
            <v>2014</v>
          </cell>
        </row>
        <row r="436">
          <cell r="A436">
            <v>600300</v>
          </cell>
          <cell r="B436">
            <v>600300</v>
          </cell>
          <cell r="C436">
            <v>600300</v>
          </cell>
          <cell r="D436">
            <v>600300</v>
          </cell>
          <cell r="E436">
            <v>600300</v>
          </cell>
          <cell r="G436">
            <v>770</v>
          </cell>
        </row>
        <row r="437">
          <cell r="A437">
            <v>600305</v>
          </cell>
          <cell r="D437">
            <v>600305</v>
          </cell>
          <cell r="E437">
            <v>600305</v>
          </cell>
          <cell r="G437">
            <v>770</v>
          </cell>
        </row>
        <row r="438">
          <cell r="A438">
            <v>600500</v>
          </cell>
          <cell r="B438">
            <v>600500</v>
          </cell>
          <cell r="C438">
            <v>600500</v>
          </cell>
          <cell r="D438">
            <v>600500</v>
          </cell>
          <cell r="E438">
            <v>600500</v>
          </cell>
          <cell r="G438">
            <v>770</v>
          </cell>
        </row>
        <row r="439">
          <cell r="A439">
            <v>600600</v>
          </cell>
          <cell r="B439">
            <v>600600</v>
          </cell>
          <cell r="C439">
            <v>600600</v>
          </cell>
          <cell r="D439">
            <v>600600</v>
          </cell>
          <cell r="E439">
            <v>600600</v>
          </cell>
          <cell r="G439">
            <v>770</v>
          </cell>
        </row>
        <row r="440">
          <cell r="A440">
            <v>600700</v>
          </cell>
          <cell r="B440">
            <v>600700</v>
          </cell>
          <cell r="C440">
            <v>600700</v>
          </cell>
          <cell r="D440">
            <v>600700</v>
          </cell>
          <cell r="E440">
            <v>600700</v>
          </cell>
          <cell r="G440">
            <v>770</v>
          </cell>
        </row>
        <row r="441">
          <cell r="A441">
            <v>600703</v>
          </cell>
          <cell r="B441">
            <v>600703</v>
          </cell>
          <cell r="C441">
            <v>600703</v>
          </cell>
          <cell r="D441">
            <v>600703</v>
          </cell>
          <cell r="E441">
            <v>600703</v>
          </cell>
          <cell r="G441">
            <v>770</v>
          </cell>
        </row>
        <row r="442">
          <cell r="A442">
            <v>600704</v>
          </cell>
          <cell r="B442">
            <v>600800</v>
          </cell>
          <cell r="C442">
            <v>600800</v>
          </cell>
          <cell r="D442">
            <v>600704</v>
          </cell>
          <cell r="E442">
            <v>600803</v>
          </cell>
          <cell r="G442">
            <v>770</v>
          </cell>
        </row>
        <row r="443">
          <cell r="A443">
            <v>600706</v>
          </cell>
          <cell r="B443">
            <v>600800</v>
          </cell>
          <cell r="C443">
            <v>600800</v>
          </cell>
          <cell r="D443">
            <v>600706</v>
          </cell>
          <cell r="E443">
            <v>600803</v>
          </cell>
          <cell r="G443">
            <v>770</v>
          </cell>
        </row>
        <row r="444">
          <cell r="A444">
            <v>600707</v>
          </cell>
          <cell r="B444">
            <v>600700</v>
          </cell>
          <cell r="C444">
            <v>600700</v>
          </cell>
          <cell r="D444">
            <v>600707</v>
          </cell>
          <cell r="E444">
            <v>600730</v>
          </cell>
          <cell r="G444">
            <v>770</v>
          </cell>
        </row>
        <row r="445">
          <cell r="A445">
            <v>600709</v>
          </cell>
          <cell r="D445">
            <v>600709</v>
          </cell>
          <cell r="E445">
            <v>600709</v>
          </cell>
          <cell r="G445">
            <v>789</v>
          </cell>
        </row>
        <row r="446">
          <cell r="A446">
            <v>600712</v>
          </cell>
          <cell r="D446">
            <v>600712</v>
          </cell>
          <cell r="E446">
            <v>600712</v>
          </cell>
          <cell r="G446">
            <v>770</v>
          </cell>
        </row>
        <row r="447">
          <cell r="A447">
            <v>600713</v>
          </cell>
          <cell r="D447">
            <v>600713</v>
          </cell>
          <cell r="E447">
            <v>600713</v>
          </cell>
          <cell r="G447">
            <v>770</v>
          </cell>
        </row>
        <row r="448">
          <cell r="A448">
            <v>600716</v>
          </cell>
          <cell r="D448">
            <v>600716</v>
          </cell>
          <cell r="E448">
            <v>600716</v>
          </cell>
          <cell r="G448">
            <v>770</v>
          </cell>
        </row>
        <row r="449">
          <cell r="A449">
            <v>600717</v>
          </cell>
          <cell r="D449">
            <v>600717</v>
          </cell>
          <cell r="E449">
            <v>600717</v>
          </cell>
          <cell r="G449">
            <v>770</v>
          </cell>
        </row>
        <row r="450">
          <cell r="A450">
            <v>600721</v>
          </cell>
          <cell r="D450">
            <v>600721</v>
          </cell>
          <cell r="E450">
            <v>600721</v>
          </cell>
          <cell r="G450">
            <v>770</v>
          </cell>
        </row>
        <row r="451">
          <cell r="A451">
            <v>600722</v>
          </cell>
          <cell r="D451">
            <v>600722</v>
          </cell>
          <cell r="E451">
            <v>600722</v>
          </cell>
          <cell r="G451">
            <v>770</v>
          </cell>
        </row>
        <row r="452">
          <cell r="A452">
            <v>600723</v>
          </cell>
          <cell r="D452">
            <v>600723</v>
          </cell>
          <cell r="E452">
            <v>600723</v>
          </cell>
          <cell r="G452">
            <v>789</v>
          </cell>
        </row>
        <row r="453">
          <cell r="A453">
            <v>600726</v>
          </cell>
          <cell r="D453">
            <v>600726</v>
          </cell>
          <cell r="E453">
            <v>600726</v>
          </cell>
          <cell r="G453">
            <v>770</v>
          </cell>
        </row>
        <row r="454">
          <cell r="A454">
            <v>600727</v>
          </cell>
          <cell r="D454">
            <v>600727</v>
          </cell>
          <cell r="E454">
            <v>600727</v>
          </cell>
          <cell r="G454">
            <v>770</v>
          </cell>
        </row>
        <row r="455">
          <cell r="A455">
            <v>600728</v>
          </cell>
          <cell r="B455">
            <v>600700</v>
          </cell>
          <cell r="C455">
            <v>600700</v>
          </cell>
          <cell r="D455">
            <v>600728</v>
          </cell>
          <cell r="E455">
            <v>600730</v>
          </cell>
          <cell r="G455">
            <v>770</v>
          </cell>
        </row>
        <row r="456">
          <cell r="A456">
            <v>600729</v>
          </cell>
          <cell r="B456">
            <v>600703</v>
          </cell>
          <cell r="C456">
            <v>600703</v>
          </cell>
          <cell r="D456">
            <v>600729</v>
          </cell>
          <cell r="E456">
            <v>600708</v>
          </cell>
          <cell r="G456">
            <v>770</v>
          </cell>
        </row>
        <row r="457">
          <cell r="A457">
            <v>600732</v>
          </cell>
          <cell r="B457">
            <v>600700</v>
          </cell>
          <cell r="C457">
            <v>600700</v>
          </cell>
          <cell r="D457">
            <v>600732</v>
          </cell>
          <cell r="E457">
            <v>600730</v>
          </cell>
          <cell r="G457">
            <v>770</v>
          </cell>
        </row>
        <row r="458">
          <cell r="A458">
            <v>600733</v>
          </cell>
          <cell r="D458">
            <v>600733</v>
          </cell>
          <cell r="E458">
            <v>600733</v>
          </cell>
          <cell r="G458">
            <v>770</v>
          </cell>
        </row>
        <row r="459">
          <cell r="A459">
            <v>600734</v>
          </cell>
          <cell r="B459">
            <v>600700</v>
          </cell>
          <cell r="C459">
            <v>600700</v>
          </cell>
          <cell r="D459">
            <v>600734</v>
          </cell>
          <cell r="E459">
            <v>600734</v>
          </cell>
          <cell r="G459">
            <v>770</v>
          </cell>
        </row>
        <row r="460">
          <cell r="A460">
            <v>600800</v>
          </cell>
          <cell r="B460">
            <v>600800</v>
          </cell>
          <cell r="C460">
            <v>600800</v>
          </cell>
          <cell r="D460">
            <v>600800</v>
          </cell>
          <cell r="E460">
            <v>600803</v>
          </cell>
          <cell r="G460">
            <v>770</v>
          </cell>
        </row>
        <row r="461">
          <cell r="A461">
            <v>600804</v>
          </cell>
          <cell r="B461">
            <v>600800</v>
          </cell>
          <cell r="C461">
            <v>600800</v>
          </cell>
          <cell r="D461">
            <v>600804</v>
          </cell>
          <cell r="E461">
            <v>600803</v>
          </cell>
          <cell r="G461">
            <v>770</v>
          </cell>
        </row>
        <row r="462">
          <cell r="A462">
            <v>600901</v>
          </cell>
          <cell r="B462">
            <v>750325</v>
          </cell>
          <cell r="C462">
            <v>750325</v>
          </cell>
          <cell r="D462">
            <v>600901</v>
          </cell>
          <cell r="E462">
            <v>600901</v>
          </cell>
          <cell r="G462">
            <v>194</v>
          </cell>
        </row>
        <row r="463">
          <cell r="A463">
            <v>601000</v>
          </cell>
          <cell r="B463">
            <v>601000</v>
          </cell>
          <cell r="C463">
            <v>601000</v>
          </cell>
          <cell r="D463">
            <v>601000</v>
          </cell>
          <cell r="E463">
            <v>601000</v>
          </cell>
          <cell r="G463">
            <v>489</v>
          </cell>
        </row>
        <row r="464">
          <cell r="A464">
            <v>601100</v>
          </cell>
          <cell r="B464">
            <v>601100</v>
          </cell>
          <cell r="C464">
            <v>601100</v>
          </cell>
          <cell r="D464">
            <v>601100</v>
          </cell>
          <cell r="E464">
            <v>601100</v>
          </cell>
          <cell r="G464">
            <v>770</v>
          </cell>
        </row>
        <row r="465">
          <cell r="A465">
            <v>601103</v>
          </cell>
          <cell r="B465">
            <v>601100</v>
          </cell>
          <cell r="C465">
            <v>601100</v>
          </cell>
          <cell r="D465">
            <v>601103</v>
          </cell>
          <cell r="E465">
            <v>601108</v>
          </cell>
          <cell r="G465">
            <v>770</v>
          </cell>
        </row>
        <row r="466">
          <cell r="A466">
            <v>601105</v>
          </cell>
          <cell r="B466">
            <v>601100</v>
          </cell>
          <cell r="C466">
            <v>601100</v>
          </cell>
          <cell r="D466">
            <v>601105</v>
          </cell>
          <cell r="E466">
            <v>601105</v>
          </cell>
          <cell r="G466">
            <v>770</v>
          </cell>
        </row>
        <row r="467">
          <cell r="A467">
            <v>601106</v>
          </cell>
          <cell r="B467">
            <v>542100</v>
          </cell>
          <cell r="C467">
            <v>542100</v>
          </cell>
          <cell r="D467">
            <v>601106</v>
          </cell>
          <cell r="E467">
            <v>542102</v>
          </cell>
          <cell r="G467">
            <v>292</v>
          </cell>
        </row>
        <row r="468">
          <cell r="A468">
            <v>601300</v>
          </cell>
          <cell r="B468">
            <v>601300</v>
          </cell>
          <cell r="C468">
            <v>601300</v>
          </cell>
          <cell r="D468">
            <v>601300</v>
          </cell>
          <cell r="E468">
            <v>601300</v>
          </cell>
        </row>
        <row r="469">
          <cell r="A469">
            <v>601400</v>
          </cell>
          <cell r="B469">
            <v>616300</v>
          </cell>
          <cell r="C469">
            <v>616300</v>
          </cell>
          <cell r="D469">
            <v>601400</v>
          </cell>
          <cell r="E469">
            <v>601400</v>
          </cell>
          <cell r="G469">
            <v>789</v>
          </cell>
        </row>
        <row r="470">
          <cell r="A470">
            <v>601500</v>
          </cell>
          <cell r="B470">
            <v>600600</v>
          </cell>
          <cell r="C470">
            <v>600600</v>
          </cell>
          <cell r="D470">
            <v>601500</v>
          </cell>
          <cell r="E470">
            <v>600602</v>
          </cell>
          <cell r="G470">
            <v>770</v>
          </cell>
        </row>
        <row r="471">
          <cell r="A471">
            <v>601700</v>
          </cell>
          <cell r="D471">
            <v>601700</v>
          </cell>
          <cell r="E471">
            <v>601700</v>
          </cell>
          <cell r="G471">
            <v>770</v>
          </cell>
        </row>
        <row r="472">
          <cell r="A472">
            <v>601800</v>
          </cell>
          <cell r="B472">
            <v>600700</v>
          </cell>
          <cell r="C472">
            <v>600700</v>
          </cell>
          <cell r="D472">
            <v>601800</v>
          </cell>
          <cell r="E472">
            <v>601800</v>
          </cell>
          <cell r="G472">
            <v>770</v>
          </cell>
        </row>
        <row r="473">
          <cell r="A473">
            <v>602000</v>
          </cell>
          <cell r="B473">
            <v>600800</v>
          </cell>
          <cell r="C473">
            <v>600800</v>
          </cell>
          <cell r="D473">
            <v>602000</v>
          </cell>
          <cell r="E473">
            <v>600800</v>
          </cell>
          <cell r="G473">
            <v>770</v>
          </cell>
        </row>
        <row r="474">
          <cell r="A474">
            <v>602100</v>
          </cell>
          <cell r="D474">
            <v>602100</v>
          </cell>
          <cell r="E474">
            <v>602100</v>
          </cell>
          <cell r="G474">
            <v>770</v>
          </cell>
        </row>
        <row r="475">
          <cell r="A475">
            <v>602200</v>
          </cell>
          <cell r="B475">
            <v>600700</v>
          </cell>
          <cell r="C475">
            <v>600700</v>
          </cell>
          <cell r="D475">
            <v>602200</v>
          </cell>
          <cell r="E475">
            <v>602200</v>
          </cell>
          <cell r="G475">
            <v>770</v>
          </cell>
        </row>
        <row r="476">
          <cell r="A476">
            <v>602300</v>
          </cell>
          <cell r="D476">
            <v>602300</v>
          </cell>
          <cell r="E476">
            <v>602300</v>
          </cell>
          <cell r="G476">
            <v>770</v>
          </cell>
        </row>
        <row r="477">
          <cell r="A477">
            <v>602400</v>
          </cell>
          <cell r="D477">
            <v>602400</v>
          </cell>
          <cell r="E477">
            <v>602400</v>
          </cell>
          <cell r="G477">
            <v>770</v>
          </cell>
        </row>
        <row r="478">
          <cell r="A478">
            <v>602700</v>
          </cell>
          <cell r="B478">
            <v>600800</v>
          </cell>
          <cell r="C478">
            <v>600800</v>
          </cell>
          <cell r="D478">
            <v>602700</v>
          </cell>
          <cell r="E478">
            <v>600800</v>
          </cell>
          <cell r="G478">
            <v>770</v>
          </cell>
        </row>
        <row r="479">
          <cell r="A479">
            <v>602800</v>
          </cell>
          <cell r="B479">
            <v>600700</v>
          </cell>
          <cell r="C479">
            <v>600700</v>
          </cell>
          <cell r="D479">
            <v>602800</v>
          </cell>
          <cell r="E479">
            <v>600730</v>
          </cell>
          <cell r="G479">
            <v>770</v>
          </cell>
        </row>
        <row r="480">
          <cell r="A480">
            <v>602900</v>
          </cell>
          <cell r="B480">
            <v>602900</v>
          </cell>
          <cell r="C480">
            <v>602900</v>
          </cell>
          <cell r="D480">
            <v>602900</v>
          </cell>
          <cell r="E480">
            <v>602900</v>
          </cell>
          <cell r="G480">
            <v>770</v>
          </cell>
        </row>
        <row r="481">
          <cell r="A481">
            <v>603000</v>
          </cell>
          <cell r="B481">
            <v>600700</v>
          </cell>
          <cell r="C481">
            <v>600700</v>
          </cell>
          <cell r="D481">
            <v>603000</v>
          </cell>
          <cell r="E481">
            <v>600730</v>
          </cell>
          <cell r="G481">
            <v>770</v>
          </cell>
        </row>
        <row r="482">
          <cell r="A482">
            <v>603300</v>
          </cell>
          <cell r="D482">
            <v>603300</v>
          </cell>
          <cell r="E482">
            <v>603300</v>
          </cell>
          <cell r="G482">
            <v>770</v>
          </cell>
        </row>
        <row r="483">
          <cell r="A483">
            <v>603400</v>
          </cell>
          <cell r="D483">
            <v>603400</v>
          </cell>
          <cell r="E483">
            <v>603400</v>
          </cell>
          <cell r="G483">
            <v>789</v>
          </cell>
        </row>
        <row r="484">
          <cell r="A484">
            <v>603600</v>
          </cell>
          <cell r="B484">
            <v>603600</v>
          </cell>
          <cell r="C484">
            <v>603600</v>
          </cell>
          <cell r="D484">
            <v>603600</v>
          </cell>
          <cell r="E484">
            <v>603600</v>
          </cell>
          <cell r="G484">
            <v>789</v>
          </cell>
        </row>
        <row r="485">
          <cell r="A485">
            <v>604000</v>
          </cell>
          <cell r="B485">
            <v>604000</v>
          </cell>
          <cell r="C485">
            <v>604000</v>
          </cell>
          <cell r="D485">
            <v>604000</v>
          </cell>
          <cell r="E485">
            <v>604000</v>
          </cell>
          <cell r="G485">
            <v>770</v>
          </cell>
        </row>
        <row r="486">
          <cell r="A486">
            <v>604004</v>
          </cell>
          <cell r="B486">
            <v>604004</v>
          </cell>
          <cell r="C486">
            <v>604004</v>
          </cell>
          <cell r="D486">
            <v>604004</v>
          </cell>
          <cell r="E486">
            <v>604004</v>
          </cell>
          <cell r="G486">
            <v>232</v>
          </cell>
        </row>
        <row r="487">
          <cell r="A487">
            <v>604005</v>
          </cell>
          <cell r="B487">
            <v>604005</v>
          </cell>
          <cell r="C487">
            <v>604005</v>
          </cell>
          <cell r="D487">
            <v>604005</v>
          </cell>
          <cell r="E487">
            <v>604005</v>
          </cell>
        </row>
        <row r="488">
          <cell r="A488">
            <v>604200</v>
          </cell>
          <cell r="B488">
            <v>604200</v>
          </cell>
          <cell r="C488">
            <v>604200</v>
          </cell>
          <cell r="D488">
            <v>604200</v>
          </cell>
          <cell r="E488">
            <v>604200</v>
          </cell>
          <cell r="G488">
            <v>789</v>
          </cell>
        </row>
        <row r="489">
          <cell r="A489">
            <v>604202</v>
          </cell>
          <cell r="D489">
            <v>604202</v>
          </cell>
          <cell r="E489">
            <v>604202</v>
          </cell>
          <cell r="G489">
            <v>789</v>
          </cell>
        </row>
        <row r="490">
          <cell r="A490">
            <v>604204</v>
          </cell>
          <cell r="D490">
            <v>604204</v>
          </cell>
          <cell r="E490">
            <v>604204</v>
          </cell>
          <cell r="G490">
            <v>789</v>
          </cell>
        </row>
        <row r="491">
          <cell r="A491">
            <v>604300</v>
          </cell>
          <cell r="B491">
            <v>604300</v>
          </cell>
          <cell r="C491">
            <v>604300</v>
          </cell>
          <cell r="D491">
            <v>604300</v>
          </cell>
          <cell r="E491">
            <v>604300</v>
          </cell>
          <cell r="G491">
            <v>789</v>
          </cell>
        </row>
        <row r="492">
          <cell r="A492">
            <v>604400</v>
          </cell>
          <cell r="D492">
            <v>604400</v>
          </cell>
          <cell r="E492">
            <v>604400</v>
          </cell>
          <cell r="G492">
            <v>789</v>
          </cell>
        </row>
        <row r="493">
          <cell r="A493">
            <v>604500</v>
          </cell>
          <cell r="B493">
            <v>604500</v>
          </cell>
          <cell r="C493">
            <v>604500</v>
          </cell>
          <cell r="D493">
            <v>604500</v>
          </cell>
          <cell r="E493">
            <v>604500</v>
          </cell>
          <cell r="G493">
            <v>770</v>
          </cell>
        </row>
        <row r="494">
          <cell r="A494">
            <v>604600</v>
          </cell>
          <cell r="B494">
            <v>541400</v>
          </cell>
          <cell r="C494">
            <v>541400</v>
          </cell>
          <cell r="D494">
            <v>604600</v>
          </cell>
          <cell r="E494">
            <v>604600</v>
          </cell>
          <cell r="G494">
            <v>770</v>
          </cell>
        </row>
        <row r="495">
          <cell r="A495">
            <v>604700</v>
          </cell>
          <cell r="B495">
            <v>604700</v>
          </cell>
          <cell r="C495">
            <v>604700</v>
          </cell>
          <cell r="D495">
            <v>604700</v>
          </cell>
          <cell r="E495">
            <v>604700</v>
          </cell>
          <cell r="G495">
            <v>770</v>
          </cell>
        </row>
        <row r="496">
          <cell r="A496">
            <v>604800</v>
          </cell>
          <cell r="B496">
            <v>541400</v>
          </cell>
          <cell r="C496">
            <v>541400</v>
          </cell>
          <cell r="D496">
            <v>604800</v>
          </cell>
          <cell r="E496">
            <v>541409</v>
          </cell>
          <cell r="G496">
            <v>770</v>
          </cell>
        </row>
        <row r="497">
          <cell r="A497">
            <v>604900</v>
          </cell>
          <cell r="B497">
            <v>604900</v>
          </cell>
          <cell r="C497">
            <v>604900</v>
          </cell>
          <cell r="D497">
            <v>604900</v>
          </cell>
          <cell r="E497">
            <v>604901</v>
          </cell>
          <cell r="G497">
            <v>789</v>
          </cell>
        </row>
        <row r="498">
          <cell r="A498">
            <v>604904</v>
          </cell>
          <cell r="B498">
            <v>604900</v>
          </cell>
          <cell r="C498">
            <v>604900</v>
          </cell>
          <cell r="D498">
            <v>604904</v>
          </cell>
          <cell r="E498">
            <v>604901</v>
          </cell>
          <cell r="G498">
            <v>789</v>
          </cell>
        </row>
        <row r="499">
          <cell r="A499">
            <v>604906</v>
          </cell>
          <cell r="D499">
            <v>604906</v>
          </cell>
          <cell r="E499">
            <v>604906</v>
          </cell>
          <cell r="G499">
            <v>789</v>
          </cell>
        </row>
        <row r="500">
          <cell r="A500">
            <v>604908</v>
          </cell>
          <cell r="B500">
            <v>604900</v>
          </cell>
          <cell r="C500">
            <v>604900</v>
          </cell>
          <cell r="D500">
            <v>604908</v>
          </cell>
          <cell r="E500">
            <v>604901</v>
          </cell>
          <cell r="G500">
            <v>789</v>
          </cell>
        </row>
        <row r="501">
          <cell r="A501">
            <v>605200</v>
          </cell>
          <cell r="B501">
            <v>604900</v>
          </cell>
          <cell r="C501">
            <v>604900</v>
          </cell>
          <cell r="D501">
            <v>605200</v>
          </cell>
          <cell r="E501">
            <v>604901</v>
          </cell>
          <cell r="G501">
            <v>789</v>
          </cell>
        </row>
        <row r="502">
          <cell r="A502">
            <v>605601</v>
          </cell>
          <cell r="B502">
            <v>750325</v>
          </cell>
          <cell r="C502">
            <v>750325</v>
          </cell>
          <cell r="D502">
            <v>605601</v>
          </cell>
          <cell r="E502">
            <v>605601</v>
          </cell>
          <cell r="G502">
            <v>194</v>
          </cell>
        </row>
        <row r="503">
          <cell r="A503">
            <v>605700</v>
          </cell>
          <cell r="D503">
            <v>605700</v>
          </cell>
          <cell r="E503">
            <v>605700</v>
          </cell>
          <cell r="G503">
            <v>789</v>
          </cell>
        </row>
        <row r="504">
          <cell r="A504">
            <v>606000</v>
          </cell>
          <cell r="D504">
            <v>606000</v>
          </cell>
          <cell r="E504">
            <v>606000</v>
          </cell>
          <cell r="G504">
            <v>789</v>
          </cell>
        </row>
        <row r="505">
          <cell r="A505">
            <v>606500</v>
          </cell>
          <cell r="B505">
            <v>604900</v>
          </cell>
          <cell r="C505">
            <v>604900</v>
          </cell>
          <cell r="D505">
            <v>606500</v>
          </cell>
          <cell r="E505">
            <v>606500</v>
          </cell>
          <cell r="G505">
            <v>789</v>
          </cell>
        </row>
        <row r="506">
          <cell r="A506">
            <v>606800</v>
          </cell>
          <cell r="D506">
            <v>606800</v>
          </cell>
          <cell r="E506">
            <v>606800</v>
          </cell>
          <cell r="G506">
            <v>789</v>
          </cell>
        </row>
        <row r="507">
          <cell r="A507">
            <v>607100</v>
          </cell>
          <cell r="B507">
            <v>604500</v>
          </cell>
          <cell r="C507">
            <v>604500</v>
          </cell>
          <cell r="D507">
            <v>607100</v>
          </cell>
          <cell r="E507">
            <v>607100</v>
          </cell>
          <cell r="G507">
            <v>789</v>
          </cell>
        </row>
        <row r="508">
          <cell r="A508">
            <v>607200</v>
          </cell>
          <cell r="D508">
            <v>607200</v>
          </cell>
          <cell r="E508">
            <v>607200</v>
          </cell>
          <cell r="G508">
            <v>789</v>
          </cell>
        </row>
        <row r="509">
          <cell r="A509">
            <v>607900</v>
          </cell>
          <cell r="B509">
            <v>604000</v>
          </cell>
          <cell r="C509">
            <v>604000</v>
          </cell>
          <cell r="D509">
            <v>607900</v>
          </cell>
          <cell r="E509">
            <v>604001</v>
          </cell>
          <cell r="G509">
            <v>770</v>
          </cell>
        </row>
        <row r="510">
          <cell r="A510">
            <v>608400</v>
          </cell>
          <cell r="D510">
            <v>608400</v>
          </cell>
          <cell r="E510">
            <v>608400</v>
          </cell>
          <cell r="G510">
            <v>789</v>
          </cell>
        </row>
        <row r="511">
          <cell r="A511">
            <v>608500</v>
          </cell>
          <cell r="D511">
            <v>608500</v>
          </cell>
          <cell r="E511">
            <v>608500</v>
          </cell>
          <cell r="G511">
            <v>770</v>
          </cell>
        </row>
        <row r="512">
          <cell r="A512">
            <v>608600</v>
          </cell>
          <cell r="B512">
            <v>603600</v>
          </cell>
          <cell r="C512">
            <v>603600</v>
          </cell>
          <cell r="D512">
            <v>608600</v>
          </cell>
          <cell r="E512">
            <v>603601</v>
          </cell>
          <cell r="G512">
            <v>770</v>
          </cell>
        </row>
        <row r="513">
          <cell r="A513">
            <v>608700</v>
          </cell>
          <cell r="B513">
            <v>608700</v>
          </cell>
          <cell r="C513">
            <v>608700</v>
          </cell>
          <cell r="D513">
            <v>608700</v>
          </cell>
          <cell r="E513">
            <v>608700</v>
          </cell>
          <cell r="G513">
            <v>770</v>
          </cell>
        </row>
        <row r="514">
          <cell r="A514">
            <v>608800</v>
          </cell>
          <cell r="D514">
            <v>608800</v>
          </cell>
          <cell r="E514">
            <v>608800</v>
          </cell>
          <cell r="G514">
            <v>770</v>
          </cell>
        </row>
        <row r="515">
          <cell r="A515">
            <v>608900</v>
          </cell>
          <cell r="D515">
            <v>608900</v>
          </cell>
          <cell r="E515">
            <v>608900</v>
          </cell>
          <cell r="G515">
            <v>770</v>
          </cell>
        </row>
        <row r="516">
          <cell r="A516">
            <v>609000</v>
          </cell>
          <cell r="D516">
            <v>609000</v>
          </cell>
          <cell r="E516">
            <v>609000</v>
          </cell>
          <cell r="G516">
            <v>770</v>
          </cell>
        </row>
        <row r="517">
          <cell r="A517">
            <v>609100</v>
          </cell>
          <cell r="D517">
            <v>609100</v>
          </cell>
          <cell r="E517">
            <v>609100</v>
          </cell>
          <cell r="G517">
            <v>789</v>
          </cell>
        </row>
        <row r="518">
          <cell r="A518">
            <v>609200</v>
          </cell>
          <cell r="D518">
            <v>609200</v>
          </cell>
          <cell r="E518">
            <v>609200</v>
          </cell>
          <cell r="G518">
            <v>770</v>
          </cell>
        </row>
        <row r="519">
          <cell r="A519">
            <v>609300</v>
          </cell>
          <cell r="D519">
            <v>609300</v>
          </cell>
          <cell r="E519">
            <v>609300</v>
          </cell>
          <cell r="G519">
            <v>770</v>
          </cell>
        </row>
        <row r="520">
          <cell r="A520">
            <v>609400</v>
          </cell>
          <cell r="B520">
            <v>609400</v>
          </cell>
          <cell r="C520">
            <v>609400</v>
          </cell>
          <cell r="D520">
            <v>609400</v>
          </cell>
          <cell r="E520">
            <v>609400</v>
          </cell>
          <cell r="G520">
            <v>789</v>
          </cell>
        </row>
        <row r="521">
          <cell r="A521">
            <v>609401</v>
          </cell>
          <cell r="B521">
            <v>609401</v>
          </cell>
          <cell r="C521">
            <v>609401</v>
          </cell>
          <cell r="D521">
            <v>609401</v>
          </cell>
          <cell r="E521">
            <v>609401</v>
          </cell>
          <cell r="G521">
            <v>194</v>
          </cell>
        </row>
        <row r="522">
          <cell r="A522">
            <v>609407</v>
          </cell>
          <cell r="D522">
            <v>609407</v>
          </cell>
          <cell r="E522">
            <v>609407</v>
          </cell>
          <cell r="G522">
            <v>194</v>
          </cell>
        </row>
        <row r="523">
          <cell r="A523">
            <v>609408</v>
          </cell>
          <cell r="B523">
            <v>609408</v>
          </cell>
          <cell r="C523">
            <v>609408</v>
          </cell>
          <cell r="D523">
            <v>609408</v>
          </cell>
          <cell r="E523">
            <v>609408</v>
          </cell>
          <cell r="G523">
            <v>789</v>
          </cell>
        </row>
        <row r="524">
          <cell r="A524">
            <v>609500</v>
          </cell>
          <cell r="B524">
            <v>609500</v>
          </cell>
          <cell r="C524">
            <v>609500</v>
          </cell>
          <cell r="D524">
            <v>609500</v>
          </cell>
          <cell r="E524">
            <v>609500</v>
          </cell>
          <cell r="G524">
            <v>770</v>
          </cell>
        </row>
        <row r="525">
          <cell r="A525">
            <v>609501</v>
          </cell>
          <cell r="B525">
            <v>520200</v>
          </cell>
          <cell r="C525">
            <v>520200</v>
          </cell>
          <cell r="D525">
            <v>609501</v>
          </cell>
          <cell r="E525">
            <v>520200</v>
          </cell>
          <cell r="G525">
            <v>770</v>
          </cell>
        </row>
        <row r="526">
          <cell r="A526">
            <v>609503</v>
          </cell>
          <cell r="D526">
            <v>609503</v>
          </cell>
          <cell r="E526">
            <v>609503</v>
          </cell>
          <cell r="G526">
            <v>770</v>
          </cell>
        </row>
        <row r="527">
          <cell r="A527">
            <v>609800</v>
          </cell>
          <cell r="B527">
            <v>609800</v>
          </cell>
          <cell r="C527">
            <v>609800</v>
          </cell>
          <cell r="D527">
            <v>609800</v>
          </cell>
          <cell r="E527">
            <v>609800</v>
          </cell>
          <cell r="G527">
            <v>770</v>
          </cell>
        </row>
        <row r="528">
          <cell r="A528">
            <v>609900</v>
          </cell>
          <cell r="B528">
            <v>609900</v>
          </cell>
          <cell r="C528">
            <v>609900</v>
          </cell>
          <cell r="D528">
            <v>609900</v>
          </cell>
          <cell r="E528">
            <v>609900</v>
          </cell>
          <cell r="G528">
            <v>770</v>
          </cell>
        </row>
        <row r="529">
          <cell r="A529">
            <v>610000</v>
          </cell>
          <cell r="D529">
            <v>610000</v>
          </cell>
          <cell r="E529">
            <v>610000</v>
          </cell>
          <cell r="G529">
            <v>770</v>
          </cell>
        </row>
        <row r="530">
          <cell r="A530">
            <v>610300</v>
          </cell>
          <cell r="B530">
            <v>610300</v>
          </cell>
          <cell r="C530">
            <v>610300</v>
          </cell>
          <cell r="D530">
            <v>610300</v>
          </cell>
          <cell r="E530">
            <v>610300</v>
          </cell>
          <cell r="G530">
            <v>789</v>
          </cell>
        </row>
        <row r="531">
          <cell r="A531">
            <v>610400</v>
          </cell>
          <cell r="B531">
            <v>610400</v>
          </cell>
          <cell r="C531">
            <v>610400</v>
          </cell>
          <cell r="D531">
            <v>610400</v>
          </cell>
          <cell r="E531">
            <v>610400</v>
          </cell>
          <cell r="G531">
            <v>770</v>
          </cell>
        </row>
        <row r="532">
          <cell r="A532">
            <v>610401</v>
          </cell>
          <cell r="B532">
            <v>610400</v>
          </cell>
          <cell r="C532">
            <v>610400</v>
          </cell>
          <cell r="D532">
            <v>610401</v>
          </cell>
          <cell r="E532">
            <v>610401</v>
          </cell>
          <cell r="G532">
            <v>770</v>
          </cell>
        </row>
        <row r="533">
          <cell r="A533">
            <v>610403</v>
          </cell>
          <cell r="D533">
            <v>610403</v>
          </cell>
          <cell r="E533">
            <v>610403</v>
          </cell>
          <cell r="G533">
            <v>770</v>
          </cell>
        </row>
        <row r="534">
          <cell r="A534">
            <v>610404</v>
          </cell>
          <cell r="D534">
            <v>610404</v>
          </cell>
          <cell r="E534">
            <v>610404</v>
          </cell>
          <cell r="G534">
            <v>770</v>
          </cell>
        </row>
        <row r="535">
          <cell r="A535">
            <v>610500</v>
          </cell>
          <cell r="B535">
            <v>610500</v>
          </cell>
          <cell r="C535">
            <v>610500</v>
          </cell>
          <cell r="D535">
            <v>610500</v>
          </cell>
          <cell r="E535">
            <v>610500</v>
          </cell>
        </row>
        <row r="536">
          <cell r="A536">
            <v>610503</v>
          </cell>
          <cell r="B536">
            <v>610503</v>
          </cell>
          <cell r="C536">
            <v>610503</v>
          </cell>
          <cell r="D536">
            <v>610503</v>
          </cell>
          <cell r="E536">
            <v>610503</v>
          </cell>
          <cell r="G536">
            <v>770</v>
          </cell>
        </row>
        <row r="537">
          <cell r="A537">
            <v>610508</v>
          </cell>
          <cell r="D537">
            <v>610508</v>
          </cell>
          <cell r="E537">
            <v>610508</v>
          </cell>
          <cell r="G537">
            <v>789</v>
          </cell>
        </row>
        <row r="538">
          <cell r="A538">
            <v>610600</v>
          </cell>
          <cell r="B538">
            <v>610600</v>
          </cell>
          <cell r="C538">
            <v>610600</v>
          </cell>
          <cell r="D538">
            <v>610600</v>
          </cell>
          <cell r="E538">
            <v>610600</v>
          </cell>
          <cell r="G538">
            <v>770</v>
          </cell>
        </row>
        <row r="539">
          <cell r="A539">
            <v>610700</v>
          </cell>
          <cell r="B539">
            <v>610700</v>
          </cell>
          <cell r="C539">
            <v>610700</v>
          </cell>
          <cell r="D539">
            <v>610700</v>
          </cell>
          <cell r="E539">
            <v>610700</v>
          </cell>
          <cell r="G539">
            <v>770</v>
          </cell>
        </row>
        <row r="540">
          <cell r="A540">
            <v>610900</v>
          </cell>
          <cell r="B540">
            <v>610900</v>
          </cell>
          <cell r="C540">
            <v>610900</v>
          </cell>
          <cell r="D540">
            <v>610900</v>
          </cell>
          <cell r="E540">
            <v>610900</v>
          </cell>
          <cell r="G540">
            <v>770</v>
          </cell>
        </row>
        <row r="541">
          <cell r="A541">
            <v>611400</v>
          </cell>
          <cell r="D541">
            <v>611400</v>
          </cell>
          <cell r="E541">
            <v>611400</v>
          </cell>
          <cell r="G541">
            <v>770</v>
          </cell>
        </row>
        <row r="542">
          <cell r="A542">
            <v>611500</v>
          </cell>
          <cell r="D542">
            <v>611500</v>
          </cell>
          <cell r="E542">
            <v>611500</v>
          </cell>
          <cell r="G542">
            <v>770</v>
          </cell>
        </row>
        <row r="543">
          <cell r="A543">
            <v>611600</v>
          </cell>
          <cell r="B543">
            <v>610503</v>
          </cell>
          <cell r="C543">
            <v>610503</v>
          </cell>
          <cell r="D543">
            <v>611600</v>
          </cell>
          <cell r="E543">
            <v>611600</v>
          </cell>
          <cell r="G543">
            <v>770</v>
          </cell>
        </row>
        <row r="544">
          <cell r="A544">
            <v>611700</v>
          </cell>
          <cell r="D544">
            <v>611700</v>
          </cell>
          <cell r="E544">
            <v>611700</v>
          </cell>
          <cell r="G544">
            <v>770</v>
          </cell>
        </row>
        <row r="545">
          <cell r="A545">
            <v>611800</v>
          </cell>
          <cell r="B545">
            <v>541400</v>
          </cell>
          <cell r="C545">
            <v>541400</v>
          </cell>
          <cell r="D545">
            <v>611800</v>
          </cell>
          <cell r="E545">
            <v>611800</v>
          </cell>
          <cell r="G545">
            <v>770</v>
          </cell>
        </row>
        <row r="546">
          <cell r="A546">
            <v>611900</v>
          </cell>
          <cell r="B546">
            <v>610503</v>
          </cell>
          <cell r="C546">
            <v>610503</v>
          </cell>
          <cell r="D546">
            <v>611900</v>
          </cell>
          <cell r="E546">
            <v>611900</v>
          </cell>
          <cell r="G546">
            <v>770</v>
          </cell>
        </row>
        <row r="547">
          <cell r="A547">
            <v>612000</v>
          </cell>
          <cell r="D547">
            <v>612000</v>
          </cell>
          <cell r="E547">
            <v>612000</v>
          </cell>
          <cell r="G547">
            <v>770</v>
          </cell>
        </row>
        <row r="548">
          <cell r="A548">
            <v>612300</v>
          </cell>
          <cell r="D548">
            <v>612300</v>
          </cell>
          <cell r="E548">
            <v>612300</v>
          </cell>
          <cell r="G548">
            <v>770</v>
          </cell>
        </row>
        <row r="549">
          <cell r="A549">
            <v>612500</v>
          </cell>
          <cell r="D549">
            <v>612500</v>
          </cell>
          <cell r="E549">
            <v>612500</v>
          </cell>
          <cell r="G549">
            <v>770</v>
          </cell>
        </row>
        <row r="550">
          <cell r="A550">
            <v>612800</v>
          </cell>
          <cell r="B550">
            <v>604900</v>
          </cell>
          <cell r="C550">
            <v>604900</v>
          </cell>
          <cell r="D550">
            <v>612800</v>
          </cell>
          <cell r="E550">
            <v>604901</v>
          </cell>
          <cell r="G550">
            <v>789</v>
          </cell>
        </row>
        <row r="551">
          <cell r="A551">
            <v>612900</v>
          </cell>
          <cell r="D551">
            <v>612900</v>
          </cell>
          <cell r="E551">
            <v>612900</v>
          </cell>
          <cell r="G551">
            <v>770</v>
          </cell>
        </row>
        <row r="552">
          <cell r="A552">
            <v>613200</v>
          </cell>
          <cell r="D552">
            <v>613200</v>
          </cell>
          <cell r="E552">
            <v>613200</v>
          </cell>
          <cell r="G552">
            <v>770</v>
          </cell>
        </row>
        <row r="553">
          <cell r="A553">
            <v>613300</v>
          </cell>
          <cell r="D553">
            <v>613300</v>
          </cell>
          <cell r="E553">
            <v>613300</v>
          </cell>
          <cell r="G553">
            <v>770</v>
          </cell>
        </row>
        <row r="554">
          <cell r="A554">
            <v>613400</v>
          </cell>
          <cell r="D554">
            <v>613400</v>
          </cell>
          <cell r="E554">
            <v>613400</v>
          </cell>
          <cell r="G554">
            <v>770</v>
          </cell>
        </row>
        <row r="555">
          <cell r="A555">
            <v>613500</v>
          </cell>
          <cell r="D555">
            <v>613500</v>
          </cell>
          <cell r="E555">
            <v>613500</v>
          </cell>
          <cell r="G555">
            <v>770</v>
          </cell>
        </row>
        <row r="556">
          <cell r="A556">
            <v>613600</v>
          </cell>
          <cell r="D556">
            <v>613600</v>
          </cell>
          <cell r="E556">
            <v>613600</v>
          </cell>
          <cell r="G556">
            <v>770</v>
          </cell>
        </row>
        <row r="557">
          <cell r="A557">
            <v>613700</v>
          </cell>
          <cell r="D557">
            <v>613700</v>
          </cell>
          <cell r="E557">
            <v>613700</v>
          </cell>
          <cell r="G557">
            <v>770</v>
          </cell>
        </row>
        <row r="558">
          <cell r="A558">
            <v>614400</v>
          </cell>
          <cell r="D558">
            <v>614400</v>
          </cell>
          <cell r="E558">
            <v>614400</v>
          </cell>
          <cell r="G558">
            <v>770</v>
          </cell>
        </row>
        <row r="559">
          <cell r="A559">
            <v>614700</v>
          </cell>
          <cell r="B559">
            <v>614700</v>
          </cell>
          <cell r="C559">
            <v>614700</v>
          </cell>
          <cell r="D559">
            <v>614700</v>
          </cell>
          <cell r="E559">
            <v>614700</v>
          </cell>
          <cell r="G559">
            <v>770</v>
          </cell>
        </row>
        <row r="560">
          <cell r="A560">
            <v>615600</v>
          </cell>
          <cell r="D560">
            <v>615600</v>
          </cell>
          <cell r="E560">
            <v>615600</v>
          </cell>
        </row>
        <row r="561">
          <cell r="A561">
            <v>615800</v>
          </cell>
          <cell r="B561">
            <v>615800</v>
          </cell>
          <cell r="C561">
            <v>615800</v>
          </cell>
          <cell r="D561">
            <v>615800</v>
          </cell>
          <cell r="E561">
            <v>615800</v>
          </cell>
          <cell r="G561">
            <v>194</v>
          </cell>
        </row>
        <row r="562">
          <cell r="A562">
            <v>615900</v>
          </cell>
          <cell r="B562">
            <v>541300</v>
          </cell>
          <cell r="C562">
            <v>541300</v>
          </cell>
          <cell r="D562">
            <v>615900</v>
          </cell>
          <cell r="E562">
            <v>615900</v>
          </cell>
          <cell r="G562">
            <v>194</v>
          </cell>
        </row>
        <row r="563">
          <cell r="A563">
            <v>616200</v>
          </cell>
          <cell r="B563">
            <v>616200</v>
          </cell>
          <cell r="C563">
            <v>616200</v>
          </cell>
          <cell r="D563">
            <v>616200</v>
          </cell>
          <cell r="E563">
            <v>616200</v>
          </cell>
          <cell r="G563">
            <v>770</v>
          </cell>
        </row>
        <row r="564">
          <cell r="A564">
            <v>616300</v>
          </cell>
          <cell r="B564">
            <v>616300</v>
          </cell>
          <cell r="C564">
            <v>616300</v>
          </cell>
          <cell r="D564">
            <v>616300</v>
          </cell>
          <cell r="E564">
            <v>616300</v>
          </cell>
          <cell r="G564">
            <v>789</v>
          </cell>
        </row>
        <row r="565">
          <cell r="A565">
            <v>616400</v>
          </cell>
          <cell r="B565">
            <v>616400</v>
          </cell>
          <cell r="C565">
            <v>616400</v>
          </cell>
          <cell r="D565">
            <v>616400</v>
          </cell>
          <cell r="E565">
            <v>616400</v>
          </cell>
          <cell r="G565">
            <v>789</v>
          </cell>
        </row>
        <row r="566">
          <cell r="A566">
            <v>616600</v>
          </cell>
          <cell r="B566">
            <v>616600</v>
          </cell>
          <cell r="C566">
            <v>616600</v>
          </cell>
          <cell r="D566">
            <v>616600</v>
          </cell>
          <cell r="E566">
            <v>616600</v>
          </cell>
          <cell r="G566">
            <v>770</v>
          </cell>
        </row>
        <row r="567">
          <cell r="A567">
            <v>616800</v>
          </cell>
          <cell r="D567">
            <v>616800</v>
          </cell>
          <cell r="E567">
            <v>616800</v>
          </cell>
          <cell r="G567">
            <v>789</v>
          </cell>
        </row>
        <row r="568">
          <cell r="A568">
            <v>617200</v>
          </cell>
          <cell r="B568">
            <v>617200</v>
          </cell>
          <cell r="C568">
            <v>617200</v>
          </cell>
          <cell r="D568">
            <v>617200</v>
          </cell>
          <cell r="E568">
            <v>617200</v>
          </cell>
          <cell r="G568">
            <v>232</v>
          </cell>
        </row>
        <row r="569">
          <cell r="A569">
            <v>617201</v>
          </cell>
          <cell r="B569">
            <v>617200</v>
          </cell>
          <cell r="C569">
            <v>617200</v>
          </cell>
          <cell r="D569">
            <v>617201</v>
          </cell>
          <cell r="E569">
            <v>617201</v>
          </cell>
        </row>
        <row r="570">
          <cell r="A570">
            <v>617202</v>
          </cell>
          <cell r="B570">
            <v>617200</v>
          </cell>
          <cell r="C570">
            <v>617200</v>
          </cell>
          <cell r="D570">
            <v>617202</v>
          </cell>
          <cell r="E570">
            <v>617202</v>
          </cell>
          <cell r="G570">
            <v>232</v>
          </cell>
        </row>
        <row r="571">
          <cell r="A571">
            <v>617203</v>
          </cell>
          <cell r="B571">
            <v>543000</v>
          </cell>
          <cell r="C571">
            <v>543000</v>
          </cell>
          <cell r="D571">
            <v>617203</v>
          </cell>
          <cell r="E571">
            <v>600708</v>
          </cell>
          <cell r="G571">
            <v>194</v>
          </cell>
        </row>
        <row r="572">
          <cell r="A572">
            <v>617300</v>
          </cell>
          <cell r="B572">
            <v>617300</v>
          </cell>
          <cell r="C572">
            <v>617300</v>
          </cell>
          <cell r="D572">
            <v>617300</v>
          </cell>
          <cell r="E572">
            <v>617300</v>
          </cell>
          <cell r="G572">
            <v>770</v>
          </cell>
        </row>
        <row r="573">
          <cell r="A573">
            <v>617301</v>
          </cell>
          <cell r="B573">
            <v>617300</v>
          </cell>
          <cell r="C573">
            <v>617300</v>
          </cell>
          <cell r="D573">
            <v>617301</v>
          </cell>
          <cell r="E573">
            <v>617301</v>
          </cell>
          <cell r="G573">
            <v>770</v>
          </cell>
        </row>
        <row r="574">
          <cell r="A574">
            <v>617400</v>
          </cell>
          <cell r="B574">
            <v>617400</v>
          </cell>
          <cell r="C574">
            <v>617400</v>
          </cell>
          <cell r="D574">
            <v>617400</v>
          </cell>
          <cell r="E574">
            <v>617400</v>
          </cell>
        </row>
        <row r="575">
          <cell r="A575">
            <v>617401</v>
          </cell>
          <cell r="B575">
            <v>617400</v>
          </cell>
          <cell r="C575">
            <v>617400</v>
          </cell>
          <cell r="D575">
            <v>617401</v>
          </cell>
          <cell r="E575">
            <v>617401</v>
          </cell>
        </row>
        <row r="576">
          <cell r="A576">
            <v>617600</v>
          </cell>
          <cell r="B576">
            <v>617600</v>
          </cell>
          <cell r="C576">
            <v>617600</v>
          </cell>
          <cell r="D576">
            <v>617600</v>
          </cell>
          <cell r="E576">
            <v>617600</v>
          </cell>
          <cell r="G576">
            <v>789</v>
          </cell>
        </row>
        <row r="577">
          <cell r="A577">
            <v>617601</v>
          </cell>
          <cell r="D577">
            <v>617601</v>
          </cell>
          <cell r="E577">
            <v>617601</v>
          </cell>
          <cell r="G577">
            <v>770</v>
          </cell>
        </row>
        <row r="578">
          <cell r="A578">
            <v>617900</v>
          </cell>
          <cell r="B578">
            <v>617900</v>
          </cell>
          <cell r="C578">
            <v>617900</v>
          </cell>
          <cell r="D578">
            <v>617900</v>
          </cell>
          <cell r="E578">
            <v>617900</v>
          </cell>
          <cell r="G578">
            <v>770</v>
          </cell>
        </row>
        <row r="579">
          <cell r="A579">
            <v>617901</v>
          </cell>
          <cell r="D579">
            <v>617901</v>
          </cell>
          <cell r="E579">
            <v>617901</v>
          </cell>
          <cell r="G579">
            <v>770</v>
          </cell>
        </row>
        <row r="580">
          <cell r="A580">
            <v>618000</v>
          </cell>
          <cell r="B580">
            <v>618000</v>
          </cell>
          <cell r="C580">
            <v>618000</v>
          </cell>
          <cell r="D580">
            <v>618000</v>
          </cell>
          <cell r="E580">
            <v>618000</v>
          </cell>
          <cell r="G580">
            <v>770</v>
          </cell>
        </row>
        <row r="581">
          <cell r="A581">
            <v>618002</v>
          </cell>
          <cell r="D581">
            <v>618002</v>
          </cell>
          <cell r="E581">
            <v>618002</v>
          </cell>
          <cell r="G581">
            <v>770</v>
          </cell>
        </row>
        <row r="582">
          <cell r="A582">
            <v>618100</v>
          </cell>
          <cell r="B582">
            <v>618100</v>
          </cell>
          <cell r="C582">
            <v>618100</v>
          </cell>
          <cell r="D582">
            <v>618100</v>
          </cell>
          <cell r="E582">
            <v>618100</v>
          </cell>
          <cell r="G582">
            <v>770</v>
          </cell>
        </row>
        <row r="583">
          <cell r="A583">
            <v>618101</v>
          </cell>
          <cell r="B583">
            <v>618101</v>
          </cell>
          <cell r="C583">
            <v>618101</v>
          </cell>
          <cell r="D583">
            <v>618101</v>
          </cell>
          <cell r="E583">
            <v>618101</v>
          </cell>
          <cell r="G583">
            <v>770</v>
          </cell>
        </row>
        <row r="584">
          <cell r="A584">
            <v>618102</v>
          </cell>
          <cell r="B584">
            <v>618102</v>
          </cell>
          <cell r="C584">
            <v>618102</v>
          </cell>
          <cell r="D584">
            <v>618102</v>
          </cell>
          <cell r="E584">
            <v>618102</v>
          </cell>
          <cell r="G584">
            <v>770</v>
          </cell>
        </row>
        <row r="585">
          <cell r="A585">
            <v>618200</v>
          </cell>
          <cell r="B585">
            <v>618200</v>
          </cell>
          <cell r="C585">
            <v>618200</v>
          </cell>
          <cell r="D585">
            <v>618200</v>
          </cell>
          <cell r="E585">
            <v>618200</v>
          </cell>
          <cell r="G585">
            <v>770</v>
          </cell>
        </row>
        <row r="586">
          <cell r="A586">
            <v>618300</v>
          </cell>
          <cell r="B586">
            <v>618300</v>
          </cell>
          <cell r="C586">
            <v>618300</v>
          </cell>
          <cell r="D586">
            <v>618300</v>
          </cell>
          <cell r="E586">
            <v>618300</v>
          </cell>
          <cell r="G586">
            <v>770</v>
          </cell>
        </row>
        <row r="587">
          <cell r="A587">
            <v>618301</v>
          </cell>
          <cell r="B587">
            <v>520200</v>
          </cell>
          <cell r="C587">
            <v>520200</v>
          </cell>
          <cell r="D587">
            <v>618301</v>
          </cell>
          <cell r="E587">
            <v>618301</v>
          </cell>
          <cell r="G587">
            <v>770</v>
          </cell>
        </row>
        <row r="588">
          <cell r="A588">
            <v>630000</v>
          </cell>
          <cell r="B588">
            <v>630000</v>
          </cell>
          <cell r="C588">
            <v>630000</v>
          </cell>
          <cell r="D588">
            <v>630000</v>
          </cell>
          <cell r="E588">
            <v>630000</v>
          </cell>
          <cell r="G588">
            <v>194</v>
          </cell>
        </row>
        <row r="589">
          <cell r="A589">
            <v>630300</v>
          </cell>
          <cell r="B589">
            <v>541300</v>
          </cell>
          <cell r="C589">
            <v>541300</v>
          </cell>
          <cell r="D589">
            <v>630300</v>
          </cell>
          <cell r="E589">
            <v>600730</v>
          </cell>
          <cell r="G589">
            <v>194</v>
          </cell>
        </row>
        <row r="590">
          <cell r="A590">
            <v>630500</v>
          </cell>
          <cell r="D590">
            <v>630500</v>
          </cell>
          <cell r="E590">
            <v>630500</v>
          </cell>
        </row>
        <row r="591">
          <cell r="A591">
            <v>630700</v>
          </cell>
          <cell r="B591">
            <v>630700</v>
          </cell>
          <cell r="C591">
            <v>630700</v>
          </cell>
          <cell r="D591">
            <v>630700</v>
          </cell>
          <cell r="E591">
            <v>630700</v>
          </cell>
          <cell r="F591">
            <v>630701</v>
          </cell>
          <cell r="G591">
            <v>292</v>
          </cell>
        </row>
        <row r="592">
          <cell r="A592">
            <v>631000</v>
          </cell>
          <cell r="B592">
            <v>541300</v>
          </cell>
          <cell r="C592">
            <v>541300</v>
          </cell>
          <cell r="D592">
            <v>631000</v>
          </cell>
          <cell r="E592">
            <v>600730</v>
          </cell>
          <cell r="G592">
            <v>194</v>
          </cell>
        </row>
        <row r="593">
          <cell r="A593">
            <v>631500</v>
          </cell>
          <cell r="B593">
            <v>631500</v>
          </cell>
          <cell r="C593">
            <v>631500</v>
          </cell>
          <cell r="D593">
            <v>631500</v>
          </cell>
          <cell r="E593">
            <v>631500</v>
          </cell>
        </row>
        <row r="594">
          <cell r="A594">
            <v>631800</v>
          </cell>
          <cell r="D594">
            <v>631800</v>
          </cell>
          <cell r="E594">
            <v>631800</v>
          </cell>
          <cell r="G594">
            <v>770</v>
          </cell>
        </row>
        <row r="595">
          <cell r="A595">
            <v>631900</v>
          </cell>
          <cell r="B595">
            <v>542700</v>
          </cell>
          <cell r="C595">
            <v>542700</v>
          </cell>
          <cell r="D595">
            <v>631900</v>
          </cell>
          <cell r="E595">
            <v>631900</v>
          </cell>
          <cell r="G595">
            <v>232</v>
          </cell>
        </row>
        <row r="596">
          <cell r="A596">
            <v>632000</v>
          </cell>
          <cell r="B596">
            <v>632000</v>
          </cell>
          <cell r="C596">
            <v>632000</v>
          </cell>
          <cell r="D596">
            <v>632000</v>
          </cell>
          <cell r="E596">
            <v>632000</v>
          </cell>
          <cell r="F596">
            <v>632006</v>
          </cell>
          <cell r="G596">
            <v>232</v>
          </cell>
        </row>
        <row r="597">
          <cell r="A597">
            <v>632002</v>
          </cell>
          <cell r="B597">
            <v>632002</v>
          </cell>
          <cell r="C597">
            <v>632002</v>
          </cell>
          <cell r="D597">
            <v>632002</v>
          </cell>
          <cell r="E597">
            <v>632002</v>
          </cell>
          <cell r="G597">
            <v>232</v>
          </cell>
        </row>
        <row r="598">
          <cell r="A598">
            <v>632100</v>
          </cell>
          <cell r="D598">
            <v>632100</v>
          </cell>
          <cell r="E598">
            <v>632100</v>
          </cell>
          <cell r="G598">
            <v>770</v>
          </cell>
        </row>
        <row r="599">
          <cell r="A599">
            <v>632500</v>
          </cell>
          <cell r="B599">
            <v>632500</v>
          </cell>
          <cell r="C599">
            <v>632500</v>
          </cell>
          <cell r="D599">
            <v>632500</v>
          </cell>
          <cell r="E599">
            <v>632501</v>
          </cell>
          <cell r="F599">
            <v>634600</v>
          </cell>
          <cell r="G599">
            <v>292</v>
          </cell>
        </row>
        <row r="600">
          <cell r="A600">
            <v>633800</v>
          </cell>
          <cell r="B600">
            <v>633800</v>
          </cell>
          <cell r="C600">
            <v>633800</v>
          </cell>
          <cell r="D600">
            <v>633800</v>
          </cell>
          <cell r="E600">
            <v>633800</v>
          </cell>
          <cell r="G600">
            <v>232</v>
          </cell>
        </row>
        <row r="601">
          <cell r="A601">
            <v>634600</v>
          </cell>
          <cell r="B601">
            <v>634600</v>
          </cell>
          <cell r="C601">
            <v>634600</v>
          </cell>
          <cell r="D601">
            <v>634600</v>
          </cell>
          <cell r="E601">
            <v>634600</v>
          </cell>
          <cell r="G601">
            <v>292</v>
          </cell>
        </row>
        <row r="602">
          <cell r="A602">
            <v>634700</v>
          </cell>
          <cell r="B602">
            <v>634700</v>
          </cell>
          <cell r="C602">
            <v>634700</v>
          </cell>
          <cell r="D602">
            <v>634700</v>
          </cell>
          <cell r="E602">
            <v>634700</v>
          </cell>
          <cell r="G602">
            <v>489</v>
          </cell>
        </row>
        <row r="603">
          <cell r="A603">
            <v>635200</v>
          </cell>
          <cell r="B603">
            <v>635200</v>
          </cell>
          <cell r="C603">
            <v>635200</v>
          </cell>
          <cell r="D603">
            <v>635200</v>
          </cell>
          <cell r="E603">
            <v>635200</v>
          </cell>
          <cell r="G603">
            <v>789</v>
          </cell>
        </row>
        <row r="604">
          <cell r="A604">
            <v>635300</v>
          </cell>
          <cell r="D604">
            <v>635300</v>
          </cell>
          <cell r="E604">
            <v>635300</v>
          </cell>
          <cell r="G604">
            <v>789</v>
          </cell>
        </row>
        <row r="605">
          <cell r="A605">
            <v>635400</v>
          </cell>
          <cell r="B605">
            <v>635400</v>
          </cell>
          <cell r="C605">
            <v>635400</v>
          </cell>
          <cell r="D605">
            <v>635400</v>
          </cell>
          <cell r="E605">
            <v>635400</v>
          </cell>
          <cell r="G605">
            <v>770</v>
          </cell>
        </row>
        <row r="606">
          <cell r="A606">
            <v>635500</v>
          </cell>
          <cell r="B606">
            <v>635500</v>
          </cell>
          <cell r="C606">
            <v>635500</v>
          </cell>
          <cell r="D606">
            <v>635500</v>
          </cell>
          <cell r="E606">
            <v>635500</v>
          </cell>
          <cell r="G606">
            <v>770</v>
          </cell>
        </row>
        <row r="607">
          <cell r="A607">
            <v>660200</v>
          </cell>
          <cell r="B607">
            <v>660200</v>
          </cell>
          <cell r="C607">
            <v>660200</v>
          </cell>
          <cell r="D607">
            <v>660200</v>
          </cell>
          <cell r="E607">
            <v>660200</v>
          </cell>
          <cell r="G607">
            <v>770</v>
          </cell>
        </row>
        <row r="608">
          <cell r="A608">
            <v>660400</v>
          </cell>
          <cell r="B608">
            <v>660400</v>
          </cell>
          <cell r="C608">
            <v>660400</v>
          </cell>
          <cell r="D608">
            <v>660400</v>
          </cell>
          <cell r="E608">
            <v>660400</v>
          </cell>
          <cell r="G608">
            <v>770</v>
          </cell>
        </row>
        <row r="609">
          <cell r="A609">
            <v>660600</v>
          </cell>
          <cell r="B609">
            <v>660600</v>
          </cell>
          <cell r="C609">
            <v>660600</v>
          </cell>
          <cell r="D609">
            <v>660600</v>
          </cell>
          <cell r="E609">
            <v>660600</v>
          </cell>
          <cell r="G609">
            <v>770</v>
          </cell>
        </row>
        <row r="610">
          <cell r="A610">
            <v>660800</v>
          </cell>
          <cell r="B610">
            <v>660800</v>
          </cell>
          <cell r="C610">
            <v>660800</v>
          </cell>
          <cell r="D610">
            <v>660800</v>
          </cell>
          <cell r="E610">
            <v>660800</v>
          </cell>
          <cell r="G610">
            <v>194</v>
          </cell>
        </row>
        <row r="611">
          <cell r="A611">
            <v>660801</v>
          </cell>
          <cell r="B611">
            <v>660800</v>
          </cell>
          <cell r="C611">
            <v>660800</v>
          </cell>
          <cell r="D611">
            <v>660801</v>
          </cell>
          <cell r="E611">
            <v>660801</v>
          </cell>
          <cell r="G611">
            <v>194</v>
          </cell>
        </row>
        <row r="612">
          <cell r="A612">
            <v>660900</v>
          </cell>
          <cell r="B612">
            <v>660900</v>
          </cell>
          <cell r="C612">
            <v>660900</v>
          </cell>
          <cell r="D612">
            <v>660900</v>
          </cell>
          <cell r="E612">
            <v>660900</v>
          </cell>
          <cell r="G612">
            <v>789</v>
          </cell>
        </row>
        <row r="613">
          <cell r="A613">
            <v>660901</v>
          </cell>
          <cell r="D613">
            <v>660901</v>
          </cell>
          <cell r="E613">
            <v>660901</v>
          </cell>
          <cell r="G613">
            <v>789</v>
          </cell>
        </row>
        <row r="614">
          <cell r="A614">
            <v>661200</v>
          </cell>
          <cell r="B614">
            <v>661200</v>
          </cell>
          <cell r="C614">
            <v>661200</v>
          </cell>
          <cell r="D614">
            <v>661200</v>
          </cell>
          <cell r="E614">
            <v>661200</v>
          </cell>
          <cell r="G614">
            <v>789</v>
          </cell>
        </row>
        <row r="615">
          <cell r="A615">
            <v>661201</v>
          </cell>
          <cell r="B615">
            <v>661200</v>
          </cell>
          <cell r="C615">
            <v>661200</v>
          </cell>
          <cell r="D615">
            <v>661201</v>
          </cell>
          <cell r="E615">
            <v>661201</v>
          </cell>
          <cell r="G615">
            <v>789</v>
          </cell>
        </row>
        <row r="616">
          <cell r="A616">
            <v>661203</v>
          </cell>
          <cell r="B616">
            <v>661200</v>
          </cell>
          <cell r="C616">
            <v>661200</v>
          </cell>
          <cell r="D616">
            <v>661203</v>
          </cell>
          <cell r="E616">
            <v>661203</v>
          </cell>
          <cell r="G616">
            <v>789</v>
          </cell>
        </row>
        <row r="617">
          <cell r="A617">
            <v>661204</v>
          </cell>
          <cell r="D617">
            <v>661204</v>
          </cell>
          <cell r="E617">
            <v>661204</v>
          </cell>
          <cell r="G617">
            <v>789</v>
          </cell>
        </row>
        <row r="618">
          <cell r="A618">
            <v>661205</v>
          </cell>
          <cell r="B618">
            <v>661200</v>
          </cell>
          <cell r="C618">
            <v>661200</v>
          </cell>
          <cell r="D618">
            <v>661205</v>
          </cell>
          <cell r="E618">
            <v>661205</v>
          </cell>
          <cell r="G618">
            <v>789</v>
          </cell>
        </row>
        <row r="619">
          <cell r="A619">
            <v>661206</v>
          </cell>
          <cell r="B619">
            <v>661200</v>
          </cell>
          <cell r="C619">
            <v>661200</v>
          </cell>
          <cell r="D619">
            <v>661206</v>
          </cell>
          <cell r="E619">
            <v>661206</v>
          </cell>
          <cell r="G619">
            <v>789</v>
          </cell>
        </row>
        <row r="620">
          <cell r="A620">
            <v>661207</v>
          </cell>
          <cell r="B620">
            <v>661200</v>
          </cell>
          <cell r="C620">
            <v>661200</v>
          </cell>
          <cell r="D620">
            <v>661207</v>
          </cell>
          <cell r="E620">
            <v>661207</v>
          </cell>
          <cell r="G620">
            <v>789</v>
          </cell>
        </row>
        <row r="621">
          <cell r="A621">
            <v>661215</v>
          </cell>
          <cell r="D621">
            <v>661215</v>
          </cell>
          <cell r="E621">
            <v>661215</v>
          </cell>
          <cell r="G621">
            <v>789</v>
          </cell>
        </row>
        <row r="622">
          <cell r="A622">
            <v>661216</v>
          </cell>
          <cell r="B622">
            <v>661200</v>
          </cell>
          <cell r="C622">
            <v>661200</v>
          </cell>
          <cell r="D622">
            <v>661216</v>
          </cell>
          <cell r="E622">
            <v>661216</v>
          </cell>
          <cell r="G622">
            <v>789</v>
          </cell>
        </row>
        <row r="623">
          <cell r="A623">
            <v>661300</v>
          </cell>
          <cell r="B623">
            <v>661300</v>
          </cell>
          <cell r="C623">
            <v>661300</v>
          </cell>
          <cell r="D623">
            <v>661300</v>
          </cell>
          <cell r="E623">
            <v>661300</v>
          </cell>
          <cell r="G623">
            <v>770</v>
          </cell>
        </row>
        <row r="624">
          <cell r="A624">
            <v>661302</v>
          </cell>
          <cell r="D624">
            <v>661302</v>
          </cell>
          <cell r="E624">
            <v>661302</v>
          </cell>
          <cell r="G624">
            <v>770</v>
          </cell>
        </row>
        <row r="625">
          <cell r="A625">
            <v>661303</v>
          </cell>
          <cell r="D625">
            <v>661303</v>
          </cell>
          <cell r="E625">
            <v>661303</v>
          </cell>
          <cell r="G625">
            <v>789</v>
          </cell>
        </row>
        <row r="626">
          <cell r="A626">
            <v>661400</v>
          </cell>
          <cell r="B626">
            <v>604900</v>
          </cell>
          <cell r="C626">
            <v>604900</v>
          </cell>
          <cell r="D626">
            <v>661400</v>
          </cell>
          <cell r="E626">
            <v>604901</v>
          </cell>
          <cell r="G626">
            <v>789</v>
          </cell>
        </row>
        <row r="627">
          <cell r="A627">
            <v>661500</v>
          </cell>
          <cell r="B627">
            <v>661500</v>
          </cell>
          <cell r="C627">
            <v>661500</v>
          </cell>
          <cell r="D627">
            <v>661500</v>
          </cell>
          <cell r="E627">
            <v>750845</v>
          </cell>
          <cell r="G627">
            <v>770</v>
          </cell>
        </row>
        <row r="628">
          <cell r="A628">
            <v>661504</v>
          </cell>
          <cell r="D628">
            <v>661504</v>
          </cell>
          <cell r="E628">
            <v>661504</v>
          </cell>
          <cell r="G628">
            <v>789</v>
          </cell>
        </row>
        <row r="629">
          <cell r="A629">
            <v>661506</v>
          </cell>
          <cell r="D629">
            <v>661506</v>
          </cell>
          <cell r="E629">
            <v>661506</v>
          </cell>
          <cell r="G629">
            <v>770</v>
          </cell>
        </row>
        <row r="630">
          <cell r="A630">
            <v>661600</v>
          </cell>
          <cell r="B630">
            <v>661600</v>
          </cell>
          <cell r="C630">
            <v>661600</v>
          </cell>
          <cell r="D630">
            <v>661600</v>
          </cell>
          <cell r="E630">
            <v>661600</v>
          </cell>
          <cell r="G630">
            <v>789</v>
          </cell>
        </row>
        <row r="631">
          <cell r="A631">
            <v>661700</v>
          </cell>
          <cell r="B631">
            <v>661700</v>
          </cell>
          <cell r="C631">
            <v>661700</v>
          </cell>
          <cell r="D631">
            <v>661700</v>
          </cell>
          <cell r="E631">
            <v>661700</v>
          </cell>
          <cell r="G631">
            <v>770</v>
          </cell>
        </row>
        <row r="632">
          <cell r="A632">
            <v>661701</v>
          </cell>
          <cell r="B632">
            <v>661700</v>
          </cell>
          <cell r="C632">
            <v>661700</v>
          </cell>
          <cell r="D632">
            <v>661701</v>
          </cell>
          <cell r="E632">
            <v>661701</v>
          </cell>
          <cell r="G632">
            <v>770</v>
          </cell>
        </row>
        <row r="633">
          <cell r="A633">
            <v>661702</v>
          </cell>
          <cell r="B633">
            <v>661700</v>
          </cell>
          <cell r="C633">
            <v>661700</v>
          </cell>
          <cell r="D633">
            <v>661702</v>
          </cell>
          <cell r="E633">
            <v>661702</v>
          </cell>
          <cell r="G633">
            <v>770</v>
          </cell>
        </row>
        <row r="634">
          <cell r="A634">
            <v>661705</v>
          </cell>
          <cell r="D634">
            <v>661705</v>
          </cell>
          <cell r="E634">
            <v>661705</v>
          </cell>
          <cell r="G634">
            <v>770</v>
          </cell>
        </row>
        <row r="635">
          <cell r="A635">
            <v>661800</v>
          </cell>
          <cell r="B635">
            <v>661800</v>
          </cell>
          <cell r="C635">
            <v>661800</v>
          </cell>
          <cell r="D635">
            <v>661800</v>
          </cell>
          <cell r="E635">
            <v>661800</v>
          </cell>
          <cell r="G635">
            <v>789</v>
          </cell>
        </row>
        <row r="636">
          <cell r="A636">
            <v>661900</v>
          </cell>
          <cell r="B636">
            <v>661900</v>
          </cell>
          <cell r="C636">
            <v>661900</v>
          </cell>
          <cell r="D636">
            <v>661900</v>
          </cell>
          <cell r="E636">
            <v>661900</v>
          </cell>
          <cell r="G636">
            <v>770</v>
          </cell>
        </row>
        <row r="637">
          <cell r="A637">
            <v>661902</v>
          </cell>
          <cell r="D637">
            <v>661902</v>
          </cell>
          <cell r="E637">
            <v>661902</v>
          </cell>
          <cell r="G637">
            <v>770</v>
          </cell>
        </row>
        <row r="638">
          <cell r="A638">
            <v>661905</v>
          </cell>
          <cell r="D638">
            <v>661905</v>
          </cell>
          <cell r="E638">
            <v>661905</v>
          </cell>
          <cell r="G638">
            <v>770</v>
          </cell>
        </row>
        <row r="639">
          <cell r="A639">
            <v>661906</v>
          </cell>
          <cell r="D639">
            <v>661906</v>
          </cell>
          <cell r="E639">
            <v>661906</v>
          </cell>
          <cell r="G639">
            <v>770</v>
          </cell>
        </row>
        <row r="640">
          <cell r="A640">
            <v>661908</v>
          </cell>
          <cell r="D640">
            <v>661908</v>
          </cell>
          <cell r="E640">
            <v>661908</v>
          </cell>
          <cell r="G640">
            <v>770</v>
          </cell>
        </row>
        <row r="641">
          <cell r="A641">
            <v>661910</v>
          </cell>
          <cell r="D641">
            <v>661910</v>
          </cell>
          <cell r="E641">
            <v>661910</v>
          </cell>
          <cell r="G641">
            <v>770</v>
          </cell>
        </row>
        <row r="642">
          <cell r="A642">
            <v>661911</v>
          </cell>
          <cell r="D642">
            <v>661911</v>
          </cell>
          <cell r="E642">
            <v>661911</v>
          </cell>
          <cell r="G642">
            <v>770</v>
          </cell>
        </row>
        <row r="643">
          <cell r="A643">
            <v>662000</v>
          </cell>
          <cell r="B643">
            <v>662000</v>
          </cell>
          <cell r="C643">
            <v>662000</v>
          </cell>
          <cell r="D643">
            <v>662000</v>
          </cell>
          <cell r="E643">
            <v>662000</v>
          </cell>
          <cell r="G643">
            <v>770</v>
          </cell>
        </row>
        <row r="644">
          <cell r="A644">
            <v>662002</v>
          </cell>
          <cell r="B644">
            <v>662000</v>
          </cell>
          <cell r="C644">
            <v>662000</v>
          </cell>
          <cell r="D644">
            <v>662002</v>
          </cell>
          <cell r="E644">
            <v>662002</v>
          </cell>
          <cell r="G644">
            <v>770</v>
          </cell>
        </row>
        <row r="645">
          <cell r="A645">
            <v>662200</v>
          </cell>
          <cell r="B645">
            <v>662200</v>
          </cell>
          <cell r="C645">
            <v>662200</v>
          </cell>
          <cell r="D645">
            <v>662200</v>
          </cell>
          <cell r="E645">
            <v>662200</v>
          </cell>
          <cell r="G645">
            <v>770</v>
          </cell>
        </row>
        <row r="646">
          <cell r="A646">
            <v>662202</v>
          </cell>
          <cell r="B646">
            <v>662200</v>
          </cell>
          <cell r="C646">
            <v>662200</v>
          </cell>
          <cell r="D646">
            <v>662202</v>
          </cell>
          <cell r="E646">
            <v>662202</v>
          </cell>
          <cell r="G646">
            <v>770</v>
          </cell>
        </row>
        <row r="647">
          <cell r="A647">
            <v>662300</v>
          </cell>
          <cell r="D647">
            <v>662300</v>
          </cell>
          <cell r="E647">
            <v>662300</v>
          </cell>
          <cell r="G647">
            <v>770</v>
          </cell>
        </row>
        <row r="648">
          <cell r="A648">
            <v>662400</v>
          </cell>
          <cell r="D648">
            <v>662400</v>
          </cell>
          <cell r="E648">
            <v>662400</v>
          </cell>
          <cell r="G648">
            <v>770</v>
          </cell>
        </row>
        <row r="649">
          <cell r="A649">
            <v>662600</v>
          </cell>
          <cell r="B649">
            <v>662600</v>
          </cell>
          <cell r="C649">
            <v>662600</v>
          </cell>
          <cell r="D649">
            <v>662600</v>
          </cell>
          <cell r="E649">
            <v>662600</v>
          </cell>
          <cell r="G649">
            <v>232</v>
          </cell>
        </row>
        <row r="650">
          <cell r="A650">
            <v>662601</v>
          </cell>
          <cell r="B650">
            <v>662600</v>
          </cell>
          <cell r="C650">
            <v>662600</v>
          </cell>
          <cell r="D650">
            <v>662601</v>
          </cell>
          <cell r="E650">
            <v>662601</v>
          </cell>
          <cell r="G650">
            <v>232</v>
          </cell>
        </row>
        <row r="651">
          <cell r="A651">
            <v>662700</v>
          </cell>
          <cell r="B651">
            <v>662700</v>
          </cell>
          <cell r="C651">
            <v>662700</v>
          </cell>
          <cell r="D651">
            <v>662700</v>
          </cell>
          <cell r="E651">
            <v>662700</v>
          </cell>
          <cell r="G651">
            <v>770</v>
          </cell>
        </row>
        <row r="652">
          <cell r="A652">
            <v>662800</v>
          </cell>
          <cell r="B652">
            <v>662800</v>
          </cell>
          <cell r="C652">
            <v>662800</v>
          </cell>
          <cell r="D652">
            <v>662800</v>
          </cell>
          <cell r="E652">
            <v>662800</v>
          </cell>
          <cell r="G652">
            <v>789</v>
          </cell>
        </row>
        <row r="653">
          <cell r="A653">
            <v>662900</v>
          </cell>
          <cell r="B653">
            <v>662900</v>
          </cell>
          <cell r="C653">
            <v>662900</v>
          </cell>
          <cell r="D653">
            <v>662900</v>
          </cell>
          <cell r="E653">
            <v>662900</v>
          </cell>
          <cell r="G653">
            <v>770</v>
          </cell>
        </row>
        <row r="654">
          <cell r="A654">
            <v>662902</v>
          </cell>
          <cell r="D654">
            <v>662902</v>
          </cell>
          <cell r="E654">
            <v>662902</v>
          </cell>
          <cell r="G654">
            <v>770</v>
          </cell>
        </row>
        <row r="655">
          <cell r="A655">
            <v>662903</v>
          </cell>
          <cell r="B655">
            <v>662900</v>
          </cell>
          <cell r="C655">
            <v>662900</v>
          </cell>
          <cell r="D655">
            <v>662903</v>
          </cell>
          <cell r="E655">
            <v>662903</v>
          </cell>
          <cell r="G655">
            <v>770</v>
          </cell>
        </row>
        <row r="656">
          <cell r="A656">
            <v>663000</v>
          </cell>
          <cell r="B656">
            <v>663000</v>
          </cell>
          <cell r="C656">
            <v>663000</v>
          </cell>
          <cell r="D656">
            <v>663000</v>
          </cell>
          <cell r="E656">
            <v>663000</v>
          </cell>
          <cell r="G656">
            <v>770</v>
          </cell>
        </row>
        <row r="657">
          <cell r="A657">
            <v>663001</v>
          </cell>
          <cell r="D657">
            <v>663001</v>
          </cell>
          <cell r="E657">
            <v>663001</v>
          </cell>
          <cell r="G657">
            <v>770</v>
          </cell>
        </row>
        <row r="658">
          <cell r="A658">
            <v>663002</v>
          </cell>
          <cell r="B658">
            <v>663000</v>
          </cell>
          <cell r="C658">
            <v>663000</v>
          </cell>
          <cell r="D658">
            <v>663002</v>
          </cell>
          <cell r="E658">
            <v>663002</v>
          </cell>
          <cell r="G658">
            <v>770</v>
          </cell>
        </row>
        <row r="659">
          <cell r="A659">
            <v>663004</v>
          </cell>
          <cell r="D659">
            <v>663004</v>
          </cell>
          <cell r="E659">
            <v>663004</v>
          </cell>
          <cell r="G659">
            <v>770</v>
          </cell>
        </row>
        <row r="660">
          <cell r="A660">
            <v>663005</v>
          </cell>
          <cell r="D660">
            <v>663005</v>
          </cell>
          <cell r="E660">
            <v>663005</v>
          </cell>
          <cell r="G660">
            <v>770</v>
          </cell>
        </row>
        <row r="661">
          <cell r="A661">
            <v>663006</v>
          </cell>
          <cell r="D661">
            <v>663006</v>
          </cell>
          <cell r="E661">
            <v>663006</v>
          </cell>
          <cell r="G661">
            <v>2014</v>
          </cell>
        </row>
        <row r="662">
          <cell r="A662">
            <v>663007</v>
          </cell>
          <cell r="D662">
            <v>663007</v>
          </cell>
          <cell r="E662">
            <v>663007</v>
          </cell>
          <cell r="G662">
            <v>789</v>
          </cell>
        </row>
        <row r="663">
          <cell r="A663">
            <v>663009</v>
          </cell>
          <cell r="D663">
            <v>663009</v>
          </cell>
          <cell r="E663">
            <v>663009</v>
          </cell>
          <cell r="G663">
            <v>232</v>
          </cell>
        </row>
        <row r="664">
          <cell r="A664">
            <v>663100</v>
          </cell>
          <cell r="B664">
            <v>663100</v>
          </cell>
          <cell r="C664">
            <v>663100</v>
          </cell>
          <cell r="D664">
            <v>663100</v>
          </cell>
          <cell r="E664">
            <v>663100</v>
          </cell>
          <cell r="G664">
            <v>232</v>
          </cell>
        </row>
        <row r="665">
          <cell r="A665">
            <v>663200</v>
          </cell>
          <cell r="B665">
            <v>663200</v>
          </cell>
          <cell r="C665">
            <v>663200</v>
          </cell>
          <cell r="D665">
            <v>663200</v>
          </cell>
          <cell r="E665">
            <v>661909</v>
          </cell>
          <cell r="G665">
            <v>770</v>
          </cell>
        </row>
        <row r="666">
          <cell r="A666">
            <v>663201</v>
          </cell>
          <cell r="B666">
            <v>661900</v>
          </cell>
          <cell r="C666">
            <v>661900</v>
          </cell>
          <cell r="D666">
            <v>663201</v>
          </cell>
          <cell r="E666">
            <v>661909</v>
          </cell>
          <cell r="G666">
            <v>770</v>
          </cell>
        </row>
        <row r="667">
          <cell r="A667">
            <v>663400</v>
          </cell>
          <cell r="D667">
            <v>663400</v>
          </cell>
          <cell r="E667">
            <v>663400</v>
          </cell>
          <cell r="G667">
            <v>770</v>
          </cell>
        </row>
        <row r="668">
          <cell r="A668">
            <v>663601</v>
          </cell>
          <cell r="D668">
            <v>663601</v>
          </cell>
          <cell r="E668">
            <v>663601</v>
          </cell>
          <cell r="G668">
            <v>789</v>
          </cell>
        </row>
        <row r="669">
          <cell r="A669">
            <v>663700</v>
          </cell>
          <cell r="B669">
            <v>663700</v>
          </cell>
          <cell r="C669">
            <v>663700</v>
          </cell>
          <cell r="D669">
            <v>663700</v>
          </cell>
          <cell r="E669">
            <v>663700</v>
          </cell>
          <cell r="G669">
            <v>770</v>
          </cell>
        </row>
        <row r="670">
          <cell r="A670">
            <v>663800</v>
          </cell>
          <cell r="B670">
            <v>663800</v>
          </cell>
          <cell r="C670">
            <v>663800</v>
          </cell>
          <cell r="D670">
            <v>663800</v>
          </cell>
          <cell r="E670">
            <v>663800</v>
          </cell>
          <cell r="G670">
            <v>770</v>
          </cell>
        </row>
        <row r="671">
          <cell r="A671">
            <v>663801</v>
          </cell>
          <cell r="D671">
            <v>663801</v>
          </cell>
          <cell r="E671">
            <v>663801</v>
          </cell>
          <cell r="G671">
            <v>770</v>
          </cell>
        </row>
        <row r="672">
          <cell r="A672">
            <v>663808</v>
          </cell>
          <cell r="D672">
            <v>663808</v>
          </cell>
          <cell r="E672">
            <v>663808</v>
          </cell>
          <cell r="G672">
            <v>770</v>
          </cell>
        </row>
        <row r="673">
          <cell r="A673">
            <v>663809</v>
          </cell>
          <cell r="D673">
            <v>663809</v>
          </cell>
          <cell r="E673">
            <v>663809</v>
          </cell>
          <cell r="G673">
            <v>770</v>
          </cell>
        </row>
        <row r="674">
          <cell r="A674">
            <v>663813</v>
          </cell>
          <cell r="B674">
            <v>750345</v>
          </cell>
          <cell r="C674">
            <v>750345</v>
          </cell>
          <cell r="D674">
            <v>663813</v>
          </cell>
          <cell r="E674">
            <v>663813</v>
          </cell>
          <cell r="G674">
            <v>194</v>
          </cell>
        </row>
        <row r="675">
          <cell r="A675">
            <v>663900</v>
          </cell>
          <cell r="B675">
            <v>663900</v>
          </cell>
          <cell r="C675">
            <v>663900</v>
          </cell>
          <cell r="D675">
            <v>663900</v>
          </cell>
          <cell r="E675">
            <v>663900</v>
          </cell>
          <cell r="G675">
            <v>770</v>
          </cell>
        </row>
        <row r="676">
          <cell r="A676">
            <v>664000</v>
          </cell>
          <cell r="B676">
            <v>664000</v>
          </cell>
          <cell r="C676">
            <v>664000</v>
          </cell>
          <cell r="D676">
            <v>664000</v>
          </cell>
          <cell r="E676">
            <v>664000</v>
          </cell>
          <cell r="G676">
            <v>770</v>
          </cell>
        </row>
        <row r="677">
          <cell r="A677">
            <v>664100</v>
          </cell>
          <cell r="B677">
            <v>664100</v>
          </cell>
          <cell r="C677">
            <v>664100</v>
          </cell>
          <cell r="D677">
            <v>664100</v>
          </cell>
          <cell r="E677">
            <v>664100</v>
          </cell>
          <cell r="F677">
            <v>900057</v>
          </cell>
        </row>
        <row r="678">
          <cell r="A678">
            <v>664101</v>
          </cell>
          <cell r="B678">
            <v>664100</v>
          </cell>
          <cell r="C678">
            <v>664100</v>
          </cell>
          <cell r="D678">
            <v>664101</v>
          </cell>
          <cell r="E678">
            <v>664101</v>
          </cell>
          <cell r="F678">
            <v>900057</v>
          </cell>
          <cell r="G678">
            <v>2014</v>
          </cell>
        </row>
        <row r="679">
          <cell r="A679">
            <v>664150</v>
          </cell>
          <cell r="B679">
            <v>664150</v>
          </cell>
          <cell r="C679">
            <v>664150</v>
          </cell>
          <cell r="D679">
            <v>664150</v>
          </cell>
          <cell r="E679">
            <v>664150</v>
          </cell>
          <cell r="G679">
            <v>770</v>
          </cell>
        </row>
        <row r="680">
          <cell r="A680">
            <v>664200</v>
          </cell>
          <cell r="B680">
            <v>664200</v>
          </cell>
          <cell r="C680">
            <v>664200</v>
          </cell>
          <cell r="D680">
            <v>664200</v>
          </cell>
          <cell r="E680">
            <v>664200</v>
          </cell>
        </row>
        <row r="681">
          <cell r="A681">
            <v>664201</v>
          </cell>
          <cell r="B681">
            <v>579800</v>
          </cell>
          <cell r="C681">
            <v>579800</v>
          </cell>
          <cell r="D681">
            <v>664201</v>
          </cell>
          <cell r="E681">
            <v>664201</v>
          </cell>
          <cell r="G681">
            <v>2014</v>
          </cell>
        </row>
        <row r="682">
          <cell r="A682">
            <v>664300</v>
          </cell>
          <cell r="B682">
            <v>664300</v>
          </cell>
          <cell r="C682">
            <v>664300</v>
          </cell>
          <cell r="D682">
            <v>664300</v>
          </cell>
          <cell r="E682">
            <v>664300</v>
          </cell>
          <cell r="G682">
            <v>789</v>
          </cell>
        </row>
        <row r="683">
          <cell r="A683">
            <v>664304</v>
          </cell>
          <cell r="D683">
            <v>664304</v>
          </cell>
          <cell r="E683">
            <v>664304</v>
          </cell>
          <cell r="G683">
            <v>789</v>
          </cell>
        </row>
        <row r="684">
          <cell r="A684">
            <v>664400</v>
          </cell>
          <cell r="B684">
            <v>664400</v>
          </cell>
          <cell r="C684">
            <v>664400</v>
          </cell>
          <cell r="D684">
            <v>664400</v>
          </cell>
          <cell r="E684">
            <v>664400</v>
          </cell>
          <cell r="G684">
            <v>232</v>
          </cell>
        </row>
        <row r="685">
          <cell r="A685">
            <v>664401</v>
          </cell>
          <cell r="D685">
            <v>664401</v>
          </cell>
          <cell r="E685">
            <v>664401</v>
          </cell>
          <cell r="G685">
            <v>232</v>
          </cell>
        </row>
        <row r="686">
          <cell r="A686">
            <v>664402</v>
          </cell>
          <cell r="D686">
            <v>664402</v>
          </cell>
          <cell r="E686">
            <v>664402</v>
          </cell>
          <cell r="G686">
            <v>232</v>
          </cell>
        </row>
        <row r="687">
          <cell r="A687">
            <v>664500</v>
          </cell>
          <cell r="B687">
            <v>664500</v>
          </cell>
          <cell r="C687">
            <v>664500</v>
          </cell>
          <cell r="D687">
            <v>664500</v>
          </cell>
          <cell r="E687">
            <v>664500</v>
          </cell>
          <cell r="G687">
            <v>789</v>
          </cell>
        </row>
        <row r="688">
          <cell r="A688">
            <v>664600</v>
          </cell>
          <cell r="B688">
            <v>662000</v>
          </cell>
          <cell r="C688">
            <v>662000</v>
          </cell>
          <cell r="D688">
            <v>664600</v>
          </cell>
          <cell r="E688">
            <v>664600</v>
          </cell>
          <cell r="G688">
            <v>770</v>
          </cell>
        </row>
        <row r="689">
          <cell r="A689">
            <v>664650</v>
          </cell>
          <cell r="B689">
            <v>664650</v>
          </cell>
          <cell r="C689">
            <v>664650</v>
          </cell>
          <cell r="D689">
            <v>664650</v>
          </cell>
          <cell r="E689">
            <v>664650</v>
          </cell>
          <cell r="G689">
            <v>770</v>
          </cell>
        </row>
        <row r="690">
          <cell r="A690">
            <v>665600</v>
          </cell>
          <cell r="B690">
            <v>665600</v>
          </cell>
          <cell r="C690">
            <v>665600</v>
          </cell>
          <cell r="D690">
            <v>665600</v>
          </cell>
          <cell r="E690">
            <v>665600</v>
          </cell>
          <cell r="G690">
            <v>789</v>
          </cell>
        </row>
        <row r="691">
          <cell r="A691">
            <v>666200</v>
          </cell>
          <cell r="B691">
            <v>666200</v>
          </cell>
          <cell r="C691">
            <v>666200</v>
          </cell>
          <cell r="D691">
            <v>666200</v>
          </cell>
          <cell r="E691">
            <v>666200</v>
          </cell>
          <cell r="G691">
            <v>770</v>
          </cell>
        </row>
        <row r="692">
          <cell r="A692">
            <v>666500</v>
          </cell>
          <cell r="B692">
            <v>666500</v>
          </cell>
          <cell r="C692">
            <v>666500</v>
          </cell>
          <cell r="D692">
            <v>666500</v>
          </cell>
          <cell r="E692">
            <v>666500</v>
          </cell>
          <cell r="G692">
            <v>789</v>
          </cell>
        </row>
        <row r="693">
          <cell r="A693">
            <v>666700</v>
          </cell>
          <cell r="B693">
            <v>666700</v>
          </cell>
          <cell r="C693">
            <v>666700</v>
          </cell>
          <cell r="D693">
            <v>666700</v>
          </cell>
          <cell r="E693">
            <v>666700</v>
          </cell>
          <cell r="G693">
            <v>770</v>
          </cell>
        </row>
        <row r="694">
          <cell r="A694">
            <v>667300</v>
          </cell>
          <cell r="B694">
            <v>667300</v>
          </cell>
          <cell r="C694">
            <v>667300</v>
          </cell>
          <cell r="D694">
            <v>667300</v>
          </cell>
          <cell r="E694">
            <v>667300</v>
          </cell>
          <cell r="G694">
            <v>770</v>
          </cell>
        </row>
        <row r="695">
          <cell r="A695">
            <v>667400</v>
          </cell>
          <cell r="B695">
            <v>667400</v>
          </cell>
          <cell r="C695">
            <v>667400</v>
          </cell>
          <cell r="D695">
            <v>667400</v>
          </cell>
          <cell r="E695">
            <v>667400</v>
          </cell>
          <cell r="G695">
            <v>789</v>
          </cell>
        </row>
        <row r="696">
          <cell r="A696">
            <v>667900</v>
          </cell>
          <cell r="B696">
            <v>667900</v>
          </cell>
          <cell r="C696">
            <v>667900</v>
          </cell>
          <cell r="D696">
            <v>667900</v>
          </cell>
          <cell r="E696">
            <v>667900</v>
          </cell>
          <cell r="G696">
            <v>789</v>
          </cell>
        </row>
        <row r="697">
          <cell r="A697">
            <v>668300</v>
          </cell>
          <cell r="B697">
            <v>668300</v>
          </cell>
          <cell r="C697">
            <v>668300</v>
          </cell>
          <cell r="D697">
            <v>668300</v>
          </cell>
          <cell r="E697">
            <v>668300</v>
          </cell>
          <cell r="G697">
            <v>770</v>
          </cell>
        </row>
        <row r="698">
          <cell r="A698">
            <v>668400</v>
          </cell>
          <cell r="B698">
            <v>668400</v>
          </cell>
          <cell r="C698">
            <v>668400</v>
          </cell>
          <cell r="D698">
            <v>668400</v>
          </cell>
          <cell r="E698">
            <v>668400</v>
          </cell>
          <cell r="G698">
            <v>770</v>
          </cell>
        </row>
        <row r="699">
          <cell r="A699">
            <v>668500</v>
          </cell>
          <cell r="B699">
            <v>668500</v>
          </cell>
          <cell r="C699">
            <v>668500</v>
          </cell>
          <cell r="D699">
            <v>668500</v>
          </cell>
          <cell r="E699">
            <v>668500</v>
          </cell>
        </row>
        <row r="700">
          <cell r="A700">
            <v>668600</v>
          </cell>
          <cell r="B700">
            <v>668600</v>
          </cell>
          <cell r="C700">
            <v>668600</v>
          </cell>
          <cell r="D700">
            <v>668600</v>
          </cell>
          <cell r="E700">
            <v>668600</v>
          </cell>
          <cell r="G700">
            <v>770</v>
          </cell>
        </row>
        <row r="701">
          <cell r="A701">
            <v>669000</v>
          </cell>
          <cell r="B701">
            <v>669000</v>
          </cell>
          <cell r="C701">
            <v>669000</v>
          </cell>
          <cell r="D701">
            <v>669000</v>
          </cell>
          <cell r="E701">
            <v>669000</v>
          </cell>
          <cell r="G701">
            <v>194</v>
          </cell>
        </row>
        <row r="702">
          <cell r="A702">
            <v>669003</v>
          </cell>
          <cell r="B702">
            <v>750345</v>
          </cell>
          <cell r="C702">
            <v>750345</v>
          </cell>
          <cell r="D702">
            <v>669003</v>
          </cell>
          <cell r="E702">
            <v>669003</v>
          </cell>
          <cell r="G702">
            <v>194</v>
          </cell>
        </row>
        <row r="703">
          <cell r="A703">
            <v>669100</v>
          </cell>
          <cell r="B703">
            <v>669100</v>
          </cell>
          <cell r="C703">
            <v>669100</v>
          </cell>
          <cell r="D703">
            <v>669100</v>
          </cell>
          <cell r="E703">
            <v>669100</v>
          </cell>
          <cell r="G703">
            <v>789</v>
          </cell>
        </row>
        <row r="704">
          <cell r="A704">
            <v>669200</v>
          </cell>
          <cell r="B704">
            <v>669200</v>
          </cell>
          <cell r="C704">
            <v>669200</v>
          </cell>
          <cell r="D704">
            <v>669200</v>
          </cell>
          <cell r="E704">
            <v>669200</v>
          </cell>
          <cell r="G704">
            <v>789</v>
          </cell>
        </row>
        <row r="705">
          <cell r="A705">
            <v>669300</v>
          </cell>
          <cell r="B705">
            <v>669300</v>
          </cell>
          <cell r="C705">
            <v>669300</v>
          </cell>
          <cell r="D705">
            <v>669300</v>
          </cell>
          <cell r="E705">
            <v>669300</v>
          </cell>
          <cell r="G705">
            <v>789</v>
          </cell>
        </row>
        <row r="706">
          <cell r="A706">
            <v>669600</v>
          </cell>
          <cell r="B706">
            <v>669600</v>
          </cell>
          <cell r="C706">
            <v>669600</v>
          </cell>
          <cell r="D706">
            <v>669600</v>
          </cell>
          <cell r="E706">
            <v>750905</v>
          </cell>
          <cell r="G706">
            <v>770</v>
          </cell>
        </row>
        <row r="707">
          <cell r="A707">
            <v>669602</v>
          </cell>
          <cell r="D707">
            <v>669602</v>
          </cell>
          <cell r="E707">
            <v>669602</v>
          </cell>
          <cell r="G707">
            <v>789</v>
          </cell>
        </row>
        <row r="708">
          <cell r="A708">
            <v>669700</v>
          </cell>
          <cell r="B708">
            <v>669700</v>
          </cell>
          <cell r="C708">
            <v>669700</v>
          </cell>
          <cell r="D708">
            <v>669700</v>
          </cell>
          <cell r="E708">
            <v>669700</v>
          </cell>
          <cell r="G708">
            <v>194</v>
          </cell>
        </row>
        <row r="709">
          <cell r="A709">
            <v>669800</v>
          </cell>
          <cell r="B709">
            <v>669800</v>
          </cell>
          <cell r="C709">
            <v>669800</v>
          </cell>
          <cell r="D709">
            <v>669800</v>
          </cell>
          <cell r="E709">
            <v>669800</v>
          </cell>
          <cell r="G709">
            <v>194</v>
          </cell>
        </row>
        <row r="710">
          <cell r="A710">
            <v>670000</v>
          </cell>
          <cell r="B710">
            <v>670000</v>
          </cell>
          <cell r="C710">
            <v>670000</v>
          </cell>
          <cell r="D710">
            <v>670000</v>
          </cell>
          <cell r="E710">
            <v>670000</v>
          </cell>
          <cell r="F710">
            <v>900129</v>
          </cell>
          <cell r="G710">
            <v>770</v>
          </cell>
        </row>
        <row r="711">
          <cell r="A711">
            <v>670001</v>
          </cell>
          <cell r="B711">
            <v>670000</v>
          </cell>
          <cell r="C711">
            <v>670000</v>
          </cell>
          <cell r="D711">
            <v>670001</v>
          </cell>
          <cell r="E711">
            <v>670001</v>
          </cell>
          <cell r="G711">
            <v>789</v>
          </cell>
        </row>
        <row r="712">
          <cell r="A712">
            <v>670100</v>
          </cell>
          <cell r="B712">
            <v>670100</v>
          </cell>
          <cell r="C712">
            <v>670100</v>
          </cell>
          <cell r="D712">
            <v>670100</v>
          </cell>
          <cell r="E712">
            <v>670100</v>
          </cell>
          <cell r="G712">
            <v>770</v>
          </cell>
        </row>
        <row r="713">
          <cell r="A713">
            <v>670101</v>
          </cell>
          <cell r="B713">
            <v>670100</v>
          </cell>
          <cell r="C713">
            <v>670100</v>
          </cell>
          <cell r="D713">
            <v>670101</v>
          </cell>
          <cell r="E713">
            <v>670101</v>
          </cell>
          <cell r="G713">
            <v>770</v>
          </cell>
        </row>
        <row r="714">
          <cell r="A714">
            <v>670200</v>
          </cell>
          <cell r="B714">
            <v>670200</v>
          </cell>
          <cell r="C714">
            <v>670200</v>
          </cell>
          <cell r="D714">
            <v>670200</v>
          </cell>
          <cell r="E714">
            <v>670200</v>
          </cell>
          <cell r="G714">
            <v>789</v>
          </cell>
        </row>
        <row r="715">
          <cell r="A715">
            <v>671000</v>
          </cell>
          <cell r="B715">
            <v>604900</v>
          </cell>
          <cell r="C715">
            <v>604900</v>
          </cell>
          <cell r="D715">
            <v>671000</v>
          </cell>
          <cell r="E715">
            <v>604901</v>
          </cell>
          <cell r="G715">
            <v>789</v>
          </cell>
        </row>
        <row r="716">
          <cell r="A716">
            <v>700000</v>
          </cell>
          <cell r="B716">
            <v>700000</v>
          </cell>
          <cell r="C716">
            <v>700000</v>
          </cell>
          <cell r="D716">
            <v>700000</v>
          </cell>
          <cell r="E716">
            <v>700000</v>
          </cell>
          <cell r="G716">
            <v>2054</v>
          </cell>
        </row>
        <row r="717">
          <cell r="A717">
            <v>700100</v>
          </cell>
          <cell r="B717">
            <v>700100</v>
          </cell>
          <cell r="C717">
            <v>700100</v>
          </cell>
          <cell r="D717">
            <v>700100</v>
          </cell>
          <cell r="E717">
            <v>700100</v>
          </cell>
          <cell r="G717">
            <v>770</v>
          </cell>
        </row>
        <row r="718">
          <cell r="A718">
            <v>700102</v>
          </cell>
          <cell r="D718">
            <v>700102</v>
          </cell>
          <cell r="E718">
            <v>700102</v>
          </cell>
          <cell r="G718">
            <v>770</v>
          </cell>
        </row>
        <row r="719">
          <cell r="A719">
            <v>700300</v>
          </cell>
          <cell r="B719">
            <v>700300</v>
          </cell>
          <cell r="C719">
            <v>700300</v>
          </cell>
          <cell r="D719">
            <v>700300</v>
          </cell>
          <cell r="E719">
            <v>700300</v>
          </cell>
          <cell r="G719">
            <v>291</v>
          </cell>
        </row>
        <row r="720">
          <cell r="A720">
            <v>700400</v>
          </cell>
          <cell r="B720">
            <v>700400</v>
          </cell>
          <cell r="C720">
            <v>700400</v>
          </cell>
          <cell r="D720">
            <v>700400</v>
          </cell>
          <cell r="E720">
            <v>700400</v>
          </cell>
          <cell r="G720">
            <v>291</v>
          </cell>
        </row>
        <row r="721">
          <cell r="A721">
            <v>700500</v>
          </cell>
          <cell r="B721">
            <v>700500</v>
          </cell>
          <cell r="C721">
            <v>700500</v>
          </cell>
          <cell r="D721">
            <v>700500</v>
          </cell>
          <cell r="E721">
            <v>700500</v>
          </cell>
          <cell r="G721">
            <v>770</v>
          </cell>
        </row>
        <row r="722">
          <cell r="A722">
            <v>700600</v>
          </cell>
          <cell r="B722">
            <v>700600</v>
          </cell>
          <cell r="C722">
            <v>700600</v>
          </cell>
          <cell r="D722">
            <v>700600</v>
          </cell>
          <cell r="E722">
            <v>700600</v>
          </cell>
          <cell r="G722">
            <v>291</v>
          </cell>
        </row>
        <row r="723">
          <cell r="A723">
            <v>700602</v>
          </cell>
          <cell r="B723">
            <v>700602</v>
          </cell>
          <cell r="C723">
            <v>700602</v>
          </cell>
          <cell r="D723">
            <v>700602</v>
          </cell>
          <cell r="E723">
            <v>700602</v>
          </cell>
          <cell r="G723">
            <v>770</v>
          </cell>
        </row>
        <row r="724">
          <cell r="A724">
            <v>700603</v>
          </cell>
          <cell r="D724">
            <v>700603</v>
          </cell>
          <cell r="E724">
            <v>700603</v>
          </cell>
          <cell r="G724">
            <v>291</v>
          </cell>
        </row>
        <row r="725">
          <cell r="A725">
            <v>700604</v>
          </cell>
          <cell r="B725">
            <v>700600</v>
          </cell>
          <cell r="C725">
            <v>700600</v>
          </cell>
          <cell r="D725">
            <v>700604</v>
          </cell>
          <cell r="E725">
            <v>700604</v>
          </cell>
          <cell r="G725">
            <v>770</v>
          </cell>
        </row>
        <row r="726">
          <cell r="A726">
            <v>700606</v>
          </cell>
          <cell r="D726">
            <v>700606</v>
          </cell>
          <cell r="E726">
            <v>700606</v>
          </cell>
          <cell r="G726">
            <v>291</v>
          </cell>
        </row>
        <row r="727">
          <cell r="A727">
            <v>700610</v>
          </cell>
          <cell r="B727">
            <v>700600</v>
          </cell>
          <cell r="C727">
            <v>700600</v>
          </cell>
          <cell r="D727">
            <v>700610</v>
          </cell>
          <cell r="E727">
            <v>700610</v>
          </cell>
          <cell r="G727">
            <v>770</v>
          </cell>
        </row>
        <row r="728">
          <cell r="A728">
            <v>700611</v>
          </cell>
          <cell r="B728">
            <v>700600</v>
          </cell>
          <cell r="C728">
            <v>700600</v>
          </cell>
          <cell r="D728">
            <v>700611</v>
          </cell>
          <cell r="E728">
            <v>700611</v>
          </cell>
          <cell r="G728">
            <v>770</v>
          </cell>
        </row>
        <row r="729">
          <cell r="A729">
            <v>700612</v>
          </cell>
          <cell r="B729">
            <v>700600</v>
          </cell>
          <cell r="C729">
            <v>700600</v>
          </cell>
          <cell r="D729">
            <v>700612</v>
          </cell>
          <cell r="E729">
            <v>700612</v>
          </cell>
          <cell r="G729">
            <v>770</v>
          </cell>
        </row>
        <row r="730">
          <cell r="A730">
            <v>700614</v>
          </cell>
          <cell r="B730">
            <v>700600</v>
          </cell>
          <cell r="C730">
            <v>700600</v>
          </cell>
          <cell r="D730">
            <v>700614</v>
          </cell>
          <cell r="E730">
            <v>700614</v>
          </cell>
          <cell r="G730">
            <v>770</v>
          </cell>
        </row>
        <row r="731">
          <cell r="A731">
            <v>700615</v>
          </cell>
          <cell r="B731">
            <v>700600</v>
          </cell>
          <cell r="C731">
            <v>700600</v>
          </cell>
          <cell r="D731">
            <v>700615</v>
          </cell>
          <cell r="E731">
            <v>700615</v>
          </cell>
          <cell r="G731">
            <v>770</v>
          </cell>
        </row>
        <row r="732">
          <cell r="A732">
            <v>700616</v>
          </cell>
          <cell r="B732">
            <v>700600</v>
          </cell>
          <cell r="C732">
            <v>700600</v>
          </cell>
          <cell r="D732">
            <v>700616</v>
          </cell>
          <cell r="E732">
            <v>700616</v>
          </cell>
          <cell r="G732">
            <v>770</v>
          </cell>
        </row>
        <row r="733">
          <cell r="A733">
            <v>700700</v>
          </cell>
          <cell r="B733">
            <v>700700</v>
          </cell>
          <cell r="C733">
            <v>700700</v>
          </cell>
          <cell r="D733">
            <v>700700</v>
          </cell>
          <cell r="E733">
            <v>700700</v>
          </cell>
          <cell r="G733">
            <v>770</v>
          </cell>
        </row>
        <row r="734">
          <cell r="A734">
            <v>700701</v>
          </cell>
          <cell r="B734">
            <v>700701</v>
          </cell>
          <cell r="C734">
            <v>700701</v>
          </cell>
          <cell r="D734">
            <v>700701</v>
          </cell>
          <cell r="E734">
            <v>700701</v>
          </cell>
          <cell r="G734">
            <v>770</v>
          </cell>
        </row>
        <row r="735">
          <cell r="A735">
            <v>700800</v>
          </cell>
          <cell r="B735">
            <v>700800</v>
          </cell>
          <cell r="C735">
            <v>700800</v>
          </cell>
          <cell r="D735">
            <v>700800</v>
          </cell>
          <cell r="E735">
            <v>700800</v>
          </cell>
          <cell r="G735">
            <v>770</v>
          </cell>
        </row>
        <row r="736">
          <cell r="A736">
            <v>700900</v>
          </cell>
          <cell r="B736">
            <v>670000</v>
          </cell>
          <cell r="C736">
            <v>670000</v>
          </cell>
          <cell r="D736">
            <v>700900</v>
          </cell>
          <cell r="E736">
            <v>700900</v>
          </cell>
          <cell r="G736">
            <v>770</v>
          </cell>
        </row>
        <row r="737">
          <cell r="A737">
            <v>701000</v>
          </cell>
          <cell r="B737">
            <v>701000</v>
          </cell>
          <cell r="C737">
            <v>701000</v>
          </cell>
          <cell r="D737">
            <v>701000</v>
          </cell>
          <cell r="E737">
            <v>701000</v>
          </cell>
        </row>
        <row r="738">
          <cell r="A738">
            <v>701700</v>
          </cell>
          <cell r="B738">
            <v>701700</v>
          </cell>
          <cell r="C738">
            <v>701700</v>
          </cell>
          <cell r="D738">
            <v>701700</v>
          </cell>
          <cell r="E738">
            <v>701700</v>
          </cell>
          <cell r="G738">
            <v>770</v>
          </cell>
        </row>
        <row r="739">
          <cell r="A739">
            <v>701702</v>
          </cell>
          <cell r="B739">
            <v>701700</v>
          </cell>
          <cell r="C739">
            <v>701700</v>
          </cell>
          <cell r="D739">
            <v>701702</v>
          </cell>
          <cell r="E739">
            <v>701702</v>
          </cell>
          <cell r="G739">
            <v>770</v>
          </cell>
        </row>
        <row r="740">
          <cell r="A740">
            <v>701703</v>
          </cell>
          <cell r="D740">
            <v>701703</v>
          </cell>
          <cell r="E740">
            <v>701703</v>
          </cell>
          <cell r="G740">
            <v>770</v>
          </cell>
        </row>
        <row r="741">
          <cell r="A741">
            <v>701704</v>
          </cell>
          <cell r="D741">
            <v>701704</v>
          </cell>
          <cell r="E741">
            <v>701704</v>
          </cell>
          <cell r="G741">
            <v>770</v>
          </cell>
        </row>
        <row r="742">
          <cell r="A742">
            <v>701705</v>
          </cell>
          <cell r="D742">
            <v>701705</v>
          </cell>
          <cell r="E742">
            <v>701705</v>
          </cell>
          <cell r="G742">
            <v>770</v>
          </cell>
        </row>
        <row r="743">
          <cell r="A743">
            <v>701706</v>
          </cell>
          <cell r="B743">
            <v>701700</v>
          </cell>
          <cell r="C743">
            <v>701700</v>
          </cell>
          <cell r="D743">
            <v>701706</v>
          </cell>
          <cell r="E743">
            <v>701706</v>
          </cell>
          <cell r="G743">
            <v>770</v>
          </cell>
        </row>
        <row r="744">
          <cell r="A744">
            <v>701800</v>
          </cell>
          <cell r="B744">
            <v>701800</v>
          </cell>
          <cell r="C744">
            <v>701800</v>
          </cell>
          <cell r="D744">
            <v>701800</v>
          </cell>
          <cell r="E744">
            <v>701800</v>
          </cell>
          <cell r="G744">
            <v>770</v>
          </cell>
        </row>
        <row r="745">
          <cell r="A745">
            <v>702100</v>
          </cell>
          <cell r="B745">
            <v>702100</v>
          </cell>
          <cell r="C745">
            <v>702100</v>
          </cell>
          <cell r="D745">
            <v>702100</v>
          </cell>
          <cell r="E745">
            <v>702100</v>
          </cell>
          <cell r="G745">
            <v>2014</v>
          </cell>
        </row>
        <row r="746">
          <cell r="A746">
            <v>702800</v>
          </cell>
          <cell r="B746">
            <v>702800</v>
          </cell>
          <cell r="C746">
            <v>702800</v>
          </cell>
          <cell r="D746">
            <v>702800</v>
          </cell>
          <cell r="E746">
            <v>702800</v>
          </cell>
          <cell r="G746">
            <v>770</v>
          </cell>
        </row>
        <row r="747">
          <cell r="A747">
            <v>703100</v>
          </cell>
          <cell r="B747">
            <v>703100</v>
          </cell>
          <cell r="C747">
            <v>703100</v>
          </cell>
          <cell r="D747">
            <v>703100</v>
          </cell>
          <cell r="E747">
            <v>703100</v>
          </cell>
          <cell r="G747">
            <v>770</v>
          </cell>
        </row>
        <row r="748">
          <cell r="A748">
            <v>703200</v>
          </cell>
          <cell r="B748">
            <v>703200</v>
          </cell>
          <cell r="C748">
            <v>703200</v>
          </cell>
          <cell r="D748">
            <v>703200</v>
          </cell>
          <cell r="E748">
            <v>703200</v>
          </cell>
          <cell r="G748">
            <v>770</v>
          </cell>
        </row>
        <row r="749">
          <cell r="A749">
            <v>703203</v>
          </cell>
          <cell r="D749">
            <v>703203</v>
          </cell>
          <cell r="E749">
            <v>703203</v>
          </cell>
          <cell r="G749">
            <v>194</v>
          </cell>
        </row>
        <row r="750">
          <cell r="A750">
            <v>703300</v>
          </cell>
          <cell r="B750">
            <v>703300</v>
          </cell>
          <cell r="C750">
            <v>703300</v>
          </cell>
          <cell r="D750">
            <v>703300</v>
          </cell>
          <cell r="E750">
            <v>703300</v>
          </cell>
          <cell r="G750">
            <v>770</v>
          </cell>
        </row>
        <row r="751">
          <cell r="A751">
            <v>703600</v>
          </cell>
          <cell r="B751">
            <v>703600</v>
          </cell>
          <cell r="C751">
            <v>703600</v>
          </cell>
          <cell r="D751">
            <v>703600</v>
          </cell>
          <cell r="E751">
            <v>703600</v>
          </cell>
          <cell r="G751">
            <v>770</v>
          </cell>
        </row>
        <row r="752">
          <cell r="A752">
            <v>703700</v>
          </cell>
          <cell r="B752">
            <v>703700</v>
          </cell>
          <cell r="C752">
            <v>703700</v>
          </cell>
          <cell r="D752">
            <v>703700</v>
          </cell>
          <cell r="E752">
            <v>703700</v>
          </cell>
          <cell r="G752">
            <v>770</v>
          </cell>
        </row>
        <row r="753">
          <cell r="A753">
            <v>703900</v>
          </cell>
          <cell r="B753">
            <v>703900</v>
          </cell>
          <cell r="C753">
            <v>703900</v>
          </cell>
          <cell r="D753">
            <v>703900</v>
          </cell>
          <cell r="E753">
            <v>703900</v>
          </cell>
          <cell r="G753">
            <v>789</v>
          </cell>
        </row>
        <row r="754">
          <cell r="A754">
            <v>704200</v>
          </cell>
          <cell r="B754">
            <v>704200</v>
          </cell>
          <cell r="C754">
            <v>704200</v>
          </cell>
          <cell r="D754">
            <v>704200</v>
          </cell>
          <cell r="E754">
            <v>704200</v>
          </cell>
          <cell r="G754">
            <v>770</v>
          </cell>
        </row>
        <row r="755">
          <cell r="A755">
            <v>704209</v>
          </cell>
          <cell r="D755">
            <v>704209</v>
          </cell>
          <cell r="E755">
            <v>704209</v>
          </cell>
          <cell r="G755">
            <v>770</v>
          </cell>
        </row>
        <row r="756">
          <cell r="A756">
            <v>704215</v>
          </cell>
          <cell r="D756">
            <v>704215</v>
          </cell>
          <cell r="E756">
            <v>704215</v>
          </cell>
          <cell r="G756">
            <v>770</v>
          </cell>
        </row>
        <row r="757">
          <cell r="A757">
            <v>704300</v>
          </cell>
          <cell r="B757">
            <v>704300</v>
          </cell>
          <cell r="C757">
            <v>704300</v>
          </cell>
          <cell r="D757">
            <v>704300</v>
          </cell>
          <cell r="E757">
            <v>704300</v>
          </cell>
          <cell r="G757">
            <v>770</v>
          </cell>
        </row>
        <row r="758">
          <cell r="A758">
            <v>704500</v>
          </cell>
          <cell r="B758">
            <v>704500</v>
          </cell>
          <cell r="C758">
            <v>704500</v>
          </cell>
          <cell r="D758">
            <v>704500</v>
          </cell>
          <cell r="E758">
            <v>704500</v>
          </cell>
          <cell r="G758">
            <v>770</v>
          </cell>
        </row>
        <row r="759">
          <cell r="A759">
            <v>704700</v>
          </cell>
          <cell r="B759">
            <v>704700</v>
          </cell>
          <cell r="C759">
            <v>704700</v>
          </cell>
          <cell r="D759">
            <v>704700</v>
          </cell>
          <cell r="E759">
            <v>704700</v>
          </cell>
          <cell r="G759">
            <v>194</v>
          </cell>
        </row>
        <row r="760">
          <cell r="A760">
            <v>704800</v>
          </cell>
          <cell r="B760">
            <v>704800</v>
          </cell>
          <cell r="C760">
            <v>704800</v>
          </cell>
          <cell r="D760">
            <v>704800</v>
          </cell>
          <cell r="E760">
            <v>704800</v>
          </cell>
          <cell r="G760">
            <v>770</v>
          </cell>
        </row>
        <row r="761">
          <cell r="A761">
            <v>704900</v>
          </cell>
          <cell r="B761">
            <v>574500</v>
          </cell>
          <cell r="C761">
            <v>574500</v>
          </cell>
          <cell r="D761">
            <v>704900</v>
          </cell>
          <cell r="E761">
            <v>704900</v>
          </cell>
          <cell r="G761">
            <v>770</v>
          </cell>
        </row>
        <row r="762">
          <cell r="A762">
            <v>704904</v>
          </cell>
          <cell r="B762">
            <v>704904</v>
          </cell>
          <cell r="C762">
            <v>704904</v>
          </cell>
          <cell r="D762">
            <v>704904</v>
          </cell>
          <cell r="E762">
            <v>704904</v>
          </cell>
          <cell r="G762">
            <v>826</v>
          </cell>
        </row>
        <row r="763">
          <cell r="A763">
            <v>705000</v>
          </cell>
          <cell r="B763">
            <v>705000</v>
          </cell>
          <cell r="C763">
            <v>705000</v>
          </cell>
          <cell r="D763">
            <v>705000</v>
          </cell>
          <cell r="E763">
            <v>705000</v>
          </cell>
          <cell r="G763">
            <v>826</v>
          </cell>
        </row>
        <row r="764">
          <cell r="A764">
            <v>705100</v>
          </cell>
          <cell r="B764">
            <v>705100</v>
          </cell>
          <cell r="C764">
            <v>705100</v>
          </cell>
          <cell r="D764">
            <v>705100</v>
          </cell>
          <cell r="E764">
            <v>705100</v>
          </cell>
          <cell r="G764">
            <v>770</v>
          </cell>
        </row>
        <row r="765">
          <cell r="A765">
            <v>705400</v>
          </cell>
          <cell r="B765">
            <v>572000</v>
          </cell>
          <cell r="C765">
            <v>572000</v>
          </cell>
          <cell r="D765">
            <v>705400</v>
          </cell>
          <cell r="E765">
            <v>572000</v>
          </cell>
          <cell r="F765">
            <v>900061</v>
          </cell>
          <cell r="G765">
            <v>2014</v>
          </cell>
        </row>
        <row r="766">
          <cell r="A766">
            <v>706000</v>
          </cell>
          <cell r="B766">
            <v>706000</v>
          </cell>
          <cell r="C766">
            <v>706000</v>
          </cell>
          <cell r="D766">
            <v>706000</v>
          </cell>
          <cell r="E766">
            <v>706000</v>
          </cell>
          <cell r="G766">
            <v>770</v>
          </cell>
        </row>
        <row r="767">
          <cell r="A767">
            <v>706110</v>
          </cell>
          <cell r="B767">
            <v>706110</v>
          </cell>
          <cell r="C767">
            <v>706110</v>
          </cell>
          <cell r="D767">
            <v>706110</v>
          </cell>
          <cell r="E767">
            <v>706110</v>
          </cell>
          <cell r="G767">
            <v>789</v>
          </cell>
        </row>
        <row r="768">
          <cell r="A768">
            <v>706200</v>
          </cell>
          <cell r="B768">
            <v>706200</v>
          </cell>
          <cell r="C768">
            <v>706200</v>
          </cell>
          <cell r="D768">
            <v>706200</v>
          </cell>
          <cell r="E768">
            <v>706200</v>
          </cell>
          <cell r="G768">
            <v>770</v>
          </cell>
        </row>
        <row r="769">
          <cell r="A769">
            <v>706600</v>
          </cell>
          <cell r="B769">
            <v>706600</v>
          </cell>
          <cell r="C769">
            <v>706600</v>
          </cell>
          <cell r="D769">
            <v>706600</v>
          </cell>
          <cell r="E769">
            <v>706600</v>
          </cell>
          <cell r="G769">
            <v>770</v>
          </cell>
        </row>
        <row r="770">
          <cell r="A770">
            <v>706700</v>
          </cell>
          <cell r="B770">
            <v>706700</v>
          </cell>
          <cell r="C770">
            <v>706700</v>
          </cell>
          <cell r="D770">
            <v>706700</v>
          </cell>
          <cell r="E770">
            <v>706700</v>
          </cell>
          <cell r="G770">
            <v>770</v>
          </cell>
        </row>
        <row r="771">
          <cell r="A771">
            <v>706800</v>
          </cell>
          <cell r="B771">
            <v>706800</v>
          </cell>
          <cell r="C771">
            <v>706800</v>
          </cell>
          <cell r="D771">
            <v>706800</v>
          </cell>
          <cell r="E771">
            <v>706800</v>
          </cell>
          <cell r="G771">
            <v>291</v>
          </cell>
        </row>
        <row r="772">
          <cell r="A772">
            <v>706900</v>
          </cell>
          <cell r="B772">
            <v>706900</v>
          </cell>
          <cell r="C772">
            <v>706900</v>
          </cell>
          <cell r="D772">
            <v>706900</v>
          </cell>
          <cell r="E772">
            <v>706900</v>
          </cell>
          <cell r="G772">
            <v>770</v>
          </cell>
        </row>
        <row r="773">
          <cell r="A773">
            <v>707500</v>
          </cell>
          <cell r="B773">
            <v>707500</v>
          </cell>
          <cell r="C773">
            <v>707500</v>
          </cell>
          <cell r="D773">
            <v>707500</v>
          </cell>
          <cell r="E773">
            <v>707500</v>
          </cell>
          <cell r="G773">
            <v>291</v>
          </cell>
        </row>
        <row r="774">
          <cell r="A774">
            <v>708000</v>
          </cell>
          <cell r="B774">
            <v>708000</v>
          </cell>
          <cell r="C774">
            <v>708000</v>
          </cell>
          <cell r="D774">
            <v>708000</v>
          </cell>
          <cell r="E774">
            <v>708000</v>
          </cell>
          <cell r="G774">
            <v>770</v>
          </cell>
        </row>
        <row r="775">
          <cell r="A775">
            <v>708700</v>
          </cell>
          <cell r="D775">
            <v>708700</v>
          </cell>
          <cell r="E775">
            <v>708700</v>
          </cell>
          <cell r="G775">
            <v>770</v>
          </cell>
        </row>
        <row r="776">
          <cell r="A776">
            <v>708800</v>
          </cell>
          <cell r="B776">
            <v>708800</v>
          </cell>
          <cell r="C776">
            <v>708800</v>
          </cell>
          <cell r="D776">
            <v>708800</v>
          </cell>
          <cell r="E776">
            <v>708800</v>
          </cell>
          <cell r="G776">
            <v>770</v>
          </cell>
        </row>
        <row r="777">
          <cell r="A777">
            <v>709100</v>
          </cell>
          <cell r="B777">
            <v>709100</v>
          </cell>
          <cell r="C777">
            <v>709100</v>
          </cell>
          <cell r="D777">
            <v>709100</v>
          </cell>
          <cell r="E777">
            <v>709100</v>
          </cell>
          <cell r="G777">
            <v>2014</v>
          </cell>
        </row>
        <row r="778">
          <cell r="A778">
            <v>709500</v>
          </cell>
          <cell r="B778">
            <v>709500</v>
          </cell>
          <cell r="C778">
            <v>709500</v>
          </cell>
          <cell r="D778">
            <v>709500</v>
          </cell>
          <cell r="E778">
            <v>709500</v>
          </cell>
          <cell r="G778">
            <v>291</v>
          </cell>
        </row>
        <row r="779">
          <cell r="A779">
            <v>709501</v>
          </cell>
          <cell r="D779">
            <v>709501</v>
          </cell>
          <cell r="E779">
            <v>709501</v>
          </cell>
          <cell r="G779">
            <v>826</v>
          </cell>
        </row>
        <row r="780">
          <cell r="A780">
            <v>709600</v>
          </cell>
          <cell r="B780">
            <v>709600</v>
          </cell>
          <cell r="C780">
            <v>709600</v>
          </cell>
          <cell r="D780">
            <v>709600</v>
          </cell>
          <cell r="E780">
            <v>709600</v>
          </cell>
          <cell r="G780">
            <v>770</v>
          </cell>
        </row>
        <row r="781">
          <cell r="A781">
            <v>709700</v>
          </cell>
          <cell r="B781">
            <v>709700</v>
          </cell>
          <cell r="C781">
            <v>709700</v>
          </cell>
          <cell r="D781">
            <v>709700</v>
          </cell>
          <cell r="E781">
            <v>709700</v>
          </cell>
          <cell r="G781">
            <v>826</v>
          </cell>
        </row>
        <row r="782">
          <cell r="A782">
            <v>709800</v>
          </cell>
          <cell r="B782">
            <v>709800</v>
          </cell>
          <cell r="C782">
            <v>709800</v>
          </cell>
          <cell r="D782">
            <v>709800</v>
          </cell>
          <cell r="E782">
            <v>709800</v>
          </cell>
          <cell r="F782">
            <v>900057</v>
          </cell>
        </row>
        <row r="783">
          <cell r="A783">
            <v>709801</v>
          </cell>
          <cell r="B783">
            <v>709800</v>
          </cell>
          <cell r="C783">
            <v>709800</v>
          </cell>
          <cell r="D783">
            <v>709801</v>
          </cell>
          <cell r="E783">
            <v>709801</v>
          </cell>
          <cell r="F783">
            <v>900057</v>
          </cell>
          <cell r="G783">
            <v>2014</v>
          </cell>
        </row>
        <row r="784">
          <cell r="A784">
            <v>709802</v>
          </cell>
          <cell r="B784">
            <v>574400</v>
          </cell>
          <cell r="C784">
            <v>574400</v>
          </cell>
          <cell r="D784">
            <v>709802</v>
          </cell>
          <cell r="E784">
            <v>709802</v>
          </cell>
          <cell r="F784">
            <v>900057</v>
          </cell>
          <cell r="G784">
            <v>2014</v>
          </cell>
        </row>
        <row r="785">
          <cell r="A785">
            <v>709803</v>
          </cell>
          <cell r="B785">
            <v>579900</v>
          </cell>
          <cell r="C785">
            <v>579900</v>
          </cell>
          <cell r="D785">
            <v>709803</v>
          </cell>
          <cell r="E785">
            <v>579900</v>
          </cell>
          <cell r="F785">
            <v>900057</v>
          </cell>
          <cell r="G785">
            <v>2014</v>
          </cell>
        </row>
        <row r="786">
          <cell r="A786">
            <v>710200</v>
          </cell>
          <cell r="B786">
            <v>710200</v>
          </cell>
          <cell r="C786">
            <v>710200</v>
          </cell>
          <cell r="D786">
            <v>710200</v>
          </cell>
          <cell r="E786">
            <v>710200</v>
          </cell>
          <cell r="G786">
            <v>291</v>
          </cell>
        </row>
        <row r="787">
          <cell r="A787">
            <v>710300</v>
          </cell>
          <cell r="B787">
            <v>710300</v>
          </cell>
          <cell r="C787">
            <v>710300</v>
          </cell>
          <cell r="D787">
            <v>710300</v>
          </cell>
          <cell r="E787">
            <v>710300</v>
          </cell>
          <cell r="G787">
            <v>770</v>
          </cell>
        </row>
        <row r="788">
          <cell r="A788">
            <v>710400</v>
          </cell>
          <cell r="B788">
            <v>710400</v>
          </cell>
          <cell r="C788">
            <v>710400</v>
          </cell>
          <cell r="D788">
            <v>710400</v>
          </cell>
          <cell r="E788">
            <v>710400</v>
          </cell>
          <cell r="G788">
            <v>770</v>
          </cell>
        </row>
        <row r="789">
          <cell r="A789">
            <v>710500</v>
          </cell>
          <cell r="B789">
            <v>577500</v>
          </cell>
          <cell r="C789">
            <v>577500</v>
          </cell>
          <cell r="D789">
            <v>710500</v>
          </cell>
          <cell r="E789">
            <v>577500</v>
          </cell>
          <cell r="F789">
            <v>900057</v>
          </cell>
          <cell r="G789">
            <v>2014</v>
          </cell>
        </row>
        <row r="790">
          <cell r="A790">
            <v>710600</v>
          </cell>
          <cell r="B790">
            <v>710600</v>
          </cell>
          <cell r="C790">
            <v>710600</v>
          </cell>
          <cell r="D790">
            <v>710600</v>
          </cell>
          <cell r="E790">
            <v>710600</v>
          </cell>
          <cell r="G790">
            <v>194</v>
          </cell>
        </row>
        <row r="791">
          <cell r="A791">
            <v>730000</v>
          </cell>
          <cell r="B791">
            <v>730000</v>
          </cell>
          <cell r="C791">
            <v>730000</v>
          </cell>
          <cell r="D791">
            <v>730000</v>
          </cell>
          <cell r="E791">
            <v>730000</v>
          </cell>
          <cell r="G791">
            <v>770</v>
          </cell>
        </row>
        <row r="792">
          <cell r="A792">
            <v>730100</v>
          </cell>
          <cell r="B792">
            <v>730100</v>
          </cell>
          <cell r="C792">
            <v>730100</v>
          </cell>
          <cell r="D792">
            <v>730100</v>
          </cell>
          <cell r="E792">
            <v>730100</v>
          </cell>
          <cell r="G792">
            <v>770</v>
          </cell>
        </row>
        <row r="793">
          <cell r="A793">
            <v>730200</v>
          </cell>
          <cell r="B793">
            <v>730200</v>
          </cell>
          <cell r="C793">
            <v>730200</v>
          </cell>
          <cell r="D793">
            <v>730200</v>
          </cell>
          <cell r="E793">
            <v>730200</v>
          </cell>
          <cell r="G793">
            <v>291</v>
          </cell>
        </row>
        <row r="794">
          <cell r="A794">
            <v>730201</v>
          </cell>
          <cell r="D794">
            <v>730201</v>
          </cell>
          <cell r="E794">
            <v>730201</v>
          </cell>
          <cell r="G794">
            <v>291</v>
          </cell>
        </row>
        <row r="795">
          <cell r="A795">
            <v>730400</v>
          </cell>
          <cell r="B795">
            <v>730400</v>
          </cell>
          <cell r="C795">
            <v>730400</v>
          </cell>
          <cell r="D795">
            <v>730400</v>
          </cell>
          <cell r="E795">
            <v>730400</v>
          </cell>
          <cell r="G795">
            <v>770</v>
          </cell>
        </row>
        <row r="796">
          <cell r="A796">
            <v>730500</v>
          </cell>
          <cell r="B796">
            <v>730500</v>
          </cell>
          <cell r="C796">
            <v>730500</v>
          </cell>
          <cell r="D796">
            <v>730500</v>
          </cell>
          <cell r="E796">
            <v>730500</v>
          </cell>
          <cell r="G796">
            <v>291</v>
          </cell>
        </row>
        <row r="797">
          <cell r="A797">
            <v>730700</v>
          </cell>
          <cell r="B797">
            <v>730700</v>
          </cell>
          <cell r="C797">
            <v>730700</v>
          </cell>
          <cell r="D797">
            <v>730700</v>
          </cell>
          <cell r="E797">
            <v>730700</v>
          </cell>
          <cell r="G797">
            <v>291</v>
          </cell>
        </row>
        <row r="798">
          <cell r="A798">
            <v>730800</v>
          </cell>
          <cell r="B798">
            <v>730800</v>
          </cell>
          <cell r="C798">
            <v>730800</v>
          </cell>
          <cell r="D798">
            <v>730800</v>
          </cell>
          <cell r="E798">
            <v>730800</v>
          </cell>
          <cell r="G798">
            <v>770</v>
          </cell>
        </row>
        <row r="799">
          <cell r="A799">
            <v>730900</v>
          </cell>
          <cell r="B799">
            <v>730900</v>
          </cell>
          <cell r="C799">
            <v>730900</v>
          </cell>
          <cell r="D799">
            <v>730900</v>
          </cell>
          <cell r="E799">
            <v>730900</v>
          </cell>
          <cell r="G799">
            <v>826</v>
          </cell>
        </row>
        <row r="800">
          <cell r="A800">
            <v>731000</v>
          </cell>
          <cell r="B800">
            <v>731000</v>
          </cell>
          <cell r="C800">
            <v>731000</v>
          </cell>
          <cell r="D800">
            <v>731000</v>
          </cell>
          <cell r="E800">
            <v>731000</v>
          </cell>
          <cell r="G800">
            <v>291</v>
          </cell>
        </row>
        <row r="801">
          <cell r="A801">
            <v>731002</v>
          </cell>
          <cell r="D801">
            <v>731002</v>
          </cell>
          <cell r="E801">
            <v>731002</v>
          </cell>
          <cell r="G801">
            <v>291</v>
          </cell>
        </row>
        <row r="802">
          <cell r="A802">
            <v>731100</v>
          </cell>
          <cell r="B802">
            <v>731100</v>
          </cell>
          <cell r="C802">
            <v>731100</v>
          </cell>
          <cell r="D802">
            <v>731100</v>
          </cell>
          <cell r="E802">
            <v>731100</v>
          </cell>
          <cell r="G802">
            <v>2043</v>
          </cell>
        </row>
        <row r="803">
          <cell r="A803">
            <v>731103</v>
          </cell>
          <cell r="B803">
            <v>731103</v>
          </cell>
          <cell r="C803">
            <v>731103</v>
          </cell>
          <cell r="D803">
            <v>731103</v>
          </cell>
          <cell r="E803">
            <v>731103</v>
          </cell>
          <cell r="G803">
            <v>826</v>
          </cell>
        </row>
        <row r="804">
          <cell r="A804">
            <v>731104</v>
          </cell>
          <cell r="D804">
            <v>731104</v>
          </cell>
          <cell r="E804">
            <v>731104</v>
          </cell>
          <cell r="G804">
            <v>291</v>
          </cell>
        </row>
        <row r="805">
          <cell r="A805">
            <v>731105</v>
          </cell>
          <cell r="B805">
            <v>732200</v>
          </cell>
          <cell r="C805">
            <v>732200</v>
          </cell>
          <cell r="D805">
            <v>731105</v>
          </cell>
          <cell r="E805">
            <v>731105</v>
          </cell>
          <cell r="G805">
            <v>291</v>
          </cell>
        </row>
        <row r="806">
          <cell r="A806">
            <v>731106</v>
          </cell>
          <cell r="B806">
            <v>731106</v>
          </cell>
          <cell r="C806">
            <v>731106</v>
          </cell>
          <cell r="D806">
            <v>731106</v>
          </cell>
          <cell r="E806">
            <v>731106</v>
          </cell>
          <cell r="G806">
            <v>826</v>
          </cell>
        </row>
        <row r="807">
          <cell r="A807">
            <v>731107</v>
          </cell>
          <cell r="B807">
            <v>850200</v>
          </cell>
          <cell r="C807">
            <v>850200</v>
          </cell>
          <cell r="D807">
            <v>731107</v>
          </cell>
          <cell r="E807">
            <v>731107</v>
          </cell>
          <cell r="G807">
            <v>826</v>
          </cell>
        </row>
        <row r="808">
          <cell r="A808">
            <v>731108</v>
          </cell>
          <cell r="B808">
            <v>732200</v>
          </cell>
          <cell r="C808">
            <v>732200</v>
          </cell>
          <cell r="D808">
            <v>731108</v>
          </cell>
          <cell r="E808">
            <v>731108</v>
          </cell>
          <cell r="G808">
            <v>291</v>
          </cell>
        </row>
        <row r="809">
          <cell r="A809">
            <v>731110</v>
          </cell>
          <cell r="B809">
            <v>731110</v>
          </cell>
          <cell r="C809">
            <v>731110</v>
          </cell>
          <cell r="D809">
            <v>731110</v>
          </cell>
          <cell r="E809">
            <v>731110</v>
          </cell>
          <cell r="G809">
            <v>291</v>
          </cell>
        </row>
        <row r="810">
          <cell r="A810">
            <v>731111</v>
          </cell>
          <cell r="B810">
            <v>731111</v>
          </cell>
          <cell r="C810">
            <v>731111</v>
          </cell>
          <cell r="D810">
            <v>731111</v>
          </cell>
          <cell r="E810">
            <v>731111</v>
          </cell>
          <cell r="G810">
            <v>291</v>
          </cell>
        </row>
        <row r="811">
          <cell r="A811">
            <v>731113</v>
          </cell>
          <cell r="B811">
            <v>732200</v>
          </cell>
          <cell r="C811">
            <v>732200</v>
          </cell>
          <cell r="D811">
            <v>731113</v>
          </cell>
          <cell r="E811">
            <v>731113</v>
          </cell>
          <cell r="G811">
            <v>291</v>
          </cell>
        </row>
        <row r="812">
          <cell r="A812">
            <v>731114</v>
          </cell>
          <cell r="D812">
            <v>731114</v>
          </cell>
          <cell r="E812">
            <v>731114</v>
          </cell>
          <cell r="G812">
            <v>291</v>
          </cell>
        </row>
        <row r="813">
          <cell r="A813">
            <v>731115</v>
          </cell>
          <cell r="D813">
            <v>731115</v>
          </cell>
          <cell r="E813">
            <v>731115</v>
          </cell>
          <cell r="G813">
            <v>291</v>
          </cell>
        </row>
        <row r="814">
          <cell r="A814">
            <v>731116</v>
          </cell>
          <cell r="B814">
            <v>732200</v>
          </cell>
          <cell r="C814">
            <v>732200</v>
          </cell>
          <cell r="D814">
            <v>731116</v>
          </cell>
          <cell r="E814">
            <v>731116</v>
          </cell>
          <cell r="G814">
            <v>291</v>
          </cell>
        </row>
        <row r="815">
          <cell r="A815">
            <v>731117</v>
          </cell>
          <cell r="B815">
            <v>732200</v>
          </cell>
          <cell r="C815">
            <v>732200</v>
          </cell>
          <cell r="D815">
            <v>731117</v>
          </cell>
          <cell r="E815">
            <v>731117</v>
          </cell>
          <cell r="G815">
            <v>291</v>
          </cell>
        </row>
        <row r="816">
          <cell r="A816">
            <v>731118</v>
          </cell>
          <cell r="B816">
            <v>731100</v>
          </cell>
          <cell r="C816">
            <v>731100</v>
          </cell>
          <cell r="D816">
            <v>731118</v>
          </cell>
          <cell r="E816">
            <v>731118</v>
          </cell>
          <cell r="G816">
            <v>2043</v>
          </cell>
        </row>
        <row r="817">
          <cell r="A817">
            <v>731119</v>
          </cell>
          <cell r="B817">
            <v>731100</v>
          </cell>
          <cell r="C817">
            <v>731100</v>
          </cell>
          <cell r="D817">
            <v>731119</v>
          </cell>
          <cell r="E817">
            <v>731119</v>
          </cell>
          <cell r="G817">
            <v>2043</v>
          </cell>
        </row>
        <row r="818">
          <cell r="A818">
            <v>731120</v>
          </cell>
          <cell r="B818">
            <v>731100</v>
          </cell>
          <cell r="C818">
            <v>731100</v>
          </cell>
          <cell r="D818">
            <v>731120</v>
          </cell>
          <cell r="E818">
            <v>731120</v>
          </cell>
          <cell r="G818">
            <v>2043</v>
          </cell>
        </row>
        <row r="819">
          <cell r="A819">
            <v>731121</v>
          </cell>
          <cell r="B819">
            <v>731100</v>
          </cell>
          <cell r="C819">
            <v>731100</v>
          </cell>
          <cell r="D819">
            <v>731121</v>
          </cell>
          <cell r="E819">
            <v>731121</v>
          </cell>
          <cell r="G819">
            <v>2043</v>
          </cell>
        </row>
        <row r="820">
          <cell r="A820">
            <v>731122</v>
          </cell>
          <cell r="B820">
            <v>731100</v>
          </cell>
          <cell r="C820">
            <v>731100</v>
          </cell>
          <cell r="D820">
            <v>731122</v>
          </cell>
          <cell r="E820">
            <v>731122</v>
          </cell>
          <cell r="G820">
            <v>2043</v>
          </cell>
        </row>
        <row r="821">
          <cell r="A821">
            <v>731124</v>
          </cell>
          <cell r="D821">
            <v>731124</v>
          </cell>
          <cell r="E821">
            <v>731124</v>
          </cell>
          <cell r="G821">
            <v>2043</v>
          </cell>
        </row>
        <row r="822">
          <cell r="A822">
            <v>731125</v>
          </cell>
          <cell r="B822">
            <v>732200</v>
          </cell>
          <cell r="C822">
            <v>732200</v>
          </cell>
          <cell r="D822">
            <v>731125</v>
          </cell>
          <cell r="E822">
            <v>731125</v>
          </cell>
          <cell r="G822">
            <v>291</v>
          </cell>
        </row>
        <row r="823">
          <cell r="A823">
            <v>731126</v>
          </cell>
          <cell r="B823">
            <v>732200</v>
          </cell>
          <cell r="C823">
            <v>732200</v>
          </cell>
          <cell r="D823">
            <v>731126</v>
          </cell>
          <cell r="E823">
            <v>731126</v>
          </cell>
          <cell r="G823">
            <v>291</v>
          </cell>
        </row>
        <row r="824">
          <cell r="A824">
            <v>731128</v>
          </cell>
          <cell r="D824">
            <v>731128</v>
          </cell>
          <cell r="E824">
            <v>731128</v>
          </cell>
          <cell r="G824">
            <v>2043</v>
          </cell>
        </row>
        <row r="825">
          <cell r="A825">
            <v>731129</v>
          </cell>
          <cell r="B825">
            <v>576000</v>
          </cell>
          <cell r="C825">
            <v>576000</v>
          </cell>
          <cell r="D825">
            <v>731129</v>
          </cell>
          <cell r="E825">
            <v>731129</v>
          </cell>
          <cell r="F825">
            <v>900014</v>
          </cell>
          <cell r="G825">
            <v>2054</v>
          </cell>
        </row>
        <row r="826">
          <cell r="A826">
            <v>731130</v>
          </cell>
          <cell r="B826">
            <v>731100</v>
          </cell>
          <cell r="C826">
            <v>731100</v>
          </cell>
          <cell r="D826">
            <v>731130</v>
          </cell>
          <cell r="E826">
            <v>731130</v>
          </cell>
          <cell r="G826">
            <v>2043</v>
          </cell>
        </row>
        <row r="827">
          <cell r="A827">
            <v>731131</v>
          </cell>
          <cell r="B827">
            <v>731131</v>
          </cell>
          <cell r="C827">
            <v>731131</v>
          </cell>
          <cell r="D827">
            <v>731131</v>
          </cell>
          <cell r="E827">
            <v>731131</v>
          </cell>
          <cell r="G827">
            <v>2043</v>
          </cell>
        </row>
        <row r="828">
          <cell r="A828">
            <v>731132</v>
          </cell>
          <cell r="B828">
            <v>731132</v>
          </cell>
          <cell r="C828">
            <v>731132</v>
          </cell>
          <cell r="D828">
            <v>731132</v>
          </cell>
          <cell r="E828">
            <v>731132</v>
          </cell>
          <cell r="G828">
            <v>826</v>
          </cell>
        </row>
        <row r="829">
          <cell r="A829">
            <v>731133</v>
          </cell>
          <cell r="B829">
            <v>732200</v>
          </cell>
          <cell r="C829">
            <v>732200</v>
          </cell>
          <cell r="D829">
            <v>731133</v>
          </cell>
          <cell r="E829">
            <v>731133</v>
          </cell>
          <cell r="G829">
            <v>291</v>
          </cell>
        </row>
        <row r="830">
          <cell r="A830">
            <v>731142</v>
          </cell>
          <cell r="B830">
            <v>850200</v>
          </cell>
          <cell r="C830">
            <v>850200</v>
          </cell>
          <cell r="D830">
            <v>731142</v>
          </cell>
          <cell r="E830">
            <v>731142</v>
          </cell>
          <cell r="G830">
            <v>826</v>
          </cell>
        </row>
        <row r="831">
          <cell r="A831">
            <v>731143</v>
          </cell>
          <cell r="D831">
            <v>731143</v>
          </cell>
          <cell r="E831">
            <v>731143</v>
          </cell>
          <cell r="G831">
            <v>291</v>
          </cell>
        </row>
        <row r="832">
          <cell r="A832">
            <v>731144</v>
          </cell>
          <cell r="B832">
            <v>731100</v>
          </cell>
          <cell r="C832">
            <v>731100</v>
          </cell>
          <cell r="D832">
            <v>731144</v>
          </cell>
          <cell r="E832">
            <v>731144</v>
          </cell>
          <cell r="G832">
            <v>291</v>
          </cell>
        </row>
        <row r="833">
          <cell r="A833">
            <v>731145</v>
          </cell>
          <cell r="B833">
            <v>731100</v>
          </cell>
          <cell r="C833">
            <v>731100</v>
          </cell>
          <cell r="D833">
            <v>731145</v>
          </cell>
          <cell r="E833">
            <v>731145</v>
          </cell>
          <cell r="G833">
            <v>291</v>
          </cell>
        </row>
        <row r="834">
          <cell r="A834">
            <v>731148</v>
          </cell>
          <cell r="B834">
            <v>732200</v>
          </cell>
          <cell r="C834">
            <v>732200</v>
          </cell>
          <cell r="D834">
            <v>731148</v>
          </cell>
          <cell r="E834">
            <v>731148</v>
          </cell>
          <cell r="G834">
            <v>291</v>
          </cell>
        </row>
        <row r="835">
          <cell r="A835">
            <v>731149</v>
          </cell>
          <cell r="D835">
            <v>731149</v>
          </cell>
          <cell r="E835">
            <v>731149</v>
          </cell>
          <cell r="G835">
            <v>291</v>
          </cell>
        </row>
        <row r="836">
          <cell r="A836">
            <v>731151</v>
          </cell>
          <cell r="B836">
            <v>731100</v>
          </cell>
          <cell r="C836">
            <v>731100</v>
          </cell>
          <cell r="D836">
            <v>731151</v>
          </cell>
          <cell r="E836">
            <v>731151</v>
          </cell>
          <cell r="G836">
            <v>291</v>
          </cell>
        </row>
        <row r="837">
          <cell r="A837">
            <v>731152</v>
          </cell>
          <cell r="B837">
            <v>731100</v>
          </cell>
          <cell r="C837">
            <v>731100</v>
          </cell>
          <cell r="D837">
            <v>731152</v>
          </cell>
          <cell r="E837">
            <v>731152</v>
          </cell>
          <cell r="G837">
            <v>291</v>
          </cell>
        </row>
        <row r="838">
          <cell r="A838">
            <v>731153</v>
          </cell>
          <cell r="B838">
            <v>731100</v>
          </cell>
          <cell r="C838">
            <v>731100</v>
          </cell>
          <cell r="D838">
            <v>731153</v>
          </cell>
          <cell r="E838">
            <v>731153</v>
          </cell>
          <cell r="G838">
            <v>291</v>
          </cell>
        </row>
        <row r="839">
          <cell r="A839">
            <v>731154</v>
          </cell>
          <cell r="B839">
            <v>732200</v>
          </cell>
          <cell r="C839">
            <v>732200</v>
          </cell>
          <cell r="D839">
            <v>731154</v>
          </cell>
          <cell r="E839">
            <v>731154</v>
          </cell>
          <cell r="G839">
            <v>291</v>
          </cell>
        </row>
        <row r="840">
          <cell r="A840">
            <v>731155</v>
          </cell>
          <cell r="B840">
            <v>731100</v>
          </cell>
          <cell r="C840">
            <v>731100</v>
          </cell>
          <cell r="D840">
            <v>731155</v>
          </cell>
          <cell r="E840">
            <v>731155</v>
          </cell>
          <cell r="F840">
            <v>900014</v>
          </cell>
          <cell r="G840">
            <v>291</v>
          </cell>
        </row>
        <row r="841">
          <cell r="A841">
            <v>731156</v>
          </cell>
          <cell r="D841">
            <v>731156</v>
          </cell>
          <cell r="E841">
            <v>731156</v>
          </cell>
          <cell r="G841">
            <v>291</v>
          </cell>
        </row>
        <row r="842">
          <cell r="A842">
            <v>731157</v>
          </cell>
          <cell r="D842">
            <v>731157</v>
          </cell>
          <cell r="E842">
            <v>731157</v>
          </cell>
          <cell r="G842">
            <v>291</v>
          </cell>
        </row>
        <row r="843">
          <cell r="A843">
            <v>731162</v>
          </cell>
          <cell r="B843">
            <v>731100</v>
          </cell>
          <cell r="C843">
            <v>731100</v>
          </cell>
          <cell r="D843">
            <v>731162</v>
          </cell>
          <cell r="E843">
            <v>731162</v>
          </cell>
          <cell r="G843">
            <v>291</v>
          </cell>
        </row>
        <row r="844">
          <cell r="A844">
            <v>731163</v>
          </cell>
          <cell r="B844">
            <v>731163</v>
          </cell>
          <cell r="C844">
            <v>731163</v>
          </cell>
          <cell r="D844">
            <v>731163</v>
          </cell>
          <cell r="E844">
            <v>731163</v>
          </cell>
          <cell r="G844">
            <v>291</v>
          </cell>
        </row>
        <row r="845">
          <cell r="A845">
            <v>731164</v>
          </cell>
          <cell r="B845">
            <v>571500</v>
          </cell>
          <cell r="C845">
            <v>571500</v>
          </cell>
          <cell r="D845">
            <v>731164</v>
          </cell>
          <cell r="E845">
            <v>731164</v>
          </cell>
          <cell r="F845">
            <v>900014</v>
          </cell>
          <cell r="G845">
            <v>489</v>
          </cell>
        </row>
        <row r="846">
          <cell r="A846">
            <v>731166</v>
          </cell>
          <cell r="B846">
            <v>731100</v>
          </cell>
          <cell r="C846">
            <v>731100</v>
          </cell>
          <cell r="D846">
            <v>731166</v>
          </cell>
          <cell r="E846">
            <v>731166</v>
          </cell>
          <cell r="G846">
            <v>291</v>
          </cell>
        </row>
        <row r="847">
          <cell r="A847">
            <v>731167</v>
          </cell>
          <cell r="B847">
            <v>571700</v>
          </cell>
          <cell r="C847">
            <v>571700</v>
          </cell>
          <cell r="D847">
            <v>731167</v>
          </cell>
          <cell r="E847">
            <v>571700</v>
          </cell>
          <cell r="F847">
            <v>900014</v>
          </cell>
          <cell r="G847">
            <v>826</v>
          </cell>
        </row>
        <row r="848">
          <cell r="A848">
            <v>731168</v>
          </cell>
          <cell r="B848">
            <v>731100</v>
          </cell>
          <cell r="C848">
            <v>731100</v>
          </cell>
          <cell r="D848">
            <v>731168</v>
          </cell>
          <cell r="E848">
            <v>731168</v>
          </cell>
          <cell r="G848">
            <v>291</v>
          </cell>
        </row>
        <row r="849">
          <cell r="A849">
            <v>731169</v>
          </cell>
          <cell r="B849">
            <v>731100</v>
          </cell>
          <cell r="C849">
            <v>731100</v>
          </cell>
          <cell r="D849">
            <v>731169</v>
          </cell>
          <cell r="E849">
            <v>731169</v>
          </cell>
          <cell r="G849">
            <v>291</v>
          </cell>
        </row>
        <row r="850">
          <cell r="A850">
            <v>731172</v>
          </cell>
          <cell r="B850">
            <v>731100</v>
          </cell>
          <cell r="C850">
            <v>731100</v>
          </cell>
          <cell r="D850">
            <v>731172</v>
          </cell>
          <cell r="E850">
            <v>731172</v>
          </cell>
          <cell r="G850">
            <v>2043</v>
          </cell>
        </row>
        <row r="851">
          <cell r="A851">
            <v>731173</v>
          </cell>
          <cell r="D851">
            <v>731173</v>
          </cell>
          <cell r="E851">
            <v>731173</v>
          </cell>
          <cell r="G851">
            <v>291</v>
          </cell>
        </row>
        <row r="852">
          <cell r="A852">
            <v>731176</v>
          </cell>
          <cell r="B852">
            <v>731100</v>
          </cell>
          <cell r="C852">
            <v>731100</v>
          </cell>
          <cell r="D852">
            <v>731176</v>
          </cell>
          <cell r="E852">
            <v>731176</v>
          </cell>
          <cell r="G852">
            <v>2043</v>
          </cell>
        </row>
        <row r="853">
          <cell r="A853">
            <v>731181</v>
          </cell>
          <cell r="B853">
            <v>731181</v>
          </cell>
          <cell r="C853">
            <v>731181</v>
          </cell>
          <cell r="D853">
            <v>731181</v>
          </cell>
          <cell r="E853">
            <v>731181</v>
          </cell>
          <cell r="G853">
            <v>291</v>
          </cell>
        </row>
        <row r="854">
          <cell r="A854">
            <v>731185</v>
          </cell>
          <cell r="B854">
            <v>731185</v>
          </cell>
          <cell r="C854">
            <v>731185</v>
          </cell>
          <cell r="D854">
            <v>731185</v>
          </cell>
          <cell r="E854">
            <v>731185</v>
          </cell>
          <cell r="G854">
            <v>291</v>
          </cell>
        </row>
        <row r="855">
          <cell r="A855">
            <v>731186</v>
          </cell>
          <cell r="B855">
            <v>731186</v>
          </cell>
          <cell r="C855">
            <v>731186</v>
          </cell>
          <cell r="D855">
            <v>731186</v>
          </cell>
          <cell r="E855">
            <v>731186</v>
          </cell>
          <cell r="G855">
            <v>291</v>
          </cell>
        </row>
        <row r="856">
          <cell r="A856">
            <v>731190</v>
          </cell>
          <cell r="D856">
            <v>731190</v>
          </cell>
          <cell r="E856">
            <v>731190</v>
          </cell>
          <cell r="G856">
            <v>291</v>
          </cell>
        </row>
        <row r="857">
          <cell r="A857">
            <v>731191</v>
          </cell>
          <cell r="B857">
            <v>731100</v>
          </cell>
          <cell r="C857">
            <v>731100</v>
          </cell>
          <cell r="D857">
            <v>731191</v>
          </cell>
          <cell r="E857">
            <v>731191</v>
          </cell>
          <cell r="G857">
            <v>291</v>
          </cell>
        </row>
        <row r="858">
          <cell r="A858">
            <v>731192</v>
          </cell>
          <cell r="B858">
            <v>732200</v>
          </cell>
          <cell r="C858">
            <v>732200</v>
          </cell>
          <cell r="D858">
            <v>731192</v>
          </cell>
          <cell r="E858">
            <v>731192</v>
          </cell>
          <cell r="G858">
            <v>291</v>
          </cell>
        </row>
        <row r="859">
          <cell r="A859">
            <v>731193</v>
          </cell>
          <cell r="B859">
            <v>731100</v>
          </cell>
          <cell r="C859">
            <v>731100</v>
          </cell>
          <cell r="D859">
            <v>731193</v>
          </cell>
          <cell r="E859">
            <v>731193</v>
          </cell>
          <cell r="G859">
            <v>2043</v>
          </cell>
        </row>
        <row r="860">
          <cell r="A860">
            <v>731195</v>
          </cell>
          <cell r="B860">
            <v>731100</v>
          </cell>
          <cell r="C860">
            <v>731100</v>
          </cell>
          <cell r="D860">
            <v>731195</v>
          </cell>
          <cell r="E860">
            <v>731195</v>
          </cell>
          <cell r="G860">
            <v>2043</v>
          </cell>
        </row>
        <row r="861">
          <cell r="A861">
            <v>731500</v>
          </cell>
          <cell r="B861">
            <v>731500</v>
          </cell>
          <cell r="C861">
            <v>731500</v>
          </cell>
          <cell r="D861">
            <v>731500</v>
          </cell>
          <cell r="E861">
            <v>731500</v>
          </cell>
          <cell r="G861">
            <v>826</v>
          </cell>
        </row>
        <row r="862">
          <cell r="A862">
            <v>731700</v>
          </cell>
          <cell r="B862">
            <v>731700</v>
          </cell>
          <cell r="C862">
            <v>731700</v>
          </cell>
          <cell r="D862">
            <v>731700</v>
          </cell>
          <cell r="E862">
            <v>731700</v>
          </cell>
          <cell r="F862">
            <v>900014</v>
          </cell>
          <cell r="G862">
            <v>2054</v>
          </cell>
        </row>
        <row r="863">
          <cell r="A863">
            <v>731701</v>
          </cell>
          <cell r="D863">
            <v>731701</v>
          </cell>
          <cell r="E863">
            <v>731701</v>
          </cell>
          <cell r="G863">
            <v>489</v>
          </cell>
        </row>
        <row r="864">
          <cell r="A864">
            <v>731702</v>
          </cell>
          <cell r="D864">
            <v>731702</v>
          </cell>
          <cell r="E864">
            <v>731702</v>
          </cell>
          <cell r="G864">
            <v>489</v>
          </cell>
        </row>
        <row r="865">
          <cell r="A865">
            <v>731703</v>
          </cell>
          <cell r="B865">
            <v>571500</v>
          </cell>
          <cell r="C865">
            <v>571500</v>
          </cell>
          <cell r="D865">
            <v>731703</v>
          </cell>
          <cell r="E865">
            <v>571500</v>
          </cell>
          <cell r="F865">
            <v>900014</v>
          </cell>
          <cell r="G865">
            <v>489</v>
          </cell>
        </row>
        <row r="866">
          <cell r="A866">
            <v>731704</v>
          </cell>
          <cell r="B866">
            <v>571500</v>
          </cell>
          <cell r="C866">
            <v>571500</v>
          </cell>
          <cell r="D866">
            <v>731704</v>
          </cell>
          <cell r="E866">
            <v>571500</v>
          </cell>
          <cell r="F866">
            <v>900014</v>
          </cell>
          <cell r="G866">
            <v>489</v>
          </cell>
        </row>
        <row r="867">
          <cell r="A867">
            <v>731705</v>
          </cell>
          <cell r="D867">
            <v>731705</v>
          </cell>
          <cell r="E867">
            <v>731705</v>
          </cell>
          <cell r="G867">
            <v>489</v>
          </cell>
        </row>
        <row r="868">
          <cell r="A868">
            <v>731706</v>
          </cell>
          <cell r="B868">
            <v>576000</v>
          </cell>
          <cell r="C868">
            <v>576000</v>
          </cell>
          <cell r="D868">
            <v>731706</v>
          </cell>
          <cell r="E868">
            <v>576000</v>
          </cell>
          <cell r="F868">
            <v>900014</v>
          </cell>
          <cell r="G868">
            <v>2054</v>
          </cell>
        </row>
        <row r="869">
          <cell r="A869">
            <v>731710</v>
          </cell>
          <cell r="D869">
            <v>731710</v>
          </cell>
          <cell r="E869">
            <v>731710</v>
          </cell>
          <cell r="G869">
            <v>2043</v>
          </cell>
        </row>
        <row r="870">
          <cell r="A870">
            <v>731711</v>
          </cell>
          <cell r="B870">
            <v>731700</v>
          </cell>
          <cell r="C870">
            <v>731700</v>
          </cell>
          <cell r="D870">
            <v>731711</v>
          </cell>
          <cell r="E870">
            <v>731711</v>
          </cell>
          <cell r="F870">
            <v>900014</v>
          </cell>
          <cell r="G870">
            <v>2054</v>
          </cell>
        </row>
        <row r="871">
          <cell r="A871">
            <v>731712</v>
          </cell>
          <cell r="B871">
            <v>571500</v>
          </cell>
          <cell r="C871">
            <v>571500</v>
          </cell>
          <cell r="D871">
            <v>731712</v>
          </cell>
          <cell r="E871">
            <v>731712</v>
          </cell>
          <cell r="F871">
            <v>900014</v>
          </cell>
          <cell r="G871">
            <v>489</v>
          </cell>
        </row>
        <row r="872">
          <cell r="A872">
            <v>731714</v>
          </cell>
          <cell r="B872">
            <v>576000</v>
          </cell>
          <cell r="C872">
            <v>576000</v>
          </cell>
          <cell r="D872">
            <v>731714</v>
          </cell>
          <cell r="E872">
            <v>731714</v>
          </cell>
          <cell r="F872">
            <v>900014</v>
          </cell>
          <cell r="G872">
            <v>2054</v>
          </cell>
        </row>
        <row r="873">
          <cell r="A873">
            <v>732000</v>
          </cell>
          <cell r="B873">
            <v>732000</v>
          </cell>
          <cell r="C873">
            <v>732000</v>
          </cell>
          <cell r="D873">
            <v>732000</v>
          </cell>
          <cell r="E873">
            <v>732000</v>
          </cell>
          <cell r="G873">
            <v>770</v>
          </cell>
        </row>
        <row r="874">
          <cell r="A874">
            <v>732200</v>
          </cell>
          <cell r="B874">
            <v>732200</v>
          </cell>
          <cell r="C874">
            <v>732200</v>
          </cell>
          <cell r="D874">
            <v>732200</v>
          </cell>
          <cell r="E874">
            <v>732200</v>
          </cell>
          <cell r="G874">
            <v>291</v>
          </cell>
        </row>
        <row r="875">
          <cell r="A875">
            <v>732201</v>
          </cell>
          <cell r="D875">
            <v>732201</v>
          </cell>
          <cell r="E875">
            <v>732201</v>
          </cell>
          <cell r="G875">
            <v>2043</v>
          </cell>
        </row>
        <row r="876">
          <cell r="A876">
            <v>732202</v>
          </cell>
          <cell r="D876">
            <v>732202</v>
          </cell>
          <cell r="E876">
            <v>732202</v>
          </cell>
          <cell r="G876">
            <v>291</v>
          </cell>
        </row>
        <row r="877">
          <cell r="A877">
            <v>732204</v>
          </cell>
          <cell r="B877">
            <v>732200</v>
          </cell>
          <cell r="C877">
            <v>732200</v>
          </cell>
          <cell r="D877">
            <v>732204</v>
          </cell>
          <cell r="E877">
            <v>732204</v>
          </cell>
          <cell r="G877">
            <v>291</v>
          </cell>
        </row>
        <row r="878">
          <cell r="A878">
            <v>732206</v>
          </cell>
          <cell r="B878">
            <v>732200</v>
          </cell>
          <cell r="C878">
            <v>732200</v>
          </cell>
          <cell r="D878">
            <v>732206</v>
          </cell>
          <cell r="E878">
            <v>732206</v>
          </cell>
          <cell r="G878">
            <v>291</v>
          </cell>
        </row>
        <row r="879">
          <cell r="A879">
            <v>732207</v>
          </cell>
          <cell r="B879">
            <v>732200</v>
          </cell>
          <cell r="C879">
            <v>732200</v>
          </cell>
          <cell r="D879">
            <v>732207</v>
          </cell>
          <cell r="E879">
            <v>732207</v>
          </cell>
          <cell r="G879">
            <v>291</v>
          </cell>
        </row>
        <row r="880">
          <cell r="A880">
            <v>732300</v>
          </cell>
          <cell r="B880">
            <v>732300</v>
          </cell>
          <cell r="C880">
            <v>732300</v>
          </cell>
          <cell r="D880">
            <v>732300</v>
          </cell>
          <cell r="E880">
            <v>732300</v>
          </cell>
          <cell r="G880">
            <v>291</v>
          </cell>
        </row>
        <row r="881">
          <cell r="A881">
            <v>732400</v>
          </cell>
          <cell r="B881">
            <v>732400</v>
          </cell>
          <cell r="C881">
            <v>732400</v>
          </cell>
          <cell r="D881">
            <v>732400</v>
          </cell>
          <cell r="E881">
            <v>732400</v>
          </cell>
          <cell r="G881">
            <v>291</v>
          </cell>
        </row>
        <row r="882">
          <cell r="A882">
            <v>732600</v>
          </cell>
          <cell r="B882">
            <v>732600</v>
          </cell>
          <cell r="C882">
            <v>732600</v>
          </cell>
          <cell r="D882">
            <v>732600</v>
          </cell>
          <cell r="E882">
            <v>732600</v>
          </cell>
          <cell r="G882">
            <v>291</v>
          </cell>
        </row>
        <row r="883">
          <cell r="A883">
            <v>732700</v>
          </cell>
          <cell r="B883">
            <v>732700</v>
          </cell>
          <cell r="C883">
            <v>732700</v>
          </cell>
          <cell r="D883">
            <v>732700</v>
          </cell>
          <cell r="E883">
            <v>732700</v>
          </cell>
          <cell r="G883">
            <v>770</v>
          </cell>
        </row>
        <row r="884">
          <cell r="A884">
            <v>733100</v>
          </cell>
          <cell r="B884">
            <v>733100</v>
          </cell>
          <cell r="C884">
            <v>733100</v>
          </cell>
          <cell r="D884">
            <v>733100</v>
          </cell>
          <cell r="E884">
            <v>733100</v>
          </cell>
          <cell r="G884">
            <v>291</v>
          </cell>
        </row>
        <row r="885">
          <cell r="A885">
            <v>733101</v>
          </cell>
          <cell r="D885">
            <v>733101</v>
          </cell>
          <cell r="E885">
            <v>733101</v>
          </cell>
          <cell r="G885">
            <v>291</v>
          </cell>
        </row>
        <row r="886">
          <cell r="A886">
            <v>733102</v>
          </cell>
          <cell r="D886">
            <v>733102</v>
          </cell>
          <cell r="E886">
            <v>733102</v>
          </cell>
          <cell r="G886">
            <v>291</v>
          </cell>
        </row>
        <row r="887">
          <cell r="A887">
            <v>733103</v>
          </cell>
          <cell r="D887">
            <v>733103</v>
          </cell>
          <cell r="E887">
            <v>733103</v>
          </cell>
          <cell r="G887">
            <v>291</v>
          </cell>
        </row>
        <row r="888">
          <cell r="A888">
            <v>733109</v>
          </cell>
          <cell r="D888">
            <v>733109</v>
          </cell>
          <cell r="E888">
            <v>733109</v>
          </cell>
          <cell r="G888">
            <v>291</v>
          </cell>
        </row>
        <row r="889">
          <cell r="A889">
            <v>733111</v>
          </cell>
          <cell r="D889">
            <v>733111</v>
          </cell>
          <cell r="E889">
            <v>733111</v>
          </cell>
          <cell r="G889">
            <v>291</v>
          </cell>
        </row>
        <row r="890">
          <cell r="A890">
            <v>733113</v>
          </cell>
          <cell r="D890">
            <v>733113</v>
          </cell>
          <cell r="E890">
            <v>733113</v>
          </cell>
          <cell r="G890">
            <v>789</v>
          </cell>
        </row>
        <row r="891">
          <cell r="A891">
            <v>733114</v>
          </cell>
          <cell r="D891">
            <v>733114</v>
          </cell>
          <cell r="E891">
            <v>733114</v>
          </cell>
          <cell r="G891">
            <v>291</v>
          </cell>
        </row>
        <row r="892">
          <cell r="A892">
            <v>733115</v>
          </cell>
          <cell r="D892">
            <v>733115</v>
          </cell>
          <cell r="E892">
            <v>733115</v>
          </cell>
          <cell r="G892">
            <v>291</v>
          </cell>
        </row>
        <row r="893">
          <cell r="A893">
            <v>733116</v>
          </cell>
          <cell r="D893">
            <v>733116</v>
          </cell>
          <cell r="E893">
            <v>733116</v>
          </cell>
          <cell r="G893">
            <v>291</v>
          </cell>
        </row>
        <row r="894">
          <cell r="A894">
            <v>733118</v>
          </cell>
          <cell r="B894">
            <v>733118</v>
          </cell>
          <cell r="C894">
            <v>733118</v>
          </cell>
          <cell r="D894">
            <v>733118</v>
          </cell>
          <cell r="E894">
            <v>733118</v>
          </cell>
          <cell r="G894">
            <v>291</v>
          </cell>
        </row>
        <row r="895">
          <cell r="A895">
            <v>733119</v>
          </cell>
          <cell r="B895">
            <v>733119</v>
          </cell>
          <cell r="C895">
            <v>733119</v>
          </cell>
          <cell r="D895">
            <v>733119</v>
          </cell>
          <cell r="E895">
            <v>733119</v>
          </cell>
          <cell r="G895">
            <v>291</v>
          </cell>
        </row>
        <row r="896">
          <cell r="A896">
            <v>733120</v>
          </cell>
          <cell r="D896">
            <v>733120</v>
          </cell>
          <cell r="E896">
            <v>733120</v>
          </cell>
          <cell r="G896">
            <v>291</v>
          </cell>
        </row>
        <row r="897">
          <cell r="A897">
            <v>733121</v>
          </cell>
          <cell r="D897">
            <v>733121</v>
          </cell>
          <cell r="E897">
            <v>733121</v>
          </cell>
          <cell r="G897">
            <v>291</v>
          </cell>
        </row>
        <row r="898">
          <cell r="A898">
            <v>733122</v>
          </cell>
          <cell r="D898">
            <v>733122</v>
          </cell>
          <cell r="E898">
            <v>733122</v>
          </cell>
          <cell r="G898">
            <v>291</v>
          </cell>
        </row>
        <row r="899">
          <cell r="A899">
            <v>733125</v>
          </cell>
          <cell r="B899">
            <v>733125</v>
          </cell>
          <cell r="C899">
            <v>733125</v>
          </cell>
          <cell r="D899">
            <v>733125</v>
          </cell>
          <cell r="E899">
            <v>733125</v>
          </cell>
          <cell r="G899">
            <v>291</v>
          </cell>
        </row>
        <row r="900">
          <cell r="A900">
            <v>733200</v>
          </cell>
          <cell r="B900">
            <v>733200</v>
          </cell>
          <cell r="C900">
            <v>733200</v>
          </cell>
          <cell r="D900">
            <v>733200</v>
          </cell>
          <cell r="E900">
            <v>733200</v>
          </cell>
          <cell r="G900">
            <v>291</v>
          </cell>
        </row>
        <row r="901">
          <cell r="A901">
            <v>733300</v>
          </cell>
          <cell r="B901">
            <v>733300</v>
          </cell>
          <cell r="C901">
            <v>733300</v>
          </cell>
          <cell r="D901">
            <v>733300</v>
          </cell>
          <cell r="E901">
            <v>733300</v>
          </cell>
          <cell r="G901">
            <v>291</v>
          </cell>
        </row>
        <row r="902">
          <cell r="A902">
            <v>733400</v>
          </cell>
          <cell r="B902">
            <v>733400</v>
          </cell>
          <cell r="C902">
            <v>733400</v>
          </cell>
          <cell r="D902">
            <v>733400</v>
          </cell>
          <cell r="E902">
            <v>733400</v>
          </cell>
          <cell r="G902">
            <v>291</v>
          </cell>
        </row>
        <row r="903">
          <cell r="A903">
            <v>733401</v>
          </cell>
          <cell r="B903">
            <v>733400</v>
          </cell>
          <cell r="C903">
            <v>733400</v>
          </cell>
          <cell r="D903">
            <v>733401</v>
          </cell>
          <cell r="E903">
            <v>733401</v>
          </cell>
          <cell r="G903">
            <v>291</v>
          </cell>
        </row>
        <row r="904">
          <cell r="A904">
            <v>733500</v>
          </cell>
          <cell r="B904">
            <v>733500</v>
          </cell>
          <cell r="C904">
            <v>733500</v>
          </cell>
          <cell r="D904">
            <v>733500</v>
          </cell>
          <cell r="E904">
            <v>733500</v>
          </cell>
          <cell r="G904">
            <v>291</v>
          </cell>
        </row>
        <row r="905">
          <cell r="A905">
            <v>733501</v>
          </cell>
          <cell r="B905">
            <v>733500</v>
          </cell>
          <cell r="C905">
            <v>733500</v>
          </cell>
          <cell r="D905">
            <v>733501</v>
          </cell>
          <cell r="E905">
            <v>733501</v>
          </cell>
          <cell r="G905">
            <v>291</v>
          </cell>
        </row>
        <row r="906">
          <cell r="A906">
            <v>741000</v>
          </cell>
          <cell r="B906">
            <v>741000</v>
          </cell>
          <cell r="C906">
            <v>741000</v>
          </cell>
          <cell r="D906">
            <v>741000</v>
          </cell>
          <cell r="E906">
            <v>741000</v>
          </cell>
          <cell r="G906">
            <v>291</v>
          </cell>
        </row>
        <row r="907">
          <cell r="A907">
            <v>741001</v>
          </cell>
          <cell r="B907">
            <v>741000</v>
          </cell>
          <cell r="C907">
            <v>741000</v>
          </cell>
          <cell r="D907">
            <v>741001</v>
          </cell>
          <cell r="E907">
            <v>741001</v>
          </cell>
          <cell r="F907">
            <v>900014</v>
          </cell>
          <cell r="G907">
            <v>291</v>
          </cell>
        </row>
        <row r="908">
          <cell r="A908">
            <v>750000</v>
          </cell>
          <cell r="B908">
            <v>506000</v>
          </cell>
          <cell r="C908">
            <v>506000</v>
          </cell>
          <cell r="D908">
            <v>750000</v>
          </cell>
          <cell r="E908">
            <v>750000</v>
          </cell>
          <cell r="G908">
            <v>770</v>
          </cell>
        </row>
        <row r="909">
          <cell r="A909">
            <v>750001</v>
          </cell>
          <cell r="B909">
            <v>750001</v>
          </cell>
          <cell r="C909">
            <v>750001</v>
          </cell>
          <cell r="D909">
            <v>750001</v>
          </cell>
          <cell r="E909">
            <v>750001</v>
          </cell>
          <cell r="G909">
            <v>770</v>
          </cell>
        </row>
        <row r="910">
          <cell r="A910">
            <v>750020</v>
          </cell>
          <cell r="B910">
            <v>750020</v>
          </cell>
          <cell r="C910">
            <v>750020</v>
          </cell>
          <cell r="D910">
            <v>750020</v>
          </cell>
          <cell r="E910">
            <v>750020</v>
          </cell>
          <cell r="F910">
            <v>900057</v>
          </cell>
        </row>
        <row r="911">
          <cell r="A911">
            <v>750021</v>
          </cell>
          <cell r="B911">
            <v>750365</v>
          </cell>
          <cell r="C911">
            <v>750365</v>
          </cell>
          <cell r="D911">
            <v>750021</v>
          </cell>
          <cell r="E911">
            <v>750021</v>
          </cell>
          <cell r="F911">
            <v>900057</v>
          </cell>
          <cell r="G911">
            <v>2014</v>
          </cell>
        </row>
        <row r="912">
          <cell r="A912">
            <v>750022</v>
          </cell>
          <cell r="B912">
            <v>576500</v>
          </cell>
          <cell r="C912">
            <v>576500</v>
          </cell>
          <cell r="D912">
            <v>750022</v>
          </cell>
          <cell r="E912">
            <v>750022</v>
          </cell>
          <cell r="F912">
            <v>900057</v>
          </cell>
          <cell r="G912">
            <v>2014</v>
          </cell>
        </row>
        <row r="913">
          <cell r="A913">
            <v>750023</v>
          </cell>
          <cell r="B913">
            <v>576500</v>
          </cell>
          <cell r="C913">
            <v>576500</v>
          </cell>
          <cell r="D913">
            <v>750023</v>
          </cell>
          <cell r="E913">
            <v>750023</v>
          </cell>
          <cell r="F913">
            <v>900057</v>
          </cell>
          <cell r="G913">
            <v>2014</v>
          </cell>
        </row>
        <row r="914">
          <cell r="A914">
            <v>750024</v>
          </cell>
          <cell r="B914">
            <v>664100</v>
          </cell>
          <cell r="C914">
            <v>664100</v>
          </cell>
          <cell r="D914">
            <v>750024</v>
          </cell>
          <cell r="E914">
            <v>664100</v>
          </cell>
          <cell r="F914">
            <v>900057</v>
          </cell>
          <cell r="G914">
            <v>2014</v>
          </cell>
        </row>
        <row r="915">
          <cell r="A915">
            <v>750080</v>
          </cell>
          <cell r="B915">
            <v>750080</v>
          </cell>
          <cell r="C915">
            <v>750080</v>
          </cell>
          <cell r="D915">
            <v>750080</v>
          </cell>
          <cell r="E915">
            <v>750080</v>
          </cell>
          <cell r="G915">
            <v>194</v>
          </cell>
        </row>
        <row r="916">
          <cell r="A916">
            <v>750081</v>
          </cell>
          <cell r="B916">
            <v>750080</v>
          </cell>
          <cell r="C916">
            <v>750080</v>
          </cell>
          <cell r="D916">
            <v>750081</v>
          </cell>
          <cell r="E916">
            <v>750082</v>
          </cell>
          <cell r="G916">
            <v>194</v>
          </cell>
        </row>
        <row r="917">
          <cell r="A917">
            <v>750085</v>
          </cell>
          <cell r="B917">
            <v>750085</v>
          </cell>
          <cell r="C917">
            <v>750085</v>
          </cell>
          <cell r="D917">
            <v>750085</v>
          </cell>
          <cell r="E917">
            <v>750085</v>
          </cell>
          <cell r="G917">
            <v>826</v>
          </cell>
        </row>
        <row r="918">
          <cell r="A918">
            <v>750090</v>
          </cell>
          <cell r="B918">
            <v>578400</v>
          </cell>
          <cell r="C918">
            <v>578400</v>
          </cell>
          <cell r="D918">
            <v>750090</v>
          </cell>
          <cell r="E918">
            <v>578400</v>
          </cell>
          <cell r="G918">
            <v>770</v>
          </cell>
        </row>
        <row r="919">
          <cell r="A919">
            <v>750091</v>
          </cell>
          <cell r="B919">
            <v>750091</v>
          </cell>
          <cell r="C919">
            <v>750091</v>
          </cell>
          <cell r="D919">
            <v>750091</v>
          </cell>
          <cell r="E919">
            <v>750091</v>
          </cell>
          <cell r="G919">
            <v>789</v>
          </cell>
        </row>
        <row r="920">
          <cell r="A920">
            <v>750092</v>
          </cell>
          <cell r="B920">
            <v>750091</v>
          </cell>
          <cell r="C920">
            <v>750091</v>
          </cell>
          <cell r="D920">
            <v>750092</v>
          </cell>
          <cell r="E920">
            <v>750091</v>
          </cell>
          <cell r="G920">
            <v>789</v>
          </cell>
        </row>
        <row r="921">
          <cell r="A921">
            <v>750095</v>
          </cell>
          <cell r="B921">
            <v>571700</v>
          </cell>
          <cell r="C921">
            <v>571700</v>
          </cell>
          <cell r="D921">
            <v>750095</v>
          </cell>
          <cell r="E921">
            <v>750095</v>
          </cell>
          <cell r="G921">
            <v>291</v>
          </cell>
        </row>
        <row r="922">
          <cell r="A922">
            <v>750110</v>
          </cell>
          <cell r="B922">
            <v>750110</v>
          </cell>
          <cell r="C922">
            <v>750110</v>
          </cell>
          <cell r="D922">
            <v>750110</v>
          </cell>
          <cell r="E922">
            <v>750110</v>
          </cell>
          <cell r="G922">
            <v>770</v>
          </cell>
        </row>
        <row r="923">
          <cell r="A923">
            <v>750111</v>
          </cell>
          <cell r="B923">
            <v>750111</v>
          </cell>
          <cell r="C923">
            <v>750111</v>
          </cell>
          <cell r="D923">
            <v>750111</v>
          </cell>
          <cell r="E923">
            <v>750111</v>
          </cell>
          <cell r="G923">
            <v>789</v>
          </cell>
        </row>
        <row r="924">
          <cell r="A924">
            <v>750112</v>
          </cell>
          <cell r="B924">
            <v>588300</v>
          </cell>
          <cell r="C924">
            <v>588300</v>
          </cell>
          <cell r="D924">
            <v>750112</v>
          </cell>
          <cell r="E924">
            <v>750112</v>
          </cell>
          <cell r="G924">
            <v>770</v>
          </cell>
        </row>
        <row r="925">
          <cell r="A925">
            <v>750120</v>
          </cell>
          <cell r="C925">
            <v>506000</v>
          </cell>
          <cell r="D925">
            <v>750120</v>
          </cell>
          <cell r="E925">
            <v>506018</v>
          </cell>
          <cell r="G925">
            <v>770</v>
          </cell>
        </row>
        <row r="926">
          <cell r="A926">
            <v>750121</v>
          </cell>
          <cell r="C926">
            <v>571600</v>
          </cell>
          <cell r="D926">
            <v>750121</v>
          </cell>
          <cell r="E926">
            <v>571600</v>
          </cell>
          <cell r="G926">
            <v>489</v>
          </cell>
        </row>
        <row r="927">
          <cell r="A927">
            <v>750135</v>
          </cell>
          <cell r="B927">
            <v>750135</v>
          </cell>
          <cell r="C927">
            <v>750135</v>
          </cell>
          <cell r="D927">
            <v>750135</v>
          </cell>
          <cell r="E927">
            <v>750135</v>
          </cell>
          <cell r="G927">
            <v>770</v>
          </cell>
        </row>
        <row r="928">
          <cell r="A928">
            <v>750136</v>
          </cell>
          <cell r="B928">
            <v>750136</v>
          </cell>
          <cell r="C928">
            <v>750136</v>
          </cell>
          <cell r="D928">
            <v>750136</v>
          </cell>
          <cell r="E928">
            <v>750136</v>
          </cell>
          <cell r="G928">
            <v>770</v>
          </cell>
        </row>
        <row r="929">
          <cell r="A929">
            <v>750150</v>
          </cell>
          <cell r="B929">
            <v>817500</v>
          </cell>
          <cell r="C929">
            <v>817500</v>
          </cell>
          <cell r="D929">
            <v>750150</v>
          </cell>
          <cell r="E929">
            <v>817500</v>
          </cell>
          <cell r="G929">
            <v>291</v>
          </cell>
        </row>
        <row r="930">
          <cell r="A930">
            <v>750160</v>
          </cell>
          <cell r="B930">
            <v>670000</v>
          </cell>
          <cell r="C930">
            <v>670000</v>
          </cell>
          <cell r="D930">
            <v>750160</v>
          </cell>
          <cell r="E930">
            <v>750160</v>
          </cell>
          <cell r="G930">
            <v>770</v>
          </cell>
        </row>
        <row r="931">
          <cell r="A931">
            <v>750165</v>
          </cell>
          <cell r="B931">
            <v>571600</v>
          </cell>
          <cell r="C931">
            <v>571600</v>
          </cell>
          <cell r="D931">
            <v>750165</v>
          </cell>
          <cell r="E931">
            <v>571600</v>
          </cell>
          <cell r="G931">
            <v>489</v>
          </cell>
        </row>
        <row r="932">
          <cell r="A932">
            <v>750180</v>
          </cell>
          <cell r="B932">
            <v>750080</v>
          </cell>
          <cell r="C932">
            <v>750080</v>
          </cell>
          <cell r="D932">
            <v>750180</v>
          </cell>
          <cell r="E932">
            <v>900039</v>
          </cell>
          <cell r="G932">
            <v>194</v>
          </cell>
        </row>
        <row r="933">
          <cell r="A933">
            <v>750195</v>
          </cell>
          <cell r="B933">
            <v>750080</v>
          </cell>
          <cell r="C933">
            <v>750080</v>
          </cell>
          <cell r="D933">
            <v>750195</v>
          </cell>
          <cell r="E933">
            <v>750195</v>
          </cell>
          <cell r="G933">
            <v>194</v>
          </cell>
        </row>
        <row r="934">
          <cell r="A934">
            <v>750210</v>
          </cell>
          <cell r="B934">
            <v>750210</v>
          </cell>
          <cell r="C934">
            <v>750210</v>
          </cell>
          <cell r="D934">
            <v>750210</v>
          </cell>
          <cell r="E934">
            <v>750210</v>
          </cell>
          <cell r="G934">
            <v>291</v>
          </cell>
        </row>
        <row r="935">
          <cell r="A935">
            <v>750221</v>
          </cell>
          <cell r="B935">
            <v>577100</v>
          </cell>
          <cell r="C935">
            <v>577100</v>
          </cell>
          <cell r="D935">
            <v>750221</v>
          </cell>
          <cell r="E935">
            <v>750221</v>
          </cell>
          <cell r="G935">
            <v>826</v>
          </cell>
        </row>
        <row r="936">
          <cell r="A936">
            <v>750230</v>
          </cell>
          <cell r="B936">
            <v>732200</v>
          </cell>
          <cell r="C936">
            <v>732200</v>
          </cell>
          <cell r="D936">
            <v>750230</v>
          </cell>
          <cell r="E936">
            <v>732200</v>
          </cell>
          <cell r="G936">
            <v>291</v>
          </cell>
        </row>
        <row r="937">
          <cell r="A937">
            <v>750255</v>
          </cell>
          <cell r="B937">
            <v>750020</v>
          </cell>
          <cell r="C937">
            <v>750020</v>
          </cell>
          <cell r="D937">
            <v>750255</v>
          </cell>
          <cell r="E937">
            <v>750255</v>
          </cell>
          <cell r="F937">
            <v>900057</v>
          </cell>
          <cell r="G937">
            <v>2014</v>
          </cell>
        </row>
        <row r="938">
          <cell r="A938">
            <v>750265</v>
          </cell>
          <cell r="B938">
            <v>576200</v>
          </cell>
          <cell r="C938">
            <v>576200</v>
          </cell>
          <cell r="D938">
            <v>750265</v>
          </cell>
          <cell r="E938">
            <v>576200</v>
          </cell>
          <cell r="G938">
            <v>2014</v>
          </cell>
        </row>
        <row r="939">
          <cell r="A939">
            <v>750275</v>
          </cell>
          <cell r="B939">
            <v>576200</v>
          </cell>
          <cell r="C939">
            <v>576200</v>
          </cell>
          <cell r="D939">
            <v>750275</v>
          </cell>
          <cell r="E939">
            <v>750275</v>
          </cell>
          <cell r="F939">
            <v>900057</v>
          </cell>
          <cell r="G939">
            <v>2014</v>
          </cell>
        </row>
        <row r="940">
          <cell r="A940">
            <v>750280</v>
          </cell>
          <cell r="B940">
            <v>750365</v>
          </cell>
          <cell r="C940">
            <v>750365</v>
          </cell>
          <cell r="D940">
            <v>750280</v>
          </cell>
          <cell r="E940">
            <v>750280</v>
          </cell>
          <cell r="F940">
            <v>900057</v>
          </cell>
          <cell r="G940">
            <v>2014</v>
          </cell>
        </row>
        <row r="941">
          <cell r="A941">
            <v>750295</v>
          </cell>
          <cell r="B941">
            <v>604900</v>
          </cell>
          <cell r="C941">
            <v>604900</v>
          </cell>
          <cell r="D941">
            <v>750295</v>
          </cell>
          <cell r="E941">
            <v>604901</v>
          </cell>
          <cell r="G941">
            <v>789</v>
          </cell>
        </row>
        <row r="942">
          <cell r="A942">
            <v>750300</v>
          </cell>
          <cell r="B942">
            <v>750080</v>
          </cell>
          <cell r="C942">
            <v>750080</v>
          </cell>
          <cell r="D942">
            <v>750300</v>
          </cell>
          <cell r="E942">
            <v>750082</v>
          </cell>
          <cell r="G942">
            <v>194</v>
          </cell>
        </row>
        <row r="943">
          <cell r="A943">
            <v>750325</v>
          </cell>
          <cell r="B943">
            <v>750325</v>
          </cell>
          <cell r="C943">
            <v>750325</v>
          </cell>
          <cell r="D943">
            <v>750325</v>
          </cell>
          <cell r="E943">
            <v>750325</v>
          </cell>
          <cell r="G943">
            <v>194</v>
          </cell>
        </row>
        <row r="944">
          <cell r="A944">
            <v>750345</v>
          </cell>
          <cell r="B944">
            <v>750345</v>
          </cell>
          <cell r="C944">
            <v>750345</v>
          </cell>
          <cell r="D944">
            <v>750345</v>
          </cell>
          <cell r="E944">
            <v>750345</v>
          </cell>
          <cell r="G944">
            <v>194</v>
          </cell>
        </row>
        <row r="945">
          <cell r="A945">
            <v>750360</v>
          </cell>
          <cell r="B945">
            <v>732200</v>
          </cell>
          <cell r="C945">
            <v>732200</v>
          </cell>
          <cell r="D945">
            <v>750360</v>
          </cell>
          <cell r="E945">
            <v>750360</v>
          </cell>
          <cell r="G945">
            <v>291</v>
          </cell>
        </row>
        <row r="946">
          <cell r="A946">
            <v>750361</v>
          </cell>
          <cell r="D946">
            <v>750361</v>
          </cell>
          <cell r="E946">
            <v>750361</v>
          </cell>
          <cell r="G946">
            <v>770</v>
          </cell>
        </row>
        <row r="947">
          <cell r="A947">
            <v>750365</v>
          </cell>
          <cell r="B947">
            <v>750365</v>
          </cell>
          <cell r="C947">
            <v>750365</v>
          </cell>
          <cell r="D947">
            <v>750365</v>
          </cell>
          <cell r="E947">
            <v>750365</v>
          </cell>
          <cell r="F947">
            <v>900057</v>
          </cell>
          <cell r="G947">
            <v>2014</v>
          </cell>
        </row>
        <row r="948">
          <cell r="A948">
            <v>750366</v>
          </cell>
          <cell r="B948">
            <v>579800</v>
          </cell>
          <cell r="C948">
            <v>579800</v>
          </cell>
          <cell r="D948">
            <v>750366</v>
          </cell>
          <cell r="E948">
            <v>750366</v>
          </cell>
          <cell r="F948">
            <v>900057</v>
          </cell>
          <cell r="G948">
            <v>2014</v>
          </cell>
        </row>
        <row r="949">
          <cell r="A949">
            <v>750370</v>
          </cell>
          <cell r="B949">
            <v>572300</v>
          </cell>
          <cell r="C949">
            <v>572300</v>
          </cell>
          <cell r="D949">
            <v>750370</v>
          </cell>
          <cell r="E949">
            <v>750370</v>
          </cell>
          <cell r="G949">
            <v>194</v>
          </cell>
        </row>
        <row r="950">
          <cell r="A950">
            <v>750380</v>
          </cell>
          <cell r="B950">
            <v>731100</v>
          </cell>
          <cell r="C950">
            <v>731100</v>
          </cell>
          <cell r="D950">
            <v>750380</v>
          </cell>
          <cell r="E950">
            <v>750380</v>
          </cell>
          <cell r="F950">
            <v>900014</v>
          </cell>
          <cell r="G950">
            <v>2043</v>
          </cell>
        </row>
        <row r="951">
          <cell r="A951">
            <v>750400</v>
          </cell>
          <cell r="B951">
            <v>732200</v>
          </cell>
          <cell r="C951">
            <v>732200</v>
          </cell>
          <cell r="D951">
            <v>750400</v>
          </cell>
          <cell r="E951">
            <v>750400</v>
          </cell>
          <cell r="G951">
            <v>291</v>
          </cell>
        </row>
        <row r="952">
          <cell r="A952">
            <v>750405</v>
          </cell>
          <cell r="B952">
            <v>750405</v>
          </cell>
          <cell r="C952">
            <v>750405</v>
          </cell>
          <cell r="D952">
            <v>750405</v>
          </cell>
          <cell r="E952">
            <v>750405</v>
          </cell>
          <cell r="G952">
            <v>770</v>
          </cell>
        </row>
        <row r="953">
          <cell r="A953">
            <v>750425</v>
          </cell>
          <cell r="B953">
            <v>579800</v>
          </cell>
          <cell r="C953">
            <v>579800</v>
          </cell>
          <cell r="D953">
            <v>750425</v>
          </cell>
          <cell r="E953">
            <v>750425</v>
          </cell>
          <cell r="F953">
            <v>900057</v>
          </cell>
          <cell r="G953">
            <v>2014</v>
          </cell>
        </row>
        <row r="954">
          <cell r="A954">
            <v>750430</v>
          </cell>
          <cell r="B954">
            <v>850200</v>
          </cell>
          <cell r="C954">
            <v>850200</v>
          </cell>
          <cell r="D954">
            <v>750430</v>
          </cell>
          <cell r="E954">
            <v>750430</v>
          </cell>
          <cell r="G954">
            <v>826</v>
          </cell>
        </row>
        <row r="955">
          <cell r="A955">
            <v>750445</v>
          </cell>
          <cell r="B955">
            <v>590000</v>
          </cell>
          <cell r="C955">
            <v>590000</v>
          </cell>
          <cell r="D955">
            <v>750445</v>
          </cell>
          <cell r="E955">
            <v>750445</v>
          </cell>
          <cell r="F955">
            <v>900057</v>
          </cell>
          <cell r="G955">
            <v>2054</v>
          </cell>
        </row>
        <row r="956">
          <cell r="A956">
            <v>750450</v>
          </cell>
          <cell r="B956">
            <v>731100</v>
          </cell>
          <cell r="C956">
            <v>731100</v>
          </cell>
          <cell r="D956">
            <v>750450</v>
          </cell>
          <cell r="E956">
            <v>750450</v>
          </cell>
          <cell r="F956">
            <v>900014</v>
          </cell>
          <cell r="G956">
            <v>291</v>
          </cell>
        </row>
        <row r="957">
          <cell r="A957">
            <v>750460</v>
          </cell>
          <cell r="B957">
            <v>571600</v>
          </cell>
          <cell r="C957">
            <v>571600</v>
          </cell>
          <cell r="D957">
            <v>750460</v>
          </cell>
          <cell r="E957">
            <v>571600</v>
          </cell>
          <cell r="F957">
            <v>900014</v>
          </cell>
          <cell r="G957">
            <v>489</v>
          </cell>
        </row>
        <row r="958">
          <cell r="A958">
            <v>750465</v>
          </cell>
          <cell r="B958">
            <v>750465</v>
          </cell>
          <cell r="C958">
            <v>750465</v>
          </cell>
          <cell r="D958">
            <v>750465</v>
          </cell>
          <cell r="E958">
            <v>750465</v>
          </cell>
          <cell r="G958">
            <v>232</v>
          </cell>
        </row>
        <row r="959">
          <cell r="A959">
            <v>750470</v>
          </cell>
          <cell r="B959">
            <v>750470</v>
          </cell>
          <cell r="C959">
            <v>750470</v>
          </cell>
          <cell r="D959">
            <v>750470</v>
          </cell>
          <cell r="E959">
            <v>750470</v>
          </cell>
          <cell r="G959">
            <v>291</v>
          </cell>
        </row>
        <row r="960">
          <cell r="A960">
            <v>750480</v>
          </cell>
          <cell r="B960">
            <v>750480</v>
          </cell>
          <cell r="C960">
            <v>750480</v>
          </cell>
          <cell r="D960">
            <v>750480</v>
          </cell>
          <cell r="E960">
            <v>661909</v>
          </cell>
          <cell r="G960">
            <v>194</v>
          </cell>
        </row>
        <row r="961">
          <cell r="A961">
            <v>750485</v>
          </cell>
          <cell r="B961">
            <v>750485</v>
          </cell>
          <cell r="C961">
            <v>750485</v>
          </cell>
          <cell r="D961">
            <v>750485</v>
          </cell>
          <cell r="E961">
            <v>750485</v>
          </cell>
          <cell r="G961">
            <v>292</v>
          </cell>
        </row>
        <row r="962">
          <cell r="A962">
            <v>750495</v>
          </cell>
          <cell r="B962">
            <v>576200</v>
          </cell>
          <cell r="C962">
            <v>576200</v>
          </cell>
          <cell r="D962">
            <v>750495</v>
          </cell>
          <cell r="E962">
            <v>750495</v>
          </cell>
          <cell r="F962">
            <v>900057</v>
          </cell>
          <cell r="G962">
            <v>2014</v>
          </cell>
        </row>
        <row r="963">
          <cell r="A963">
            <v>750535</v>
          </cell>
          <cell r="B963">
            <v>576200</v>
          </cell>
          <cell r="C963">
            <v>576200</v>
          </cell>
          <cell r="D963">
            <v>750535</v>
          </cell>
          <cell r="E963">
            <v>576200</v>
          </cell>
          <cell r="G963">
            <v>2014</v>
          </cell>
        </row>
        <row r="964">
          <cell r="A964">
            <v>750545</v>
          </cell>
          <cell r="B964">
            <v>576500</v>
          </cell>
          <cell r="C964">
            <v>576500</v>
          </cell>
          <cell r="D964">
            <v>750545</v>
          </cell>
          <cell r="E964">
            <v>750545</v>
          </cell>
          <cell r="F964">
            <v>900057</v>
          </cell>
          <cell r="G964">
            <v>2014</v>
          </cell>
        </row>
        <row r="965">
          <cell r="A965">
            <v>750546</v>
          </cell>
          <cell r="B965">
            <v>579800</v>
          </cell>
          <cell r="C965">
            <v>579800</v>
          </cell>
          <cell r="D965">
            <v>750546</v>
          </cell>
          <cell r="E965">
            <v>750546</v>
          </cell>
          <cell r="F965">
            <v>900057</v>
          </cell>
          <cell r="G965">
            <v>2014</v>
          </cell>
        </row>
        <row r="966">
          <cell r="A966">
            <v>750547</v>
          </cell>
          <cell r="B966">
            <v>576500</v>
          </cell>
          <cell r="C966">
            <v>576500</v>
          </cell>
          <cell r="D966">
            <v>750547</v>
          </cell>
          <cell r="E966">
            <v>750547</v>
          </cell>
          <cell r="F966">
            <v>900057</v>
          </cell>
          <cell r="G966">
            <v>2014</v>
          </cell>
        </row>
        <row r="967">
          <cell r="A967">
            <v>750548</v>
          </cell>
          <cell r="B967">
            <v>579800</v>
          </cell>
          <cell r="C967">
            <v>579800</v>
          </cell>
          <cell r="D967">
            <v>750548</v>
          </cell>
          <cell r="E967">
            <v>750548</v>
          </cell>
          <cell r="F967">
            <v>900057</v>
          </cell>
          <cell r="G967">
            <v>2014</v>
          </cell>
        </row>
        <row r="968">
          <cell r="A968">
            <v>750549</v>
          </cell>
          <cell r="B968">
            <v>576500</v>
          </cell>
          <cell r="C968">
            <v>576500</v>
          </cell>
          <cell r="D968">
            <v>750549</v>
          </cell>
          <cell r="E968">
            <v>750549</v>
          </cell>
          <cell r="F968">
            <v>900057</v>
          </cell>
          <cell r="G968">
            <v>2014</v>
          </cell>
        </row>
        <row r="969">
          <cell r="A969">
            <v>750550</v>
          </cell>
          <cell r="B969">
            <v>750550</v>
          </cell>
          <cell r="C969">
            <v>750550</v>
          </cell>
          <cell r="D969">
            <v>750550</v>
          </cell>
          <cell r="E969">
            <v>750550</v>
          </cell>
          <cell r="F969">
            <v>750490</v>
          </cell>
          <cell r="G969">
            <v>789</v>
          </cell>
        </row>
        <row r="970">
          <cell r="A970">
            <v>750560</v>
          </cell>
          <cell r="B970">
            <v>571500</v>
          </cell>
          <cell r="C970">
            <v>571500</v>
          </cell>
          <cell r="D970">
            <v>750560</v>
          </cell>
          <cell r="E970">
            <v>571500</v>
          </cell>
          <cell r="G970">
            <v>489</v>
          </cell>
        </row>
        <row r="971">
          <cell r="A971">
            <v>750570</v>
          </cell>
          <cell r="B971">
            <v>576500</v>
          </cell>
          <cell r="C971">
            <v>576500</v>
          </cell>
          <cell r="D971">
            <v>750570</v>
          </cell>
          <cell r="E971">
            <v>750570</v>
          </cell>
          <cell r="G971">
            <v>2014</v>
          </cell>
        </row>
        <row r="972">
          <cell r="A972">
            <v>750575</v>
          </cell>
          <cell r="B972">
            <v>577500</v>
          </cell>
          <cell r="C972">
            <v>577500</v>
          </cell>
          <cell r="D972">
            <v>750575</v>
          </cell>
          <cell r="E972">
            <v>750575</v>
          </cell>
          <cell r="G972">
            <v>2014</v>
          </cell>
        </row>
        <row r="973">
          <cell r="A973">
            <v>750580</v>
          </cell>
          <cell r="B973">
            <v>535700</v>
          </cell>
          <cell r="C973">
            <v>535700</v>
          </cell>
          <cell r="D973">
            <v>750580</v>
          </cell>
          <cell r="E973">
            <v>535715</v>
          </cell>
          <cell r="G973">
            <v>770</v>
          </cell>
        </row>
        <row r="974">
          <cell r="A974">
            <v>750605</v>
          </cell>
          <cell r="B974">
            <v>577500</v>
          </cell>
          <cell r="C974">
            <v>577500</v>
          </cell>
          <cell r="D974">
            <v>750605</v>
          </cell>
          <cell r="E974">
            <v>750605</v>
          </cell>
          <cell r="G974">
            <v>2014</v>
          </cell>
        </row>
        <row r="975">
          <cell r="A975">
            <v>750615</v>
          </cell>
          <cell r="B975">
            <v>750615</v>
          </cell>
          <cell r="C975">
            <v>750615</v>
          </cell>
          <cell r="D975">
            <v>750615</v>
          </cell>
          <cell r="E975">
            <v>900129</v>
          </cell>
          <cell r="F975">
            <v>900129</v>
          </cell>
          <cell r="G975">
            <v>770</v>
          </cell>
        </row>
        <row r="976">
          <cell r="A976">
            <v>750625</v>
          </cell>
          <cell r="B976">
            <v>750625</v>
          </cell>
          <cell r="C976">
            <v>750625</v>
          </cell>
          <cell r="D976">
            <v>750625</v>
          </cell>
          <cell r="E976">
            <v>750625</v>
          </cell>
          <cell r="G976">
            <v>194</v>
          </cell>
        </row>
        <row r="977">
          <cell r="A977">
            <v>750626</v>
          </cell>
          <cell r="B977">
            <v>750625</v>
          </cell>
          <cell r="C977">
            <v>750625</v>
          </cell>
          <cell r="D977">
            <v>750626</v>
          </cell>
          <cell r="E977">
            <v>750626</v>
          </cell>
          <cell r="G977">
            <v>194</v>
          </cell>
        </row>
        <row r="978">
          <cell r="A978">
            <v>750630</v>
          </cell>
          <cell r="B978">
            <v>750630</v>
          </cell>
          <cell r="C978">
            <v>750630</v>
          </cell>
          <cell r="D978">
            <v>750630</v>
          </cell>
          <cell r="E978">
            <v>537908</v>
          </cell>
          <cell r="G978">
            <v>789</v>
          </cell>
        </row>
        <row r="979">
          <cell r="A979">
            <v>750645</v>
          </cell>
          <cell r="B979">
            <v>576500</v>
          </cell>
          <cell r="C979">
            <v>576500</v>
          </cell>
          <cell r="D979">
            <v>750645</v>
          </cell>
          <cell r="E979">
            <v>750645</v>
          </cell>
          <cell r="G979">
            <v>2014</v>
          </cell>
        </row>
        <row r="980">
          <cell r="A980">
            <v>750646</v>
          </cell>
          <cell r="B980">
            <v>576500</v>
          </cell>
          <cell r="C980">
            <v>576500</v>
          </cell>
          <cell r="D980">
            <v>750646</v>
          </cell>
          <cell r="E980">
            <v>750646</v>
          </cell>
          <cell r="G980">
            <v>2014</v>
          </cell>
        </row>
        <row r="981">
          <cell r="A981">
            <v>750650</v>
          </cell>
          <cell r="B981">
            <v>560000</v>
          </cell>
          <cell r="C981">
            <v>560000</v>
          </cell>
          <cell r="D981">
            <v>750650</v>
          </cell>
          <cell r="E981">
            <v>560000</v>
          </cell>
          <cell r="G981">
            <v>2014</v>
          </cell>
        </row>
        <row r="982">
          <cell r="A982">
            <v>750665</v>
          </cell>
          <cell r="B982">
            <v>576200</v>
          </cell>
          <cell r="C982">
            <v>576200</v>
          </cell>
          <cell r="D982">
            <v>750665</v>
          </cell>
          <cell r="E982">
            <v>576200</v>
          </cell>
          <cell r="G982">
            <v>2014</v>
          </cell>
        </row>
        <row r="983">
          <cell r="A983">
            <v>750675</v>
          </cell>
          <cell r="B983">
            <v>750675</v>
          </cell>
          <cell r="C983">
            <v>750675</v>
          </cell>
          <cell r="D983">
            <v>750675</v>
          </cell>
          <cell r="E983">
            <v>750675</v>
          </cell>
          <cell r="G983">
            <v>194</v>
          </cell>
        </row>
        <row r="984">
          <cell r="A984">
            <v>750676</v>
          </cell>
          <cell r="B984">
            <v>750675</v>
          </cell>
          <cell r="C984">
            <v>750675</v>
          </cell>
          <cell r="D984">
            <v>750676</v>
          </cell>
          <cell r="E984">
            <v>750677</v>
          </cell>
          <cell r="G984">
            <v>194</v>
          </cell>
        </row>
        <row r="985">
          <cell r="A985">
            <v>750680</v>
          </cell>
          <cell r="B985">
            <v>732200</v>
          </cell>
          <cell r="C985">
            <v>732200</v>
          </cell>
          <cell r="D985">
            <v>750680</v>
          </cell>
          <cell r="E985">
            <v>750680</v>
          </cell>
          <cell r="G985">
            <v>291</v>
          </cell>
        </row>
        <row r="986">
          <cell r="A986">
            <v>750695</v>
          </cell>
          <cell r="B986">
            <v>660800</v>
          </cell>
          <cell r="C986">
            <v>660800</v>
          </cell>
          <cell r="D986">
            <v>750695</v>
          </cell>
          <cell r="E986">
            <v>750695</v>
          </cell>
          <cell r="G986">
            <v>194</v>
          </cell>
        </row>
        <row r="987">
          <cell r="A987">
            <v>750725</v>
          </cell>
          <cell r="B987">
            <v>750725</v>
          </cell>
          <cell r="C987">
            <v>750725</v>
          </cell>
          <cell r="D987">
            <v>750725</v>
          </cell>
          <cell r="E987">
            <v>750725</v>
          </cell>
          <cell r="G987">
            <v>2014</v>
          </cell>
        </row>
        <row r="988">
          <cell r="A988">
            <v>750745</v>
          </cell>
          <cell r="B988">
            <v>750745</v>
          </cell>
          <cell r="C988">
            <v>750745</v>
          </cell>
          <cell r="D988">
            <v>750745</v>
          </cell>
          <cell r="E988">
            <v>750745</v>
          </cell>
          <cell r="G988">
            <v>232</v>
          </cell>
        </row>
        <row r="989">
          <cell r="A989">
            <v>750750</v>
          </cell>
          <cell r="B989">
            <v>580100</v>
          </cell>
          <cell r="C989">
            <v>580100</v>
          </cell>
          <cell r="D989">
            <v>750750</v>
          </cell>
          <cell r="E989">
            <v>580100</v>
          </cell>
          <cell r="G989">
            <v>2014</v>
          </cell>
        </row>
        <row r="990">
          <cell r="A990">
            <v>750755</v>
          </cell>
          <cell r="B990">
            <v>670000</v>
          </cell>
          <cell r="C990">
            <v>670000</v>
          </cell>
          <cell r="D990">
            <v>750755</v>
          </cell>
          <cell r="E990">
            <v>900057</v>
          </cell>
          <cell r="G990">
            <v>770</v>
          </cell>
        </row>
        <row r="991">
          <cell r="A991">
            <v>750765</v>
          </cell>
          <cell r="B991">
            <v>670000</v>
          </cell>
          <cell r="C991">
            <v>670000</v>
          </cell>
          <cell r="D991">
            <v>750765</v>
          </cell>
          <cell r="E991">
            <v>750711</v>
          </cell>
          <cell r="F991">
            <v>900057</v>
          </cell>
          <cell r="G991">
            <v>770</v>
          </cell>
        </row>
        <row r="992">
          <cell r="A992">
            <v>750766</v>
          </cell>
          <cell r="B992">
            <v>750766</v>
          </cell>
          <cell r="C992">
            <v>750766</v>
          </cell>
          <cell r="D992">
            <v>750766</v>
          </cell>
          <cell r="E992">
            <v>750766</v>
          </cell>
          <cell r="G992">
            <v>194</v>
          </cell>
        </row>
        <row r="993">
          <cell r="A993">
            <v>750767</v>
          </cell>
          <cell r="B993">
            <v>750766</v>
          </cell>
          <cell r="C993">
            <v>750766</v>
          </cell>
          <cell r="D993">
            <v>750767</v>
          </cell>
          <cell r="E993">
            <v>750768</v>
          </cell>
          <cell r="G993">
            <v>194</v>
          </cell>
        </row>
        <row r="994">
          <cell r="A994">
            <v>750770</v>
          </cell>
          <cell r="B994">
            <v>577500</v>
          </cell>
          <cell r="C994">
            <v>577500</v>
          </cell>
          <cell r="D994">
            <v>750770</v>
          </cell>
          <cell r="E994">
            <v>577500</v>
          </cell>
          <cell r="G994">
            <v>2014</v>
          </cell>
        </row>
        <row r="995">
          <cell r="A995">
            <v>750775</v>
          </cell>
          <cell r="B995">
            <v>750080</v>
          </cell>
          <cell r="C995">
            <v>750080</v>
          </cell>
          <cell r="D995">
            <v>750775</v>
          </cell>
          <cell r="E995">
            <v>900039</v>
          </cell>
          <cell r="G995">
            <v>194</v>
          </cell>
        </row>
        <row r="996">
          <cell r="A996">
            <v>750780</v>
          </cell>
          <cell r="B996">
            <v>750780</v>
          </cell>
          <cell r="C996">
            <v>750780</v>
          </cell>
          <cell r="D996">
            <v>750780</v>
          </cell>
          <cell r="E996">
            <v>750780</v>
          </cell>
          <cell r="G996">
            <v>789</v>
          </cell>
        </row>
        <row r="997">
          <cell r="A997">
            <v>750795</v>
          </cell>
          <cell r="B997">
            <v>574800</v>
          </cell>
          <cell r="C997">
            <v>574800</v>
          </cell>
          <cell r="D997">
            <v>750795</v>
          </cell>
          <cell r="E997">
            <v>576100</v>
          </cell>
          <cell r="G997">
            <v>2054</v>
          </cell>
        </row>
        <row r="998">
          <cell r="A998">
            <v>750800</v>
          </cell>
          <cell r="B998">
            <v>731100</v>
          </cell>
          <cell r="C998">
            <v>731100</v>
          </cell>
          <cell r="D998">
            <v>750800</v>
          </cell>
          <cell r="E998">
            <v>731100</v>
          </cell>
          <cell r="F998">
            <v>900014</v>
          </cell>
          <cell r="G998">
            <v>291</v>
          </cell>
        </row>
        <row r="999">
          <cell r="A999">
            <v>750801</v>
          </cell>
          <cell r="B999">
            <v>731100</v>
          </cell>
          <cell r="C999">
            <v>731100</v>
          </cell>
          <cell r="D999">
            <v>750801</v>
          </cell>
          <cell r="E999">
            <v>731100</v>
          </cell>
          <cell r="F999">
            <v>900014</v>
          </cell>
          <cell r="G999">
            <v>291</v>
          </cell>
        </row>
        <row r="1000">
          <cell r="A1000">
            <v>750802</v>
          </cell>
          <cell r="B1000">
            <v>731100</v>
          </cell>
          <cell r="C1000">
            <v>731100</v>
          </cell>
          <cell r="D1000">
            <v>750802</v>
          </cell>
          <cell r="E1000">
            <v>731100</v>
          </cell>
          <cell r="F1000">
            <v>900014</v>
          </cell>
          <cell r="G1000">
            <v>291</v>
          </cell>
        </row>
        <row r="1001">
          <cell r="A1001">
            <v>750805</v>
          </cell>
          <cell r="B1001">
            <v>670000</v>
          </cell>
          <cell r="C1001">
            <v>670000</v>
          </cell>
          <cell r="D1001">
            <v>750805</v>
          </cell>
          <cell r="E1001">
            <v>750806</v>
          </cell>
          <cell r="G1001">
            <v>770</v>
          </cell>
        </row>
        <row r="1002">
          <cell r="A1002">
            <v>750815</v>
          </cell>
          <cell r="B1002">
            <v>750815</v>
          </cell>
          <cell r="C1002">
            <v>750815</v>
          </cell>
          <cell r="D1002">
            <v>750815</v>
          </cell>
          <cell r="E1002">
            <v>750815</v>
          </cell>
          <cell r="G1002">
            <v>194</v>
          </cell>
        </row>
        <row r="1003">
          <cell r="A1003">
            <v>750820</v>
          </cell>
          <cell r="B1003">
            <v>571600</v>
          </cell>
          <cell r="C1003">
            <v>571600</v>
          </cell>
          <cell r="D1003">
            <v>750820</v>
          </cell>
          <cell r="E1003">
            <v>571600</v>
          </cell>
          <cell r="G1003">
            <v>489</v>
          </cell>
        </row>
        <row r="1004">
          <cell r="A1004">
            <v>750827</v>
          </cell>
          <cell r="B1004">
            <v>750827</v>
          </cell>
          <cell r="C1004">
            <v>750827</v>
          </cell>
          <cell r="D1004">
            <v>750827</v>
          </cell>
          <cell r="E1004">
            <v>750827</v>
          </cell>
          <cell r="F1004">
            <v>750490</v>
          </cell>
          <cell r="G1004">
            <v>789</v>
          </cell>
        </row>
        <row r="1005">
          <cell r="A1005">
            <v>750828</v>
          </cell>
          <cell r="B1005">
            <v>750828</v>
          </cell>
          <cell r="C1005">
            <v>750828</v>
          </cell>
          <cell r="D1005">
            <v>750828</v>
          </cell>
          <cell r="E1005">
            <v>750828</v>
          </cell>
          <cell r="G1005">
            <v>789</v>
          </cell>
        </row>
        <row r="1006">
          <cell r="A1006">
            <v>750830</v>
          </cell>
          <cell r="B1006">
            <v>590000</v>
          </cell>
          <cell r="C1006">
            <v>590000</v>
          </cell>
          <cell r="D1006">
            <v>750830</v>
          </cell>
          <cell r="E1006">
            <v>560000</v>
          </cell>
          <cell r="G1006">
            <v>2014</v>
          </cell>
        </row>
        <row r="1007">
          <cell r="A1007">
            <v>750850</v>
          </cell>
          <cell r="B1007">
            <v>579800</v>
          </cell>
          <cell r="C1007">
            <v>579800</v>
          </cell>
          <cell r="D1007">
            <v>750850</v>
          </cell>
          <cell r="E1007">
            <v>750850</v>
          </cell>
          <cell r="G1007">
            <v>2014</v>
          </cell>
        </row>
        <row r="1008">
          <cell r="A1008">
            <v>750855</v>
          </cell>
          <cell r="B1008">
            <v>577500</v>
          </cell>
          <cell r="C1008">
            <v>577500</v>
          </cell>
          <cell r="D1008">
            <v>750855</v>
          </cell>
          <cell r="E1008">
            <v>577500</v>
          </cell>
          <cell r="G1008">
            <v>2014</v>
          </cell>
        </row>
        <row r="1009">
          <cell r="A1009">
            <v>750876</v>
          </cell>
          <cell r="B1009">
            <v>750876</v>
          </cell>
          <cell r="C1009">
            <v>750876</v>
          </cell>
          <cell r="D1009">
            <v>750876</v>
          </cell>
          <cell r="E1009">
            <v>750876</v>
          </cell>
          <cell r="G1009">
            <v>789</v>
          </cell>
        </row>
        <row r="1010">
          <cell r="A1010">
            <v>750890</v>
          </cell>
          <cell r="B1010">
            <v>750890</v>
          </cell>
          <cell r="C1010">
            <v>750890</v>
          </cell>
          <cell r="D1010">
            <v>750890</v>
          </cell>
          <cell r="E1010">
            <v>750891</v>
          </cell>
          <cell r="G1010">
            <v>292</v>
          </cell>
        </row>
        <row r="1011">
          <cell r="A1011">
            <v>750892</v>
          </cell>
          <cell r="B1011">
            <v>579800</v>
          </cell>
          <cell r="C1011">
            <v>579800</v>
          </cell>
          <cell r="D1011">
            <v>750892</v>
          </cell>
          <cell r="E1011">
            <v>750884</v>
          </cell>
          <cell r="G1011">
            <v>2014</v>
          </cell>
        </row>
        <row r="1012">
          <cell r="A1012">
            <v>750915</v>
          </cell>
          <cell r="B1012">
            <v>750915</v>
          </cell>
          <cell r="C1012">
            <v>750915</v>
          </cell>
          <cell r="D1012">
            <v>750915</v>
          </cell>
          <cell r="E1012">
            <v>750915</v>
          </cell>
          <cell r="G1012">
            <v>789</v>
          </cell>
        </row>
        <row r="1013">
          <cell r="A1013">
            <v>750925</v>
          </cell>
          <cell r="B1013">
            <v>732200</v>
          </cell>
          <cell r="C1013">
            <v>732200</v>
          </cell>
          <cell r="D1013">
            <v>750925</v>
          </cell>
          <cell r="E1013">
            <v>732200</v>
          </cell>
          <cell r="F1013">
            <v>900014</v>
          </cell>
          <cell r="G1013">
            <v>2043</v>
          </cell>
        </row>
        <row r="1014">
          <cell r="A1014">
            <v>750926</v>
          </cell>
          <cell r="B1014">
            <v>817500</v>
          </cell>
          <cell r="C1014">
            <v>817500</v>
          </cell>
          <cell r="D1014">
            <v>750926</v>
          </cell>
          <cell r="E1014">
            <v>817500</v>
          </cell>
          <cell r="F1014">
            <v>900014</v>
          </cell>
          <cell r="G1014">
            <v>291</v>
          </cell>
        </row>
        <row r="1015">
          <cell r="A1015">
            <v>750927</v>
          </cell>
          <cell r="B1015">
            <v>579500</v>
          </cell>
          <cell r="C1015">
            <v>579500</v>
          </cell>
          <cell r="D1015">
            <v>750927</v>
          </cell>
          <cell r="E1015">
            <v>579500</v>
          </cell>
          <cell r="G1015">
            <v>2054</v>
          </cell>
        </row>
        <row r="1016">
          <cell r="A1016">
            <v>750930</v>
          </cell>
          <cell r="B1016">
            <v>576200</v>
          </cell>
          <cell r="C1016">
            <v>576200</v>
          </cell>
          <cell r="D1016">
            <v>750930</v>
          </cell>
          <cell r="E1016">
            <v>576200</v>
          </cell>
          <cell r="G1016">
            <v>2014</v>
          </cell>
        </row>
        <row r="1017">
          <cell r="A1017">
            <v>750945</v>
          </cell>
          <cell r="B1017">
            <v>577500</v>
          </cell>
          <cell r="C1017">
            <v>577500</v>
          </cell>
          <cell r="D1017">
            <v>750945</v>
          </cell>
          <cell r="E1017">
            <v>750884</v>
          </cell>
          <cell r="G1017">
            <v>2014</v>
          </cell>
        </row>
        <row r="1018">
          <cell r="A1018">
            <v>750950</v>
          </cell>
          <cell r="B1018">
            <v>663000</v>
          </cell>
          <cell r="C1018">
            <v>663000</v>
          </cell>
          <cell r="D1018">
            <v>750950</v>
          </cell>
          <cell r="E1018">
            <v>750950</v>
          </cell>
          <cell r="G1018">
            <v>770</v>
          </cell>
        </row>
        <row r="1019">
          <cell r="A1019">
            <v>750965</v>
          </cell>
          <cell r="B1019">
            <v>571500</v>
          </cell>
          <cell r="C1019">
            <v>571500</v>
          </cell>
          <cell r="D1019">
            <v>750965</v>
          </cell>
          <cell r="E1019">
            <v>750965</v>
          </cell>
          <cell r="G1019">
            <v>489</v>
          </cell>
        </row>
        <row r="1020">
          <cell r="A1020">
            <v>750975</v>
          </cell>
          <cell r="D1020">
            <v>750975</v>
          </cell>
          <cell r="E1020">
            <v>571500</v>
          </cell>
          <cell r="F1020">
            <v>900014</v>
          </cell>
          <cell r="G1020">
            <v>489</v>
          </cell>
        </row>
        <row r="1021">
          <cell r="A1021">
            <v>750980</v>
          </cell>
          <cell r="B1021">
            <v>580000</v>
          </cell>
          <cell r="C1021">
            <v>580000</v>
          </cell>
          <cell r="D1021">
            <v>750980</v>
          </cell>
          <cell r="E1021">
            <v>750980</v>
          </cell>
          <cell r="G1021">
            <v>2014</v>
          </cell>
        </row>
        <row r="1022">
          <cell r="A1022">
            <v>800000</v>
          </cell>
          <cell r="B1022">
            <v>800000</v>
          </cell>
          <cell r="C1022">
            <v>800000</v>
          </cell>
          <cell r="D1022">
            <v>800000</v>
          </cell>
          <cell r="E1022">
            <v>800000</v>
          </cell>
          <cell r="G1022">
            <v>770</v>
          </cell>
        </row>
        <row r="1023">
          <cell r="A1023">
            <v>800100</v>
          </cell>
          <cell r="B1023">
            <v>800100</v>
          </cell>
          <cell r="C1023">
            <v>800100</v>
          </cell>
          <cell r="D1023">
            <v>800100</v>
          </cell>
          <cell r="E1023">
            <v>800100</v>
          </cell>
          <cell r="G1023">
            <v>291</v>
          </cell>
        </row>
        <row r="1024">
          <cell r="A1024">
            <v>800200</v>
          </cell>
          <cell r="B1024">
            <v>800200</v>
          </cell>
          <cell r="C1024">
            <v>800200</v>
          </cell>
          <cell r="D1024">
            <v>800200</v>
          </cell>
          <cell r="E1024">
            <v>800200</v>
          </cell>
          <cell r="G1024">
            <v>291</v>
          </cell>
        </row>
        <row r="1025">
          <cell r="A1025">
            <v>800300</v>
          </cell>
          <cell r="B1025">
            <v>800300</v>
          </cell>
          <cell r="C1025">
            <v>800300</v>
          </cell>
          <cell r="D1025">
            <v>800300</v>
          </cell>
          <cell r="E1025">
            <v>800300</v>
          </cell>
          <cell r="G1025">
            <v>291</v>
          </cell>
        </row>
        <row r="1026">
          <cell r="A1026">
            <v>800500</v>
          </cell>
          <cell r="B1026">
            <v>800500</v>
          </cell>
          <cell r="C1026">
            <v>800500</v>
          </cell>
          <cell r="D1026">
            <v>800500</v>
          </cell>
          <cell r="E1026">
            <v>800500</v>
          </cell>
          <cell r="G1026">
            <v>489</v>
          </cell>
        </row>
        <row r="1027">
          <cell r="A1027">
            <v>800600</v>
          </cell>
          <cell r="B1027">
            <v>800600</v>
          </cell>
          <cell r="C1027">
            <v>800600</v>
          </cell>
          <cell r="D1027">
            <v>800600</v>
          </cell>
          <cell r="E1027">
            <v>800600</v>
          </cell>
          <cell r="G1027">
            <v>489</v>
          </cell>
        </row>
        <row r="1028">
          <cell r="A1028">
            <v>800800</v>
          </cell>
          <cell r="B1028">
            <v>800800</v>
          </cell>
          <cell r="C1028">
            <v>800800</v>
          </cell>
          <cell r="D1028">
            <v>800800</v>
          </cell>
          <cell r="E1028">
            <v>800800</v>
          </cell>
          <cell r="G1028">
            <v>291</v>
          </cell>
        </row>
        <row r="1029">
          <cell r="A1029">
            <v>800806</v>
          </cell>
          <cell r="D1029">
            <v>800806</v>
          </cell>
          <cell r="E1029">
            <v>800806</v>
          </cell>
          <cell r="G1029">
            <v>291</v>
          </cell>
        </row>
        <row r="1030">
          <cell r="A1030">
            <v>800807</v>
          </cell>
          <cell r="D1030">
            <v>800807</v>
          </cell>
          <cell r="E1030">
            <v>800807</v>
          </cell>
          <cell r="G1030">
            <v>291</v>
          </cell>
        </row>
        <row r="1031">
          <cell r="A1031">
            <v>800900</v>
          </cell>
          <cell r="B1031">
            <v>800900</v>
          </cell>
          <cell r="C1031">
            <v>800900</v>
          </cell>
          <cell r="D1031">
            <v>800900</v>
          </cell>
          <cell r="E1031">
            <v>800900</v>
          </cell>
          <cell r="G1031">
            <v>291</v>
          </cell>
        </row>
        <row r="1032">
          <cell r="A1032">
            <v>801100</v>
          </cell>
          <cell r="D1032">
            <v>801100</v>
          </cell>
          <cell r="E1032">
            <v>801100</v>
          </cell>
          <cell r="G1032">
            <v>291</v>
          </cell>
        </row>
        <row r="1033">
          <cell r="A1033">
            <v>801200</v>
          </cell>
          <cell r="D1033">
            <v>801200</v>
          </cell>
          <cell r="E1033">
            <v>801200</v>
          </cell>
          <cell r="G1033">
            <v>291</v>
          </cell>
        </row>
        <row r="1034">
          <cell r="A1034">
            <v>801300</v>
          </cell>
          <cell r="D1034">
            <v>801300</v>
          </cell>
          <cell r="E1034">
            <v>801300</v>
          </cell>
          <cell r="G1034">
            <v>291</v>
          </cell>
        </row>
        <row r="1035">
          <cell r="A1035">
            <v>801600</v>
          </cell>
          <cell r="D1035">
            <v>801600</v>
          </cell>
          <cell r="E1035">
            <v>801600</v>
          </cell>
          <cell r="G1035">
            <v>291</v>
          </cell>
        </row>
        <row r="1036">
          <cell r="A1036">
            <v>802300</v>
          </cell>
          <cell r="B1036">
            <v>802300</v>
          </cell>
          <cell r="C1036">
            <v>802300</v>
          </cell>
          <cell r="D1036">
            <v>802300</v>
          </cell>
          <cell r="E1036">
            <v>802300</v>
          </cell>
          <cell r="G1036">
            <v>291</v>
          </cell>
        </row>
        <row r="1037">
          <cell r="A1037">
            <v>802400</v>
          </cell>
          <cell r="B1037">
            <v>802400</v>
          </cell>
          <cell r="C1037">
            <v>802400</v>
          </cell>
          <cell r="D1037">
            <v>802400</v>
          </cell>
          <cell r="E1037">
            <v>802400</v>
          </cell>
          <cell r="G1037">
            <v>291</v>
          </cell>
        </row>
        <row r="1038">
          <cell r="A1038">
            <v>802500</v>
          </cell>
          <cell r="B1038">
            <v>802500</v>
          </cell>
          <cell r="C1038">
            <v>802500</v>
          </cell>
          <cell r="D1038">
            <v>802500</v>
          </cell>
          <cell r="E1038">
            <v>802500</v>
          </cell>
          <cell r="G1038">
            <v>826</v>
          </cell>
        </row>
        <row r="1039">
          <cell r="A1039">
            <v>802700</v>
          </cell>
          <cell r="B1039">
            <v>802700</v>
          </cell>
          <cell r="C1039">
            <v>802700</v>
          </cell>
          <cell r="D1039">
            <v>802700</v>
          </cell>
          <cell r="E1039">
            <v>802700</v>
          </cell>
          <cell r="G1039">
            <v>291</v>
          </cell>
        </row>
        <row r="1040">
          <cell r="A1040">
            <v>802900</v>
          </cell>
          <cell r="B1040">
            <v>802900</v>
          </cell>
          <cell r="C1040">
            <v>802900</v>
          </cell>
          <cell r="D1040">
            <v>802900</v>
          </cell>
          <cell r="E1040">
            <v>802900</v>
          </cell>
          <cell r="G1040">
            <v>291</v>
          </cell>
        </row>
        <row r="1041">
          <cell r="A1041">
            <v>803000</v>
          </cell>
          <cell r="B1041">
            <v>803000</v>
          </cell>
          <cell r="C1041">
            <v>803000</v>
          </cell>
          <cell r="D1041">
            <v>803000</v>
          </cell>
          <cell r="E1041">
            <v>803000</v>
          </cell>
          <cell r="G1041">
            <v>291</v>
          </cell>
        </row>
        <row r="1042">
          <cell r="A1042">
            <v>803200</v>
          </cell>
          <cell r="D1042">
            <v>803200</v>
          </cell>
          <cell r="E1042">
            <v>803200</v>
          </cell>
          <cell r="G1042">
            <v>291</v>
          </cell>
        </row>
        <row r="1043">
          <cell r="A1043">
            <v>803300</v>
          </cell>
          <cell r="B1043">
            <v>803300</v>
          </cell>
          <cell r="C1043">
            <v>803300</v>
          </cell>
          <cell r="D1043">
            <v>803300</v>
          </cell>
          <cell r="E1043">
            <v>803300</v>
          </cell>
          <cell r="G1043">
            <v>291</v>
          </cell>
        </row>
        <row r="1044">
          <cell r="A1044">
            <v>803500</v>
          </cell>
          <cell r="B1044">
            <v>803500</v>
          </cell>
          <cell r="C1044">
            <v>803500</v>
          </cell>
          <cell r="D1044">
            <v>803500</v>
          </cell>
          <cell r="E1044">
            <v>803500</v>
          </cell>
          <cell r="G1044">
            <v>291</v>
          </cell>
        </row>
        <row r="1045">
          <cell r="A1045">
            <v>803501</v>
          </cell>
          <cell r="B1045">
            <v>804500</v>
          </cell>
          <cell r="C1045">
            <v>804500</v>
          </cell>
          <cell r="D1045">
            <v>803501</v>
          </cell>
          <cell r="E1045">
            <v>803501</v>
          </cell>
          <cell r="F1045">
            <v>900057</v>
          </cell>
          <cell r="G1045">
            <v>489</v>
          </cell>
        </row>
        <row r="1046">
          <cell r="A1046">
            <v>803600</v>
          </cell>
          <cell r="B1046">
            <v>803600</v>
          </cell>
          <cell r="C1046">
            <v>803600</v>
          </cell>
          <cell r="D1046">
            <v>803600</v>
          </cell>
          <cell r="E1046">
            <v>803600</v>
          </cell>
          <cell r="G1046">
            <v>291</v>
          </cell>
        </row>
        <row r="1047">
          <cell r="A1047">
            <v>803700</v>
          </cell>
          <cell r="B1047">
            <v>803700</v>
          </cell>
          <cell r="C1047">
            <v>803700</v>
          </cell>
          <cell r="D1047">
            <v>803700</v>
          </cell>
          <cell r="E1047">
            <v>803700</v>
          </cell>
          <cell r="G1047">
            <v>291</v>
          </cell>
        </row>
        <row r="1048">
          <cell r="A1048">
            <v>803750</v>
          </cell>
          <cell r="B1048">
            <v>803750</v>
          </cell>
          <cell r="C1048">
            <v>803750</v>
          </cell>
          <cell r="D1048">
            <v>803750</v>
          </cell>
          <cell r="E1048">
            <v>803750</v>
          </cell>
          <cell r="G1048">
            <v>291</v>
          </cell>
        </row>
        <row r="1049">
          <cell r="A1049">
            <v>803800</v>
          </cell>
          <cell r="B1049">
            <v>571800</v>
          </cell>
          <cell r="C1049">
            <v>571800</v>
          </cell>
          <cell r="D1049">
            <v>803800</v>
          </cell>
          <cell r="E1049">
            <v>571800</v>
          </cell>
          <cell r="F1049">
            <v>900057</v>
          </cell>
          <cell r="G1049">
            <v>291</v>
          </cell>
        </row>
        <row r="1050">
          <cell r="A1050">
            <v>803900</v>
          </cell>
          <cell r="B1050">
            <v>571600</v>
          </cell>
          <cell r="C1050">
            <v>571600</v>
          </cell>
          <cell r="D1050">
            <v>803900</v>
          </cell>
          <cell r="E1050">
            <v>803900</v>
          </cell>
          <cell r="F1050">
            <v>900014</v>
          </cell>
          <cell r="G1050">
            <v>489</v>
          </cell>
        </row>
        <row r="1051">
          <cell r="A1051">
            <v>803950</v>
          </cell>
          <cell r="D1051">
            <v>803950</v>
          </cell>
          <cell r="E1051">
            <v>803950</v>
          </cell>
          <cell r="G1051">
            <v>291</v>
          </cell>
        </row>
        <row r="1052">
          <cell r="A1052">
            <v>804000</v>
          </cell>
          <cell r="B1052">
            <v>804000</v>
          </cell>
          <cell r="C1052">
            <v>804000</v>
          </cell>
          <cell r="D1052">
            <v>804000</v>
          </cell>
          <cell r="E1052">
            <v>804000</v>
          </cell>
          <cell r="G1052">
            <v>291</v>
          </cell>
        </row>
        <row r="1053">
          <cell r="A1053">
            <v>804100</v>
          </cell>
          <cell r="B1053">
            <v>804100</v>
          </cell>
          <cell r="C1053">
            <v>804100</v>
          </cell>
          <cell r="D1053">
            <v>804100</v>
          </cell>
          <cell r="E1053">
            <v>804100</v>
          </cell>
          <cell r="G1053">
            <v>291</v>
          </cell>
        </row>
        <row r="1054">
          <cell r="A1054">
            <v>804300</v>
          </cell>
          <cell r="B1054">
            <v>804300</v>
          </cell>
          <cell r="C1054">
            <v>804300</v>
          </cell>
          <cell r="D1054">
            <v>804300</v>
          </cell>
          <cell r="E1054">
            <v>804300</v>
          </cell>
          <cell r="G1054">
            <v>291</v>
          </cell>
        </row>
        <row r="1055">
          <cell r="A1055">
            <v>804400</v>
          </cell>
          <cell r="B1055">
            <v>804400</v>
          </cell>
          <cell r="C1055">
            <v>804400</v>
          </cell>
          <cell r="D1055">
            <v>804400</v>
          </cell>
          <cell r="E1055">
            <v>804400</v>
          </cell>
          <cell r="G1055">
            <v>291</v>
          </cell>
        </row>
        <row r="1056">
          <cell r="A1056">
            <v>804500</v>
          </cell>
          <cell r="B1056">
            <v>804500</v>
          </cell>
          <cell r="C1056">
            <v>804500</v>
          </cell>
          <cell r="D1056">
            <v>804500</v>
          </cell>
          <cell r="E1056">
            <v>804500</v>
          </cell>
          <cell r="F1056">
            <v>900057</v>
          </cell>
          <cell r="G1056">
            <v>489</v>
          </cell>
        </row>
        <row r="1057">
          <cell r="A1057">
            <v>804700</v>
          </cell>
          <cell r="D1057">
            <v>804700</v>
          </cell>
          <cell r="E1057">
            <v>804700</v>
          </cell>
          <cell r="G1057">
            <v>291</v>
          </cell>
        </row>
        <row r="1058">
          <cell r="A1058">
            <v>804900</v>
          </cell>
          <cell r="D1058">
            <v>804900</v>
          </cell>
          <cell r="E1058">
            <v>804900</v>
          </cell>
          <cell r="G1058">
            <v>291</v>
          </cell>
        </row>
        <row r="1059">
          <cell r="A1059">
            <v>805200</v>
          </cell>
          <cell r="B1059">
            <v>571600</v>
          </cell>
          <cell r="C1059">
            <v>571600</v>
          </cell>
          <cell r="D1059">
            <v>805200</v>
          </cell>
          <cell r="E1059">
            <v>805200</v>
          </cell>
          <cell r="F1059">
            <v>900057</v>
          </cell>
          <cell r="G1059">
            <v>489</v>
          </cell>
        </row>
        <row r="1060">
          <cell r="A1060">
            <v>805300</v>
          </cell>
          <cell r="D1060">
            <v>805300</v>
          </cell>
          <cell r="E1060">
            <v>805300</v>
          </cell>
          <cell r="G1060">
            <v>291</v>
          </cell>
        </row>
        <row r="1061">
          <cell r="A1061">
            <v>805400</v>
          </cell>
          <cell r="B1061">
            <v>805400</v>
          </cell>
          <cell r="C1061">
            <v>805400</v>
          </cell>
          <cell r="D1061">
            <v>805400</v>
          </cell>
          <cell r="E1061">
            <v>805400</v>
          </cell>
          <cell r="G1061">
            <v>291</v>
          </cell>
        </row>
        <row r="1062">
          <cell r="A1062">
            <v>805500</v>
          </cell>
          <cell r="B1062">
            <v>571800</v>
          </cell>
          <cell r="C1062">
            <v>571800</v>
          </cell>
          <cell r="D1062">
            <v>805500</v>
          </cell>
          <cell r="E1062">
            <v>571800</v>
          </cell>
          <cell r="F1062">
            <v>900057</v>
          </cell>
          <cell r="G1062">
            <v>291</v>
          </cell>
        </row>
        <row r="1063">
          <cell r="A1063">
            <v>805550</v>
          </cell>
          <cell r="B1063">
            <v>805550</v>
          </cell>
          <cell r="C1063">
            <v>805550</v>
          </cell>
          <cell r="D1063">
            <v>805550</v>
          </cell>
          <cell r="E1063">
            <v>805550</v>
          </cell>
          <cell r="G1063">
            <v>291</v>
          </cell>
        </row>
        <row r="1064">
          <cell r="A1064">
            <v>805600</v>
          </cell>
          <cell r="B1064">
            <v>805600</v>
          </cell>
          <cell r="C1064">
            <v>805600</v>
          </cell>
          <cell r="D1064">
            <v>805600</v>
          </cell>
          <cell r="E1064">
            <v>805600</v>
          </cell>
          <cell r="G1064">
            <v>291</v>
          </cell>
        </row>
        <row r="1065">
          <cell r="A1065">
            <v>805800</v>
          </cell>
          <cell r="B1065">
            <v>805800</v>
          </cell>
          <cell r="C1065">
            <v>805800</v>
          </cell>
          <cell r="D1065">
            <v>805800</v>
          </cell>
          <cell r="E1065">
            <v>805800</v>
          </cell>
          <cell r="G1065">
            <v>291</v>
          </cell>
        </row>
        <row r="1066">
          <cell r="A1066">
            <v>806000</v>
          </cell>
          <cell r="B1066">
            <v>806000</v>
          </cell>
          <cell r="C1066">
            <v>806000</v>
          </cell>
          <cell r="D1066">
            <v>806000</v>
          </cell>
          <cell r="E1066">
            <v>806000</v>
          </cell>
          <cell r="G1066">
            <v>489</v>
          </cell>
        </row>
        <row r="1067">
          <cell r="A1067">
            <v>806005</v>
          </cell>
          <cell r="B1067">
            <v>571600</v>
          </cell>
          <cell r="C1067">
            <v>571600</v>
          </cell>
          <cell r="D1067">
            <v>806005</v>
          </cell>
          <cell r="E1067">
            <v>571600</v>
          </cell>
          <cell r="F1067">
            <v>900071</v>
          </cell>
          <cell r="G1067">
            <v>489</v>
          </cell>
        </row>
        <row r="1068">
          <cell r="A1068">
            <v>806006</v>
          </cell>
          <cell r="B1068">
            <v>576200</v>
          </cell>
          <cell r="C1068">
            <v>576200</v>
          </cell>
          <cell r="D1068">
            <v>806006</v>
          </cell>
          <cell r="E1068">
            <v>806006</v>
          </cell>
          <cell r="F1068">
            <v>900057</v>
          </cell>
          <cell r="G1068">
            <v>2014</v>
          </cell>
        </row>
        <row r="1069">
          <cell r="A1069">
            <v>806010</v>
          </cell>
          <cell r="B1069">
            <v>576200</v>
          </cell>
          <cell r="C1069">
            <v>576200</v>
          </cell>
          <cell r="D1069">
            <v>806010</v>
          </cell>
          <cell r="E1069">
            <v>806010</v>
          </cell>
          <cell r="F1069">
            <v>900057</v>
          </cell>
          <cell r="G1069">
            <v>2014</v>
          </cell>
        </row>
        <row r="1070">
          <cell r="A1070">
            <v>806100</v>
          </cell>
          <cell r="B1070">
            <v>806100</v>
          </cell>
          <cell r="C1070">
            <v>806100</v>
          </cell>
          <cell r="D1070">
            <v>806100</v>
          </cell>
          <cell r="E1070">
            <v>806100</v>
          </cell>
          <cell r="G1070">
            <v>291</v>
          </cell>
        </row>
        <row r="1071">
          <cell r="A1071">
            <v>806200</v>
          </cell>
          <cell r="B1071">
            <v>806200</v>
          </cell>
          <cell r="C1071">
            <v>806200</v>
          </cell>
          <cell r="D1071">
            <v>806200</v>
          </cell>
          <cell r="E1071">
            <v>806200</v>
          </cell>
          <cell r="G1071">
            <v>291</v>
          </cell>
        </row>
        <row r="1072">
          <cell r="A1072">
            <v>806500</v>
          </cell>
          <cell r="B1072">
            <v>806500</v>
          </cell>
          <cell r="C1072">
            <v>806500</v>
          </cell>
          <cell r="D1072">
            <v>806500</v>
          </cell>
          <cell r="E1072">
            <v>806500</v>
          </cell>
          <cell r="G1072">
            <v>291</v>
          </cell>
        </row>
        <row r="1073">
          <cell r="A1073">
            <v>806800</v>
          </cell>
          <cell r="B1073">
            <v>571800</v>
          </cell>
          <cell r="C1073">
            <v>571800</v>
          </cell>
          <cell r="D1073">
            <v>806800</v>
          </cell>
          <cell r="E1073">
            <v>806800</v>
          </cell>
          <cell r="G1073">
            <v>291</v>
          </cell>
        </row>
        <row r="1074">
          <cell r="A1074">
            <v>806900</v>
          </cell>
          <cell r="B1074">
            <v>806900</v>
          </cell>
          <cell r="C1074">
            <v>806900</v>
          </cell>
          <cell r="D1074">
            <v>806900</v>
          </cell>
          <cell r="E1074">
            <v>806900</v>
          </cell>
          <cell r="G1074">
            <v>291</v>
          </cell>
        </row>
        <row r="1075">
          <cell r="A1075">
            <v>807100</v>
          </cell>
          <cell r="B1075">
            <v>571600</v>
          </cell>
          <cell r="C1075">
            <v>571600</v>
          </cell>
          <cell r="D1075">
            <v>807100</v>
          </cell>
          <cell r="E1075">
            <v>571600</v>
          </cell>
          <cell r="F1075">
            <v>900057</v>
          </cell>
          <cell r="G1075">
            <v>489</v>
          </cell>
        </row>
        <row r="1076">
          <cell r="A1076">
            <v>807200</v>
          </cell>
          <cell r="B1076">
            <v>571600</v>
          </cell>
          <cell r="C1076">
            <v>571600</v>
          </cell>
          <cell r="D1076">
            <v>807200</v>
          </cell>
          <cell r="E1076">
            <v>571600</v>
          </cell>
          <cell r="F1076">
            <v>900071</v>
          </cell>
          <cell r="G1076">
            <v>489</v>
          </cell>
        </row>
        <row r="1077">
          <cell r="A1077">
            <v>807500</v>
          </cell>
          <cell r="B1077">
            <v>571600</v>
          </cell>
          <cell r="C1077">
            <v>571600</v>
          </cell>
          <cell r="D1077">
            <v>807500</v>
          </cell>
          <cell r="E1077">
            <v>807500</v>
          </cell>
          <cell r="F1077">
            <v>900057</v>
          </cell>
          <cell r="G1077">
            <v>489</v>
          </cell>
        </row>
        <row r="1078">
          <cell r="A1078">
            <v>807600</v>
          </cell>
          <cell r="D1078">
            <v>807600</v>
          </cell>
          <cell r="E1078">
            <v>807600</v>
          </cell>
          <cell r="G1078">
            <v>291</v>
          </cell>
        </row>
        <row r="1079">
          <cell r="A1079">
            <v>807700</v>
          </cell>
          <cell r="B1079">
            <v>807700</v>
          </cell>
          <cell r="C1079">
            <v>807700</v>
          </cell>
          <cell r="D1079">
            <v>807700</v>
          </cell>
          <cell r="E1079">
            <v>807700</v>
          </cell>
          <cell r="G1079">
            <v>291</v>
          </cell>
        </row>
        <row r="1080">
          <cell r="A1080">
            <v>807900</v>
          </cell>
          <cell r="B1080">
            <v>571600</v>
          </cell>
          <cell r="C1080">
            <v>571600</v>
          </cell>
          <cell r="D1080">
            <v>807900</v>
          </cell>
          <cell r="E1080">
            <v>807900</v>
          </cell>
          <cell r="F1080">
            <v>900057</v>
          </cell>
          <cell r="G1080">
            <v>489</v>
          </cell>
        </row>
        <row r="1081">
          <cell r="A1081">
            <v>808200</v>
          </cell>
          <cell r="B1081">
            <v>808200</v>
          </cell>
          <cell r="C1081">
            <v>808200</v>
          </cell>
          <cell r="D1081">
            <v>808200</v>
          </cell>
          <cell r="E1081">
            <v>808200</v>
          </cell>
          <cell r="G1081">
            <v>489</v>
          </cell>
        </row>
        <row r="1082">
          <cell r="A1082">
            <v>808300</v>
          </cell>
          <cell r="B1082">
            <v>808300</v>
          </cell>
          <cell r="C1082">
            <v>808300</v>
          </cell>
          <cell r="D1082">
            <v>808300</v>
          </cell>
          <cell r="E1082">
            <v>808300</v>
          </cell>
          <cell r="G1082">
            <v>489</v>
          </cell>
        </row>
        <row r="1083">
          <cell r="A1083">
            <v>808400</v>
          </cell>
          <cell r="B1083">
            <v>808400</v>
          </cell>
          <cell r="C1083">
            <v>808400</v>
          </cell>
          <cell r="D1083">
            <v>808400</v>
          </cell>
          <cell r="E1083">
            <v>808400</v>
          </cell>
          <cell r="F1083">
            <v>900014</v>
          </cell>
          <cell r="G1083">
            <v>2014</v>
          </cell>
        </row>
        <row r="1084">
          <cell r="A1084">
            <v>808700</v>
          </cell>
          <cell r="D1084">
            <v>808700</v>
          </cell>
          <cell r="E1084">
            <v>808700</v>
          </cell>
          <cell r="F1084">
            <v>900057</v>
          </cell>
          <cell r="G1084">
            <v>489</v>
          </cell>
        </row>
        <row r="1085">
          <cell r="A1085">
            <v>809300</v>
          </cell>
          <cell r="B1085">
            <v>809300</v>
          </cell>
          <cell r="C1085">
            <v>809300</v>
          </cell>
          <cell r="D1085">
            <v>809300</v>
          </cell>
          <cell r="E1085">
            <v>809300</v>
          </cell>
          <cell r="G1085">
            <v>291</v>
          </cell>
        </row>
        <row r="1086">
          <cell r="A1086">
            <v>809800</v>
          </cell>
          <cell r="D1086">
            <v>809800</v>
          </cell>
          <cell r="E1086">
            <v>809800</v>
          </cell>
          <cell r="G1086">
            <v>291</v>
          </cell>
        </row>
        <row r="1087">
          <cell r="A1087">
            <v>810100</v>
          </cell>
          <cell r="D1087">
            <v>810100</v>
          </cell>
          <cell r="E1087">
            <v>810100</v>
          </cell>
          <cell r="G1087">
            <v>291</v>
          </cell>
        </row>
        <row r="1088">
          <cell r="A1088">
            <v>810500</v>
          </cell>
          <cell r="D1088">
            <v>810500</v>
          </cell>
          <cell r="E1088">
            <v>810500</v>
          </cell>
          <cell r="G1088">
            <v>291</v>
          </cell>
        </row>
        <row r="1089">
          <cell r="A1089">
            <v>812100</v>
          </cell>
          <cell r="B1089">
            <v>812100</v>
          </cell>
          <cell r="C1089">
            <v>812100</v>
          </cell>
          <cell r="D1089">
            <v>812100</v>
          </cell>
          <cell r="E1089">
            <v>812100</v>
          </cell>
          <cell r="G1089">
            <v>291</v>
          </cell>
        </row>
        <row r="1090">
          <cell r="A1090">
            <v>812300</v>
          </cell>
          <cell r="B1090">
            <v>812300</v>
          </cell>
          <cell r="C1090">
            <v>812300</v>
          </cell>
          <cell r="D1090">
            <v>812300</v>
          </cell>
          <cell r="E1090">
            <v>812300</v>
          </cell>
          <cell r="G1090">
            <v>489</v>
          </cell>
        </row>
        <row r="1091">
          <cell r="A1091">
            <v>813300</v>
          </cell>
          <cell r="B1091">
            <v>813300</v>
          </cell>
          <cell r="C1091">
            <v>813300</v>
          </cell>
          <cell r="D1091">
            <v>813300</v>
          </cell>
          <cell r="E1091">
            <v>813300</v>
          </cell>
          <cell r="G1091">
            <v>489</v>
          </cell>
        </row>
        <row r="1092">
          <cell r="A1092">
            <v>813600</v>
          </cell>
          <cell r="D1092">
            <v>813600</v>
          </cell>
          <cell r="E1092">
            <v>813600</v>
          </cell>
          <cell r="F1092">
            <v>900057</v>
          </cell>
          <cell r="G1092">
            <v>489</v>
          </cell>
        </row>
        <row r="1093">
          <cell r="A1093">
            <v>813700</v>
          </cell>
          <cell r="B1093">
            <v>813700</v>
          </cell>
          <cell r="C1093">
            <v>813700</v>
          </cell>
          <cell r="D1093">
            <v>813700</v>
          </cell>
          <cell r="E1093">
            <v>813700</v>
          </cell>
          <cell r="G1093">
            <v>291</v>
          </cell>
        </row>
        <row r="1094">
          <cell r="A1094">
            <v>813800</v>
          </cell>
          <cell r="D1094">
            <v>813800</v>
          </cell>
          <cell r="E1094">
            <v>813800</v>
          </cell>
          <cell r="G1094">
            <v>291</v>
          </cell>
        </row>
        <row r="1095">
          <cell r="A1095">
            <v>813900</v>
          </cell>
          <cell r="B1095">
            <v>571800</v>
          </cell>
          <cell r="C1095">
            <v>571800</v>
          </cell>
          <cell r="D1095">
            <v>813900</v>
          </cell>
          <cell r="E1095">
            <v>571800</v>
          </cell>
          <cell r="F1095">
            <v>900057</v>
          </cell>
          <cell r="G1095">
            <v>291</v>
          </cell>
        </row>
        <row r="1096">
          <cell r="A1096">
            <v>814000</v>
          </cell>
          <cell r="D1096">
            <v>814000</v>
          </cell>
          <cell r="E1096">
            <v>814000</v>
          </cell>
          <cell r="G1096">
            <v>291</v>
          </cell>
        </row>
        <row r="1097">
          <cell r="A1097">
            <v>814002</v>
          </cell>
          <cell r="D1097">
            <v>814002</v>
          </cell>
          <cell r="E1097">
            <v>814002</v>
          </cell>
          <cell r="F1097">
            <v>900057</v>
          </cell>
          <cell r="G1097">
            <v>489</v>
          </cell>
        </row>
        <row r="1098">
          <cell r="A1098">
            <v>814004</v>
          </cell>
          <cell r="D1098">
            <v>814004</v>
          </cell>
          <cell r="E1098">
            <v>814004</v>
          </cell>
          <cell r="G1098">
            <v>291</v>
          </cell>
        </row>
        <row r="1099">
          <cell r="A1099">
            <v>814300</v>
          </cell>
          <cell r="D1099">
            <v>814300</v>
          </cell>
          <cell r="E1099">
            <v>814300</v>
          </cell>
          <cell r="F1099">
            <v>900057</v>
          </cell>
          <cell r="G1099">
            <v>489</v>
          </cell>
        </row>
        <row r="1100">
          <cell r="A1100">
            <v>814500</v>
          </cell>
          <cell r="B1100">
            <v>571800</v>
          </cell>
          <cell r="C1100">
            <v>571800</v>
          </cell>
          <cell r="D1100">
            <v>814500</v>
          </cell>
          <cell r="E1100">
            <v>571800</v>
          </cell>
          <cell r="F1100">
            <v>900057</v>
          </cell>
          <cell r="G1100">
            <v>291</v>
          </cell>
        </row>
        <row r="1101">
          <cell r="A1101">
            <v>814600</v>
          </cell>
          <cell r="D1101">
            <v>814600</v>
          </cell>
          <cell r="E1101">
            <v>814600</v>
          </cell>
          <cell r="G1101">
            <v>291</v>
          </cell>
        </row>
        <row r="1102">
          <cell r="A1102">
            <v>814700</v>
          </cell>
          <cell r="D1102">
            <v>814700</v>
          </cell>
          <cell r="E1102">
            <v>814700</v>
          </cell>
          <cell r="G1102">
            <v>291</v>
          </cell>
        </row>
        <row r="1103">
          <cell r="A1103">
            <v>814800</v>
          </cell>
          <cell r="D1103">
            <v>814800</v>
          </cell>
          <cell r="E1103">
            <v>814800</v>
          </cell>
          <cell r="G1103">
            <v>291</v>
          </cell>
        </row>
        <row r="1104">
          <cell r="A1104">
            <v>814900</v>
          </cell>
          <cell r="B1104">
            <v>571800</v>
          </cell>
          <cell r="C1104">
            <v>571800</v>
          </cell>
          <cell r="D1104">
            <v>814900</v>
          </cell>
          <cell r="E1104">
            <v>571800</v>
          </cell>
          <cell r="F1104">
            <v>900057</v>
          </cell>
          <cell r="G1104">
            <v>291</v>
          </cell>
        </row>
        <row r="1105">
          <cell r="A1105">
            <v>815000</v>
          </cell>
          <cell r="D1105">
            <v>815000</v>
          </cell>
          <cell r="E1105">
            <v>815000</v>
          </cell>
          <cell r="G1105">
            <v>291</v>
          </cell>
        </row>
        <row r="1106">
          <cell r="A1106">
            <v>815300</v>
          </cell>
          <cell r="B1106">
            <v>571800</v>
          </cell>
          <cell r="C1106">
            <v>571800</v>
          </cell>
          <cell r="D1106">
            <v>815300</v>
          </cell>
          <cell r="E1106">
            <v>571800</v>
          </cell>
          <cell r="F1106">
            <v>900057</v>
          </cell>
          <cell r="G1106">
            <v>291</v>
          </cell>
        </row>
        <row r="1107">
          <cell r="A1107">
            <v>815400</v>
          </cell>
          <cell r="B1107">
            <v>571800</v>
          </cell>
          <cell r="C1107">
            <v>571800</v>
          </cell>
          <cell r="D1107">
            <v>815400</v>
          </cell>
          <cell r="E1107">
            <v>571800</v>
          </cell>
          <cell r="F1107">
            <v>900057</v>
          </cell>
          <cell r="G1107">
            <v>291</v>
          </cell>
        </row>
        <row r="1108">
          <cell r="A1108">
            <v>815500</v>
          </cell>
          <cell r="B1108">
            <v>571800</v>
          </cell>
          <cell r="C1108">
            <v>571800</v>
          </cell>
          <cell r="D1108">
            <v>815500</v>
          </cell>
          <cell r="E1108">
            <v>571800</v>
          </cell>
          <cell r="F1108">
            <v>900057</v>
          </cell>
          <cell r="G1108">
            <v>291</v>
          </cell>
        </row>
        <row r="1109">
          <cell r="A1109">
            <v>815600</v>
          </cell>
          <cell r="D1109">
            <v>815600</v>
          </cell>
          <cell r="E1109">
            <v>815600</v>
          </cell>
          <cell r="G1109">
            <v>291</v>
          </cell>
        </row>
        <row r="1110">
          <cell r="A1110">
            <v>815700</v>
          </cell>
          <cell r="D1110">
            <v>815700</v>
          </cell>
          <cell r="E1110">
            <v>815700</v>
          </cell>
          <cell r="G1110">
            <v>291</v>
          </cell>
        </row>
        <row r="1111">
          <cell r="A1111">
            <v>815800</v>
          </cell>
          <cell r="D1111">
            <v>815800</v>
          </cell>
          <cell r="E1111">
            <v>815800</v>
          </cell>
          <cell r="G1111">
            <v>291</v>
          </cell>
        </row>
        <row r="1112">
          <cell r="A1112">
            <v>815900</v>
          </cell>
          <cell r="B1112">
            <v>571800</v>
          </cell>
          <cell r="C1112">
            <v>571800</v>
          </cell>
          <cell r="D1112">
            <v>815900</v>
          </cell>
          <cell r="E1112">
            <v>571800</v>
          </cell>
          <cell r="F1112">
            <v>900014</v>
          </cell>
          <cell r="G1112">
            <v>291</v>
          </cell>
        </row>
        <row r="1113">
          <cell r="A1113">
            <v>816100</v>
          </cell>
          <cell r="B1113">
            <v>571600</v>
          </cell>
          <cell r="C1113">
            <v>571600</v>
          </cell>
          <cell r="D1113">
            <v>816100</v>
          </cell>
          <cell r="E1113">
            <v>816100</v>
          </cell>
          <cell r="F1113">
            <v>900057</v>
          </cell>
          <cell r="G1113">
            <v>489</v>
          </cell>
        </row>
        <row r="1114">
          <cell r="A1114">
            <v>816200</v>
          </cell>
          <cell r="B1114">
            <v>571600</v>
          </cell>
          <cell r="C1114">
            <v>571600</v>
          </cell>
          <cell r="D1114">
            <v>816200</v>
          </cell>
          <cell r="E1114">
            <v>816200</v>
          </cell>
          <cell r="F1114">
            <v>900014</v>
          </cell>
          <cell r="G1114">
            <v>489</v>
          </cell>
        </row>
        <row r="1115">
          <cell r="A1115">
            <v>816300</v>
          </cell>
          <cell r="D1115">
            <v>816300</v>
          </cell>
          <cell r="E1115">
            <v>816300</v>
          </cell>
          <cell r="F1115">
            <v>900057</v>
          </cell>
          <cell r="G1115">
            <v>489</v>
          </cell>
        </row>
        <row r="1116">
          <cell r="A1116">
            <v>816400</v>
          </cell>
          <cell r="D1116">
            <v>816400</v>
          </cell>
          <cell r="E1116">
            <v>816400</v>
          </cell>
          <cell r="F1116">
            <v>900057</v>
          </cell>
          <cell r="G1116">
            <v>489</v>
          </cell>
        </row>
        <row r="1117">
          <cell r="A1117">
            <v>816500</v>
          </cell>
          <cell r="B1117">
            <v>571600</v>
          </cell>
          <cell r="C1117">
            <v>571600</v>
          </cell>
          <cell r="D1117">
            <v>816500</v>
          </cell>
          <cell r="E1117">
            <v>571600</v>
          </cell>
          <cell r="F1117">
            <v>900057</v>
          </cell>
          <cell r="G1117">
            <v>489</v>
          </cell>
        </row>
        <row r="1118">
          <cell r="A1118">
            <v>816800</v>
          </cell>
          <cell r="B1118">
            <v>576100</v>
          </cell>
          <cell r="C1118">
            <v>576100</v>
          </cell>
          <cell r="D1118">
            <v>816800</v>
          </cell>
          <cell r="E1118">
            <v>576100</v>
          </cell>
          <cell r="F1118">
            <v>900057</v>
          </cell>
          <cell r="G1118">
            <v>2054</v>
          </cell>
        </row>
        <row r="1119">
          <cell r="A1119">
            <v>817000</v>
          </cell>
          <cell r="D1119">
            <v>817000</v>
          </cell>
          <cell r="E1119">
            <v>817000</v>
          </cell>
          <cell r="G1119">
            <v>291</v>
          </cell>
        </row>
        <row r="1120">
          <cell r="A1120">
            <v>817004</v>
          </cell>
          <cell r="B1120">
            <v>571800</v>
          </cell>
          <cell r="C1120">
            <v>571800</v>
          </cell>
          <cell r="D1120">
            <v>817004</v>
          </cell>
          <cell r="E1120">
            <v>571800</v>
          </cell>
          <cell r="F1120">
            <v>900057</v>
          </cell>
          <cell r="G1120">
            <v>291</v>
          </cell>
        </row>
        <row r="1121">
          <cell r="A1121">
            <v>817200</v>
          </cell>
          <cell r="D1121">
            <v>817200</v>
          </cell>
          <cell r="E1121">
            <v>817200</v>
          </cell>
          <cell r="G1121">
            <v>291</v>
          </cell>
        </row>
        <row r="1122">
          <cell r="A1122">
            <v>817400</v>
          </cell>
          <cell r="B1122">
            <v>817400</v>
          </cell>
          <cell r="C1122">
            <v>817400</v>
          </cell>
          <cell r="D1122">
            <v>817400</v>
          </cell>
          <cell r="E1122">
            <v>817400</v>
          </cell>
          <cell r="G1122">
            <v>291</v>
          </cell>
        </row>
        <row r="1123">
          <cell r="A1123">
            <v>817500</v>
          </cell>
          <cell r="B1123">
            <v>817500</v>
          </cell>
          <cell r="C1123">
            <v>817500</v>
          </cell>
          <cell r="D1123">
            <v>817500</v>
          </cell>
          <cell r="E1123">
            <v>817500</v>
          </cell>
          <cell r="G1123">
            <v>291</v>
          </cell>
        </row>
        <row r="1124">
          <cell r="A1124">
            <v>817502</v>
          </cell>
          <cell r="D1124">
            <v>817502</v>
          </cell>
          <cell r="E1124">
            <v>817502</v>
          </cell>
          <cell r="G1124">
            <v>2054</v>
          </cell>
        </row>
        <row r="1125">
          <cell r="A1125">
            <v>817503</v>
          </cell>
          <cell r="D1125">
            <v>817503</v>
          </cell>
          <cell r="E1125">
            <v>817503</v>
          </cell>
          <cell r="F1125">
            <v>900057</v>
          </cell>
          <cell r="G1125">
            <v>489</v>
          </cell>
        </row>
        <row r="1126">
          <cell r="A1126">
            <v>817504</v>
          </cell>
          <cell r="B1126">
            <v>571600</v>
          </cell>
          <cell r="C1126">
            <v>571600</v>
          </cell>
          <cell r="D1126">
            <v>817504</v>
          </cell>
          <cell r="E1126">
            <v>571600</v>
          </cell>
          <cell r="F1126">
            <v>900014</v>
          </cell>
          <cell r="G1126">
            <v>489</v>
          </cell>
        </row>
        <row r="1127">
          <cell r="A1127">
            <v>817506</v>
          </cell>
          <cell r="D1127">
            <v>817506</v>
          </cell>
          <cell r="E1127">
            <v>817506</v>
          </cell>
          <cell r="G1127">
            <v>2043</v>
          </cell>
        </row>
        <row r="1128">
          <cell r="A1128">
            <v>817508</v>
          </cell>
          <cell r="B1128">
            <v>571800</v>
          </cell>
          <cell r="C1128">
            <v>571800</v>
          </cell>
          <cell r="D1128">
            <v>817508</v>
          </cell>
          <cell r="E1128">
            <v>571800</v>
          </cell>
          <cell r="F1128">
            <v>900057</v>
          </cell>
          <cell r="G1128">
            <v>2043</v>
          </cell>
        </row>
        <row r="1129">
          <cell r="A1129">
            <v>817509</v>
          </cell>
          <cell r="D1129">
            <v>817509</v>
          </cell>
          <cell r="E1129">
            <v>817509</v>
          </cell>
          <cell r="G1129">
            <v>2043</v>
          </cell>
        </row>
        <row r="1130">
          <cell r="A1130">
            <v>817510</v>
          </cell>
          <cell r="B1130">
            <v>571800</v>
          </cell>
          <cell r="C1130">
            <v>571800</v>
          </cell>
          <cell r="D1130">
            <v>817510</v>
          </cell>
          <cell r="E1130">
            <v>817510</v>
          </cell>
          <cell r="G1130">
            <v>291</v>
          </cell>
        </row>
        <row r="1131">
          <cell r="A1131">
            <v>817512</v>
          </cell>
          <cell r="B1131">
            <v>817500</v>
          </cell>
          <cell r="C1131">
            <v>817500</v>
          </cell>
          <cell r="D1131">
            <v>817512</v>
          </cell>
          <cell r="E1131">
            <v>817512</v>
          </cell>
          <cell r="G1131">
            <v>291</v>
          </cell>
        </row>
        <row r="1132">
          <cell r="A1132">
            <v>817513</v>
          </cell>
          <cell r="B1132">
            <v>817500</v>
          </cell>
          <cell r="C1132">
            <v>817500</v>
          </cell>
          <cell r="D1132">
            <v>817513</v>
          </cell>
          <cell r="E1132">
            <v>817513</v>
          </cell>
          <cell r="G1132">
            <v>291</v>
          </cell>
        </row>
        <row r="1133">
          <cell r="A1133">
            <v>817600</v>
          </cell>
          <cell r="B1133">
            <v>817600</v>
          </cell>
          <cell r="C1133">
            <v>817600</v>
          </cell>
          <cell r="D1133">
            <v>817600</v>
          </cell>
          <cell r="E1133">
            <v>817600</v>
          </cell>
          <cell r="F1133">
            <v>900057</v>
          </cell>
          <cell r="G1133">
            <v>2054</v>
          </cell>
        </row>
        <row r="1134">
          <cell r="A1134">
            <v>817601</v>
          </cell>
          <cell r="B1134">
            <v>817600</v>
          </cell>
          <cell r="C1134">
            <v>817600</v>
          </cell>
          <cell r="D1134">
            <v>817601</v>
          </cell>
          <cell r="E1134">
            <v>817601</v>
          </cell>
          <cell r="F1134">
            <v>900071</v>
          </cell>
          <cell r="G1134">
            <v>2054</v>
          </cell>
        </row>
        <row r="1135">
          <cell r="A1135">
            <v>817700</v>
          </cell>
          <cell r="D1135">
            <v>817700</v>
          </cell>
          <cell r="E1135">
            <v>817700</v>
          </cell>
          <cell r="F1135">
            <v>900057</v>
          </cell>
          <cell r="G1135">
            <v>489</v>
          </cell>
        </row>
        <row r="1136">
          <cell r="A1136">
            <v>818100</v>
          </cell>
          <cell r="B1136">
            <v>818100</v>
          </cell>
          <cell r="C1136">
            <v>818100</v>
          </cell>
          <cell r="D1136">
            <v>818100</v>
          </cell>
          <cell r="E1136">
            <v>818100</v>
          </cell>
          <cell r="G1136">
            <v>770</v>
          </cell>
        </row>
        <row r="1137">
          <cell r="A1137">
            <v>818300</v>
          </cell>
          <cell r="B1137">
            <v>571600</v>
          </cell>
          <cell r="C1137">
            <v>571600</v>
          </cell>
          <cell r="D1137">
            <v>818300</v>
          </cell>
          <cell r="E1137">
            <v>571600</v>
          </cell>
          <cell r="F1137">
            <v>900014</v>
          </cell>
          <cell r="G1137">
            <v>489</v>
          </cell>
        </row>
        <row r="1138">
          <cell r="A1138">
            <v>818600</v>
          </cell>
          <cell r="B1138">
            <v>818600</v>
          </cell>
          <cell r="C1138">
            <v>818600</v>
          </cell>
          <cell r="D1138">
            <v>818600</v>
          </cell>
          <cell r="E1138">
            <v>818600</v>
          </cell>
          <cell r="G1138">
            <v>291</v>
          </cell>
        </row>
        <row r="1139">
          <cell r="A1139">
            <v>818700</v>
          </cell>
          <cell r="B1139">
            <v>818700</v>
          </cell>
          <cell r="C1139">
            <v>818700</v>
          </cell>
          <cell r="D1139">
            <v>818700</v>
          </cell>
          <cell r="E1139">
            <v>818700</v>
          </cell>
          <cell r="G1139">
            <v>826</v>
          </cell>
        </row>
        <row r="1140">
          <cell r="A1140">
            <v>819100</v>
          </cell>
          <cell r="B1140">
            <v>819100</v>
          </cell>
          <cell r="C1140">
            <v>819100</v>
          </cell>
          <cell r="D1140">
            <v>819100</v>
          </cell>
          <cell r="E1140">
            <v>819100</v>
          </cell>
          <cell r="G1140">
            <v>291</v>
          </cell>
        </row>
        <row r="1141">
          <cell r="A1141">
            <v>819200</v>
          </cell>
          <cell r="B1141">
            <v>571800</v>
          </cell>
          <cell r="C1141">
            <v>571800</v>
          </cell>
          <cell r="D1141">
            <v>819200</v>
          </cell>
          <cell r="E1141">
            <v>571800</v>
          </cell>
          <cell r="F1141">
            <v>900057</v>
          </cell>
          <cell r="G1141">
            <v>291</v>
          </cell>
        </row>
        <row r="1142">
          <cell r="A1142">
            <v>819400</v>
          </cell>
          <cell r="D1142">
            <v>819400</v>
          </cell>
          <cell r="E1142">
            <v>819400</v>
          </cell>
          <cell r="G1142">
            <v>826</v>
          </cell>
        </row>
        <row r="1143">
          <cell r="A1143">
            <v>819500</v>
          </cell>
          <cell r="D1143">
            <v>819500</v>
          </cell>
          <cell r="E1143">
            <v>819500</v>
          </cell>
          <cell r="G1143">
            <v>232</v>
          </cell>
        </row>
        <row r="1144">
          <cell r="A1144">
            <v>819600</v>
          </cell>
          <cell r="D1144">
            <v>819600</v>
          </cell>
          <cell r="E1144">
            <v>819600</v>
          </cell>
          <cell r="G1144">
            <v>291</v>
          </cell>
        </row>
        <row r="1145">
          <cell r="A1145">
            <v>819700</v>
          </cell>
          <cell r="B1145">
            <v>819700</v>
          </cell>
          <cell r="C1145">
            <v>819700</v>
          </cell>
          <cell r="D1145">
            <v>819700</v>
          </cell>
          <cell r="E1145">
            <v>819700</v>
          </cell>
          <cell r="G1145">
            <v>291</v>
          </cell>
        </row>
        <row r="1146">
          <cell r="A1146">
            <v>819900</v>
          </cell>
          <cell r="B1146">
            <v>571600</v>
          </cell>
          <cell r="C1146">
            <v>571600</v>
          </cell>
          <cell r="D1146">
            <v>819900</v>
          </cell>
          <cell r="E1146">
            <v>819900</v>
          </cell>
          <cell r="F1146">
            <v>900057</v>
          </cell>
          <cell r="G1146">
            <v>489</v>
          </cell>
        </row>
        <row r="1147">
          <cell r="A1147">
            <v>820000</v>
          </cell>
          <cell r="D1147">
            <v>820000</v>
          </cell>
          <cell r="E1147">
            <v>820000</v>
          </cell>
          <cell r="G1147">
            <v>291</v>
          </cell>
        </row>
        <row r="1148">
          <cell r="A1148">
            <v>820200</v>
          </cell>
          <cell r="B1148">
            <v>820200</v>
          </cell>
          <cell r="C1148">
            <v>820200</v>
          </cell>
          <cell r="D1148">
            <v>820200</v>
          </cell>
          <cell r="E1148">
            <v>820200</v>
          </cell>
          <cell r="G1148">
            <v>291</v>
          </cell>
        </row>
        <row r="1149">
          <cell r="A1149">
            <v>820400</v>
          </cell>
          <cell r="D1149">
            <v>820400</v>
          </cell>
          <cell r="E1149">
            <v>820400</v>
          </cell>
          <cell r="F1149">
            <v>900057</v>
          </cell>
          <cell r="G1149">
            <v>489</v>
          </cell>
        </row>
        <row r="1150">
          <cell r="A1150">
            <v>820500</v>
          </cell>
          <cell r="D1150">
            <v>820500</v>
          </cell>
          <cell r="E1150">
            <v>820500</v>
          </cell>
          <cell r="F1150">
            <v>900057</v>
          </cell>
          <cell r="G1150">
            <v>489</v>
          </cell>
        </row>
        <row r="1151">
          <cell r="A1151">
            <v>820900</v>
          </cell>
          <cell r="B1151">
            <v>817500</v>
          </cell>
          <cell r="C1151">
            <v>817500</v>
          </cell>
          <cell r="D1151">
            <v>820900</v>
          </cell>
          <cell r="E1151">
            <v>817500</v>
          </cell>
          <cell r="F1151">
            <v>900057</v>
          </cell>
          <cell r="G1151">
            <v>291</v>
          </cell>
        </row>
        <row r="1152">
          <cell r="A1152">
            <v>821000</v>
          </cell>
          <cell r="D1152">
            <v>821000</v>
          </cell>
          <cell r="E1152">
            <v>821000</v>
          </cell>
          <cell r="G1152">
            <v>826</v>
          </cell>
        </row>
        <row r="1153">
          <cell r="A1153">
            <v>821100</v>
          </cell>
          <cell r="B1153">
            <v>571600</v>
          </cell>
          <cell r="C1153">
            <v>571600</v>
          </cell>
          <cell r="D1153">
            <v>821100</v>
          </cell>
          <cell r="E1153">
            <v>821100</v>
          </cell>
          <cell r="F1153">
            <v>900014</v>
          </cell>
          <cell r="G1153">
            <v>489</v>
          </cell>
        </row>
        <row r="1154">
          <cell r="A1154">
            <v>821300</v>
          </cell>
          <cell r="B1154">
            <v>821300</v>
          </cell>
          <cell r="C1154">
            <v>821300</v>
          </cell>
          <cell r="D1154">
            <v>821300</v>
          </cell>
          <cell r="E1154">
            <v>821300</v>
          </cell>
          <cell r="G1154">
            <v>826</v>
          </cell>
        </row>
        <row r="1155">
          <cell r="A1155">
            <v>821400</v>
          </cell>
          <cell r="D1155">
            <v>821400</v>
          </cell>
          <cell r="E1155">
            <v>821400</v>
          </cell>
          <cell r="G1155">
            <v>826</v>
          </cell>
        </row>
        <row r="1156">
          <cell r="A1156">
            <v>821800</v>
          </cell>
          <cell r="D1156">
            <v>821800</v>
          </cell>
          <cell r="E1156">
            <v>821800</v>
          </cell>
          <cell r="G1156">
            <v>826</v>
          </cell>
        </row>
        <row r="1157">
          <cell r="A1157">
            <v>850000</v>
          </cell>
          <cell r="B1157">
            <v>850000</v>
          </cell>
          <cell r="C1157">
            <v>850000</v>
          </cell>
          <cell r="D1157">
            <v>850000</v>
          </cell>
          <cell r="E1157">
            <v>850000</v>
          </cell>
          <cell r="G1157">
            <v>826</v>
          </cell>
        </row>
        <row r="1158">
          <cell r="A1158">
            <v>850001</v>
          </cell>
          <cell r="D1158">
            <v>850001</v>
          </cell>
          <cell r="E1158">
            <v>850001</v>
          </cell>
          <cell r="G1158">
            <v>826</v>
          </cell>
        </row>
        <row r="1159">
          <cell r="A1159">
            <v>850002</v>
          </cell>
          <cell r="B1159">
            <v>850000</v>
          </cell>
          <cell r="C1159">
            <v>850000</v>
          </cell>
          <cell r="D1159">
            <v>850002</v>
          </cell>
          <cell r="E1159">
            <v>850002</v>
          </cell>
          <cell r="G1159">
            <v>826</v>
          </cell>
        </row>
        <row r="1160">
          <cell r="A1160">
            <v>850003</v>
          </cell>
          <cell r="D1160">
            <v>850003</v>
          </cell>
          <cell r="E1160">
            <v>850003</v>
          </cell>
          <cell r="G1160">
            <v>826</v>
          </cell>
        </row>
        <row r="1161">
          <cell r="A1161">
            <v>850100</v>
          </cell>
          <cell r="B1161">
            <v>850100</v>
          </cell>
          <cell r="C1161">
            <v>850100</v>
          </cell>
          <cell r="D1161">
            <v>850100</v>
          </cell>
          <cell r="E1161">
            <v>850100</v>
          </cell>
          <cell r="G1161">
            <v>826</v>
          </cell>
        </row>
        <row r="1162">
          <cell r="A1162">
            <v>850101</v>
          </cell>
          <cell r="B1162">
            <v>817500</v>
          </cell>
          <cell r="C1162">
            <v>817500</v>
          </cell>
          <cell r="D1162">
            <v>850101</v>
          </cell>
          <cell r="E1162">
            <v>850101</v>
          </cell>
          <cell r="G1162">
            <v>291</v>
          </cell>
        </row>
        <row r="1163">
          <cell r="A1163">
            <v>850103</v>
          </cell>
          <cell r="B1163">
            <v>850103</v>
          </cell>
          <cell r="C1163">
            <v>850103</v>
          </cell>
          <cell r="D1163">
            <v>850103</v>
          </cell>
          <cell r="E1163">
            <v>850103</v>
          </cell>
          <cell r="G1163">
            <v>291</v>
          </cell>
        </row>
        <row r="1164">
          <cell r="A1164">
            <v>850105</v>
          </cell>
          <cell r="B1164">
            <v>850105</v>
          </cell>
          <cell r="C1164">
            <v>850105</v>
          </cell>
          <cell r="D1164">
            <v>850105</v>
          </cell>
          <cell r="E1164">
            <v>850105</v>
          </cell>
          <cell r="G1164">
            <v>291</v>
          </cell>
        </row>
        <row r="1165">
          <cell r="A1165">
            <v>850106</v>
          </cell>
          <cell r="D1165">
            <v>850106</v>
          </cell>
          <cell r="E1165">
            <v>850106</v>
          </cell>
          <cell r="G1165">
            <v>291</v>
          </cell>
        </row>
        <row r="1166">
          <cell r="A1166">
            <v>850107</v>
          </cell>
          <cell r="D1166">
            <v>850107</v>
          </cell>
          <cell r="E1166">
            <v>850107</v>
          </cell>
          <cell r="G1166">
            <v>291</v>
          </cell>
        </row>
        <row r="1167">
          <cell r="A1167">
            <v>850200</v>
          </cell>
          <cell r="B1167">
            <v>850200</v>
          </cell>
          <cell r="C1167">
            <v>850200</v>
          </cell>
          <cell r="D1167">
            <v>850200</v>
          </cell>
          <cell r="E1167">
            <v>850200</v>
          </cell>
          <cell r="G1167">
            <v>826</v>
          </cell>
        </row>
        <row r="1168">
          <cell r="A1168">
            <v>850201</v>
          </cell>
          <cell r="B1168">
            <v>850201</v>
          </cell>
          <cell r="C1168">
            <v>850201</v>
          </cell>
          <cell r="D1168">
            <v>850201</v>
          </cell>
          <cell r="E1168">
            <v>850201</v>
          </cell>
          <cell r="G1168">
            <v>291</v>
          </cell>
        </row>
        <row r="1169">
          <cell r="A1169">
            <v>850202</v>
          </cell>
          <cell r="B1169">
            <v>850202</v>
          </cell>
          <cell r="C1169">
            <v>850202</v>
          </cell>
          <cell r="D1169">
            <v>850202</v>
          </cell>
          <cell r="E1169">
            <v>850202</v>
          </cell>
          <cell r="G1169">
            <v>291</v>
          </cell>
        </row>
        <row r="1170">
          <cell r="A1170">
            <v>850206</v>
          </cell>
          <cell r="B1170">
            <v>850200</v>
          </cell>
          <cell r="C1170">
            <v>850200</v>
          </cell>
          <cell r="D1170">
            <v>850206</v>
          </cell>
          <cell r="E1170">
            <v>850206</v>
          </cell>
          <cell r="G1170">
            <v>826</v>
          </cell>
        </row>
        <row r="1171">
          <cell r="A1171">
            <v>850207</v>
          </cell>
          <cell r="B1171">
            <v>571700</v>
          </cell>
          <cell r="C1171">
            <v>571700</v>
          </cell>
          <cell r="D1171">
            <v>850207</v>
          </cell>
          <cell r="E1171">
            <v>571700</v>
          </cell>
          <cell r="F1171">
            <v>900014</v>
          </cell>
          <cell r="G1171">
            <v>291</v>
          </cell>
        </row>
        <row r="1172">
          <cell r="A1172">
            <v>890100</v>
          </cell>
          <cell r="B1172">
            <v>890100</v>
          </cell>
          <cell r="C1172">
            <v>890100</v>
          </cell>
          <cell r="D1172">
            <v>890100</v>
          </cell>
          <cell r="E1172">
            <v>890100</v>
          </cell>
          <cell r="G1172">
            <v>770</v>
          </cell>
        </row>
        <row r="1173">
          <cell r="A1173">
            <v>890200</v>
          </cell>
          <cell r="B1173">
            <v>890200</v>
          </cell>
          <cell r="C1173">
            <v>890200</v>
          </cell>
          <cell r="D1173">
            <v>890200</v>
          </cell>
          <cell r="E1173">
            <v>890200</v>
          </cell>
          <cell r="G1173">
            <v>770</v>
          </cell>
        </row>
        <row r="1174">
          <cell r="A1174">
            <v>890201</v>
          </cell>
          <cell r="D1174">
            <v>890201</v>
          </cell>
          <cell r="E1174">
            <v>890201</v>
          </cell>
          <cell r="G1174">
            <v>291</v>
          </cell>
        </row>
        <row r="1175">
          <cell r="A1175">
            <v>890300</v>
          </cell>
          <cell r="B1175">
            <v>890300</v>
          </cell>
          <cell r="C1175">
            <v>890300</v>
          </cell>
          <cell r="D1175">
            <v>890300</v>
          </cell>
          <cell r="E1175">
            <v>890300</v>
          </cell>
          <cell r="G1175">
            <v>789</v>
          </cell>
        </row>
        <row r="1176">
          <cell r="A1176">
            <v>890601</v>
          </cell>
          <cell r="D1176">
            <v>890601</v>
          </cell>
          <cell r="E1176">
            <v>890601</v>
          </cell>
          <cell r="G1176">
            <v>789</v>
          </cell>
        </row>
        <row r="1177">
          <cell r="A1177">
            <v>890800</v>
          </cell>
          <cell r="B1177">
            <v>890800</v>
          </cell>
          <cell r="C1177">
            <v>890800</v>
          </cell>
          <cell r="D1177">
            <v>890800</v>
          </cell>
          <cell r="E1177">
            <v>890800</v>
          </cell>
          <cell r="G1177">
            <v>770</v>
          </cell>
        </row>
        <row r="1178">
          <cell r="A1178">
            <v>890900</v>
          </cell>
          <cell r="B1178">
            <v>890900</v>
          </cell>
          <cell r="C1178">
            <v>890900</v>
          </cell>
          <cell r="D1178">
            <v>890900</v>
          </cell>
          <cell r="E1178">
            <v>890900</v>
          </cell>
          <cell r="G1178">
            <v>291</v>
          </cell>
        </row>
        <row r="1179">
          <cell r="A1179">
            <v>891500</v>
          </cell>
          <cell r="B1179">
            <v>891500</v>
          </cell>
          <cell r="C1179">
            <v>891500</v>
          </cell>
          <cell r="D1179">
            <v>891500</v>
          </cell>
          <cell r="E1179">
            <v>891500</v>
          </cell>
          <cell r="G1179">
            <v>770</v>
          </cell>
        </row>
        <row r="1180">
          <cell r="A1180">
            <v>891501</v>
          </cell>
          <cell r="B1180">
            <v>891500</v>
          </cell>
          <cell r="C1180">
            <v>891500</v>
          </cell>
          <cell r="D1180">
            <v>891501</v>
          </cell>
          <cell r="E1180">
            <v>891501</v>
          </cell>
          <cell r="G1180">
            <v>770</v>
          </cell>
        </row>
        <row r="1181">
          <cell r="A1181">
            <v>891502</v>
          </cell>
          <cell r="D1181">
            <v>891502</v>
          </cell>
          <cell r="E1181">
            <v>891502</v>
          </cell>
          <cell r="G1181">
            <v>770</v>
          </cell>
        </row>
        <row r="1182">
          <cell r="A1182">
            <v>892000</v>
          </cell>
          <cell r="B1182">
            <v>892000</v>
          </cell>
          <cell r="C1182">
            <v>892000</v>
          </cell>
          <cell r="D1182">
            <v>892000</v>
          </cell>
          <cell r="E1182">
            <v>892000</v>
          </cell>
          <cell r="G1182">
            <v>789</v>
          </cell>
        </row>
        <row r="1183">
          <cell r="A1183">
            <v>892200</v>
          </cell>
          <cell r="B1183">
            <v>892200</v>
          </cell>
          <cell r="C1183">
            <v>892200</v>
          </cell>
          <cell r="D1183">
            <v>892200</v>
          </cell>
          <cell r="E1183">
            <v>892200</v>
          </cell>
          <cell r="G1183">
            <v>770</v>
          </cell>
        </row>
        <row r="1184">
          <cell r="A1184">
            <v>892203</v>
          </cell>
          <cell r="B1184">
            <v>892200</v>
          </cell>
          <cell r="C1184">
            <v>892200</v>
          </cell>
          <cell r="D1184">
            <v>892203</v>
          </cell>
          <cell r="E1184">
            <v>892203</v>
          </cell>
          <cell r="G1184">
            <v>770</v>
          </cell>
        </row>
        <row r="1185">
          <cell r="A1185">
            <v>893200</v>
          </cell>
          <cell r="D1185">
            <v>893200</v>
          </cell>
          <cell r="E1185">
            <v>893200</v>
          </cell>
          <cell r="G1185">
            <v>789</v>
          </cell>
        </row>
        <row r="1186">
          <cell r="A1186">
            <v>893300</v>
          </cell>
          <cell r="B1186">
            <v>893300</v>
          </cell>
          <cell r="C1186">
            <v>893300</v>
          </cell>
          <cell r="D1186">
            <v>893300</v>
          </cell>
          <cell r="E1186">
            <v>893300</v>
          </cell>
          <cell r="G1186">
            <v>770</v>
          </cell>
        </row>
        <row r="1187">
          <cell r="A1187">
            <v>893800</v>
          </cell>
          <cell r="B1187">
            <v>893800</v>
          </cell>
          <cell r="C1187">
            <v>893800</v>
          </cell>
          <cell r="D1187">
            <v>893800</v>
          </cell>
          <cell r="E1187">
            <v>893800</v>
          </cell>
          <cell r="G1187">
            <v>770</v>
          </cell>
        </row>
        <row r="1188">
          <cell r="A1188">
            <v>893801</v>
          </cell>
          <cell r="D1188">
            <v>893801</v>
          </cell>
          <cell r="E1188">
            <v>893801</v>
          </cell>
          <cell r="G1188">
            <v>789</v>
          </cell>
        </row>
        <row r="1189">
          <cell r="A1189">
            <v>894600</v>
          </cell>
          <cell r="D1189">
            <v>894600</v>
          </cell>
          <cell r="E1189">
            <v>894600</v>
          </cell>
          <cell r="G1189">
            <v>789</v>
          </cell>
        </row>
        <row r="1190">
          <cell r="A1190">
            <v>894700</v>
          </cell>
          <cell r="B1190">
            <v>894700</v>
          </cell>
          <cell r="C1190">
            <v>894700</v>
          </cell>
          <cell r="D1190">
            <v>894700</v>
          </cell>
          <cell r="E1190">
            <v>894700</v>
          </cell>
          <cell r="G1190">
            <v>789</v>
          </cell>
        </row>
        <row r="1191">
          <cell r="A1191">
            <v>910050</v>
          </cell>
          <cell r="B1191">
            <v>910050</v>
          </cell>
          <cell r="C1191">
            <v>910050</v>
          </cell>
          <cell r="D1191">
            <v>910050</v>
          </cell>
          <cell r="E1191">
            <v>910050</v>
          </cell>
          <cell r="G1191">
            <v>789</v>
          </cell>
        </row>
        <row r="1192">
          <cell r="A1192">
            <v>910055</v>
          </cell>
          <cell r="B1192">
            <v>910055</v>
          </cell>
          <cell r="C1192">
            <v>910055</v>
          </cell>
          <cell r="D1192">
            <v>910055</v>
          </cell>
          <cell r="E1192">
            <v>910055</v>
          </cell>
          <cell r="G1192">
            <v>770</v>
          </cell>
        </row>
        <row r="1193">
          <cell r="A1193">
            <v>910056</v>
          </cell>
          <cell r="B1193">
            <v>910056</v>
          </cell>
          <cell r="C1193">
            <v>910056</v>
          </cell>
          <cell r="D1193">
            <v>910056</v>
          </cell>
          <cell r="E1193">
            <v>910056</v>
          </cell>
          <cell r="G1193">
            <v>789</v>
          </cell>
        </row>
        <row r="1194">
          <cell r="A1194">
            <v>920000</v>
          </cell>
          <cell r="B1194">
            <v>920000</v>
          </cell>
          <cell r="C1194">
            <v>920000</v>
          </cell>
          <cell r="D1194">
            <v>920000</v>
          </cell>
          <cell r="E1194">
            <v>920000</v>
          </cell>
          <cell r="G1194">
            <v>770</v>
          </cell>
        </row>
        <row r="1195">
          <cell r="A1195">
            <v>920100</v>
          </cell>
          <cell r="B1195">
            <v>920100</v>
          </cell>
          <cell r="C1195">
            <v>920100</v>
          </cell>
          <cell r="D1195">
            <v>920100</v>
          </cell>
          <cell r="E1195">
            <v>920100</v>
          </cell>
          <cell r="G1195">
            <v>789</v>
          </cell>
        </row>
      </sheetData>
      <sheetData sheetId="2" refreshError="1"/>
      <sheetData sheetId="3" refreshError="1">
        <row r="1">
          <cell r="S1" t="str">
            <v>担当</v>
          </cell>
        </row>
        <row r="2">
          <cell r="S2" t="str">
            <v>CODE</v>
          </cell>
          <cell r="T2" t="str">
            <v>担当者</v>
          </cell>
        </row>
        <row r="3">
          <cell r="S3">
            <v>27</v>
          </cell>
          <cell r="T3" t="str">
            <v>泉川</v>
          </cell>
        </row>
        <row r="4">
          <cell r="S4">
            <v>29</v>
          </cell>
          <cell r="T4" t="str">
            <v>山沢</v>
          </cell>
        </row>
        <row r="5">
          <cell r="S5">
            <v>33</v>
          </cell>
          <cell r="T5" t="str">
            <v>茂呂</v>
          </cell>
        </row>
        <row r="6">
          <cell r="S6">
            <v>36</v>
          </cell>
          <cell r="T6" t="str">
            <v>大野</v>
          </cell>
        </row>
        <row r="7">
          <cell r="S7">
            <v>41</v>
          </cell>
          <cell r="T7" t="str">
            <v>福田（圭）</v>
          </cell>
        </row>
        <row r="8">
          <cell r="S8">
            <v>44</v>
          </cell>
          <cell r="T8" t="str">
            <v>小沼</v>
          </cell>
        </row>
        <row r="9">
          <cell r="S9">
            <v>47</v>
          </cell>
          <cell r="T9" t="str">
            <v>高田</v>
          </cell>
        </row>
        <row r="10">
          <cell r="S10">
            <v>48</v>
          </cell>
          <cell r="T10" t="str">
            <v>本橋（政）</v>
          </cell>
        </row>
        <row r="11">
          <cell r="S11">
            <v>50</v>
          </cell>
          <cell r="T11" t="str">
            <v>安田</v>
          </cell>
        </row>
        <row r="12">
          <cell r="S12">
            <v>51</v>
          </cell>
          <cell r="T12" t="str">
            <v>森山</v>
          </cell>
        </row>
        <row r="13">
          <cell r="S13">
            <v>55</v>
          </cell>
          <cell r="T13" t="str">
            <v>加藤（正）</v>
          </cell>
        </row>
        <row r="14">
          <cell r="S14">
            <v>56</v>
          </cell>
          <cell r="T14" t="str">
            <v>沢田</v>
          </cell>
        </row>
        <row r="15">
          <cell r="S15">
            <v>57</v>
          </cell>
          <cell r="T15" t="str">
            <v>青山</v>
          </cell>
        </row>
        <row r="16">
          <cell r="S16">
            <v>60</v>
          </cell>
          <cell r="T16" t="str">
            <v>大野</v>
          </cell>
        </row>
        <row r="17">
          <cell r="S17">
            <v>61</v>
          </cell>
          <cell r="T17" t="str">
            <v>岡</v>
          </cell>
        </row>
        <row r="18">
          <cell r="S18">
            <v>66</v>
          </cell>
          <cell r="T18" t="str">
            <v>竹内</v>
          </cell>
        </row>
        <row r="19">
          <cell r="S19">
            <v>70</v>
          </cell>
          <cell r="T19" t="str">
            <v>戸谷</v>
          </cell>
        </row>
        <row r="20">
          <cell r="S20">
            <v>72</v>
          </cell>
          <cell r="T20" t="str">
            <v>矢島（隆）</v>
          </cell>
        </row>
        <row r="21">
          <cell r="S21">
            <v>77</v>
          </cell>
          <cell r="T21" t="str">
            <v>末原</v>
          </cell>
        </row>
        <row r="22">
          <cell r="S22">
            <v>78</v>
          </cell>
          <cell r="T22" t="str">
            <v>原田</v>
          </cell>
        </row>
        <row r="23">
          <cell r="S23">
            <v>79</v>
          </cell>
          <cell r="T23" t="str">
            <v>林</v>
          </cell>
        </row>
        <row r="24">
          <cell r="S24">
            <v>82</v>
          </cell>
          <cell r="T24" t="str">
            <v>小原</v>
          </cell>
        </row>
        <row r="25">
          <cell r="S25">
            <v>83</v>
          </cell>
          <cell r="T25" t="str">
            <v>末広</v>
          </cell>
        </row>
        <row r="26">
          <cell r="S26">
            <v>84</v>
          </cell>
          <cell r="T26" t="str">
            <v>福井</v>
          </cell>
        </row>
        <row r="27">
          <cell r="S27">
            <v>101</v>
          </cell>
          <cell r="T27" t="str">
            <v>久波</v>
          </cell>
        </row>
        <row r="28">
          <cell r="S28">
            <v>103</v>
          </cell>
          <cell r="T28" t="str">
            <v>阿部</v>
          </cell>
        </row>
        <row r="29">
          <cell r="S29">
            <v>104</v>
          </cell>
          <cell r="T29" t="str">
            <v>木下</v>
          </cell>
        </row>
        <row r="30">
          <cell r="S30">
            <v>105</v>
          </cell>
          <cell r="T30" t="str">
            <v>斎藤</v>
          </cell>
        </row>
        <row r="31">
          <cell r="S31">
            <v>111</v>
          </cell>
          <cell r="T31" t="str">
            <v>石渡</v>
          </cell>
        </row>
        <row r="32">
          <cell r="S32">
            <v>112</v>
          </cell>
          <cell r="T32" t="str">
            <v>伊藤（雅）</v>
          </cell>
        </row>
        <row r="33">
          <cell r="S33">
            <v>117</v>
          </cell>
          <cell r="T33" t="str">
            <v>沢田</v>
          </cell>
        </row>
        <row r="34">
          <cell r="S34">
            <v>121</v>
          </cell>
          <cell r="T34" t="str">
            <v>中山</v>
          </cell>
        </row>
        <row r="35">
          <cell r="S35">
            <v>122</v>
          </cell>
          <cell r="T35" t="str">
            <v>伊藤（勇）</v>
          </cell>
        </row>
        <row r="36">
          <cell r="S36">
            <v>123</v>
          </cell>
          <cell r="T36" t="str">
            <v>早田</v>
          </cell>
        </row>
        <row r="37">
          <cell r="S37">
            <v>124</v>
          </cell>
          <cell r="T37" t="str">
            <v>川越</v>
          </cell>
        </row>
        <row r="38">
          <cell r="S38">
            <v>128</v>
          </cell>
          <cell r="T38" t="str">
            <v>松下</v>
          </cell>
        </row>
        <row r="39">
          <cell r="S39">
            <v>130</v>
          </cell>
          <cell r="T39" t="str">
            <v>宮下</v>
          </cell>
        </row>
        <row r="40">
          <cell r="S40">
            <v>131</v>
          </cell>
          <cell r="T40" t="str">
            <v>小林</v>
          </cell>
        </row>
        <row r="41">
          <cell r="S41">
            <v>132</v>
          </cell>
          <cell r="T41" t="str">
            <v>吉田</v>
          </cell>
        </row>
        <row r="42">
          <cell r="S42">
            <v>134</v>
          </cell>
          <cell r="T42" t="str">
            <v>田代</v>
          </cell>
        </row>
        <row r="43">
          <cell r="S43">
            <v>135</v>
          </cell>
          <cell r="T43" t="str">
            <v>三宅</v>
          </cell>
        </row>
        <row r="44">
          <cell r="S44">
            <v>136</v>
          </cell>
          <cell r="T44" t="str">
            <v>井原</v>
          </cell>
        </row>
        <row r="45">
          <cell r="S45">
            <v>137</v>
          </cell>
          <cell r="T45" t="str">
            <v>杉本</v>
          </cell>
        </row>
        <row r="46">
          <cell r="S46">
            <v>142</v>
          </cell>
          <cell r="T46" t="str">
            <v>若原</v>
          </cell>
        </row>
        <row r="47">
          <cell r="S47">
            <v>145</v>
          </cell>
          <cell r="T47" t="str">
            <v>山崎</v>
          </cell>
        </row>
        <row r="48">
          <cell r="S48">
            <v>146</v>
          </cell>
          <cell r="T48" t="str">
            <v>中務</v>
          </cell>
        </row>
        <row r="49">
          <cell r="S49">
            <v>147</v>
          </cell>
          <cell r="T49" t="str">
            <v>加藤</v>
          </cell>
        </row>
        <row r="50">
          <cell r="S50">
            <v>148</v>
          </cell>
          <cell r="T50" t="str">
            <v>南部</v>
          </cell>
        </row>
        <row r="51">
          <cell r="S51">
            <v>151</v>
          </cell>
          <cell r="T51" t="str">
            <v>矢畑</v>
          </cell>
        </row>
        <row r="52">
          <cell r="S52">
            <v>154</v>
          </cell>
          <cell r="T52" t="str">
            <v>藤崎</v>
          </cell>
        </row>
        <row r="53">
          <cell r="S53">
            <v>156</v>
          </cell>
          <cell r="T53" t="str">
            <v>阿部</v>
          </cell>
        </row>
        <row r="54">
          <cell r="S54">
            <v>157</v>
          </cell>
          <cell r="T54" t="str">
            <v>永冨</v>
          </cell>
        </row>
        <row r="55">
          <cell r="S55">
            <v>161</v>
          </cell>
          <cell r="T55" t="str">
            <v>篠塚</v>
          </cell>
        </row>
        <row r="56">
          <cell r="S56">
            <v>171</v>
          </cell>
          <cell r="T56" t="str">
            <v>中村(章)</v>
          </cell>
        </row>
        <row r="57">
          <cell r="S57">
            <v>172</v>
          </cell>
          <cell r="T57" t="str">
            <v>風見</v>
          </cell>
        </row>
        <row r="58">
          <cell r="S58">
            <v>173</v>
          </cell>
          <cell r="T58" t="str">
            <v>白木</v>
          </cell>
        </row>
        <row r="59">
          <cell r="S59">
            <v>175</v>
          </cell>
          <cell r="T59" t="str">
            <v>澤村</v>
          </cell>
        </row>
        <row r="60">
          <cell r="S60">
            <v>176</v>
          </cell>
          <cell r="T60" t="str">
            <v>本郷</v>
          </cell>
        </row>
        <row r="61">
          <cell r="S61">
            <v>177</v>
          </cell>
          <cell r="T61" t="str">
            <v>中村(正)</v>
          </cell>
        </row>
        <row r="62">
          <cell r="S62">
            <v>178</v>
          </cell>
          <cell r="T62" t="str">
            <v>土屋</v>
          </cell>
        </row>
        <row r="63">
          <cell r="S63">
            <v>182</v>
          </cell>
          <cell r="T63" t="str">
            <v>安井</v>
          </cell>
        </row>
        <row r="64">
          <cell r="S64">
            <v>185</v>
          </cell>
          <cell r="T64" t="str">
            <v>桑原</v>
          </cell>
        </row>
        <row r="65">
          <cell r="S65">
            <v>188</v>
          </cell>
          <cell r="T65" t="str">
            <v>具志堅</v>
          </cell>
        </row>
        <row r="66">
          <cell r="S66">
            <v>189</v>
          </cell>
          <cell r="T66" t="str">
            <v>中川</v>
          </cell>
        </row>
        <row r="67">
          <cell r="S67">
            <v>190</v>
          </cell>
          <cell r="T67" t="str">
            <v>杉本</v>
          </cell>
        </row>
        <row r="68">
          <cell r="S68">
            <v>191</v>
          </cell>
          <cell r="T68" t="str">
            <v>飯田</v>
          </cell>
        </row>
        <row r="69">
          <cell r="S69">
            <v>192</v>
          </cell>
          <cell r="T69" t="str">
            <v>大山</v>
          </cell>
        </row>
        <row r="70">
          <cell r="S70">
            <v>193</v>
          </cell>
          <cell r="T70" t="str">
            <v>茂呂沢</v>
          </cell>
        </row>
        <row r="71">
          <cell r="S71">
            <v>194</v>
          </cell>
          <cell r="T71" t="str">
            <v>高橋</v>
          </cell>
        </row>
        <row r="72">
          <cell r="S72">
            <v>199</v>
          </cell>
          <cell r="T72" t="str">
            <v>小林</v>
          </cell>
        </row>
        <row r="73">
          <cell r="S73">
            <v>200</v>
          </cell>
          <cell r="T73" t="str">
            <v>岡本</v>
          </cell>
        </row>
        <row r="74">
          <cell r="S74">
            <v>201</v>
          </cell>
          <cell r="T74" t="str">
            <v>宮野</v>
          </cell>
        </row>
        <row r="75">
          <cell r="S75">
            <v>202</v>
          </cell>
          <cell r="T75" t="str">
            <v>勝田</v>
          </cell>
        </row>
        <row r="76">
          <cell r="S76">
            <v>203</v>
          </cell>
          <cell r="T76" t="str">
            <v>倉金</v>
          </cell>
        </row>
        <row r="77">
          <cell r="S77">
            <v>204</v>
          </cell>
          <cell r="T77" t="str">
            <v>木下</v>
          </cell>
        </row>
        <row r="78">
          <cell r="S78">
            <v>209</v>
          </cell>
          <cell r="T78" t="str">
            <v>栗栖</v>
          </cell>
        </row>
        <row r="79">
          <cell r="S79">
            <v>210</v>
          </cell>
          <cell r="T79" t="str">
            <v>鴨門</v>
          </cell>
        </row>
        <row r="80">
          <cell r="S80">
            <v>212</v>
          </cell>
          <cell r="T80" t="str">
            <v>夏目</v>
          </cell>
        </row>
        <row r="81">
          <cell r="S81">
            <v>217</v>
          </cell>
          <cell r="T81" t="str">
            <v>藤本</v>
          </cell>
        </row>
        <row r="82">
          <cell r="S82">
            <v>218</v>
          </cell>
          <cell r="T82" t="str">
            <v>斎藤</v>
          </cell>
        </row>
        <row r="83">
          <cell r="S83">
            <v>219</v>
          </cell>
          <cell r="T83" t="str">
            <v>藤信</v>
          </cell>
        </row>
        <row r="84">
          <cell r="S84">
            <v>220</v>
          </cell>
          <cell r="T84" t="str">
            <v>大河原</v>
          </cell>
        </row>
        <row r="85">
          <cell r="S85">
            <v>221</v>
          </cell>
          <cell r="T85" t="str">
            <v>福田（功）</v>
          </cell>
        </row>
        <row r="86">
          <cell r="S86">
            <v>222</v>
          </cell>
          <cell r="T86" t="str">
            <v>松本</v>
          </cell>
        </row>
        <row r="87">
          <cell r="S87">
            <v>223</v>
          </cell>
          <cell r="T87" t="str">
            <v>太田</v>
          </cell>
        </row>
        <row r="88">
          <cell r="S88">
            <v>224</v>
          </cell>
          <cell r="T88" t="str">
            <v>北村</v>
          </cell>
        </row>
        <row r="89">
          <cell r="S89">
            <v>225</v>
          </cell>
          <cell r="T89" t="str">
            <v>長谷部</v>
          </cell>
        </row>
        <row r="90">
          <cell r="S90">
            <v>226</v>
          </cell>
          <cell r="T90" t="str">
            <v>伊下</v>
          </cell>
        </row>
        <row r="91">
          <cell r="S91">
            <v>227</v>
          </cell>
          <cell r="T91" t="str">
            <v>小嶋</v>
          </cell>
        </row>
        <row r="92">
          <cell r="S92">
            <v>228</v>
          </cell>
          <cell r="T92" t="str">
            <v>浅沼</v>
          </cell>
        </row>
        <row r="93">
          <cell r="S93">
            <v>232</v>
          </cell>
          <cell r="T93" t="str">
            <v>堀部</v>
          </cell>
        </row>
        <row r="94">
          <cell r="S94">
            <v>244</v>
          </cell>
          <cell r="T94" t="str">
            <v>桜井</v>
          </cell>
        </row>
        <row r="95">
          <cell r="S95">
            <v>258</v>
          </cell>
          <cell r="T95" t="str">
            <v>長谷部</v>
          </cell>
        </row>
        <row r="96">
          <cell r="S96">
            <v>259</v>
          </cell>
          <cell r="T96" t="str">
            <v>須田</v>
          </cell>
        </row>
        <row r="97">
          <cell r="S97">
            <v>263</v>
          </cell>
          <cell r="T97" t="str">
            <v>渭原</v>
          </cell>
        </row>
        <row r="98">
          <cell r="S98">
            <v>264</v>
          </cell>
          <cell r="T98" t="str">
            <v>溝渕</v>
          </cell>
        </row>
        <row r="99">
          <cell r="S99">
            <v>266</v>
          </cell>
          <cell r="T99" t="str">
            <v>中島</v>
          </cell>
        </row>
        <row r="100">
          <cell r="S100">
            <v>279</v>
          </cell>
          <cell r="T100" t="str">
            <v>森林</v>
          </cell>
        </row>
        <row r="101">
          <cell r="S101">
            <v>280</v>
          </cell>
          <cell r="T101" t="str">
            <v>宮下(祐)</v>
          </cell>
        </row>
        <row r="102">
          <cell r="S102">
            <v>282</v>
          </cell>
          <cell r="T102" t="str">
            <v>仁多見</v>
          </cell>
        </row>
        <row r="103">
          <cell r="S103">
            <v>291</v>
          </cell>
          <cell r="T103" t="str">
            <v>野沢</v>
          </cell>
        </row>
        <row r="104">
          <cell r="S104">
            <v>292</v>
          </cell>
          <cell r="T104" t="str">
            <v>中沢</v>
          </cell>
        </row>
        <row r="105">
          <cell r="S105">
            <v>300</v>
          </cell>
          <cell r="T105" t="str">
            <v>安田</v>
          </cell>
        </row>
        <row r="106">
          <cell r="S106">
            <v>301</v>
          </cell>
          <cell r="T106" t="str">
            <v>加藤（純）</v>
          </cell>
        </row>
        <row r="107">
          <cell r="S107">
            <v>309</v>
          </cell>
          <cell r="T107" t="str">
            <v>山本</v>
          </cell>
        </row>
        <row r="108">
          <cell r="S108">
            <v>310</v>
          </cell>
          <cell r="T108" t="str">
            <v>大石</v>
          </cell>
        </row>
        <row r="109">
          <cell r="S109">
            <v>314</v>
          </cell>
          <cell r="T109" t="str">
            <v>新藤</v>
          </cell>
        </row>
        <row r="110">
          <cell r="S110">
            <v>315</v>
          </cell>
          <cell r="T110" t="str">
            <v>木口</v>
          </cell>
        </row>
        <row r="111">
          <cell r="S111">
            <v>316</v>
          </cell>
          <cell r="T111" t="str">
            <v>中山</v>
          </cell>
        </row>
        <row r="112">
          <cell r="S112">
            <v>320</v>
          </cell>
          <cell r="T112" t="str">
            <v>菊地（興）</v>
          </cell>
        </row>
        <row r="113">
          <cell r="S113">
            <v>324</v>
          </cell>
          <cell r="T113" t="str">
            <v>武藤</v>
          </cell>
        </row>
        <row r="114">
          <cell r="S114">
            <v>327</v>
          </cell>
          <cell r="T114" t="str">
            <v>山口</v>
          </cell>
        </row>
        <row r="115">
          <cell r="S115">
            <v>329</v>
          </cell>
          <cell r="T115" t="str">
            <v>平井</v>
          </cell>
        </row>
        <row r="116">
          <cell r="S116">
            <v>330</v>
          </cell>
          <cell r="T116" t="str">
            <v>佐々木</v>
          </cell>
        </row>
        <row r="117">
          <cell r="S117">
            <v>331</v>
          </cell>
          <cell r="T117" t="str">
            <v>谷津</v>
          </cell>
        </row>
        <row r="118">
          <cell r="S118">
            <v>341</v>
          </cell>
          <cell r="T118" t="str">
            <v>吉田　正廣</v>
          </cell>
        </row>
        <row r="119">
          <cell r="S119">
            <v>342</v>
          </cell>
          <cell r="T119" t="str">
            <v>福井</v>
          </cell>
        </row>
        <row r="120">
          <cell r="S120">
            <v>343</v>
          </cell>
          <cell r="T120" t="str">
            <v>吉野</v>
          </cell>
        </row>
        <row r="121">
          <cell r="S121">
            <v>346</v>
          </cell>
          <cell r="T121" t="str">
            <v>中村</v>
          </cell>
        </row>
        <row r="122">
          <cell r="S122">
            <v>348</v>
          </cell>
          <cell r="T122" t="str">
            <v>菅澤</v>
          </cell>
        </row>
        <row r="123">
          <cell r="S123">
            <v>349</v>
          </cell>
          <cell r="T123" t="str">
            <v>橋本</v>
          </cell>
        </row>
        <row r="124">
          <cell r="S124">
            <v>357</v>
          </cell>
          <cell r="T124" t="str">
            <v>桑原</v>
          </cell>
        </row>
        <row r="125">
          <cell r="S125">
            <v>358</v>
          </cell>
          <cell r="T125" t="str">
            <v>井口</v>
          </cell>
        </row>
        <row r="126">
          <cell r="S126">
            <v>359</v>
          </cell>
          <cell r="T126" t="str">
            <v>緒方</v>
          </cell>
        </row>
        <row r="127">
          <cell r="S127">
            <v>363</v>
          </cell>
          <cell r="T127" t="str">
            <v>松廣</v>
          </cell>
        </row>
        <row r="128">
          <cell r="S128">
            <v>364</v>
          </cell>
          <cell r="T128" t="str">
            <v>中村</v>
          </cell>
        </row>
        <row r="129">
          <cell r="S129">
            <v>368</v>
          </cell>
          <cell r="T129" t="str">
            <v>有吉</v>
          </cell>
        </row>
        <row r="130">
          <cell r="S130">
            <v>373</v>
          </cell>
          <cell r="T130" t="str">
            <v>岩田</v>
          </cell>
        </row>
        <row r="131">
          <cell r="S131">
            <v>376</v>
          </cell>
          <cell r="T131" t="str">
            <v>加藤(郁)</v>
          </cell>
        </row>
        <row r="132">
          <cell r="S132">
            <v>379</v>
          </cell>
          <cell r="T132" t="str">
            <v>飯田</v>
          </cell>
        </row>
        <row r="133">
          <cell r="S133">
            <v>380</v>
          </cell>
          <cell r="T133" t="str">
            <v>田中</v>
          </cell>
        </row>
        <row r="134">
          <cell r="S134">
            <v>381</v>
          </cell>
          <cell r="T134" t="str">
            <v>足利</v>
          </cell>
        </row>
        <row r="135">
          <cell r="S135">
            <v>383</v>
          </cell>
          <cell r="T135" t="str">
            <v>宮下</v>
          </cell>
        </row>
        <row r="136">
          <cell r="S136">
            <v>386</v>
          </cell>
          <cell r="T136" t="str">
            <v>有吉</v>
          </cell>
        </row>
        <row r="137">
          <cell r="S137">
            <v>388</v>
          </cell>
          <cell r="T137" t="str">
            <v>大西</v>
          </cell>
        </row>
        <row r="138">
          <cell r="S138">
            <v>390</v>
          </cell>
          <cell r="T138" t="str">
            <v>古井</v>
          </cell>
        </row>
        <row r="139">
          <cell r="S139">
            <v>391</v>
          </cell>
          <cell r="T139" t="str">
            <v>入戸野</v>
          </cell>
        </row>
        <row r="140">
          <cell r="S140">
            <v>392</v>
          </cell>
          <cell r="T140" t="str">
            <v>青木</v>
          </cell>
        </row>
        <row r="141">
          <cell r="S141">
            <v>394</v>
          </cell>
          <cell r="T141" t="str">
            <v>須佐</v>
          </cell>
        </row>
        <row r="142">
          <cell r="S142">
            <v>397</v>
          </cell>
          <cell r="T142" t="str">
            <v>高木</v>
          </cell>
        </row>
        <row r="143">
          <cell r="S143">
            <v>398</v>
          </cell>
          <cell r="T143" t="str">
            <v>小林　聡</v>
          </cell>
        </row>
        <row r="144">
          <cell r="S144">
            <v>399</v>
          </cell>
          <cell r="T144" t="str">
            <v>赤塚</v>
          </cell>
        </row>
        <row r="145">
          <cell r="S145">
            <v>400</v>
          </cell>
          <cell r="T145" t="str">
            <v>長谷部</v>
          </cell>
        </row>
        <row r="146">
          <cell r="S146">
            <v>401</v>
          </cell>
          <cell r="T146" t="str">
            <v>菊川</v>
          </cell>
        </row>
        <row r="147">
          <cell r="S147">
            <v>402</v>
          </cell>
          <cell r="T147" t="str">
            <v>大橋洋</v>
          </cell>
        </row>
        <row r="148">
          <cell r="S148">
            <v>403</v>
          </cell>
          <cell r="T148" t="str">
            <v>岩崎</v>
          </cell>
        </row>
        <row r="149">
          <cell r="S149">
            <v>408</v>
          </cell>
          <cell r="T149" t="str">
            <v>田附　貢</v>
          </cell>
        </row>
        <row r="150">
          <cell r="S150">
            <v>409</v>
          </cell>
          <cell r="T150" t="str">
            <v>宮澤</v>
          </cell>
        </row>
        <row r="151">
          <cell r="S151">
            <v>410</v>
          </cell>
          <cell r="T151" t="str">
            <v>広瀬</v>
          </cell>
        </row>
        <row r="152">
          <cell r="S152">
            <v>411</v>
          </cell>
          <cell r="T152" t="str">
            <v>吉田</v>
          </cell>
        </row>
        <row r="153">
          <cell r="S153">
            <v>417</v>
          </cell>
          <cell r="T153" t="str">
            <v>三箇山</v>
          </cell>
        </row>
        <row r="154">
          <cell r="S154">
            <v>418</v>
          </cell>
          <cell r="T154" t="str">
            <v>市村</v>
          </cell>
        </row>
        <row r="155">
          <cell r="S155">
            <v>422</v>
          </cell>
          <cell r="T155" t="str">
            <v>前田</v>
          </cell>
        </row>
        <row r="156">
          <cell r="S156">
            <v>425</v>
          </cell>
          <cell r="T156" t="str">
            <v>野本</v>
          </cell>
        </row>
        <row r="157">
          <cell r="S157">
            <v>426</v>
          </cell>
          <cell r="T157" t="str">
            <v>八反田</v>
          </cell>
        </row>
        <row r="158">
          <cell r="S158">
            <v>429</v>
          </cell>
          <cell r="T158" t="str">
            <v>森山（浩）</v>
          </cell>
        </row>
        <row r="159">
          <cell r="S159">
            <v>430</v>
          </cell>
          <cell r="T159" t="str">
            <v>河野</v>
          </cell>
        </row>
        <row r="160">
          <cell r="S160">
            <v>432</v>
          </cell>
          <cell r="T160" t="str">
            <v>佐藤</v>
          </cell>
        </row>
        <row r="161">
          <cell r="S161">
            <v>434</v>
          </cell>
          <cell r="T161" t="str">
            <v>福井</v>
          </cell>
        </row>
        <row r="162">
          <cell r="S162">
            <v>435</v>
          </cell>
          <cell r="T162" t="str">
            <v>村治</v>
          </cell>
        </row>
        <row r="163">
          <cell r="S163">
            <v>436</v>
          </cell>
          <cell r="T163" t="str">
            <v>仲井</v>
          </cell>
        </row>
        <row r="164">
          <cell r="S164">
            <v>439</v>
          </cell>
          <cell r="T164" t="str">
            <v>前田</v>
          </cell>
        </row>
        <row r="165">
          <cell r="S165">
            <v>440</v>
          </cell>
          <cell r="T165" t="str">
            <v>川嵜</v>
          </cell>
        </row>
        <row r="166">
          <cell r="S166">
            <v>441</v>
          </cell>
          <cell r="T166" t="str">
            <v>武田</v>
          </cell>
        </row>
        <row r="167">
          <cell r="S167">
            <v>442</v>
          </cell>
          <cell r="T167" t="str">
            <v>唐津</v>
          </cell>
        </row>
        <row r="168">
          <cell r="S168">
            <v>445</v>
          </cell>
          <cell r="T168" t="str">
            <v>福田</v>
          </cell>
        </row>
        <row r="169">
          <cell r="S169">
            <v>450</v>
          </cell>
          <cell r="T169" t="str">
            <v>小山</v>
          </cell>
        </row>
        <row r="170">
          <cell r="S170">
            <v>453</v>
          </cell>
          <cell r="T170" t="str">
            <v>石崎</v>
          </cell>
        </row>
        <row r="171">
          <cell r="S171">
            <v>454</v>
          </cell>
          <cell r="T171" t="str">
            <v>小川</v>
          </cell>
        </row>
        <row r="172">
          <cell r="S172">
            <v>455</v>
          </cell>
          <cell r="T172" t="str">
            <v>和田　良子</v>
          </cell>
        </row>
        <row r="173">
          <cell r="S173">
            <v>456</v>
          </cell>
          <cell r="T173" t="str">
            <v>小島</v>
          </cell>
        </row>
        <row r="174">
          <cell r="S174">
            <v>458</v>
          </cell>
          <cell r="T174" t="str">
            <v>久保</v>
          </cell>
        </row>
        <row r="175">
          <cell r="S175">
            <v>459</v>
          </cell>
          <cell r="T175" t="str">
            <v>吉田</v>
          </cell>
        </row>
        <row r="176">
          <cell r="S176">
            <v>462</v>
          </cell>
          <cell r="T176" t="str">
            <v>加藤　智恵</v>
          </cell>
        </row>
        <row r="177">
          <cell r="S177">
            <v>464</v>
          </cell>
          <cell r="T177" t="str">
            <v>服部</v>
          </cell>
        </row>
        <row r="178">
          <cell r="S178">
            <v>468</v>
          </cell>
          <cell r="T178" t="str">
            <v>森田</v>
          </cell>
        </row>
        <row r="179">
          <cell r="S179">
            <v>472</v>
          </cell>
          <cell r="T179" t="str">
            <v>荒井</v>
          </cell>
        </row>
        <row r="180">
          <cell r="S180">
            <v>473</v>
          </cell>
          <cell r="T180" t="str">
            <v>伊勢雅宏</v>
          </cell>
        </row>
        <row r="181">
          <cell r="S181">
            <v>474</v>
          </cell>
          <cell r="T181" t="str">
            <v>仲田</v>
          </cell>
        </row>
        <row r="182">
          <cell r="S182">
            <v>476</v>
          </cell>
          <cell r="T182" t="str">
            <v>大瀧</v>
          </cell>
        </row>
        <row r="183">
          <cell r="S183">
            <v>477</v>
          </cell>
          <cell r="T183" t="str">
            <v>柿崎</v>
          </cell>
        </row>
        <row r="184">
          <cell r="S184">
            <v>480</v>
          </cell>
          <cell r="T184" t="str">
            <v>佐藤(公)</v>
          </cell>
        </row>
        <row r="185">
          <cell r="S185">
            <v>481</v>
          </cell>
          <cell r="T185" t="str">
            <v>野村　久美</v>
          </cell>
        </row>
        <row r="186">
          <cell r="S186">
            <v>485</v>
          </cell>
          <cell r="T186" t="str">
            <v>清瀧</v>
          </cell>
        </row>
        <row r="187">
          <cell r="S187">
            <v>489</v>
          </cell>
          <cell r="T187" t="str">
            <v>田口</v>
          </cell>
        </row>
        <row r="188">
          <cell r="S188">
            <v>490</v>
          </cell>
          <cell r="T188" t="str">
            <v>佐藤　朋子</v>
          </cell>
        </row>
        <row r="189">
          <cell r="S189">
            <v>494</v>
          </cell>
          <cell r="T189" t="str">
            <v>篠崎　匡宏</v>
          </cell>
        </row>
        <row r="190">
          <cell r="S190">
            <v>502</v>
          </cell>
          <cell r="T190" t="str">
            <v>西片　貴彦</v>
          </cell>
        </row>
        <row r="191">
          <cell r="S191">
            <v>504</v>
          </cell>
          <cell r="T191" t="str">
            <v>阿島</v>
          </cell>
        </row>
        <row r="192">
          <cell r="S192">
            <v>505</v>
          </cell>
          <cell r="T192" t="str">
            <v>久恒　淳</v>
          </cell>
        </row>
        <row r="193">
          <cell r="S193">
            <v>513</v>
          </cell>
          <cell r="T193" t="str">
            <v>藤繁</v>
          </cell>
        </row>
        <row r="194">
          <cell r="S194">
            <v>514</v>
          </cell>
          <cell r="T194" t="str">
            <v>山谷</v>
          </cell>
        </row>
        <row r="195">
          <cell r="S195">
            <v>515</v>
          </cell>
          <cell r="T195" t="str">
            <v>宮崎</v>
          </cell>
        </row>
        <row r="196">
          <cell r="S196">
            <v>518</v>
          </cell>
          <cell r="T196" t="str">
            <v>細川</v>
          </cell>
        </row>
        <row r="197">
          <cell r="S197">
            <v>519</v>
          </cell>
          <cell r="T197" t="str">
            <v>佐々木</v>
          </cell>
        </row>
        <row r="198">
          <cell r="S198">
            <v>520</v>
          </cell>
          <cell r="T198" t="str">
            <v>石井</v>
          </cell>
        </row>
        <row r="199">
          <cell r="S199">
            <v>524</v>
          </cell>
          <cell r="T199" t="str">
            <v>山本</v>
          </cell>
        </row>
        <row r="200">
          <cell r="S200">
            <v>526</v>
          </cell>
          <cell r="T200" t="str">
            <v>小笠原</v>
          </cell>
        </row>
        <row r="201">
          <cell r="S201">
            <v>527</v>
          </cell>
          <cell r="T201" t="str">
            <v>鈴木</v>
          </cell>
        </row>
        <row r="202">
          <cell r="S202">
            <v>530</v>
          </cell>
          <cell r="T202" t="str">
            <v>陳　承曄</v>
          </cell>
        </row>
        <row r="203">
          <cell r="S203">
            <v>532</v>
          </cell>
          <cell r="T203" t="str">
            <v>井田順子</v>
          </cell>
        </row>
        <row r="204">
          <cell r="S204">
            <v>533</v>
          </cell>
          <cell r="T204" t="str">
            <v>和田</v>
          </cell>
        </row>
        <row r="205">
          <cell r="S205">
            <v>534</v>
          </cell>
          <cell r="T205" t="str">
            <v>宮西</v>
          </cell>
        </row>
        <row r="206">
          <cell r="S206">
            <v>540</v>
          </cell>
          <cell r="T206" t="str">
            <v>大沼広明</v>
          </cell>
        </row>
        <row r="207">
          <cell r="S207">
            <v>546</v>
          </cell>
          <cell r="T207" t="str">
            <v>村治</v>
          </cell>
        </row>
        <row r="208">
          <cell r="S208">
            <v>550</v>
          </cell>
          <cell r="T208" t="str">
            <v>渡辺(圭)</v>
          </cell>
        </row>
        <row r="209">
          <cell r="S209">
            <v>552</v>
          </cell>
          <cell r="T209" t="str">
            <v>澤田（和）</v>
          </cell>
        </row>
        <row r="210">
          <cell r="S210">
            <v>554</v>
          </cell>
          <cell r="T210" t="str">
            <v>小林祐子</v>
          </cell>
        </row>
        <row r="211">
          <cell r="S211">
            <v>556</v>
          </cell>
          <cell r="T211" t="str">
            <v>古川由美</v>
          </cell>
        </row>
        <row r="212">
          <cell r="S212">
            <v>557</v>
          </cell>
          <cell r="T212" t="str">
            <v>斎藤　忍</v>
          </cell>
        </row>
        <row r="213">
          <cell r="S213">
            <v>559</v>
          </cell>
          <cell r="T213" t="str">
            <v>藤原</v>
          </cell>
        </row>
        <row r="214">
          <cell r="S214">
            <v>561</v>
          </cell>
          <cell r="T214" t="str">
            <v>飯岡　正則</v>
          </cell>
        </row>
        <row r="215">
          <cell r="S215">
            <v>574</v>
          </cell>
          <cell r="T215" t="str">
            <v>嘉藤　透</v>
          </cell>
        </row>
        <row r="216">
          <cell r="S216">
            <v>576</v>
          </cell>
          <cell r="T216" t="str">
            <v>川越</v>
          </cell>
        </row>
        <row r="217">
          <cell r="S217">
            <v>582</v>
          </cell>
          <cell r="T217" t="str">
            <v>河口　和義</v>
          </cell>
        </row>
        <row r="218">
          <cell r="S218">
            <v>583</v>
          </cell>
          <cell r="T218" t="str">
            <v>佐藤</v>
          </cell>
        </row>
        <row r="219">
          <cell r="S219">
            <v>584</v>
          </cell>
          <cell r="T219" t="str">
            <v>尾下　エミ</v>
          </cell>
        </row>
        <row r="220">
          <cell r="S220">
            <v>586</v>
          </cell>
          <cell r="T220" t="str">
            <v>垣見久美子</v>
          </cell>
        </row>
        <row r="221">
          <cell r="S221">
            <v>589</v>
          </cell>
          <cell r="T221" t="str">
            <v>斎藤</v>
          </cell>
        </row>
        <row r="222">
          <cell r="S222">
            <v>590</v>
          </cell>
          <cell r="T222" t="str">
            <v>太田雄次郎</v>
          </cell>
        </row>
        <row r="223">
          <cell r="S223">
            <v>591</v>
          </cell>
          <cell r="T223" t="str">
            <v>高橋　由太</v>
          </cell>
        </row>
        <row r="224">
          <cell r="S224">
            <v>593</v>
          </cell>
          <cell r="T224" t="str">
            <v>野口</v>
          </cell>
        </row>
        <row r="225">
          <cell r="S225">
            <v>596</v>
          </cell>
          <cell r="T225" t="str">
            <v>下之園</v>
          </cell>
        </row>
        <row r="226">
          <cell r="S226">
            <v>601</v>
          </cell>
          <cell r="T226" t="str">
            <v>真川</v>
          </cell>
        </row>
        <row r="227">
          <cell r="S227">
            <v>602</v>
          </cell>
          <cell r="T227" t="str">
            <v>冨田弥生</v>
          </cell>
        </row>
        <row r="228">
          <cell r="S228">
            <v>610</v>
          </cell>
          <cell r="T228" t="str">
            <v>栗原　大</v>
          </cell>
        </row>
        <row r="229">
          <cell r="S229">
            <v>614</v>
          </cell>
          <cell r="T229" t="str">
            <v>鏡味　信平</v>
          </cell>
        </row>
        <row r="230">
          <cell r="S230">
            <v>616</v>
          </cell>
          <cell r="T230" t="str">
            <v>片山</v>
          </cell>
        </row>
        <row r="231">
          <cell r="S231">
            <v>617</v>
          </cell>
          <cell r="T231" t="str">
            <v>中山浩一</v>
          </cell>
        </row>
        <row r="232">
          <cell r="S232">
            <v>619</v>
          </cell>
          <cell r="T232" t="str">
            <v>玉井喜芳</v>
          </cell>
        </row>
        <row r="233">
          <cell r="S233">
            <v>620</v>
          </cell>
          <cell r="T233" t="str">
            <v>後藤</v>
          </cell>
        </row>
        <row r="234">
          <cell r="S234">
            <v>621</v>
          </cell>
          <cell r="T234" t="str">
            <v>石井　明日美</v>
          </cell>
        </row>
        <row r="235">
          <cell r="S235">
            <v>622</v>
          </cell>
          <cell r="T235" t="str">
            <v>春川　保子</v>
          </cell>
        </row>
        <row r="236">
          <cell r="S236">
            <v>629</v>
          </cell>
          <cell r="T236" t="str">
            <v>北中</v>
          </cell>
        </row>
        <row r="237">
          <cell r="S237">
            <v>630</v>
          </cell>
          <cell r="T237" t="str">
            <v>松井　勇二</v>
          </cell>
        </row>
        <row r="238">
          <cell r="S238">
            <v>631</v>
          </cell>
          <cell r="T238" t="str">
            <v>原田　是伴</v>
          </cell>
        </row>
        <row r="239">
          <cell r="S239">
            <v>635</v>
          </cell>
          <cell r="T239" t="str">
            <v>瀬尾</v>
          </cell>
        </row>
        <row r="240">
          <cell r="S240">
            <v>639</v>
          </cell>
          <cell r="T240" t="str">
            <v>福本　奈央</v>
          </cell>
        </row>
        <row r="241">
          <cell r="S241">
            <v>640</v>
          </cell>
          <cell r="T241" t="str">
            <v>中田</v>
          </cell>
        </row>
        <row r="242">
          <cell r="S242">
            <v>641</v>
          </cell>
          <cell r="T242" t="str">
            <v>佐藤　貴志</v>
          </cell>
        </row>
        <row r="243">
          <cell r="S243">
            <v>642</v>
          </cell>
          <cell r="T243" t="str">
            <v>中川</v>
          </cell>
        </row>
        <row r="244">
          <cell r="S244">
            <v>647</v>
          </cell>
          <cell r="T244" t="str">
            <v>増田</v>
          </cell>
        </row>
        <row r="245">
          <cell r="S245">
            <v>648</v>
          </cell>
          <cell r="T245" t="str">
            <v>石神</v>
          </cell>
        </row>
        <row r="246">
          <cell r="S246">
            <v>649</v>
          </cell>
          <cell r="T246" t="str">
            <v>押尾綾子</v>
          </cell>
        </row>
        <row r="247">
          <cell r="S247">
            <v>650</v>
          </cell>
          <cell r="T247" t="str">
            <v>遠藤　幸雄</v>
          </cell>
        </row>
        <row r="248">
          <cell r="S248">
            <v>651</v>
          </cell>
          <cell r="T248" t="str">
            <v>崔　東術</v>
          </cell>
        </row>
        <row r="249">
          <cell r="S249">
            <v>652</v>
          </cell>
          <cell r="T249" t="str">
            <v>森林　昇</v>
          </cell>
        </row>
        <row r="250">
          <cell r="S250">
            <v>653</v>
          </cell>
          <cell r="T250" t="str">
            <v>細川</v>
          </cell>
        </row>
        <row r="251">
          <cell r="S251">
            <v>654</v>
          </cell>
          <cell r="T251" t="str">
            <v>矢野　智則</v>
          </cell>
        </row>
        <row r="252">
          <cell r="S252">
            <v>659</v>
          </cell>
          <cell r="T252" t="str">
            <v>岩永　丈哉</v>
          </cell>
        </row>
        <row r="253">
          <cell r="S253">
            <v>662</v>
          </cell>
          <cell r="T253" t="str">
            <v>中川文枝</v>
          </cell>
        </row>
        <row r="254">
          <cell r="S254">
            <v>663</v>
          </cell>
          <cell r="T254" t="str">
            <v>山口美奈子</v>
          </cell>
        </row>
        <row r="255">
          <cell r="S255">
            <v>664</v>
          </cell>
          <cell r="T255" t="str">
            <v>丸山めぐみ</v>
          </cell>
        </row>
        <row r="256">
          <cell r="S256">
            <v>668</v>
          </cell>
          <cell r="T256" t="str">
            <v>吉岡　貴幸</v>
          </cell>
        </row>
        <row r="257">
          <cell r="S257">
            <v>669</v>
          </cell>
          <cell r="T257" t="str">
            <v>持木　一夫</v>
          </cell>
        </row>
        <row r="258">
          <cell r="S258">
            <v>670</v>
          </cell>
          <cell r="T258" t="str">
            <v>加納</v>
          </cell>
        </row>
        <row r="259">
          <cell r="S259">
            <v>672</v>
          </cell>
          <cell r="T259" t="str">
            <v>権藤</v>
          </cell>
        </row>
        <row r="260">
          <cell r="S260">
            <v>673</v>
          </cell>
          <cell r="T260" t="str">
            <v>林田　敦</v>
          </cell>
        </row>
        <row r="261">
          <cell r="S261">
            <v>679</v>
          </cell>
          <cell r="T261" t="str">
            <v>長谷　厚志</v>
          </cell>
        </row>
        <row r="262">
          <cell r="S262">
            <v>680</v>
          </cell>
          <cell r="T262" t="str">
            <v>湯地　喬之</v>
          </cell>
        </row>
        <row r="263">
          <cell r="S263">
            <v>684</v>
          </cell>
          <cell r="T263" t="str">
            <v>高崎　一郎</v>
          </cell>
        </row>
        <row r="264">
          <cell r="S264">
            <v>685</v>
          </cell>
          <cell r="T264" t="str">
            <v>稲垣　早知子</v>
          </cell>
        </row>
        <row r="265">
          <cell r="S265">
            <v>688</v>
          </cell>
          <cell r="T265" t="str">
            <v>清水　歩</v>
          </cell>
        </row>
        <row r="266">
          <cell r="S266">
            <v>693</v>
          </cell>
          <cell r="T266" t="str">
            <v>中川　正慶</v>
          </cell>
        </row>
        <row r="267">
          <cell r="S267">
            <v>695</v>
          </cell>
          <cell r="T267" t="str">
            <v>城石　雅雅</v>
          </cell>
        </row>
        <row r="268">
          <cell r="S268">
            <v>699</v>
          </cell>
          <cell r="T268" t="str">
            <v>丸山</v>
          </cell>
        </row>
        <row r="269">
          <cell r="S269">
            <v>700</v>
          </cell>
          <cell r="T269" t="str">
            <v>橘内</v>
          </cell>
        </row>
        <row r="270">
          <cell r="S270">
            <v>701</v>
          </cell>
          <cell r="T270" t="str">
            <v>鈴木　威</v>
          </cell>
        </row>
        <row r="271">
          <cell r="S271">
            <v>702</v>
          </cell>
          <cell r="T271" t="str">
            <v>三好（芳）</v>
          </cell>
        </row>
        <row r="272">
          <cell r="S272">
            <v>703</v>
          </cell>
          <cell r="T272" t="str">
            <v>中堂</v>
          </cell>
        </row>
        <row r="273">
          <cell r="S273">
            <v>704</v>
          </cell>
          <cell r="T273" t="str">
            <v>権田</v>
          </cell>
        </row>
        <row r="274">
          <cell r="S274">
            <v>708</v>
          </cell>
          <cell r="T274" t="str">
            <v>中村　慶美</v>
          </cell>
        </row>
        <row r="275">
          <cell r="S275">
            <v>710</v>
          </cell>
          <cell r="T275" t="str">
            <v>田浦　美佐</v>
          </cell>
        </row>
        <row r="276">
          <cell r="S276">
            <v>711</v>
          </cell>
          <cell r="T276" t="str">
            <v>吉田智穂子</v>
          </cell>
        </row>
        <row r="277">
          <cell r="S277">
            <v>712</v>
          </cell>
          <cell r="T277" t="str">
            <v>下小園　博志</v>
          </cell>
        </row>
        <row r="278">
          <cell r="S278">
            <v>713</v>
          </cell>
          <cell r="T278" t="str">
            <v>木村</v>
          </cell>
        </row>
        <row r="279">
          <cell r="S279">
            <v>714</v>
          </cell>
          <cell r="T279" t="str">
            <v>斎藤</v>
          </cell>
        </row>
        <row r="280">
          <cell r="S280">
            <v>715</v>
          </cell>
          <cell r="T280" t="str">
            <v>本間</v>
          </cell>
        </row>
        <row r="281">
          <cell r="S281">
            <v>716</v>
          </cell>
          <cell r="T281" t="str">
            <v>吉野　長英</v>
          </cell>
        </row>
        <row r="282">
          <cell r="S282">
            <v>717</v>
          </cell>
          <cell r="T282" t="str">
            <v>岡部　正忠</v>
          </cell>
        </row>
        <row r="283">
          <cell r="S283">
            <v>719</v>
          </cell>
          <cell r="T283" t="str">
            <v>谷口</v>
          </cell>
        </row>
        <row r="284">
          <cell r="S284">
            <v>721</v>
          </cell>
          <cell r="T284" t="str">
            <v>二宮</v>
          </cell>
        </row>
        <row r="285">
          <cell r="S285">
            <v>723</v>
          </cell>
          <cell r="T285" t="str">
            <v>野口</v>
          </cell>
        </row>
        <row r="286">
          <cell r="S286">
            <v>724</v>
          </cell>
          <cell r="T286" t="str">
            <v>佐藤　啓史</v>
          </cell>
        </row>
        <row r="287">
          <cell r="S287">
            <v>726</v>
          </cell>
          <cell r="T287" t="str">
            <v>近藤　篤士</v>
          </cell>
        </row>
        <row r="288">
          <cell r="S288">
            <v>727</v>
          </cell>
          <cell r="T288" t="str">
            <v>池上　総一郎</v>
          </cell>
        </row>
        <row r="289">
          <cell r="S289">
            <v>731</v>
          </cell>
          <cell r="T289" t="str">
            <v>小山　信子</v>
          </cell>
        </row>
        <row r="290">
          <cell r="S290">
            <v>732</v>
          </cell>
          <cell r="T290" t="str">
            <v>竹内　美子</v>
          </cell>
        </row>
        <row r="291">
          <cell r="S291">
            <v>734</v>
          </cell>
          <cell r="T291" t="str">
            <v>北村　昌和</v>
          </cell>
        </row>
        <row r="292">
          <cell r="S292">
            <v>735</v>
          </cell>
          <cell r="T292" t="str">
            <v>高野　智弘</v>
          </cell>
        </row>
        <row r="293">
          <cell r="S293">
            <v>736</v>
          </cell>
          <cell r="T293" t="str">
            <v>中澤　聡</v>
          </cell>
        </row>
        <row r="294">
          <cell r="S294">
            <v>737</v>
          </cell>
          <cell r="T294" t="str">
            <v>川俣　昇寛</v>
          </cell>
        </row>
        <row r="295">
          <cell r="S295">
            <v>738</v>
          </cell>
          <cell r="T295" t="str">
            <v>一色　眞誠</v>
          </cell>
        </row>
        <row r="296">
          <cell r="S296">
            <v>739</v>
          </cell>
          <cell r="T296" t="str">
            <v>関　忠景</v>
          </cell>
        </row>
        <row r="297">
          <cell r="S297">
            <v>740</v>
          </cell>
          <cell r="T297" t="str">
            <v>磯部　衛</v>
          </cell>
        </row>
        <row r="298">
          <cell r="S298">
            <v>741</v>
          </cell>
          <cell r="T298" t="str">
            <v>野津　裕二</v>
          </cell>
        </row>
        <row r="299">
          <cell r="S299">
            <v>742</v>
          </cell>
          <cell r="T299" t="str">
            <v>永井　真</v>
          </cell>
        </row>
        <row r="300">
          <cell r="S300">
            <v>743</v>
          </cell>
          <cell r="T300" t="str">
            <v>鈴木　俊彦</v>
          </cell>
        </row>
        <row r="301">
          <cell r="S301">
            <v>744</v>
          </cell>
          <cell r="T301" t="str">
            <v>志茂</v>
          </cell>
        </row>
        <row r="302">
          <cell r="S302">
            <v>745</v>
          </cell>
          <cell r="T302" t="str">
            <v>水村</v>
          </cell>
        </row>
        <row r="303">
          <cell r="S303">
            <v>748</v>
          </cell>
          <cell r="T303" t="str">
            <v>林　愛</v>
          </cell>
        </row>
        <row r="304">
          <cell r="S304">
            <v>749</v>
          </cell>
          <cell r="T304" t="str">
            <v>小出水</v>
          </cell>
        </row>
        <row r="305">
          <cell r="S305">
            <v>750</v>
          </cell>
          <cell r="T305" t="str">
            <v>渡辺(覚)</v>
          </cell>
        </row>
        <row r="306">
          <cell r="S306">
            <v>752</v>
          </cell>
          <cell r="T306" t="str">
            <v>弘津　達子</v>
          </cell>
        </row>
        <row r="307">
          <cell r="S307">
            <v>753</v>
          </cell>
          <cell r="T307" t="str">
            <v>坂井(冨)</v>
          </cell>
        </row>
        <row r="308">
          <cell r="S308">
            <v>760</v>
          </cell>
          <cell r="T308" t="str">
            <v>小柳</v>
          </cell>
        </row>
        <row r="309">
          <cell r="S309">
            <v>764</v>
          </cell>
          <cell r="T309" t="str">
            <v>大山</v>
          </cell>
        </row>
        <row r="310">
          <cell r="S310">
            <v>767</v>
          </cell>
          <cell r="T310" t="str">
            <v>田村　伸一</v>
          </cell>
        </row>
        <row r="311">
          <cell r="S311">
            <v>768</v>
          </cell>
          <cell r="T311" t="str">
            <v>丹羽　浩之</v>
          </cell>
        </row>
        <row r="312">
          <cell r="S312">
            <v>770</v>
          </cell>
          <cell r="T312" t="str">
            <v>須藤</v>
          </cell>
        </row>
        <row r="313">
          <cell r="S313">
            <v>772</v>
          </cell>
          <cell r="T313" t="str">
            <v>坂井</v>
          </cell>
        </row>
        <row r="314">
          <cell r="S314">
            <v>773</v>
          </cell>
          <cell r="T314" t="str">
            <v>丸山　美代</v>
          </cell>
        </row>
        <row r="315">
          <cell r="S315">
            <v>774</v>
          </cell>
          <cell r="T315" t="str">
            <v>清水　博</v>
          </cell>
        </row>
        <row r="316">
          <cell r="S316">
            <v>775</v>
          </cell>
          <cell r="T316" t="str">
            <v>西垣　しげみ</v>
          </cell>
        </row>
        <row r="317">
          <cell r="S317">
            <v>776</v>
          </cell>
          <cell r="T317" t="str">
            <v>田中　弘樹</v>
          </cell>
        </row>
        <row r="318">
          <cell r="S318">
            <v>783</v>
          </cell>
          <cell r="T318" t="str">
            <v>岩本</v>
          </cell>
        </row>
        <row r="319">
          <cell r="S319">
            <v>785</v>
          </cell>
          <cell r="T319" t="str">
            <v>寺内</v>
          </cell>
        </row>
        <row r="320">
          <cell r="S320">
            <v>786</v>
          </cell>
          <cell r="T320" t="str">
            <v>黄</v>
          </cell>
        </row>
        <row r="321">
          <cell r="S321">
            <v>788</v>
          </cell>
          <cell r="T321" t="str">
            <v>遠藤　学</v>
          </cell>
        </row>
        <row r="322">
          <cell r="S322">
            <v>789</v>
          </cell>
          <cell r="T322" t="str">
            <v>河口</v>
          </cell>
        </row>
        <row r="323">
          <cell r="S323">
            <v>792</v>
          </cell>
          <cell r="T323" t="str">
            <v>小田</v>
          </cell>
        </row>
        <row r="324">
          <cell r="S324">
            <v>793</v>
          </cell>
          <cell r="T324" t="str">
            <v>新井　奈緒美</v>
          </cell>
        </row>
        <row r="325">
          <cell r="S325">
            <v>801</v>
          </cell>
          <cell r="T325" t="str">
            <v>辻</v>
          </cell>
        </row>
        <row r="326">
          <cell r="S326">
            <v>804</v>
          </cell>
          <cell r="T326" t="str">
            <v>御山　茜</v>
          </cell>
        </row>
        <row r="327">
          <cell r="S327">
            <v>808</v>
          </cell>
          <cell r="T327" t="str">
            <v>関　智行</v>
          </cell>
        </row>
        <row r="328">
          <cell r="S328">
            <v>810</v>
          </cell>
          <cell r="T328" t="str">
            <v>小林　悟</v>
          </cell>
        </row>
        <row r="329">
          <cell r="S329">
            <v>813</v>
          </cell>
          <cell r="T329" t="str">
            <v>飯島　和孝</v>
          </cell>
        </row>
        <row r="330">
          <cell r="S330">
            <v>815</v>
          </cell>
          <cell r="T330" t="str">
            <v>歌川　能成</v>
          </cell>
        </row>
        <row r="331">
          <cell r="S331">
            <v>821</v>
          </cell>
          <cell r="T331" t="str">
            <v>寺本</v>
          </cell>
        </row>
        <row r="332">
          <cell r="S332">
            <v>822</v>
          </cell>
          <cell r="T332" t="str">
            <v>大林　浩治</v>
          </cell>
        </row>
        <row r="333">
          <cell r="S333">
            <v>824</v>
          </cell>
          <cell r="T333" t="str">
            <v>加納　新一</v>
          </cell>
        </row>
        <row r="334">
          <cell r="S334">
            <v>826</v>
          </cell>
          <cell r="T334" t="str">
            <v>金山</v>
          </cell>
        </row>
        <row r="335">
          <cell r="S335">
            <v>827</v>
          </cell>
          <cell r="T335" t="str">
            <v>佐野　智</v>
          </cell>
        </row>
        <row r="336">
          <cell r="S336">
            <v>829</v>
          </cell>
          <cell r="T336" t="str">
            <v>鷲山　都百子</v>
          </cell>
        </row>
        <row r="337">
          <cell r="S337">
            <v>830</v>
          </cell>
          <cell r="T337" t="str">
            <v>向笠　浩一</v>
          </cell>
        </row>
        <row r="338">
          <cell r="S338">
            <v>834</v>
          </cell>
          <cell r="T338" t="str">
            <v>作田</v>
          </cell>
        </row>
        <row r="339">
          <cell r="S339">
            <v>837</v>
          </cell>
          <cell r="T339" t="str">
            <v>稲越</v>
          </cell>
        </row>
        <row r="340">
          <cell r="S340">
            <v>838</v>
          </cell>
          <cell r="T340" t="str">
            <v>岡野</v>
          </cell>
        </row>
        <row r="341">
          <cell r="S341">
            <v>840</v>
          </cell>
          <cell r="T341" t="str">
            <v>杵渕</v>
          </cell>
        </row>
        <row r="342">
          <cell r="S342">
            <v>843</v>
          </cell>
          <cell r="T342" t="str">
            <v>末廣　紀子</v>
          </cell>
        </row>
        <row r="343">
          <cell r="S343">
            <v>845</v>
          </cell>
          <cell r="T343" t="str">
            <v>岩本　精太郎</v>
          </cell>
        </row>
        <row r="344">
          <cell r="S344">
            <v>855</v>
          </cell>
          <cell r="T344" t="str">
            <v>榎本　康太郎</v>
          </cell>
        </row>
        <row r="345">
          <cell r="S345">
            <v>862</v>
          </cell>
          <cell r="T345" t="str">
            <v>塚本　徹</v>
          </cell>
        </row>
        <row r="346">
          <cell r="S346">
            <v>866</v>
          </cell>
          <cell r="T346" t="str">
            <v>海老原</v>
          </cell>
        </row>
        <row r="347">
          <cell r="S347">
            <v>867</v>
          </cell>
          <cell r="T347" t="str">
            <v>成　耆承</v>
          </cell>
        </row>
        <row r="348">
          <cell r="S348">
            <v>868</v>
          </cell>
          <cell r="T348" t="str">
            <v>久保田　将之</v>
          </cell>
        </row>
        <row r="349">
          <cell r="S349">
            <v>875</v>
          </cell>
          <cell r="T349" t="str">
            <v>岩元</v>
          </cell>
        </row>
        <row r="350">
          <cell r="S350">
            <v>885</v>
          </cell>
          <cell r="T350" t="str">
            <v>小川　知穂</v>
          </cell>
        </row>
        <row r="351">
          <cell r="S351">
            <v>886</v>
          </cell>
          <cell r="T351" t="str">
            <v>小宮</v>
          </cell>
        </row>
        <row r="352">
          <cell r="S352">
            <v>888</v>
          </cell>
          <cell r="T352" t="str">
            <v>本間　寛務</v>
          </cell>
        </row>
        <row r="353">
          <cell r="S353">
            <v>890</v>
          </cell>
          <cell r="T353" t="str">
            <v>岸本　大志</v>
          </cell>
        </row>
        <row r="354">
          <cell r="S354">
            <v>892</v>
          </cell>
          <cell r="T354" t="str">
            <v>成瀬　正</v>
          </cell>
        </row>
        <row r="355">
          <cell r="S355">
            <v>893</v>
          </cell>
          <cell r="T355" t="str">
            <v>房　莉麗</v>
          </cell>
        </row>
        <row r="356">
          <cell r="S356">
            <v>894</v>
          </cell>
          <cell r="T356" t="str">
            <v>赤見　知彦</v>
          </cell>
        </row>
        <row r="357">
          <cell r="S357">
            <v>900</v>
          </cell>
          <cell r="T357" t="str">
            <v>春山　聡美</v>
          </cell>
        </row>
        <row r="358">
          <cell r="S358">
            <v>901</v>
          </cell>
          <cell r="T358" t="str">
            <v>深野　智子</v>
          </cell>
        </row>
        <row r="359">
          <cell r="S359">
            <v>911</v>
          </cell>
          <cell r="T359" t="str">
            <v>丹野</v>
          </cell>
        </row>
        <row r="360">
          <cell r="S360">
            <v>912</v>
          </cell>
          <cell r="T360" t="str">
            <v>萩原</v>
          </cell>
        </row>
        <row r="361">
          <cell r="S361">
            <v>913</v>
          </cell>
          <cell r="T361" t="str">
            <v>岡嶋　昭憲</v>
          </cell>
        </row>
        <row r="362">
          <cell r="S362">
            <v>916</v>
          </cell>
          <cell r="T362" t="str">
            <v>白茂</v>
          </cell>
        </row>
        <row r="363">
          <cell r="S363">
            <v>918</v>
          </cell>
          <cell r="T363" t="str">
            <v>谷地　淳一</v>
          </cell>
        </row>
        <row r="364">
          <cell r="S364">
            <v>926</v>
          </cell>
          <cell r="T364" t="str">
            <v>満留　俊介</v>
          </cell>
        </row>
        <row r="365">
          <cell r="S365">
            <v>927</v>
          </cell>
          <cell r="T365" t="str">
            <v>小山</v>
          </cell>
        </row>
        <row r="366">
          <cell r="S366">
            <v>929</v>
          </cell>
          <cell r="T366" t="str">
            <v>山岸　由紀子</v>
          </cell>
        </row>
        <row r="367">
          <cell r="S367">
            <v>931</v>
          </cell>
          <cell r="T367" t="str">
            <v>岩崎</v>
          </cell>
        </row>
        <row r="368">
          <cell r="S368">
            <v>933</v>
          </cell>
          <cell r="T368" t="str">
            <v>恩田　好美</v>
          </cell>
        </row>
        <row r="369">
          <cell r="S369">
            <v>934</v>
          </cell>
          <cell r="T369" t="str">
            <v>何　悦悦</v>
          </cell>
        </row>
        <row r="370">
          <cell r="S370">
            <v>935</v>
          </cell>
          <cell r="T370" t="str">
            <v>兼杉</v>
          </cell>
        </row>
        <row r="371">
          <cell r="S371">
            <v>936</v>
          </cell>
          <cell r="T371" t="str">
            <v>海野</v>
          </cell>
        </row>
        <row r="372">
          <cell r="S372">
            <v>946</v>
          </cell>
          <cell r="T372" t="str">
            <v>湯座　亜紀</v>
          </cell>
        </row>
        <row r="373">
          <cell r="S373">
            <v>948</v>
          </cell>
          <cell r="T373" t="str">
            <v>佐藤(孝)</v>
          </cell>
        </row>
        <row r="374">
          <cell r="S374">
            <v>954</v>
          </cell>
          <cell r="T374" t="str">
            <v>田宮</v>
          </cell>
        </row>
        <row r="375">
          <cell r="S375">
            <v>963</v>
          </cell>
          <cell r="T375" t="str">
            <v>仲出川</v>
          </cell>
        </row>
        <row r="376">
          <cell r="S376">
            <v>966</v>
          </cell>
          <cell r="T376" t="str">
            <v>千葉</v>
          </cell>
        </row>
        <row r="377">
          <cell r="S377">
            <v>973</v>
          </cell>
          <cell r="T377" t="str">
            <v>横山</v>
          </cell>
        </row>
        <row r="378">
          <cell r="S378">
            <v>2008</v>
          </cell>
          <cell r="T378" t="str">
            <v>北川</v>
          </cell>
        </row>
        <row r="379">
          <cell r="S379">
            <v>2011</v>
          </cell>
          <cell r="T379" t="str">
            <v>西川</v>
          </cell>
        </row>
        <row r="380">
          <cell r="S380">
            <v>2012</v>
          </cell>
          <cell r="T380" t="str">
            <v>岡本</v>
          </cell>
        </row>
        <row r="381">
          <cell r="S381">
            <v>2013</v>
          </cell>
          <cell r="T381" t="str">
            <v>久郷</v>
          </cell>
        </row>
        <row r="382">
          <cell r="S382">
            <v>2014</v>
          </cell>
          <cell r="T382" t="str">
            <v>浦本</v>
          </cell>
        </row>
        <row r="383">
          <cell r="S383">
            <v>2021</v>
          </cell>
          <cell r="T383" t="str">
            <v>金子</v>
          </cell>
        </row>
        <row r="384">
          <cell r="S384">
            <v>2027</v>
          </cell>
          <cell r="T384" t="str">
            <v>上妻</v>
          </cell>
        </row>
        <row r="385">
          <cell r="S385">
            <v>2028</v>
          </cell>
          <cell r="T385" t="str">
            <v>西井</v>
          </cell>
        </row>
        <row r="386">
          <cell r="S386">
            <v>2038</v>
          </cell>
          <cell r="T386" t="str">
            <v>小林</v>
          </cell>
        </row>
        <row r="387">
          <cell r="S387">
            <v>2043</v>
          </cell>
          <cell r="T387" t="str">
            <v>中北</v>
          </cell>
        </row>
        <row r="388">
          <cell r="S388">
            <v>2049</v>
          </cell>
          <cell r="T388" t="str">
            <v>鎗田</v>
          </cell>
        </row>
        <row r="389">
          <cell r="S389">
            <v>2054</v>
          </cell>
          <cell r="T389" t="str">
            <v>安栄</v>
          </cell>
        </row>
        <row r="390">
          <cell r="S390">
            <v>2056</v>
          </cell>
          <cell r="T390" t="str">
            <v>牧野</v>
          </cell>
        </row>
        <row r="391">
          <cell r="S391">
            <v>2070</v>
          </cell>
          <cell r="T391" t="str">
            <v>荻野</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Tipakorn  Sayarak" id="{E42CA605-A704-47F1-AD31-D209629478FC}" userId="S::tipakorn-s@kyocera.co.th::f33c3a88-2c7e-4e79-832c-b7fbc4b1b26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4" dT="2024-01-05T09:36:35.33" personId="{E42CA605-A704-47F1-AD31-D209629478FC}" id="{9157F586-84DE-4B6B-9A9B-91B1D2B8CD0C}">
    <text>สามารถแทนที่ file ได้ เมื่อได้ report revision ใหม่มา</text>
  </threadedComment>
  <threadedComment ref="F56" dT="2024-01-05T09:36:28.18" personId="{E42CA605-A704-47F1-AD31-D209629478FC}" id="{375BEF07-D35F-4D23-9E13-B5615CC6B6C2}">
    <text>สามารถแทนที่ file ได้ เมื่อได้ report revision ใหม่มา</text>
  </threadedComment>
  <threadedComment ref="L60" dT="2024-01-05T09:46:10.38" personId="{E42CA605-A704-47F1-AD31-D209629478FC}" id="{306E8538-4C81-4FD4-B3C2-A0931D23170C}">
    <text>ต้อง input due date ของ Interim report และแนบไฟล์ก่อนจึงจะสามารถ กดส่ง Pre-report ได้</text>
  </threadedComment>
  <threadedComment ref="K62" dT="2023-12-06T04:40:32.14" personId="{E42CA605-A704-47F1-AD31-D209629478FC}" id="{E175E7D9-80DC-44AA-90CB-BA112AEFE783}">
    <text>กดเพิ่มช่องสำหรับกรอก Interim report</text>
  </threadedComment>
  <threadedComment ref="L62" dT="2024-01-05T09:47:03.13" personId="{E42CA605-A704-47F1-AD31-D209629478FC}" id="{EE71055A-CF26-4C51-B139-9FDC8B108648}">
    <text>ต้อง input due date ของ Interim report หรือ Final report  และแนบไฟล์ก่อนจึงจะสามารถ กดส่ง Interim report ได้</text>
  </threadedComment>
  <threadedComment ref="L64" dT="2024-01-05T09:47:17.90" personId="{E42CA605-A704-47F1-AD31-D209629478FC}" id="{0E246B57-FD35-4F22-A9E6-354AE36B7589}">
    <text>ต้อง input due date ของ Interim report หรือ Final report  และแนบไฟล์ก่อนจึงจะสามารถ กดส่ง Interim report ได้</text>
  </threadedComment>
  <threadedComment ref="L66" dT="2024-01-05T09:47:24.31" personId="{E42CA605-A704-47F1-AD31-D209629478FC}" id="{A4E8A80D-79D9-4E03-AF8E-A628864A02CF}">
    <text>ต้อง input due date ของ Interim report หรือ Final report  และแนบไฟล์ก่อนจึงจะสามารถ กดส่ง Interim report ได้</text>
  </threadedComment>
  <threadedComment ref="L68" dT="2024-01-05T09:47:35.03" personId="{E42CA605-A704-47F1-AD31-D209629478FC}" id="{8CEF8CC6-F89E-45A3-97E1-EAD21D3EB59E}">
    <text>ต้อง input due date ของ Interim report หรือ Final report  และแนบไฟล์ก่อนจึงจะสามารถ กดส่ง Interim report ได้</text>
  </threadedComment>
  <threadedComment ref="K74" dT="2023-12-06T10:51:26.09" personId="{E42CA605-A704-47F1-AD31-D209629478FC}" id="{1914692A-ADE8-45E1-8EF5-4E9A3AAD1E33}">
    <text xml:space="preserve"> กดเพิ่มช่องสำหรับกรอก Q&amp;A</text>
  </threadedComment>
  <threadedComment ref="K100" dT="2023-12-06T10:51:26.09" personId="{E42CA605-A704-47F1-AD31-D209629478FC}" id="{EDA932F7-4B05-4738-BF43-A1D964F2AA97}">
    <text xml:space="preserve"> กดเพิ่มช่องสำหรับกรอก root cause action and Effective date</text>
  </threadedComment>
  <threadedComment ref="K108" dT="2023-12-06T10:51:26.09" personId="{E42CA605-A704-47F1-AD31-D209629478FC}" id="{91A6702D-5354-4B34-8A01-4A9C90C99FFE}">
    <text xml:space="preserve"> กดเพิ่มช่องสำหรับกรอก leak cause action and Effective date</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kunihira-nishina@kyocera.co.th" TargetMode="External"/><Relationship Id="rId21" Type="http://schemas.openxmlformats.org/officeDocument/2006/relationships/hyperlink" Target="mailto:yoshiyuki-kubota@kyocera.co.th" TargetMode="External"/><Relationship Id="rId34" Type="http://schemas.openxmlformats.org/officeDocument/2006/relationships/hyperlink" Target="mailto:wichuphan-j@kyocera.co.th" TargetMode="External"/><Relationship Id="rId42" Type="http://schemas.openxmlformats.org/officeDocument/2006/relationships/hyperlink" Target="mailto:kunihira-nishina@kyocera.co.th" TargetMode="External"/><Relationship Id="rId47" Type="http://schemas.openxmlformats.org/officeDocument/2006/relationships/hyperlink" Target="mailto:wichuphan-j@kyocera.co.th" TargetMode="External"/><Relationship Id="rId50" Type="http://schemas.openxmlformats.org/officeDocument/2006/relationships/hyperlink" Target="mailto:yoshiyuki-kubota@kyocera.co.th" TargetMode="External"/><Relationship Id="rId55" Type="http://schemas.openxmlformats.org/officeDocument/2006/relationships/hyperlink" Target="mailto:kunihira-nishina@kyocera.co.th" TargetMode="External"/><Relationship Id="rId63" Type="http://schemas.openxmlformats.org/officeDocument/2006/relationships/hyperlink" Target="mailto:supawinee-k@kyocera.co.th" TargetMode="External"/><Relationship Id="rId68" Type="http://schemas.openxmlformats.org/officeDocument/2006/relationships/drawing" Target="../drawings/drawing1.xml"/><Relationship Id="rId7" Type="http://schemas.openxmlformats.org/officeDocument/2006/relationships/hyperlink" Target="mailto:kunihira-nishina@kyocera.co.th" TargetMode="External"/><Relationship Id="rId2" Type="http://schemas.openxmlformats.org/officeDocument/2006/relationships/hyperlink" Target="mailto:nopparuj-p@kyocera.co.th" TargetMode="External"/><Relationship Id="rId16" Type="http://schemas.openxmlformats.org/officeDocument/2006/relationships/hyperlink" Target="mailto:kunihira-nishina@kyocera.co.th" TargetMode="External"/><Relationship Id="rId29" Type="http://schemas.openxmlformats.org/officeDocument/2006/relationships/hyperlink" Target="mailto:kunihira-nishina@kyocera.co.th" TargetMode="External"/><Relationship Id="rId11" Type="http://schemas.openxmlformats.org/officeDocument/2006/relationships/hyperlink" Target="mailto:yoshiyuki-kubota@kyocera.co.th" TargetMode="External"/><Relationship Id="rId24" Type="http://schemas.openxmlformats.org/officeDocument/2006/relationships/hyperlink" Target="mailto:kunihira-nishina@kyocera.co.th" TargetMode="External"/><Relationship Id="rId32" Type="http://schemas.openxmlformats.org/officeDocument/2006/relationships/hyperlink" Target="mailto:kunihira-nishina@kyocera.co.th" TargetMode="External"/><Relationship Id="rId37" Type="http://schemas.openxmlformats.org/officeDocument/2006/relationships/hyperlink" Target="mailto:yoshiyuki-kubota@kyocera.co.th" TargetMode="External"/><Relationship Id="rId40" Type="http://schemas.openxmlformats.org/officeDocument/2006/relationships/hyperlink" Target="mailto:nopparuj-p@kyocera.co.th" TargetMode="External"/><Relationship Id="rId45" Type="http://schemas.openxmlformats.org/officeDocument/2006/relationships/hyperlink" Target="mailto:kunihira-nishina@kyocera.co.th" TargetMode="External"/><Relationship Id="rId53" Type="http://schemas.openxmlformats.org/officeDocument/2006/relationships/hyperlink" Target="mailto:nopparuj-p@kyocera.co.th" TargetMode="External"/><Relationship Id="rId58" Type="http://schemas.openxmlformats.org/officeDocument/2006/relationships/hyperlink" Target="mailto:sangtien-p@kyocera.co.th" TargetMode="External"/><Relationship Id="rId66" Type="http://schemas.openxmlformats.org/officeDocument/2006/relationships/hyperlink" Target="mailto:supawinee-k@kyocera.co.th" TargetMode="External"/><Relationship Id="rId5" Type="http://schemas.openxmlformats.org/officeDocument/2006/relationships/hyperlink" Target="mailto:kunihira-nishina@kyocera.co.th" TargetMode="External"/><Relationship Id="rId61" Type="http://schemas.openxmlformats.org/officeDocument/2006/relationships/hyperlink" Target="mailto:kunihira-nishina@kyocera.co.th" TargetMode="External"/><Relationship Id="rId19" Type="http://schemas.openxmlformats.org/officeDocument/2006/relationships/hyperlink" Target="mailto:rujirek-r@kyocera.co.th" TargetMode="External"/><Relationship Id="rId14" Type="http://schemas.openxmlformats.org/officeDocument/2006/relationships/hyperlink" Target="mailto:nopparuj-p@kyocera.co.th" TargetMode="External"/><Relationship Id="rId22" Type="http://schemas.openxmlformats.org/officeDocument/2006/relationships/hyperlink" Target="mailto:wichuphan-j@kyocera.co.th" TargetMode="External"/><Relationship Id="rId27" Type="http://schemas.openxmlformats.org/officeDocument/2006/relationships/hyperlink" Target="mailto:nopparuj-p@kyocera.co.th" TargetMode="External"/><Relationship Id="rId30" Type="http://schemas.openxmlformats.org/officeDocument/2006/relationships/hyperlink" Target="mailto:chutinan-p@kyocera.co.th" TargetMode="External"/><Relationship Id="rId35" Type="http://schemas.openxmlformats.org/officeDocument/2006/relationships/hyperlink" Target="mailto:yoshiyuki-kubota@kyocera.co.th" TargetMode="External"/><Relationship Id="rId43" Type="http://schemas.openxmlformats.org/officeDocument/2006/relationships/hyperlink" Target="mailto:chutinan-p@kyocera.co.th" TargetMode="External"/><Relationship Id="rId48" Type="http://schemas.openxmlformats.org/officeDocument/2006/relationships/hyperlink" Target="mailto:yoshiyuki-kubota@kyocera.co.th" TargetMode="External"/><Relationship Id="rId56" Type="http://schemas.openxmlformats.org/officeDocument/2006/relationships/hyperlink" Target="mailto:supawinee-k@kyocera.co.th" TargetMode="External"/><Relationship Id="rId64" Type="http://schemas.openxmlformats.org/officeDocument/2006/relationships/hyperlink" Target="mailto:kunihira-nishina@kyocera.co.th" TargetMode="External"/><Relationship Id="rId8" Type="http://schemas.openxmlformats.org/officeDocument/2006/relationships/hyperlink" Target="mailto:wichuphan-j@kyocera.co.th" TargetMode="External"/><Relationship Id="rId51" Type="http://schemas.openxmlformats.org/officeDocument/2006/relationships/hyperlink" Target="mailto:yoshiyuki-kubota@kyocera.co.th" TargetMode="External"/><Relationship Id="rId3" Type="http://schemas.openxmlformats.org/officeDocument/2006/relationships/hyperlink" Target="mailto:supawinee-k@kyocera.co.th" TargetMode="External"/><Relationship Id="rId12" Type="http://schemas.openxmlformats.org/officeDocument/2006/relationships/hyperlink" Target="mailto:yoshiyuki-kubota@kyocera.co.th" TargetMode="External"/><Relationship Id="rId17" Type="http://schemas.openxmlformats.org/officeDocument/2006/relationships/hyperlink" Target="mailto:supawinee-k@kyocera.co.th" TargetMode="External"/><Relationship Id="rId25" Type="http://schemas.openxmlformats.org/officeDocument/2006/relationships/hyperlink" Target="mailto:yoshiyuki-kubota@kyocera.co.th" TargetMode="External"/><Relationship Id="rId33" Type="http://schemas.openxmlformats.org/officeDocument/2006/relationships/hyperlink" Target="mailto:rujirek-r@kyocera.co.th" TargetMode="External"/><Relationship Id="rId38" Type="http://schemas.openxmlformats.org/officeDocument/2006/relationships/hyperlink" Target="mailto:yoshiyuki-kubota@kyocera.co.th" TargetMode="External"/><Relationship Id="rId46" Type="http://schemas.openxmlformats.org/officeDocument/2006/relationships/hyperlink" Target="mailto:rujirek-r@kyocera.co.th" TargetMode="External"/><Relationship Id="rId59" Type="http://schemas.openxmlformats.org/officeDocument/2006/relationships/hyperlink" Target="mailto:kunihira-nishina@kyocera.co.th" TargetMode="External"/><Relationship Id="rId67" Type="http://schemas.openxmlformats.org/officeDocument/2006/relationships/hyperlink" Target="mailto:sangtien-p@kyocera.co.thOfficer%20level%20up%20of%20QA,%20TE,%20PD%20division%20and%20LG%20department" TargetMode="External"/><Relationship Id="rId20" Type="http://schemas.openxmlformats.org/officeDocument/2006/relationships/hyperlink" Target="mailto:wichuphan-j@kyocera.co.th" TargetMode="External"/><Relationship Id="rId41" Type="http://schemas.openxmlformats.org/officeDocument/2006/relationships/hyperlink" Target="mailto:supawinee-k@kyocera.co.th" TargetMode="External"/><Relationship Id="rId54" Type="http://schemas.openxmlformats.org/officeDocument/2006/relationships/hyperlink" Target="mailto:supawinee-k@kyocera.co.th" TargetMode="External"/><Relationship Id="rId62" Type="http://schemas.openxmlformats.org/officeDocument/2006/relationships/hyperlink" Target="mailto:nopparuj-p@kyocera.co.th" TargetMode="External"/><Relationship Id="rId1" Type="http://schemas.openxmlformats.org/officeDocument/2006/relationships/hyperlink" Target="mailto:kunihira-nishina@kyocera.co.th" TargetMode="External"/><Relationship Id="rId6" Type="http://schemas.openxmlformats.org/officeDocument/2006/relationships/hyperlink" Target="mailto:rujirek-r@kyocera.co.th" TargetMode="External"/><Relationship Id="rId15" Type="http://schemas.openxmlformats.org/officeDocument/2006/relationships/hyperlink" Target="mailto:supawinee-k@kyocera.co.th" TargetMode="External"/><Relationship Id="rId23" Type="http://schemas.openxmlformats.org/officeDocument/2006/relationships/hyperlink" Target="mailto:yoshiyuki-kubota@kyocera.co.th" TargetMode="External"/><Relationship Id="rId28" Type="http://schemas.openxmlformats.org/officeDocument/2006/relationships/hyperlink" Target="mailto:supawinee-k@kyocera.co.th" TargetMode="External"/><Relationship Id="rId36" Type="http://schemas.openxmlformats.org/officeDocument/2006/relationships/hyperlink" Target="mailto:wichuphan-j@kyocera.co.th" TargetMode="External"/><Relationship Id="rId49" Type="http://schemas.openxmlformats.org/officeDocument/2006/relationships/hyperlink" Target="mailto:wichuphan-j@kyocera.co.th" TargetMode="External"/><Relationship Id="rId57" Type="http://schemas.openxmlformats.org/officeDocument/2006/relationships/hyperlink" Target="mailto:sangtien-p@kyocera.co.thEngineer%20level%20up%20of%20QA,%20TE,%20PD%20division" TargetMode="External"/><Relationship Id="rId10" Type="http://schemas.openxmlformats.org/officeDocument/2006/relationships/hyperlink" Target="mailto:yoshiyuki-kubota@kyocera.co.th" TargetMode="External"/><Relationship Id="rId31" Type="http://schemas.openxmlformats.org/officeDocument/2006/relationships/hyperlink" Target="mailto:kunihira-nishina@kyocera.co.th" TargetMode="External"/><Relationship Id="rId44" Type="http://schemas.openxmlformats.org/officeDocument/2006/relationships/hyperlink" Target="mailto:kunihira-nishina@kyocera.co.th" TargetMode="External"/><Relationship Id="rId52" Type="http://schemas.openxmlformats.org/officeDocument/2006/relationships/hyperlink" Target="mailto:kunihira-nishina@kyocera.co.th" TargetMode="External"/><Relationship Id="rId60" Type="http://schemas.openxmlformats.org/officeDocument/2006/relationships/hyperlink" Target="mailto:nopparuj-p@kyocera.co.th" TargetMode="External"/><Relationship Id="rId65" Type="http://schemas.openxmlformats.org/officeDocument/2006/relationships/hyperlink" Target="mailto:nopparuj-p@kyocera.co.th" TargetMode="External"/><Relationship Id="rId4" Type="http://schemas.openxmlformats.org/officeDocument/2006/relationships/hyperlink" Target="mailto:rujirek-r@kyocera.co.th" TargetMode="External"/><Relationship Id="rId9" Type="http://schemas.openxmlformats.org/officeDocument/2006/relationships/hyperlink" Target="mailto:wichuphan-j@kyocera.co.th" TargetMode="External"/><Relationship Id="rId13" Type="http://schemas.openxmlformats.org/officeDocument/2006/relationships/hyperlink" Target="mailto:kunihira-nishina@kyocera.co.th" TargetMode="External"/><Relationship Id="rId18" Type="http://schemas.openxmlformats.org/officeDocument/2006/relationships/hyperlink" Target="mailto:kunihira-nishina@kyocera.co.th" TargetMode="External"/><Relationship Id="rId39" Type="http://schemas.openxmlformats.org/officeDocument/2006/relationships/hyperlink" Target="mailto:kunihira-nishina@kyocera.co.th"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hyperlink" Target="mailto:wichuphan-j@kyocera.co.th" TargetMode="External"/><Relationship Id="rId3" Type="http://schemas.openxmlformats.org/officeDocument/2006/relationships/hyperlink" Target="mailto:tipakorn-s@kyocera.co.th" TargetMode="External"/><Relationship Id="rId7" Type="http://schemas.openxmlformats.org/officeDocument/2006/relationships/hyperlink" Target="mailto:rujirek-r@kyocera.co.th" TargetMode="External"/><Relationship Id="rId2" Type="http://schemas.openxmlformats.org/officeDocument/2006/relationships/hyperlink" Target="mailto:kunihira-nishina@kyocera.co.th" TargetMode="External"/><Relationship Id="rId1" Type="http://schemas.openxmlformats.org/officeDocument/2006/relationships/hyperlink" Target="mailto:sangtien-p@kyocera.co.th" TargetMode="External"/><Relationship Id="rId6" Type="http://schemas.openxmlformats.org/officeDocument/2006/relationships/hyperlink" Target="mailto:supawinee-k@kyocera.co.th" TargetMode="External"/><Relationship Id="rId5" Type="http://schemas.openxmlformats.org/officeDocument/2006/relationships/hyperlink" Target="mailto:chutinan-p@kyocera.co.th" TargetMode="External"/><Relationship Id="rId4" Type="http://schemas.openxmlformats.org/officeDocument/2006/relationships/hyperlink" Target="mailto:nopparuj-p@kyocera.co.th" TargetMode="External"/><Relationship Id="rId9" Type="http://schemas.openxmlformats.org/officeDocument/2006/relationships/hyperlink" Target="mailto:yoshiyuki-kubota@kyocera.co.th"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FB4B-7918-46BD-BC5B-8E0547B7ED4C}">
  <dimension ref="B2:N71"/>
  <sheetViews>
    <sheetView tabSelected="1" zoomScaleNormal="100" workbookViewId="0">
      <selection activeCell="D7" sqref="D7"/>
    </sheetView>
  </sheetViews>
  <sheetFormatPr defaultRowHeight="14.4"/>
  <cols>
    <col min="1" max="1" width="8.88671875" style="1"/>
    <col min="2" max="2" width="12.88671875" style="329" customWidth="1"/>
    <col min="3" max="3" width="45.109375" style="329" customWidth="1"/>
    <col min="4" max="12" width="8.88671875" style="1"/>
    <col min="13" max="14" width="31.5546875" style="1" customWidth="1"/>
    <col min="15" max="16384" width="8.88671875" style="1"/>
  </cols>
  <sheetData>
    <row r="2" spans="2:14" s="334" customFormat="1" ht="28.8" customHeight="1">
      <c r="B2" s="332" t="s">
        <v>8853</v>
      </c>
      <c r="C2" s="333" t="s">
        <v>9144</v>
      </c>
      <c r="G2" s="332"/>
      <c r="H2" s="332" t="s">
        <v>9153</v>
      </c>
      <c r="M2" s="332" t="s">
        <v>9167</v>
      </c>
      <c r="N2" s="332" t="s">
        <v>9168</v>
      </c>
    </row>
    <row r="3" spans="2:14" ht="28.8">
      <c r="B3" s="330" t="s">
        <v>9143</v>
      </c>
      <c r="C3" s="329" t="s">
        <v>9145</v>
      </c>
    </row>
    <row r="4" spans="2:14" ht="28.8" customHeight="1"/>
    <row r="5" spans="2:14" ht="28.8">
      <c r="B5" s="330" t="s">
        <v>9143</v>
      </c>
      <c r="C5" s="329" t="s">
        <v>9146</v>
      </c>
      <c r="M5" s="335" t="s">
        <v>9181</v>
      </c>
      <c r="N5" s="335" t="s">
        <v>9165</v>
      </c>
    </row>
    <row r="6" spans="2:14" ht="28.8" customHeight="1">
      <c r="M6" s="335" t="s">
        <v>9165</v>
      </c>
      <c r="N6" s="335" t="s">
        <v>9166</v>
      </c>
    </row>
    <row r="7" spans="2:14" ht="28.8" customHeight="1">
      <c r="M7" s="335" t="s">
        <v>9166</v>
      </c>
      <c r="N7" s="338" t="s">
        <v>9183</v>
      </c>
    </row>
    <row r="8" spans="2:14" ht="28.8" customHeight="1">
      <c r="M8" s="335"/>
      <c r="N8" s="336"/>
    </row>
    <row r="9" spans="2:14" ht="43.8" customHeight="1">
      <c r="B9" s="330" t="s">
        <v>9150</v>
      </c>
      <c r="C9" s="331" t="s">
        <v>9179</v>
      </c>
      <c r="M9" s="338" t="s">
        <v>9182</v>
      </c>
    </row>
    <row r="10" spans="2:14" ht="28.8" customHeight="1">
      <c r="M10" s="338" t="s">
        <v>9166</v>
      </c>
      <c r="N10" s="336"/>
    </row>
    <row r="11" spans="2:14" ht="28.8" customHeight="1">
      <c r="M11" s="336" t="s">
        <v>8905</v>
      </c>
    </row>
    <row r="12" spans="2:14" ht="43.2">
      <c r="B12" s="329" t="s">
        <v>9150</v>
      </c>
      <c r="C12" s="330" t="s">
        <v>9180</v>
      </c>
      <c r="N12" s="337" t="s">
        <v>9184</v>
      </c>
    </row>
    <row r="13" spans="2:14" ht="28.8" customHeight="1"/>
    <row r="14" spans="2:14" ht="28.8">
      <c r="B14" s="329" t="s">
        <v>9147</v>
      </c>
      <c r="C14" s="330" t="s">
        <v>9148</v>
      </c>
    </row>
    <row r="15" spans="2:14" ht="28.8" customHeight="1"/>
    <row r="16" spans="2:14" ht="28.8" customHeight="1">
      <c r="B16" s="329" t="s">
        <v>9147</v>
      </c>
      <c r="C16" s="329" t="s">
        <v>49</v>
      </c>
    </row>
    <row r="17" spans="2:14" ht="28.8" customHeight="1"/>
    <row r="18" spans="2:14" ht="28.8">
      <c r="B18" s="330" t="s">
        <v>9143</v>
      </c>
      <c r="C18" s="329" t="s">
        <v>9149</v>
      </c>
    </row>
    <row r="19" spans="2:14" ht="28.8" customHeight="1"/>
    <row r="20" spans="2:14" ht="28.8" customHeight="1">
      <c r="B20" s="329" t="s">
        <v>9150</v>
      </c>
      <c r="C20" s="330" t="s">
        <v>9151</v>
      </c>
      <c r="M20" s="335" t="s">
        <v>9165</v>
      </c>
      <c r="N20" s="335" t="s">
        <v>9165</v>
      </c>
    </row>
    <row r="21" spans="2:14" ht="28.8" customHeight="1">
      <c r="M21" s="335" t="s">
        <v>9166</v>
      </c>
      <c r="N21" s="337" t="s">
        <v>8900</v>
      </c>
    </row>
    <row r="22" spans="2:14" ht="28.8" customHeight="1">
      <c r="M22" s="336" t="s">
        <v>8905</v>
      </c>
    </row>
    <row r="23" spans="2:14" ht="28.8" customHeight="1">
      <c r="B23" s="330" t="s">
        <v>9152</v>
      </c>
      <c r="C23" s="331" t="s">
        <v>9158</v>
      </c>
      <c r="M23" s="335" t="s">
        <v>9165</v>
      </c>
      <c r="N23" s="338" t="s">
        <v>9169</v>
      </c>
    </row>
    <row r="24" spans="2:14" ht="28.8" customHeight="1">
      <c r="M24" s="337" t="s">
        <v>8900</v>
      </c>
      <c r="N24" s="336" t="s">
        <v>8890</v>
      </c>
    </row>
    <row r="25" spans="2:14" ht="28.8" customHeight="1"/>
    <row r="26" spans="2:14" ht="28.8" customHeight="1">
      <c r="B26" s="329" t="s">
        <v>9155</v>
      </c>
      <c r="C26" s="330" t="s">
        <v>9156</v>
      </c>
      <c r="M26" s="336" t="s">
        <v>8906</v>
      </c>
      <c r="N26" s="336" t="s">
        <v>8890</v>
      </c>
    </row>
    <row r="27" spans="2:14" ht="28.8" customHeight="1"/>
    <row r="28" spans="2:14" ht="28.8" customHeight="1"/>
    <row r="29" spans="2:14" ht="28.8" customHeight="1">
      <c r="B29" s="330" t="s">
        <v>9154</v>
      </c>
      <c r="C29" s="330" t="s">
        <v>9157</v>
      </c>
      <c r="M29" s="337" t="s">
        <v>9170</v>
      </c>
      <c r="N29" s="335" t="s">
        <v>9165</v>
      </c>
    </row>
    <row r="30" spans="2:14" ht="28.8" customHeight="1">
      <c r="N30" s="335" t="s">
        <v>9166</v>
      </c>
    </row>
    <row r="31" spans="2:14" ht="28.8" customHeight="1">
      <c r="N31" s="336" t="s">
        <v>8905</v>
      </c>
    </row>
    <row r="32" spans="2:14" ht="57.6">
      <c r="B32" s="329" t="s">
        <v>9150</v>
      </c>
      <c r="C32" s="331" t="s">
        <v>9163</v>
      </c>
      <c r="M32" s="335" t="s">
        <v>9171</v>
      </c>
      <c r="N32" s="338" t="s">
        <v>9172</v>
      </c>
    </row>
    <row r="33" spans="2:14" ht="28.8" customHeight="1">
      <c r="M33" s="336" t="s">
        <v>8905</v>
      </c>
      <c r="N33" s="337"/>
    </row>
    <row r="34" spans="2:14" ht="28.8" customHeight="1"/>
    <row r="35" spans="2:14" ht="28.8" customHeight="1">
      <c r="B35" s="330" t="s">
        <v>9152</v>
      </c>
      <c r="C35" s="331" t="s">
        <v>9158</v>
      </c>
      <c r="M35" s="335" t="s">
        <v>9165</v>
      </c>
      <c r="N35" s="338" t="s">
        <v>9169</v>
      </c>
    </row>
    <row r="36" spans="2:14" ht="28.8" customHeight="1">
      <c r="M36" s="337" t="s">
        <v>8900</v>
      </c>
      <c r="N36" s="336" t="s">
        <v>8890</v>
      </c>
    </row>
    <row r="37" spans="2:14" ht="28.8" customHeight="1"/>
    <row r="38" spans="2:14" ht="28.8" customHeight="1">
      <c r="B38" s="329" t="s">
        <v>9155</v>
      </c>
      <c r="C38" s="330" t="s">
        <v>9156</v>
      </c>
      <c r="M38" s="336" t="s">
        <v>8906</v>
      </c>
      <c r="N38" s="336" t="s">
        <v>8890</v>
      </c>
    </row>
    <row r="39" spans="2:14" ht="28.8" customHeight="1"/>
    <row r="40" spans="2:14" ht="28.8" customHeight="1"/>
    <row r="41" spans="2:14" ht="28.8" customHeight="1">
      <c r="B41" s="330" t="s">
        <v>9154</v>
      </c>
      <c r="C41" s="330" t="s">
        <v>9157</v>
      </c>
      <c r="M41" s="337" t="s">
        <v>9170</v>
      </c>
      <c r="N41" s="335" t="s">
        <v>9165</v>
      </c>
    </row>
    <row r="42" spans="2:14" ht="28.8" customHeight="1">
      <c r="N42" s="335" t="s">
        <v>9166</v>
      </c>
    </row>
    <row r="43" spans="2:14" ht="28.8" customHeight="1">
      <c r="N43" s="336" t="s">
        <v>8905</v>
      </c>
    </row>
    <row r="44" spans="2:14" ht="43.2">
      <c r="B44" s="329" t="s">
        <v>9150</v>
      </c>
      <c r="C44" s="331" t="s">
        <v>9162</v>
      </c>
      <c r="M44" s="335" t="s">
        <v>9173</v>
      </c>
      <c r="N44" s="338" t="s">
        <v>9172</v>
      </c>
    </row>
    <row r="45" spans="2:14" ht="28.8" customHeight="1">
      <c r="M45" s="335" t="s">
        <v>9174</v>
      </c>
    </row>
    <row r="46" spans="2:14" ht="28.8" customHeight="1">
      <c r="M46" s="336"/>
    </row>
    <row r="47" spans="2:14" ht="28.8" customHeight="1">
      <c r="B47" s="330" t="s">
        <v>9152</v>
      </c>
      <c r="C47" s="331" t="s">
        <v>9158</v>
      </c>
      <c r="M47" s="335" t="s">
        <v>9165</v>
      </c>
      <c r="N47" s="338" t="s">
        <v>9169</v>
      </c>
    </row>
    <row r="48" spans="2:14" ht="28.8" customHeight="1">
      <c r="M48" s="337" t="s">
        <v>8900</v>
      </c>
      <c r="N48" s="336" t="s">
        <v>8890</v>
      </c>
    </row>
    <row r="49" spans="2:14" ht="28.8" customHeight="1"/>
    <row r="50" spans="2:14" ht="28.8" customHeight="1">
      <c r="B50" s="329" t="s">
        <v>9155</v>
      </c>
      <c r="C50" s="330" t="s">
        <v>9156</v>
      </c>
      <c r="M50" s="336" t="s">
        <v>8906</v>
      </c>
      <c r="N50" s="336" t="s">
        <v>8890</v>
      </c>
    </row>
    <row r="51" spans="2:14" ht="28.8" customHeight="1"/>
    <row r="52" spans="2:14" ht="28.8" customHeight="1"/>
    <row r="53" spans="2:14" ht="28.8" customHeight="1">
      <c r="B53" s="330" t="s">
        <v>9154</v>
      </c>
      <c r="C53" s="330" t="s">
        <v>9157</v>
      </c>
      <c r="M53" s="337" t="s">
        <v>9170</v>
      </c>
      <c r="N53" s="335" t="s">
        <v>9165</v>
      </c>
    </row>
    <row r="54" spans="2:14" ht="28.8" customHeight="1">
      <c r="N54" s="335" t="s">
        <v>9166</v>
      </c>
    </row>
    <row r="55" spans="2:14" ht="28.8" customHeight="1">
      <c r="N55" s="336" t="s">
        <v>8905</v>
      </c>
    </row>
    <row r="56" spans="2:14" ht="43.2">
      <c r="B56" s="329" t="s">
        <v>9150</v>
      </c>
      <c r="C56" s="331" t="s">
        <v>9164</v>
      </c>
      <c r="M56" s="335" t="s">
        <v>9173</v>
      </c>
      <c r="N56" s="338" t="s">
        <v>9172</v>
      </c>
    </row>
    <row r="57" spans="2:14" ht="28.8" customHeight="1">
      <c r="M57" s="335" t="s">
        <v>9174</v>
      </c>
    </row>
    <row r="58" spans="2:14" ht="28.8" customHeight="1">
      <c r="M58" s="336"/>
    </row>
    <row r="59" spans="2:14" ht="28.8" customHeight="1">
      <c r="B59" s="330" t="s">
        <v>9152</v>
      </c>
      <c r="C59" s="331" t="s">
        <v>9159</v>
      </c>
      <c r="M59" s="335" t="s">
        <v>9165</v>
      </c>
      <c r="N59" s="338" t="s">
        <v>9169</v>
      </c>
    </row>
    <row r="60" spans="2:14" ht="28.8" customHeight="1">
      <c r="M60" s="337" t="s">
        <v>8900</v>
      </c>
      <c r="N60" s="336" t="s">
        <v>8890</v>
      </c>
    </row>
    <row r="61" spans="2:14" ht="28.8" customHeight="1"/>
    <row r="62" spans="2:14" ht="28.8" customHeight="1">
      <c r="B62" s="329" t="s">
        <v>9155</v>
      </c>
      <c r="C62" s="330" t="s">
        <v>9161</v>
      </c>
      <c r="M62" s="336" t="s">
        <v>8906</v>
      </c>
      <c r="N62" s="336" t="s">
        <v>8890</v>
      </c>
    </row>
    <row r="63" spans="2:14" ht="28.8" customHeight="1"/>
    <row r="64" spans="2:14" ht="28.8" customHeight="1"/>
    <row r="65" spans="2:14" ht="28.8" customHeight="1">
      <c r="B65" s="330" t="s">
        <v>9154</v>
      </c>
      <c r="C65" s="330" t="s">
        <v>9160</v>
      </c>
      <c r="M65" s="337" t="s">
        <v>9170</v>
      </c>
      <c r="N65" s="335" t="s">
        <v>9165</v>
      </c>
    </row>
    <row r="66" spans="2:14" ht="28.8" customHeight="1">
      <c r="N66" s="335" t="s">
        <v>9166</v>
      </c>
    </row>
    <row r="67" spans="2:14" ht="28.8" customHeight="1">
      <c r="B67" s="1"/>
      <c r="C67" s="1"/>
      <c r="N67" s="336" t="s">
        <v>8905</v>
      </c>
    </row>
    <row r="68" spans="2:14" ht="57.6">
      <c r="B68" s="330" t="s">
        <v>9150</v>
      </c>
      <c r="C68" s="331" t="s">
        <v>9175</v>
      </c>
      <c r="M68" s="335" t="s">
        <v>9171</v>
      </c>
      <c r="N68" s="337" t="s">
        <v>9177</v>
      </c>
    </row>
    <row r="69" spans="2:14" ht="28.8" customHeight="1">
      <c r="C69" s="339" t="s">
        <v>9176</v>
      </c>
      <c r="M69" s="336" t="s">
        <v>8905</v>
      </c>
    </row>
    <row r="70" spans="2:14" ht="28.8" customHeight="1"/>
    <row r="71" spans="2:14" ht="28.8" customHeight="1"/>
  </sheetData>
  <hyperlinks>
    <hyperlink ref="M20" r:id="rId1" display="kunihira-nishina@kyocera.co.th" xr:uid="{066FC434-1AE2-4E52-A2A6-BED4E541A0A1}"/>
    <hyperlink ref="M21" r:id="rId2" display="nopparuj-p@kyocera.co.th" xr:uid="{3D02AE03-4BFF-4EA1-BBC8-DF6569129E24}"/>
    <hyperlink ref="M22" r:id="rId3" xr:uid="{386DDD16-5444-475F-A15C-7F734F876AE0}"/>
    <hyperlink ref="M24" r:id="rId4" xr:uid="{54BE24AC-5E52-4DC2-816D-DE781FDCDA98}"/>
    <hyperlink ref="M23" r:id="rId5" display="kunihira-nishina@kyocera.co.th" xr:uid="{CB1E96DC-E8AB-44BB-8165-71C15892F7D7}"/>
    <hyperlink ref="N21" r:id="rId6" xr:uid="{8BCFDD1C-08EA-4189-9FC8-1826FFC94C96}"/>
    <hyperlink ref="N20" r:id="rId7" display="kunihira-nishina@kyocera.co.th" xr:uid="{F5E4F265-C0A9-4999-B68A-72023B645056}"/>
    <hyperlink ref="M26" r:id="rId8" xr:uid="{7E22B1F3-6AF5-47D4-92E5-2382D8B05101}"/>
    <hyperlink ref="N23" r:id="rId9" display="wichuphan-j@kyocera.co.th" xr:uid="{CF09A45D-C4A0-4AD7-A290-C1B34E4F8B41}"/>
    <hyperlink ref="N24" r:id="rId10" xr:uid="{D79735FD-6E49-4C34-9AC1-7C6B38F81DBF}"/>
    <hyperlink ref="N26" r:id="rId11" xr:uid="{5B51362B-BC5D-42A7-BB83-8D43DC51A0B6}"/>
    <hyperlink ref="M29" r:id="rId12" display="yoshiyuki-kubota@kyocera.co.th" xr:uid="{127C866A-01A0-44AE-B186-C13939EC0CD8}"/>
    <hyperlink ref="N29" r:id="rId13" display="kunihira-nishina@kyocera.co.th" xr:uid="{2E563106-0705-44A0-BB39-0459C2ECB4B4}"/>
    <hyperlink ref="N30" r:id="rId14" display="nopparuj-p@kyocera.co.th" xr:uid="{5ABFF038-D6DA-481B-AD1A-619F89881E8E}"/>
    <hyperlink ref="N31" r:id="rId15" xr:uid="{4B5D3F34-B724-40FE-9DE3-DAC7663932D3}"/>
    <hyperlink ref="M32" r:id="rId16" display="kunihira-nishina@kyocera.co.th" xr:uid="{84FF3E28-ED7A-4CA9-8FDB-ADAC82298584}"/>
    <hyperlink ref="M33" r:id="rId17" xr:uid="{402501DA-B070-4D88-AAE4-4EDEFEFB1C43}"/>
    <hyperlink ref="M35" r:id="rId18" display="kunihira-nishina@kyocera.co.th" xr:uid="{41C4242D-9235-400B-9F4E-3C31BABBF319}"/>
    <hyperlink ref="M36" r:id="rId19" xr:uid="{8D4E8D62-B3A8-499B-A054-D0C71A59CCB0}"/>
    <hyperlink ref="M38" r:id="rId20" xr:uid="{3A30FE2E-2E26-4EA1-B73F-7ABB87564D30}"/>
    <hyperlink ref="M41" r:id="rId21" display="yoshiyuki-kubota@kyocera.co.th" xr:uid="{874270EB-29B3-48A1-A8D0-EBEE29A057DD}"/>
    <hyperlink ref="N35" r:id="rId22" display="wichuphan-j@kyocera.co.th" xr:uid="{39DD3800-876A-4A0C-8DE7-A1AB6EDAA0A9}"/>
    <hyperlink ref="N36" r:id="rId23" xr:uid="{46A3F44B-4B49-4B17-8396-3006C059BFD9}"/>
    <hyperlink ref="N32" r:id="rId24" display="kunihira-nishina@kyocera.co.th" xr:uid="{58BEFEBD-28B6-4634-BCFB-1AC56AC0D95B}"/>
    <hyperlink ref="N38" r:id="rId25" xr:uid="{93137385-8CE7-4885-8C79-6C53E0893C9B}"/>
    <hyperlink ref="N41" r:id="rId26" display="kunihira-nishina@kyocera.co.th" xr:uid="{FFF55A56-3CDF-4095-8FCF-52D4371CA4E2}"/>
    <hyperlink ref="N42" r:id="rId27" display="nopparuj-p@kyocera.co.th" xr:uid="{AB8CDA8B-9114-41E4-BF26-0FD05A1EE930}"/>
    <hyperlink ref="N43" r:id="rId28" xr:uid="{AC769C71-E0E1-45A1-8B67-51DC56CB2459}"/>
    <hyperlink ref="M44" r:id="rId29" display="kunihira-nishina@kyocera.co.th" xr:uid="{5101C705-1152-4134-89AF-E7DE1E0D727A}"/>
    <hyperlink ref="M45" r:id="rId30" display="chutinan-p@kyocera.co.th" xr:uid="{61B39257-FD0C-439D-879F-95C97BC7DF96}"/>
    <hyperlink ref="N44" r:id="rId31" display="kunihira-nishina@kyocera.co.th" xr:uid="{E00DC2EA-AC5C-47CA-8E45-AFD78DFF95D8}"/>
    <hyperlink ref="M47" r:id="rId32" display="kunihira-nishina@kyocera.co.th" xr:uid="{9C51A5BA-0591-482E-A89F-C2EEB6E76455}"/>
    <hyperlink ref="M48" r:id="rId33" xr:uid="{86419C8D-9CD1-4404-9E47-854639ED2EAF}"/>
    <hyperlink ref="M50" r:id="rId34" xr:uid="{B6BB082C-2ED3-4DD1-A091-E2B40975455E}"/>
    <hyperlink ref="M53" r:id="rId35" display="yoshiyuki-kubota@kyocera.co.th" xr:uid="{752A648F-8A6B-47CD-B375-E9C3E1D2E6B1}"/>
    <hyperlink ref="N47" r:id="rId36" display="wichuphan-j@kyocera.co.th" xr:uid="{D057F78F-1E05-434C-BA57-550D3B8E4F99}"/>
    <hyperlink ref="N48" r:id="rId37" xr:uid="{8682154B-6F76-4923-9FCB-D11CC62C23C3}"/>
    <hyperlink ref="N50" r:id="rId38" xr:uid="{224FA464-C230-4BB1-82BC-6F72AABCC916}"/>
    <hyperlink ref="N53" r:id="rId39" display="kunihira-nishina@kyocera.co.th" xr:uid="{5E92F84C-11E5-4F18-B5FC-0A5A7998DF16}"/>
    <hyperlink ref="N54" r:id="rId40" display="nopparuj-p@kyocera.co.th" xr:uid="{D02F3486-D5C1-4AB1-9AE0-4ACB622EACCF}"/>
    <hyperlink ref="N55" r:id="rId41" xr:uid="{DA13C79A-E0D1-4B8B-993A-C1CF947B3189}"/>
    <hyperlink ref="M56" r:id="rId42" display="kunihira-nishina@kyocera.co.th" xr:uid="{7FFB4BDF-CEAF-4BCC-A9AB-6FBCDA8D45BA}"/>
    <hyperlink ref="M57" r:id="rId43" display="chutinan-p@kyocera.co.th" xr:uid="{D7297F29-E8B5-46F2-8FCB-E67A103A2DF8}"/>
    <hyperlink ref="N56" r:id="rId44" display="kunihira-nishina@kyocera.co.th" xr:uid="{53226324-F054-4853-B581-BA3273F0AF7C}"/>
    <hyperlink ref="M59" r:id="rId45" display="kunihira-nishina@kyocera.co.th" xr:uid="{CEE6C92F-4D2A-45FD-81D2-F8DD13E551B3}"/>
    <hyperlink ref="M60" r:id="rId46" xr:uid="{D76B45ED-63E3-43B4-A4A6-9A1D5B70B3AA}"/>
    <hyperlink ref="M62" r:id="rId47" xr:uid="{BF8AB445-B4EE-4EC5-A759-4CE7BE85EF8C}"/>
    <hyperlink ref="M65" r:id="rId48" display="yoshiyuki-kubota@kyocera.co.th" xr:uid="{FF757C97-CE85-4530-94BA-FDAC08C12BB5}"/>
    <hyperlink ref="N59" r:id="rId49" display="wichuphan-j@kyocera.co.th" xr:uid="{2C6BEC44-57A8-4D71-B754-C46C017B11B4}"/>
    <hyperlink ref="N60" r:id="rId50" xr:uid="{8C3D5422-B0BD-4BA8-90F0-459C29492606}"/>
    <hyperlink ref="N62" r:id="rId51" xr:uid="{36F0BF12-7588-4302-B8E0-030EDCAB28D7}"/>
    <hyperlink ref="N65" r:id="rId52" display="kunihira-nishina@kyocera.co.th" xr:uid="{0CEA5DCF-D14B-421D-B1EF-6C19FBC148C2}"/>
    <hyperlink ref="N66" r:id="rId53" display="nopparuj-p@kyocera.co.th" xr:uid="{EE3BCD49-F2B0-48B4-81CB-39BC4774C1EA}"/>
    <hyperlink ref="N67" r:id="rId54" xr:uid="{2A35A256-24E8-4A75-9E15-2DBFDB748A04}"/>
    <hyperlink ref="M68" r:id="rId55" display="kunihira-nishina@kyocera.co.th" xr:uid="{0D55F4B9-1D86-4B46-B256-607A433325FF}"/>
    <hyperlink ref="M69" r:id="rId56" xr:uid="{8C675E35-96C3-4FA5-B55A-8648600E47EB}"/>
    <hyperlink ref="N68" r:id="rId57" xr:uid="{649408C8-1A74-4B0A-8419-5227B5E9D354}"/>
    <hyperlink ref="M5" r:id="rId58" display="sangtien-p@kyocera.co.th" xr:uid="{F33F74CA-4E08-4DD9-8AF5-02C5B8BEA912}"/>
    <hyperlink ref="M6" r:id="rId59" display="kunihira-nishina@kyocera.co.th" xr:uid="{6CDCCB14-6384-49FE-8951-8C581A40AFAA}"/>
    <hyperlink ref="M7" r:id="rId60" display="nopparuj-p@kyocera.co.th" xr:uid="{A52267F2-6F72-480D-87AB-07DF75F298C0}"/>
    <hyperlink ref="N5" r:id="rId61" display="kunihira-nishina@kyocera.co.th" xr:uid="{9B476BCE-E5E4-4DAB-A703-9C5AECD4D1DA}"/>
    <hyperlink ref="N6" r:id="rId62" display="nopparuj-p@kyocera.co.th" xr:uid="{EA1FF0EB-583D-49CA-8E05-B68076FA0F34}"/>
    <hyperlink ref="N7" r:id="rId63" display="supawinee-k@kyocera.co.th" xr:uid="{54E7C9CF-3403-4F5B-8A80-C7F7ABA3583D}"/>
    <hyperlink ref="M9" r:id="rId64" display="kunihira-nishina@kyocera.co.th" xr:uid="{EB71DDCA-99CF-41F5-941D-042B3E3822C7}"/>
    <hyperlink ref="M10" r:id="rId65" display="nopparuj-p@kyocera.co.th" xr:uid="{68DDFBF7-5428-4EE5-B824-3FCF25296B8B}"/>
    <hyperlink ref="M11" r:id="rId66" xr:uid="{C4D0BB45-D830-40EB-B7F0-D0BEE0FE9712}"/>
    <hyperlink ref="N12" r:id="rId67" xr:uid="{049E4FB2-5ED0-4A7E-98E6-57267E65E158}"/>
  </hyperlinks>
  <pageMargins left="0.7" right="0.7" top="0.75" bottom="0.75" header="0.3" footer="0.3"/>
  <drawing r:id="rId6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CD14-FB16-44AB-A939-EC4EDB0FCED4}">
  <dimension ref="A5:E34"/>
  <sheetViews>
    <sheetView workbookViewId="0">
      <selection activeCell="F35" sqref="F35"/>
    </sheetView>
  </sheetViews>
  <sheetFormatPr defaultColWidth="9" defaultRowHeight="13.2"/>
  <cols>
    <col min="1" max="1" width="9" style="30"/>
    <col min="2" max="2" width="21.5546875" style="30" bestFit="1" customWidth="1"/>
    <col min="3" max="3" width="19.44140625" style="30" customWidth="1"/>
    <col min="4" max="4" width="14.44140625" style="30" bestFit="1" customWidth="1"/>
    <col min="5" max="5" width="13.44140625" style="30" bestFit="1" customWidth="1"/>
    <col min="6" max="16384" width="9" style="30"/>
  </cols>
  <sheetData>
    <row r="5" spans="1:5">
      <c r="A5" s="29" t="s">
        <v>105</v>
      </c>
    </row>
    <row r="6" spans="1:5">
      <c r="A6" s="29" t="s">
        <v>106</v>
      </c>
    </row>
    <row r="7" spans="1:5">
      <c r="A7" s="29" t="s">
        <v>107</v>
      </c>
    </row>
    <row r="8" spans="1:5">
      <c r="D8" s="31" t="s">
        <v>108</v>
      </c>
      <c r="E8" s="32">
        <v>43783</v>
      </c>
    </row>
    <row r="9" spans="1:5" ht="13.8" thickBot="1"/>
    <row r="10" spans="1:5" ht="49.2" thickBot="1">
      <c r="B10" s="33" t="s">
        <v>109</v>
      </c>
      <c r="C10" s="34" t="s">
        <v>110</v>
      </c>
      <c r="D10" s="35" t="s">
        <v>111</v>
      </c>
    </row>
    <row r="11" spans="1:5" ht="21" customHeight="1" thickBot="1">
      <c r="B11" s="36" t="s">
        <v>112</v>
      </c>
      <c r="C11" s="37" t="s">
        <v>113</v>
      </c>
      <c r="D11" s="38" t="s">
        <v>114</v>
      </c>
      <c r="E11" s="39" t="s">
        <v>115</v>
      </c>
    </row>
    <row r="12" spans="1:5" ht="21" customHeight="1">
      <c r="B12" s="362" t="s">
        <v>116</v>
      </c>
      <c r="C12" s="40" t="s">
        <v>117</v>
      </c>
      <c r="D12" s="41" t="s">
        <v>118</v>
      </c>
    </row>
    <row r="13" spans="1:5" ht="21" customHeight="1">
      <c r="B13" s="363"/>
      <c r="C13" s="40" t="s">
        <v>119</v>
      </c>
      <c r="D13" s="41" t="s">
        <v>120</v>
      </c>
      <c r="E13" s="42" t="s">
        <v>121</v>
      </c>
    </row>
    <row r="14" spans="1:5" ht="21" customHeight="1">
      <c r="B14" s="364"/>
      <c r="C14" s="43" t="s">
        <v>122</v>
      </c>
      <c r="D14" s="44" t="s">
        <v>123</v>
      </c>
    </row>
    <row r="15" spans="1:5" ht="21" customHeight="1" thickBot="1">
      <c r="B15" s="365"/>
      <c r="C15" s="45" t="s">
        <v>124</v>
      </c>
      <c r="D15" s="46" t="s">
        <v>125</v>
      </c>
    </row>
    <row r="16" spans="1:5" ht="21" customHeight="1">
      <c r="B16" s="366" t="s">
        <v>126</v>
      </c>
      <c r="C16" s="47" t="s">
        <v>127</v>
      </c>
      <c r="D16" s="48" t="s">
        <v>128</v>
      </c>
    </row>
    <row r="17" spans="2:5" ht="21" customHeight="1">
      <c r="B17" s="364"/>
      <c r="C17" s="43" t="s">
        <v>129</v>
      </c>
      <c r="D17" s="44" t="s">
        <v>130</v>
      </c>
    </row>
    <row r="18" spans="2:5" ht="21" customHeight="1">
      <c r="B18" s="365"/>
      <c r="C18" s="45" t="s">
        <v>131</v>
      </c>
      <c r="D18" s="46" t="s">
        <v>132</v>
      </c>
    </row>
    <row r="19" spans="2:5" ht="21" customHeight="1">
      <c r="B19" s="365"/>
      <c r="C19" s="45" t="s">
        <v>133</v>
      </c>
      <c r="D19" s="46" t="s">
        <v>134</v>
      </c>
    </row>
    <row r="20" spans="2:5" ht="21" customHeight="1">
      <c r="B20" s="365"/>
      <c r="C20" s="45" t="s">
        <v>135</v>
      </c>
      <c r="D20" s="46" t="s">
        <v>136</v>
      </c>
    </row>
    <row r="21" spans="2:5" ht="21" customHeight="1">
      <c r="B21" s="365"/>
      <c r="C21" s="45" t="s">
        <v>137</v>
      </c>
      <c r="D21" s="46" t="s">
        <v>138</v>
      </c>
    </row>
    <row r="22" spans="2:5" ht="21" customHeight="1">
      <c r="B22" s="365"/>
      <c r="C22" s="45" t="s">
        <v>139</v>
      </c>
      <c r="D22" s="46" t="s">
        <v>140</v>
      </c>
    </row>
    <row r="23" spans="2:5" ht="21" customHeight="1">
      <c r="B23" s="365"/>
      <c r="C23" s="45" t="s">
        <v>141</v>
      </c>
      <c r="D23" s="46" t="s">
        <v>142</v>
      </c>
    </row>
    <row r="24" spans="2:5" ht="21" customHeight="1">
      <c r="B24" s="365"/>
      <c r="C24" s="45" t="s">
        <v>143</v>
      </c>
      <c r="D24" s="46" t="s">
        <v>144</v>
      </c>
    </row>
    <row r="25" spans="2:5" ht="21" customHeight="1">
      <c r="B25" s="365"/>
      <c r="C25" s="45" t="s">
        <v>145</v>
      </c>
      <c r="D25" s="46" t="s">
        <v>146</v>
      </c>
    </row>
    <row r="26" spans="2:5" ht="21" customHeight="1">
      <c r="B26" s="365"/>
      <c r="C26" s="45" t="s">
        <v>147</v>
      </c>
      <c r="D26" s="46" t="s">
        <v>148</v>
      </c>
    </row>
    <row r="27" spans="2:5" ht="21" customHeight="1">
      <c r="B27" s="365"/>
      <c r="C27" s="45" t="s">
        <v>149</v>
      </c>
      <c r="D27" s="46" t="s">
        <v>150</v>
      </c>
    </row>
    <row r="28" spans="2:5" ht="21" customHeight="1">
      <c r="B28" s="365"/>
      <c r="C28" s="45" t="s">
        <v>151</v>
      </c>
      <c r="D28" s="46" t="s">
        <v>152</v>
      </c>
    </row>
    <row r="29" spans="2:5" ht="21" customHeight="1">
      <c r="B29" s="365"/>
      <c r="C29" s="45" t="s">
        <v>153</v>
      </c>
      <c r="D29" s="46" t="s">
        <v>154</v>
      </c>
    </row>
    <row r="30" spans="2:5" ht="21" customHeight="1">
      <c r="B30" s="365"/>
      <c r="C30" s="45" t="s">
        <v>155</v>
      </c>
      <c r="D30" s="46" t="s">
        <v>156</v>
      </c>
    </row>
    <row r="31" spans="2:5" ht="21" customHeight="1">
      <c r="B31" s="365"/>
      <c r="C31" s="45" t="s">
        <v>157</v>
      </c>
      <c r="D31" s="46" t="s">
        <v>158</v>
      </c>
      <c r="E31" s="49" t="s">
        <v>159</v>
      </c>
    </row>
    <row r="32" spans="2:5" ht="21" customHeight="1" thickBot="1">
      <c r="B32" s="367"/>
      <c r="C32" s="50" t="s">
        <v>160</v>
      </c>
      <c r="D32" s="51" t="s">
        <v>161</v>
      </c>
    </row>
    <row r="33" spans="2:4" ht="21" customHeight="1" thickBot="1">
      <c r="B33" s="36" t="s">
        <v>162</v>
      </c>
      <c r="C33" s="37" t="s">
        <v>163</v>
      </c>
      <c r="D33" s="38" t="s">
        <v>164</v>
      </c>
    </row>
    <row r="34" spans="2:4" ht="21" customHeight="1" thickBot="1">
      <c r="B34" s="36" t="s">
        <v>165</v>
      </c>
      <c r="C34" s="37" t="s">
        <v>163</v>
      </c>
      <c r="D34" s="38"/>
    </row>
  </sheetData>
  <mergeCells count="2">
    <mergeCell ref="B12:B15"/>
    <mergeCell ref="B16:B3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8EFE-988E-4B2C-B33F-30E516920733}">
  <dimension ref="A5:D964"/>
  <sheetViews>
    <sheetView workbookViewId="0">
      <selection activeCell="G22" sqref="G22"/>
    </sheetView>
  </sheetViews>
  <sheetFormatPr defaultColWidth="9" defaultRowHeight="13.2"/>
  <cols>
    <col min="1" max="1" width="14" style="30" bestFit="1" customWidth="1"/>
    <col min="2" max="2" width="13.5546875" style="30" customWidth="1"/>
    <col min="3" max="3" width="57.5546875" style="30" bestFit="1" customWidth="1"/>
    <col min="4" max="4" width="13.44140625" style="30" bestFit="1" customWidth="1"/>
    <col min="5" max="16384" width="9" style="30"/>
  </cols>
  <sheetData>
    <row r="5" spans="1:4">
      <c r="A5" s="55" t="s">
        <v>645</v>
      </c>
    </row>
    <row r="6" spans="1:4">
      <c r="A6" s="55"/>
    </row>
    <row r="7" spans="1:4">
      <c r="C7" s="31" t="s">
        <v>108</v>
      </c>
      <c r="D7" s="32">
        <v>43783</v>
      </c>
    </row>
    <row r="8" spans="1:4" ht="24" customHeight="1">
      <c r="A8" s="83" t="s">
        <v>646</v>
      </c>
      <c r="B8" s="83" t="s">
        <v>647</v>
      </c>
      <c r="C8" s="83" t="s">
        <v>648</v>
      </c>
    </row>
    <row r="9" spans="1:4" ht="17.25" customHeight="1">
      <c r="A9" s="67" t="s">
        <v>649</v>
      </c>
      <c r="B9" s="67" t="s">
        <v>650</v>
      </c>
      <c r="C9" s="67" t="s">
        <v>651</v>
      </c>
    </row>
    <row r="10" spans="1:4" ht="17.25" customHeight="1">
      <c r="A10" s="67" t="s">
        <v>649</v>
      </c>
      <c r="B10" s="67" t="s">
        <v>652</v>
      </c>
      <c r="C10" s="67" t="s">
        <v>653</v>
      </c>
    </row>
    <row r="11" spans="1:4" ht="17.25" customHeight="1">
      <c r="A11" s="67" t="s">
        <v>649</v>
      </c>
      <c r="B11" s="67" t="s">
        <v>654</v>
      </c>
      <c r="C11" s="67" t="s">
        <v>655</v>
      </c>
    </row>
    <row r="12" spans="1:4" ht="17.25" customHeight="1">
      <c r="A12" s="67" t="s">
        <v>649</v>
      </c>
      <c r="B12" s="67" t="s">
        <v>656</v>
      </c>
      <c r="C12" s="67" t="s">
        <v>657</v>
      </c>
    </row>
    <row r="13" spans="1:4" ht="17.25" customHeight="1">
      <c r="A13" s="67" t="s">
        <v>649</v>
      </c>
      <c r="B13" s="67" t="s">
        <v>658</v>
      </c>
      <c r="C13" s="67" t="s">
        <v>659</v>
      </c>
    </row>
    <row r="14" spans="1:4" ht="17.25" customHeight="1">
      <c r="A14" s="67" t="s">
        <v>649</v>
      </c>
      <c r="B14" s="67" t="s">
        <v>660</v>
      </c>
      <c r="C14" s="67" t="s">
        <v>661</v>
      </c>
    </row>
    <row r="15" spans="1:4" ht="17.25" customHeight="1">
      <c r="A15" s="67" t="s">
        <v>649</v>
      </c>
      <c r="B15" s="67" t="s">
        <v>662</v>
      </c>
      <c r="C15" s="67" t="s">
        <v>663</v>
      </c>
    </row>
    <row r="16" spans="1:4" ht="17.25" customHeight="1">
      <c r="A16" s="67" t="s">
        <v>649</v>
      </c>
      <c r="B16" s="67" t="s">
        <v>664</v>
      </c>
      <c r="C16" s="67" t="s">
        <v>665</v>
      </c>
    </row>
    <row r="17" spans="1:3" ht="17.25" customHeight="1">
      <c r="A17" s="67" t="s">
        <v>649</v>
      </c>
      <c r="B17" s="67" t="s">
        <v>666</v>
      </c>
      <c r="C17" s="67" t="s">
        <v>667</v>
      </c>
    </row>
    <row r="18" spans="1:3" ht="17.25" customHeight="1">
      <c r="A18" s="67" t="s">
        <v>649</v>
      </c>
      <c r="B18" s="67" t="s">
        <v>668</v>
      </c>
      <c r="C18" s="67" t="s">
        <v>669</v>
      </c>
    </row>
    <row r="19" spans="1:3" ht="17.25" customHeight="1">
      <c r="A19" s="67" t="s">
        <v>649</v>
      </c>
      <c r="B19" s="67" t="s">
        <v>670</v>
      </c>
      <c r="C19" s="67" t="s">
        <v>671</v>
      </c>
    </row>
    <row r="20" spans="1:3" ht="17.25" customHeight="1">
      <c r="A20" s="67" t="s">
        <v>649</v>
      </c>
      <c r="B20" s="67" t="s">
        <v>672</v>
      </c>
      <c r="C20" s="67" t="s">
        <v>673</v>
      </c>
    </row>
    <row r="21" spans="1:3" ht="17.25" customHeight="1">
      <c r="A21" s="67" t="s">
        <v>649</v>
      </c>
      <c r="B21" s="67" t="s">
        <v>674</v>
      </c>
      <c r="C21" s="67" t="s">
        <v>675</v>
      </c>
    </row>
    <row r="22" spans="1:3" ht="17.25" customHeight="1">
      <c r="A22" s="67" t="s">
        <v>649</v>
      </c>
      <c r="B22" s="67" t="s">
        <v>676</v>
      </c>
      <c r="C22" s="67" t="s">
        <v>677</v>
      </c>
    </row>
    <row r="23" spans="1:3" ht="17.25" customHeight="1">
      <c r="A23" s="67" t="s">
        <v>649</v>
      </c>
      <c r="B23" s="67" t="s">
        <v>678</v>
      </c>
      <c r="C23" s="67" t="s">
        <v>679</v>
      </c>
    </row>
    <row r="24" spans="1:3" ht="17.25" customHeight="1">
      <c r="A24" s="67" t="s">
        <v>649</v>
      </c>
      <c r="B24" s="67" t="s">
        <v>680</v>
      </c>
      <c r="C24" s="67" t="s">
        <v>681</v>
      </c>
    </row>
    <row r="25" spans="1:3" ht="17.25" customHeight="1">
      <c r="A25" s="67" t="s">
        <v>649</v>
      </c>
      <c r="B25" s="67" t="s">
        <v>682</v>
      </c>
      <c r="C25" s="67" t="s">
        <v>683</v>
      </c>
    </row>
    <row r="26" spans="1:3" ht="17.25" customHeight="1">
      <c r="A26" s="67" t="s">
        <v>649</v>
      </c>
      <c r="B26" s="67" t="s">
        <v>684</v>
      </c>
      <c r="C26" s="67" t="s">
        <v>685</v>
      </c>
    </row>
    <row r="27" spans="1:3" ht="17.25" customHeight="1">
      <c r="A27" s="67" t="s">
        <v>649</v>
      </c>
      <c r="B27" s="67" t="s">
        <v>686</v>
      </c>
      <c r="C27" s="67" t="s">
        <v>687</v>
      </c>
    </row>
    <row r="28" spans="1:3" ht="17.25" customHeight="1">
      <c r="A28" s="67" t="s">
        <v>649</v>
      </c>
      <c r="B28" s="67" t="s">
        <v>688</v>
      </c>
      <c r="C28" s="67" t="s">
        <v>689</v>
      </c>
    </row>
    <row r="29" spans="1:3" ht="17.25" customHeight="1">
      <c r="A29" s="67" t="s">
        <v>649</v>
      </c>
      <c r="B29" s="67" t="s">
        <v>690</v>
      </c>
      <c r="C29" s="67" t="s">
        <v>691</v>
      </c>
    </row>
    <row r="30" spans="1:3" ht="17.25" customHeight="1">
      <c r="A30" s="67" t="s">
        <v>649</v>
      </c>
      <c r="B30" s="67" t="s">
        <v>692</v>
      </c>
      <c r="C30" s="67" t="s">
        <v>693</v>
      </c>
    </row>
    <row r="31" spans="1:3" ht="17.25" customHeight="1">
      <c r="A31" s="67" t="s">
        <v>649</v>
      </c>
      <c r="B31" s="67" t="s">
        <v>694</v>
      </c>
      <c r="C31" s="67" t="s">
        <v>695</v>
      </c>
    </row>
    <row r="32" spans="1:3" ht="17.25" customHeight="1">
      <c r="A32" s="67" t="s">
        <v>649</v>
      </c>
      <c r="B32" s="67" t="s">
        <v>696</v>
      </c>
      <c r="C32" s="67" t="s">
        <v>697</v>
      </c>
    </row>
    <row r="33" spans="1:3" ht="17.25" customHeight="1">
      <c r="A33" s="67" t="s">
        <v>649</v>
      </c>
      <c r="B33" s="67" t="s">
        <v>698</v>
      </c>
      <c r="C33" s="67" t="s">
        <v>699</v>
      </c>
    </row>
    <row r="34" spans="1:3" ht="17.25" customHeight="1">
      <c r="A34" s="67" t="s">
        <v>649</v>
      </c>
      <c r="B34" s="67" t="s">
        <v>700</v>
      </c>
      <c r="C34" s="67" t="s">
        <v>701</v>
      </c>
    </row>
    <row r="35" spans="1:3" ht="17.25" customHeight="1">
      <c r="A35" s="67" t="s">
        <v>649</v>
      </c>
      <c r="B35" s="67" t="s">
        <v>702</v>
      </c>
      <c r="C35" s="67" t="s">
        <v>703</v>
      </c>
    </row>
    <row r="36" spans="1:3" ht="17.25" customHeight="1">
      <c r="A36" s="67" t="s">
        <v>649</v>
      </c>
      <c r="B36" s="67" t="s">
        <v>704</v>
      </c>
      <c r="C36" s="67" t="s">
        <v>705</v>
      </c>
    </row>
    <row r="37" spans="1:3" ht="17.25" customHeight="1">
      <c r="A37" s="67" t="s">
        <v>649</v>
      </c>
      <c r="B37" s="67" t="s">
        <v>706</v>
      </c>
      <c r="C37" s="67" t="s">
        <v>707</v>
      </c>
    </row>
    <row r="38" spans="1:3" ht="17.25" customHeight="1">
      <c r="A38" s="67" t="s">
        <v>649</v>
      </c>
      <c r="B38" s="67" t="s">
        <v>708</v>
      </c>
      <c r="C38" s="67" t="s">
        <v>709</v>
      </c>
    </row>
    <row r="39" spans="1:3" ht="17.25" customHeight="1">
      <c r="A39" s="67" t="s">
        <v>649</v>
      </c>
      <c r="B39" s="67" t="s">
        <v>710</v>
      </c>
      <c r="C39" s="67" t="s">
        <v>711</v>
      </c>
    </row>
    <row r="40" spans="1:3" ht="17.25" customHeight="1">
      <c r="A40" s="67" t="s">
        <v>649</v>
      </c>
      <c r="B40" s="67" t="s">
        <v>712</v>
      </c>
      <c r="C40" s="67" t="s">
        <v>713</v>
      </c>
    </row>
    <row r="41" spans="1:3" ht="17.25" customHeight="1">
      <c r="A41" s="67" t="s">
        <v>649</v>
      </c>
      <c r="B41" s="67" t="s">
        <v>714</v>
      </c>
      <c r="C41" s="67" t="s">
        <v>715</v>
      </c>
    </row>
    <row r="42" spans="1:3" ht="17.25" customHeight="1">
      <c r="A42" s="67" t="s">
        <v>649</v>
      </c>
      <c r="B42" s="67" t="s">
        <v>716</v>
      </c>
      <c r="C42" s="67" t="s">
        <v>717</v>
      </c>
    </row>
    <row r="43" spans="1:3" ht="17.25" customHeight="1">
      <c r="A43" s="67" t="s">
        <v>649</v>
      </c>
      <c r="B43" s="67" t="s">
        <v>718</v>
      </c>
      <c r="C43" s="67" t="s">
        <v>719</v>
      </c>
    </row>
    <row r="44" spans="1:3" ht="17.25" customHeight="1">
      <c r="A44" s="67" t="s">
        <v>649</v>
      </c>
      <c r="B44" s="67" t="s">
        <v>720</v>
      </c>
      <c r="C44" s="67" t="s">
        <v>721</v>
      </c>
    </row>
    <row r="45" spans="1:3" ht="17.25" customHeight="1">
      <c r="A45" s="67" t="s">
        <v>649</v>
      </c>
      <c r="B45" s="67" t="s">
        <v>722</v>
      </c>
      <c r="C45" s="67" t="s">
        <v>723</v>
      </c>
    </row>
    <row r="46" spans="1:3" ht="17.25" customHeight="1">
      <c r="A46" s="67" t="s">
        <v>649</v>
      </c>
      <c r="B46" s="67" t="s">
        <v>724</v>
      </c>
      <c r="C46" s="67" t="s">
        <v>725</v>
      </c>
    </row>
    <row r="47" spans="1:3" ht="17.25" customHeight="1">
      <c r="A47" s="67" t="s">
        <v>649</v>
      </c>
      <c r="B47" s="67" t="s">
        <v>726</v>
      </c>
      <c r="C47" s="67" t="s">
        <v>727</v>
      </c>
    </row>
    <row r="48" spans="1:3" ht="17.25" customHeight="1">
      <c r="A48" s="67" t="s">
        <v>649</v>
      </c>
      <c r="B48" s="67" t="s">
        <v>728</v>
      </c>
      <c r="C48" s="67" t="s">
        <v>729</v>
      </c>
    </row>
    <row r="49" spans="1:3" ht="17.25" customHeight="1">
      <c r="A49" s="67" t="s">
        <v>649</v>
      </c>
      <c r="B49" s="67" t="s">
        <v>730</v>
      </c>
      <c r="C49" s="67" t="s">
        <v>731</v>
      </c>
    </row>
    <row r="50" spans="1:3" ht="17.25" customHeight="1">
      <c r="A50" s="67" t="s">
        <v>649</v>
      </c>
      <c r="B50" s="67" t="s">
        <v>732</v>
      </c>
      <c r="C50" s="67" t="s">
        <v>733</v>
      </c>
    </row>
    <row r="51" spans="1:3" ht="17.25" customHeight="1">
      <c r="A51" s="67" t="s">
        <v>649</v>
      </c>
      <c r="B51" s="67" t="s">
        <v>734</v>
      </c>
      <c r="C51" s="67" t="s">
        <v>735</v>
      </c>
    </row>
    <row r="52" spans="1:3" ht="17.25" customHeight="1">
      <c r="A52" s="67" t="s">
        <v>649</v>
      </c>
      <c r="B52" s="67" t="s">
        <v>736</v>
      </c>
      <c r="C52" s="67" t="s">
        <v>737</v>
      </c>
    </row>
    <row r="53" spans="1:3" ht="17.25" customHeight="1">
      <c r="A53" s="67" t="s">
        <v>649</v>
      </c>
      <c r="B53" s="67" t="s">
        <v>738</v>
      </c>
      <c r="C53" s="67" t="s">
        <v>739</v>
      </c>
    </row>
    <row r="54" spans="1:3" ht="17.25" customHeight="1">
      <c r="A54" s="67" t="s">
        <v>649</v>
      </c>
      <c r="B54" s="67" t="s">
        <v>740</v>
      </c>
      <c r="C54" s="67" t="s">
        <v>741</v>
      </c>
    </row>
    <row r="55" spans="1:3" ht="17.25" customHeight="1">
      <c r="A55" s="67" t="s">
        <v>649</v>
      </c>
      <c r="B55" s="67" t="s">
        <v>742</v>
      </c>
      <c r="C55" s="67" t="s">
        <v>743</v>
      </c>
    </row>
    <row r="56" spans="1:3" ht="17.25" customHeight="1">
      <c r="A56" s="67" t="s">
        <v>649</v>
      </c>
      <c r="B56" s="67" t="s">
        <v>744</v>
      </c>
      <c r="C56" s="67" t="s">
        <v>745</v>
      </c>
    </row>
    <row r="57" spans="1:3" ht="17.25" customHeight="1">
      <c r="A57" s="67" t="s">
        <v>649</v>
      </c>
      <c r="B57" s="67" t="s">
        <v>746</v>
      </c>
      <c r="C57" s="67" t="s">
        <v>747</v>
      </c>
    </row>
    <row r="58" spans="1:3" ht="17.25" customHeight="1">
      <c r="A58" s="67" t="s">
        <v>649</v>
      </c>
      <c r="B58" s="67" t="s">
        <v>748</v>
      </c>
      <c r="C58" s="67" t="s">
        <v>749</v>
      </c>
    </row>
    <row r="59" spans="1:3" ht="17.25" customHeight="1">
      <c r="A59" s="67" t="s">
        <v>649</v>
      </c>
      <c r="B59" s="67" t="s">
        <v>750</v>
      </c>
      <c r="C59" s="67" t="s">
        <v>751</v>
      </c>
    </row>
    <row r="60" spans="1:3" ht="17.25" customHeight="1">
      <c r="A60" s="67" t="s">
        <v>649</v>
      </c>
      <c r="B60" s="67" t="s">
        <v>752</v>
      </c>
      <c r="C60" s="67" t="s">
        <v>753</v>
      </c>
    </row>
    <row r="61" spans="1:3" ht="17.25" customHeight="1">
      <c r="A61" s="67" t="s">
        <v>649</v>
      </c>
      <c r="B61" s="67" t="s">
        <v>754</v>
      </c>
      <c r="C61" s="67" t="s">
        <v>755</v>
      </c>
    </row>
    <row r="62" spans="1:3" ht="17.25" customHeight="1">
      <c r="A62" s="67" t="s">
        <v>649</v>
      </c>
      <c r="B62" s="67" t="s">
        <v>756</v>
      </c>
      <c r="C62" s="67" t="s">
        <v>757</v>
      </c>
    </row>
    <row r="63" spans="1:3" ht="17.25" customHeight="1">
      <c r="A63" s="67" t="s">
        <v>649</v>
      </c>
      <c r="B63" s="67" t="s">
        <v>758</v>
      </c>
      <c r="C63" s="67" t="s">
        <v>759</v>
      </c>
    </row>
    <row r="64" spans="1:3" ht="17.25" customHeight="1">
      <c r="A64" s="67" t="s">
        <v>649</v>
      </c>
      <c r="B64" s="67" t="s">
        <v>760</v>
      </c>
      <c r="C64" s="67" t="s">
        <v>761</v>
      </c>
    </row>
    <row r="65" spans="1:3" ht="17.25" customHeight="1">
      <c r="A65" s="67" t="s">
        <v>649</v>
      </c>
      <c r="B65" s="67" t="s">
        <v>762</v>
      </c>
      <c r="C65" s="67" t="s">
        <v>763</v>
      </c>
    </row>
    <row r="66" spans="1:3" ht="17.25" customHeight="1">
      <c r="A66" s="67" t="s">
        <v>649</v>
      </c>
      <c r="B66" s="67" t="s">
        <v>764</v>
      </c>
      <c r="C66" s="67" t="s">
        <v>765</v>
      </c>
    </row>
    <row r="67" spans="1:3" ht="17.25" customHeight="1">
      <c r="A67" s="67" t="s">
        <v>649</v>
      </c>
      <c r="B67" s="67" t="s">
        <v>766</v>
      </c>
      <c r="C67" s="67" t="s">
        <v>767</v>
      </c>
    </row>
    <row r="68" spans="1:3" ht="17.25" customHeight="1">
      <c r="A68" s="67" t="s">
        <v>649</v>
      </c>
      <c r="B68" s="67" t="s">
        <v>768</v>
      </c>
      <c r="C68" s="67" t="s">
        <v>769</v>
      </c>
    </row>
    <row r="69" spans="1:3" ht="17.25" customHeight="1">
      <c r="A69" s="67" t="s">
        <v>649</v>
      </c>
      <c r="B69" s="67" t="s">
        <v>770</v>
      </c>
      <c r="C69" s="67" t="s">
        <v>771</v>
      </c>
    </row>
    <row r="70" spans="1:3" ht="17.25" customHeight="1">
      <c r="A70" s="67" t="s">
        <v>649</v>
      </c>
      <c r="B70" s="67" t="s">
        <v>772</v>
      </c>
      <c r="C70" s="67" t="s">
        <v>773</v>
      </c>
    </row>
    <row r="71" spans="1:3" ht="17.25" customHeight="1">
      <c r="A71" s="67" t="s">
        <v>649</v>
      </c>
      <c r="B71" s="67" t="s">
        <v>774</v>
      </c>
      <c r="C71" s="67" t="s">
        <v>775</v>
      </c>
    </row>
    <row r="72" spans="1:3" ht="17.25" customHeight="1">
      <c r="A72" s="67" t="s">
        <v>649</v>
      </c>
      <c r="B72" s="67" t="s">
        <v>776</v>
      </c>
      <c r="C72" s="67" t="s">
        <v>777</v>
      </c>
    </row>
    <row r="73" spans="1:3" ht="17.25" customHeight="1">
      <c r="A73" s="67" t="s">
        <v>649</v>
      </c>
      <c r="B73" s="67" t="s">
        <v>778</v>
      </c>
      <c r="C73" s="67" t="s">
        <v>779</v>
      </c>
    </row>
    <row r="74" spans="1:3" ht="17.25" customHeight="1">
      <c r="A74" s="67" t="s">
        <v>649</v>
      </c>
      <c r="B74" s="67" t="s">
        <v>780</v>
      </c>
      <c r="C74" s="67" t="s">
        <v>781</v>
      </c>
    </row>
    <row r="75" spans="1:3" ht="17.25" customHeight="1">
      <c r="A75" s="67" t="s">
        <v>649</v>
      </c>
      <c r="B75" s="67" t="s">
        <v>782</v>
      </c>
      <c r="C75" s="67" t="s">
        <v>783</v>
      </c>
    </row>
    <row r="76" spans="1:3" ht="17.25" customHeight="1">
      <c r="A76" s="67" t="s">
        <v>649</v>
      </c>
      <c r="B76" s="67" t="s">
        <v>784</v>
      </c>
      <c r="C76" s="67" t="s">
        <v>785</v>
      </c>
    </row>
    <row r="77" spans="1:3" ht="17.25" customHeight="1">
      <c r="A77" s="67" t="s">
        <v>649</v>
      </c>
      <c r="B77" s="67" t="s">
        <v>786</v>
      </c>
      <c r="C77" s="67" t="s">
        <v>787</v>
      </c>
    </row>
    <row r="78" spans="1:3" ht="17.25" customHeight="1">
      <c r="A78" s="67" t="s">
        <v>649</v>
      </c>
      <c r="B78" s="67" t="s">
        <v>788</v>
      </c>
      <c r="C78" s="67" t="s">
        <v>789</v>
      </c>
    </row>
    <row r="79" spans="1:3" ht="17.25" customHeight="1">
      <c r="A79" s="67" t="s">
        <v>649</v>
      </c>
      <c r="B79" s="67" t="s">
        <v>790</v>
      </c>
      <c r="C79" s="67" t="s">
        <v>791</v>
      </c>
    </row>
    <row r="80" spans="1:3" ht="17.25" customHeight="1">
      <c r="A80" s="67" t="s">
        <v>649</v>
      </c>
      <c r="B80" s="67" t="s">
        <v>792</v>
      </c>
      <c r="C80" s="67" t="s">
        <v>793</v>
      </c>
    </row>
    <row r="81" spans="1:3" ht="17.25" customHeight="1">
      <c r="A81" s="67" t="s">
        <v>649</v>
      </c>
      <c r="B81" s="67" t="s">
        <v>794</v>
      </c>
      <c r="C81" s="67" t="s">
        <v>795</v>
      </c>
    </row>
    <row r="82" spans="1:3" ht="17.25" customHeight="1">
      <c r="A82" s="67" t="s">
        <v>649</v>
      </c>
      <c r="B82" s="67" t="s">
        <v>796</v>
      </c>
      <c r="C82" s="67" t="s">
        <v>797</v>
      </c>
    </row>
    <row r="83" spans="1:3" ht="17.25" customHeight="1">
      <c r="A83" s="67" t="s">
        <v>649</v>
      </c>
      <c r="B83" s="67" t="s">
        <v>798</v>
      </c>
      <c r="C83" s="67" t="s">
        <v>799</v>
      </c>
    </row>
    <row r="84" spans="1:3" ht="17.25" customHeight="1">
      <c r="A84" s="67" t="s">
        <v>649</v>
      </c>
      <c r="B84" s="67" t="s">
        <v>800</v>
      </c>
      <c r="C84" s="67" t="s">
        <v>801</v>
      </c>
    </row>
    <row r="85" spans="1:3" ht="17.25" customHeight="1">
      <c r="A85" s="67" t="s">
        <v>649</v>
      </c>
      <c r="B85" s="67" t="s">
        <v>802</v>
      </c>
      <c r="C85" s="67" t="s">
        <v>803</v>
      </c>
    </row>
    <row r="86" spans="1:3" ht="17.25" customHeight="1">
      <c r="A86" s="67" t="s">
        <v>649</v>
      </c>
      <c r="B86" s="67" t="s">
        <v>804</v>
      </c>
      <c r="C86" s="67" t="s">
        <v>805</v>
      </c>
    </row>
    <row r="87" spans="1:3" ht="17.25" customHeight="1">
      <c r="A87" s="67" t="s">
        <v>649</v>
      </c>
      <c r="B87" s="67" t="s">
        <v>806</v>
      </c>
      <c r="C87" s="67" t="s">
        <v>807</v>
      </c>
    </row>
    <row r="88" spans="1:3" ht="17.25" customHeight="1">
      <c r="A88" s="67" t="s">
        <v>649</v>
      </c>
      <c r="B88" s="67" t="s">
        <v>808</v>
      </c>
      <c r="C88" s="67" t="s">
        <v>809</v>
      </c>
    </row>
    <row r="89" spans="1:3" ht="17.25" customHeight="1">
      <c r="A89" s="67" t="s">
        <v>649</v>
      </c>
      <c r="B89" s="67" t="s">
        <v>810</v>
      </c>
      <c r="C89" s="67" t="s">
        <v>811</v>
      </c>
    </row>
    <row r="90" spans="1:3" ht="17.25" customHeight="1">
      <c r="A90" s="67" t="s">
        <v>649</v>
      </c>
      <c r="B90" s="67" t="s">
        <v>812</v>
      </c>
      <c r="C90" s="67" t="s">
        <v>813</v>
      </c>
    </row>
    <row r="91" spans="1:3" ht="17.25" customHeight="1">
      <c r="A91" s="67" t="s">
        <v>649</v>
      </c>
      <c r="B91" s="67" t="s">
        <v>814</v>
      </c>
      <c r="C91" s="67" t="s">
        <v>815</v>
      </c>
    </row>
    <row r="92" spans="1:3" ht="17.25" customHeight="1">
      <c r="A92" s="67" t="s">
        <v>649</v>
      </c>
      <c r="B92" s="67" t="s">
        <v>816</v>
      </c>
      <c r="C92" s="67" t="s">
        <v>817</v>
      </c>
    </row>
    <row r="93" spans="1:3" ht="17.25" customHeight="1">
      <c r="A93" s="67" t="s">
        <v>649</v>
      </c>
      <c r="B93" s="67" t="s">
        <v>818</v>
      </c>
      <c r="C93" s="67" t="s">
        <v>819</v>
      </c>
    </row>
    <row r="94" spans="1:3" ht="17.25" customHeight="1">
      <c r="A94" s="67" t="s">
        <v>649</v>
      </c>
      <c r="B94" s="67" t="s">
        <v>820</v>
      </c>
      <c r="C94" s="67" t="s">
        <v>821</v>
      </c>
    </row>
    <row r="95" spans="1:3" ht="17.25" customHeight="1">
      <c r="A95" s="67" t="s">
        <v>649</v>
      </c>
      <c r="B95" s="67" t="s">
        <v>822</v>
      </c>
      <c r="C95" s="67" t="s">
        <v>823</v>
      </c>
    </row>
    <row r="96" spans="1:3" ht="17.25" customHeight="1">
      <c r="A96" s="67" t="s">
        <v>649</v>
      </c>
      <c r="B96" s="67" t="s">
        <v>824</v>
      </c>
      <c r="C96" s="67" t="s">
        <v>825</v>
      </c>
    </row>
    <row r="97" spans="1:3" ht="17.25" customHeight="1">
      <c r="A97" s="67" t="s">
        <v>649</v>
      </c>
      <c r="B97" s="67" t="s">
        <v>826</v>
      </c>
      <c r="C97" s="67" t="s">
        <v>827</v>
      </c>
    </row>
    <row r="98" spans="1:3" ht="17.25" customHeight="1">
      <c r="A98" s="67" t="s">
        <v>649</v>
      </c>
      <c r="B98" s="67" t="s">
        <v>828</v>
      </c>
      <c r="C98" s="67" t="s">
        <v>829</v>
      </c>
    </row>
    <row r="99" spans="1:3" ht="17.25" customHeight="1">
      <c r="A99" s="67" t="s">
        <v>649</v>
      </c>
      <c r="B99" s="67" t="s">
        <v>830</v>
      </c>
      <c r="C99" s="67" t="s">
        <v>831</v>
      </c>
    </row>
    <row r="100" spans="1:3" ht="17.25" customHeight="1">
      <c r="A100" s="67" t="s">
        <v>649</v>
      </c>
      <c r="B100" s="67" t="s">
        <v>832</v>
      </c>
      <c r="C100" s="67" t="s">
        <v>833</v>
      </c>
    </row>
    <row r="101" spans="1:3" ht="17.25" customHeight="1">
      <c r="A101" s="67" t="s">
        <v>649</v>
      </c>
      <c r="B101" s="67" t="s">
        <v>834</v>
      </c>
      <c r="C101" s="67" t="s">
        <v>835</v>
      </c>
    </row>
    <row r="102" spans="1:3" ht="17.25" customHeight="1">
      <c r="A102" s="67" t="s">
        <v>649</v>
      </c>
      <c r="B102" s="67" t="s">
        <v>836</v>
      </c>
      <c r="C102" s="67" t="s">
        <v>837</v>
      </c>
    </row>
    <row r="103" spans="1:3" ht="17.25" customHeight="1">
      <c r="A103" s="67" t="s">
        <v>649</v>
      </c>
      <c r="B103" s="67" t="s">
        <v>838</v>
      </c>
      <c r="C103" s="67" t="s">
        <v>839</v>
      </c>
    </row>
    <row r="104" spans="1:3" ht="17.25" customHeight="1">
      <c r="A104" s="67" t="s">
        <v>649</v>
      </c>
      <c r="B104" s="67" t="s">
        <v>840</v>
      </c>
      <c r="C104" s="67" t="s">
        <v>841</v>
      </c>
    </row>
    <row r="105" spans="1:3" ht="17.25" customHeight="1">
      <c r="A105" s="67" t="s">
        <v>649</v>
      </c>
      <c r="B105" s="67" t="s">
        <v>842</v>
      </c>
      <c r="C105" s="67" t="s">
        <v>843</v>
      </c>
    </row>
    <row r="106" spans="1:3" ht="17.25" customHeight="1">
      <c r="A106" s="67" t="s">
        <v>649</v>
      </c>
      <c r="B106" s="67" t="s">
        <v>844</v>
      </c>
      <c r="C106" s="67" t="s">
        <v>845</v>
      </c>
    </row>
    <row r="107" spans="1:3" ht="17.25" customHeight="1">
      <c r="A107" s="67" t="s">
        <v>649</v>
      </c>
      <c r="B107" s="67" t="s">
        <v>846</v>
      </c>
      <c r="C107" s="67" t="s">
        <v>847</v>
      </c>
    </row>
    <row r="108" spans="1:3" ht="17.25" customHeight="1">
      <c r="A108" s="67" t="s">
        <v>649</v>
      </c>
      <c r="B108" s="67" t="s">
        <v>848</v>
      </c>
      <c r="C108" s="67" t="s">
        <v>849</v>
      </c>
    </row>
    <row r="109" spans="1:3" ht="17.25" customHeight="1">
      <c r="A109" s="67" t="s">
        <v>649</v>
      </c>
      <c r="B109" s="67" t="s">
        <v>850</v>
      </c>
      <c r="C109" s="67" t="s">
        <v>851</v>
      </c>
    </row>
    <row r="110" spans="1:3" ht="17.25" customHeight="1">
      <c r="A110" s="67" t="s">
        <v>649</v>
      </c>
      <c r="B110" s="67" t="s">
        <v>852</v>
      </c>
      <c r="C110" s="67" t="s">
        <v>853</v>
      </c>
    </row>
    <row r="111" spans="1:3" ht="17.25" customHeight="1">
      <c r="A111" s="67" t="s">
        <v>649</v>
      </c>
      <c r="B111" s="67" t="s">
        <v>854</v>
      </c>
      <c r="C111" s="67" t="s">
        <v>855</v>
      </c>
    </row>
    <row r="112" spans="1:3" ht="17.25" customHeight="1">
      <c r="A112" s="67" t="s">
        <v>649</v>
      </c>
      <c r="B112" s="67" t="s">
        <v>856</v>
      </c>
      <c r="C112" s="67" t="s">
        <v>857</v>
      </c>
    </row>
    <row r="113" spans="1:3" ht="17.25" customHeight="1">
      <c r="A113" s="67" t="s">
        <v>649</v>
      </c>
      <c r="B113" s="67" t="s">
        <v>858</v>
      </c>
      <c r="C113" s="67" t="s">
        <v>859</v>
      </c>
    </row>
    <row r="114" spans="1:3" ht="17.25" customHeight="1">
      <c r="A114" s="67" t="s">
        <v>649</v>
      </c>
      <c r="B114" s="67" t="s">
        <v>860</v>
      </c>
      <c r="C114" s="67" t="s">
        <v>861</v>
      </c>
    </row>
    <row r="115" spans="1:3" ht="17.25" customHeight="1">
      <c r="A115" s="67" t="s">
        <v>649</v>
      </c>
      <c r="B115" s="67" t="s">
        <v>862</v>
      </c>
      <c r="C115" s="67" t="s">
        <v>863</v>
      </c>
    </row>
    <row r="116" spans="1:3" ht="17.25" customHeight="1">
      <c r="A116" s="67" t="s">
        <v>649</v>
      </c>
      <c r="B116" s="67" t="s">
        <v>864</v>
      </c>
      <c r="C116" s="67" t="s">
        <v>865</v>
      </c>
    </row>
    <row r="117" spans="1:3" ht="17.25" customHeight="1">
      <c r="A117" s="67" t="s">
        <v>649</v>
      </c>
      <c r="B117" s="67" t="s">
        <v>866</v>
      </c>
      <c r="C117" s="67" t="s">
        <v>867</v>
      </c>
    </row>
    <row r="118" spans="1:3" ht="17.25" customHeight="1">
      <c r="A118" s="67" t="s">
        <v>649</v>
      </c>
      <c r="B118" s="67" t="s">
        <v>868</v>
      </c>
      <c r="C118" s="67" t="s">
        <v>869</v>
      </c>
    </row>
    <row r="119" spans="1:3" ht="17.25" customHeight="1">
      <c r="A119" s="67" t="s">
        <v>649</v>
      </c>
      <c r="B119" s="67" t="s">
        <v>870</v>
      </c>
      <c r="C119" s="67" t="s">
        <v>871</v>
      </c>
    </row>
    <row r="120" spans="1:3" ht="17.25" customHeight="1">
      <c r="A120" s="67" t="s">
        <v>649</v>
      </c>
      <c r="B120" s="67" t="s">
        <v>872</v>
      </c>
      <c r="C120" s="67" t="s">
        <v>873</v>
      </c>
    </row>
    <row r="121" spans="1:3" ht="17.25" customHeight="1">
      <c r="A121" s="67" t="s">
        <v>649</v>
      </c>
      <c r="B121" s="67" t="s">
        <v>874</v>
      </c>
      <c r="C121" s="67" t="s">
        <v>875</v>
      </c>
    </row>
    <row r="122" spans="1:3" ht="17.25" customHeight="1">
      <c r="A122" s="67" t="s">
        <v>649</v>
      </c>
      <c r="B122" s="67" t="s">
        <v>876</v>
      </c>
      <c r="C122" s="67" t="s">
        <v>877</v>
      </c>
    </row>
    <row r="123" spans="1:3" ht="17.25" customHeight="1">
      <c r="A123" s="67" t="s">
        <v>649</v>
      </c>
      <c r="B123" s="67" t="s">
        <v>878</v>
      </c>
      <c r="C123" s="67" t="s">
        <v>879</v>
      </c>
    </row>
    <row r="124" spans="1:3" ht="17.25" customHeight="1">
      <c r="A124" s="67" t="s">
        <v>649</v>
      </c>
      <c r="B124" s="67" t="s">
        <v>880</v>
      </c>
      <c r="C124" s="67" t="s">
        <v>881</v>
      </c>
    </row>
    <row r="125" spans="1:3" ht="17.25" customHeight="1">
      <c r="A125" s="67" t="s">
        <v>649</v>
      </c>
      <c r="B125" s="67" t="s">
        <v>882</v>
      </c>
      <c r="C125" s="67" t="s">
        <v>883</v>
      </c>
    </row>
    <row r="126" spans="1:3" ht="17.25" customHeight="1">
      <c r="A126" s="67" t="s">
        <v>649</v>
      </c>
      <c r="B126" s="67" t="s">
        <v>884</v>
      </c>
      <c r="C126" s="67" t="s">
        <v>885</v>
      </c>
    </row>
    <row r="127" spans="1:3" ht="17.25" customHeight="1">
      <c r="A127" s="67" t="s">
        <v>649</v>
      </c>
      <c r="B127" s="67" t="s">
        <v>886</v>
      </c>
      <c r="C127" s="67" t="s">
        <v>887</v>
      </c>
    </row>
    <row r="128" spans="1:3" ht="17.25" customHeight="1">
      <c r="A128" s="67" t="s">
        <v>649</v>
      </c>
      <c r="B128" s="67" t="s">
        <v>888</v>
      </c>
      <c r="C128" s="67" t="s">
        <v>889</v>
      </c>
    </row>
    <row r="129" spans="1:3" ht="17.25" customHeight="1">
      <c r="A129" s="67" t="s">
        <v>649</v>
      </c>
      <c r="B129" s="67" t="s">
        <v>890</v>
      </c>
      <c r="C129" s="67" t="s">
        <v>891</v>
      </c>
    </row>
    <row r="130" spans="1:3" ht="17.25" customHeight="1">
      <c r="A130" s="67" t="s">
        <v>649</v>
      </c>
      <c r="B130" s="67" t="s">
        <v>892</v>
      </c>
      <c r="C130" s="67" t="s">
        <v>893</v>
      </c>
    </row>
    <row r="131" spans="1:3" ht="17.25" customHeight="1">
      <c r="A131" s="67" t="s">
        <v>649</v>
      </c>
      <c r="B131" s="67" t="s">
        <v>894</v>
      </c>
      <c r="C131" s="67" t="s">
        <v>895</v>
      </c>
    </row>
    <row r="132" spans="1:3" ht="17.25" customHeight="1">
      <c r="A132" s="67" t="s">
        <v>649</v>
      </c>
      <c r="B132" s="67" t="s">
        <v>896</v>
      </c>
      <c r="C132" s="67" t="s">
        <v>897</v>
      </c>
    </row>
    <row r="133" spans="1:3" ht="17.25" customHeight="1">
      <c r="A133" s="67" t="s">
        <v>649</v>
      </c>
      <c r="B133" s="67" t="s">
        <v>898</v>
      </c>
      <c r="C133" s="67" t="s">
        <v>899</v>
      </c>
    </row>
    <row r="134" spans="1:3" ht="17.25" customHeight="1">
      <c r="A134" s="67" t="s">
        <v>649</v>
      </c>
      <c r="B134" s="67" t="s">
        <v>900</v>
      </c>
      <c r="C134" s="67" t="s">
        <v>901</v>
      </c>
    </row>
    <row r="135" spans="1:3" ht="17.25" customHeight="1">
      <c r="A135" s="67" t="s">
        <v>649</v>
      </c>
      <c r="B135" s="67" t="s">
        <v>902</v>
      </c>
      <c r="C135" s="67" t="s">
        <v>903</v>
      </c>
    </row>
    <row r="136" spans="1:3" ht="17.25" customHeight="1">
      <c r="A136" s="67" t="s">
        <v>904</v>
      </c>
      <c r="B136" s="67" t="s">
        <v>905</v>
      </c>
      <c r="C136" s="67" t="s">
        <v>906</v>
      </c>
    </row>
    <row r="137" spans="1:3" ht="17.25" customHeight="1">
      <c r="A137" s="67" t="s">
        <v>904</v>
      </c>
      <c r="B137" s="67" t="s">
        <v>907</v>
      </c>
      <c r="C137" s="67" t="s">
        <v>908</v>
      </c>
    </row>
    <row r="138" spans="1:3" ht="17.25" customHeight="1">
      <c r="A138" s="67" t="s">
        <v>904</v>
      </c>
      <c r="B138" s="67" t="s">
        <v>909</v>
      </c>
      <c r="C138" s="67" t="s">
        <v>910</v>
      </c>
    </row>
    <row r="139" spans="1:3" ht="17.25" customHeight="1">
      <c r="A139" s="67" t="s">
        <v>904</v>
      </c>
      <c r="B139" s="67" t="s">
        <v>911</v>
      </c>
      <c r="C139" s="67" t="s">
        <v>912</v>
      </c>
    </row>
    <row r="140" spans="1:3" ht="17.25" customHeight="1">
      <c r="A140" s="67" t="s">
        <v>904</v>
      </c>
      <c r="B140" s="67" t="s">
        <v>913</v>
      </c>
      <c r="C140" s="67" t="s">
        <v>914</v>
      </c>
    </row>
    <row r="141" spans="1:3" ht="17.25" customHeight="1">
      <c r="A141" s="67" t="s">
        <v>904</v>
      </c>
      <c r="B141" s="67" t="s">
        <v>915</v>
      </c>
      <c r="C141" s="67" t="s">
        <v>916</v>
      </c>
    </row>
    <row r="142" spans="1:3" ht="17.25" customHeight="1">
      <c r="A142" s="67" t="s">
        <v>904</v>
      </c>
      <c r="B142" s="67" t="s">
        <v>917</v>
      </c>
      <c r="C142" s="67" t="s">
        <v>918</v>
      </c>
    </row>
    <row r="143" spans="1:3" ht="17.25" customHeight="1">
      <c r="A143" s="67" t="s">
        <v>904</v>
      </c>
      <c r="B143" s="67" t="s">
        <v>919</v>
      </c>
      <c r="C143" s="67" t="s">
        <v>920</v>
      </c>
    </row>
    <row r="144" spans="1:3" ht="17.25" customHeight="1">
      <c r="A144" s="67" t="s">
        <v>904</v>
      </c>
      <c r="B144" s="67" t="s">
        <v>921</v>
      </c>
      <c r="C144" s="67" t="s">
        <v>922</v>
      </c>
    </row>
    <row r="145" spans="1:3" ht="17.25" customHeight="1">
      <c r="A145" s="67" t="s">
        <v>904</v>
      </c>
      <c r="B145" s="67" t="s">
        <v>923</v>
      </c>
      <c r="C145" s="67" t="s">
        <v>924</v>
      </c>
    </row>
    <row r="146" spans="1:3" ht="17.25" customHeight="1">
      <c r="A146" s="67" t="s">
        <v>904</v>
      </c>
      <c r="B146" s="67" t="s">
        <v>925</v>
      </c>
      <c r="C146" s="67" t="s">
        <v>926</v>
      </c>
    </row>
    <row r="147" spans="1:3" ht="17.25" customHeight="1">
      <c r="A147" s="67" t="s">
        <v>904</v>
      </c>
      <c r="B147" s="67" t="s">
        <v>927</v>
      </c>
      <c r="C147" s="67" t="s">
        <v>928</v>
      </c>
    </row>
    <row r="148" spans="1:3" ht="17.25" customHeight="1">
      <c r="A148" s="67" t="s">
        <v>904</v>
      </c>
      <c r="B148" s="67" t="s">
        <v>929</v>
      </c>
      <c r="C148" s="67" t="s">
        <v>930</v>
      </c>
    </row>
    <row r="149" spans="1:3" ht="17.25" customHeight="1">
      <c r="A149" s="67" t="s">
        <v>904</v>
      </c>
      <c r="B149" s="67" t="s">
        <v>931</v>
      </c>
      <c r="C149" s="67" t="s">
        <v>932</v>
      </c>
    </row>
    <row r="150" spans="1:3" ht="17.25" customHeight="1">
      <c r="A150" s="67" t="s">
        <v>904</v>
      </c>
      <c r="B150" s="67" t="s">
        <v>933</v>
      </c>
      <c r="C150" s="67" t="s">
        <v>934</v>
      </c>
    </row>
    <row r="151" spans="1:3" ht="17.25" customHeight="1">
      <c r="A151" s="67" t="s">
        <v>904</v>
      </c>
      <c r="B151" s="67" t="s">
        <v>935</v>
      </c>
      <c r="C151" s="67" t="s">
        <v>936</v>
      </c>
    </row>
    <row r="152" spans="1:3" ht="17.25" customHeight="1">
      <c r="A152" s="67" t="s">
        <v>904</v>
      </c>
      <c r="B152" s="67" t="s">
        <v>937</v>
      </c>
      <c r="C152" s="67" t="s">
        <v>938</v>
      </c>
    </row>
    <row r="153" spans="1:3" ht="17.25" customHeight="1">
      <c r="A153" s="67" t="s">
        <v>904</v>
      </c>
      <c r="B153" s="67" t="s">
        <v>939</v>
      </c>
      <c r="C153" s="67" t="s">
        <v>940</v>
      </c>
    </row>
    <row r="154" spans="1:3" ht="17.25" customHeight="1">
      <c r="A154" s="67" t="s">
        <v>904</v>
      </c>
      <c r="B154" s="67" t="s">
        <v>941</v>
      </c>
      <c r="C154" s="67" t="s">
        <v>942</v>
      </c>
    </row>
    <row r="155" spans="1:3" ht="17.25" customHeight="1">
      <c r="A155" s="67" t="s">
        <v>904</v>
      </c>
      <c r="B155" s="67" t="s">
        <v>943</v>
      </c>
      <c r="C155" s="67" t="s">
        <v>944</v>
      </c>
    </row>
    <row r="156" spans="1:3" ht="17.25" customHeight="1">
      <c r="A156" s="67" t="s">
        <v>904</v>
      </c>
      <c r="B156" s="67" t="s">
        <v>945</v>
      </c>
      <c r="C156" s="67" t="s">
        <v>946</v>
      </c>
    </row>
    <row r="157" spans="1:3" ht="17.25" customHeight="1">
      <c r="A157" s="67" t="s">
        <v>904</v>
      </c>
      <c r="B157" s="67" t="s">
        <v>947</v>
      </c>
      <c r="C157" s="67" t="s">
        <v>948</v>
      </c>
    </row>
    <row r="158" spans="1:3" ht="17.25" customHeight="1">
      <c r="A158" s="67" t="s">
        <v>904</v>
      </c>
      <c r="B158" s="67" t="s">
        <v>949</v>
      </c>
      <c r="C158" s="67" t="s">
        <v>950</v>
      </c>
    </row>
    <row r="159" spans="1:3" ht="17.25" customHeight="1">
      <c r="A159" s="67" t="s">
        <v>904</v>
      </c>
      <c r="B159" s="67" t="s">
        <v>951</v>
      </c>
      <c r="C159" s="67" t="s">
        <v>952</v>
      </c>
    </row>
    <row r="160" spans="1:3" ht="17.25" customHeight="1">
      <c r="A160" s="67" t="s">
        <v>904</v>
      </c>
      <c r="B160" s="67" t="s">
        <v>953</v>
      </c>
      <c r="C160" s="67" t="s">
        <v>954</v>
      </c>
    </row>
    <row r="161" spans="1:3" ht="17.25" customHeight="1">
      <c r="A161" s="67" t="s">
        <v>904</v>
      </c>
      <c r="B161" s="67" t="s">
        <v>955</v>
      </c>
      <c r="C161" s="67" t="s">
        <v>956</v>
      </c>
    </row>
    <row r="162" spans="1:3" ht="17.25" customHeight="1">
      <c r="A162" s="67" t="s">
        <v>904</v>
      </c>
      <c r="B162" s="67" t="s">
        <v>957</v>
      </c>
      <c r="C162" s="67" t="s">
        <v>958</v>
      </c>
    </row>
    <row r="163" spans="1:3" ht="17.25" customHeight="1">
      <c r="A163" s="67" t="s">
        <v>904</v>
      </c>
      <c r="B163" s="67" t="s">
        <v>959</v>
      </c>
      <c r="C163" s="67" t="s">
        <v>960</v>
      </c>
    </row>
    <row r="164" spans="1:3" ht="17.25" customHeight="1">
      <c r="A164" s="67" t="s">
        <v>904</v>
      </c>
      <c r="B164" s="67" t="s">
        <v>961</v>
      </c>
      <c r="C164" s="67" t="s">
        <v>962</v>
      </c>
    </row>
    <row r="165" spans="1:3" ht="17.25" customHeight="1">
      <c r="A165" s="67" t="s">
        <v>904</v>
      </c>
      <c r="B165" s="67" t="s">
        <v>963</v>
      </c>
      <c r="C165" s="67" t="s">
        <v>964</v>
      </c>
    </row>
    <row r="166" spans="1:3" ht="17.25" customHeight="1">
      <c r="A166" s="67" t="s">
        <v>904</v>
      </c>
      <c r="B166" s="67" t="s">
        <v>965</v>
      </c>
      <c r="C166" s="67" t="s">
        <v>966</v>
      </c>
    </row>
    <row r="167" spans="1:3" ht="17.25" customHeight="1">
      <c r="A167" s="67" t="s">
        <v>904</v>
      </c>
      <c r="B167" s="67" t="s">
        <v>967</v>
      </c>
      <c r="C167" s="67" t="s">
        <v>968</v>
      </c>
    </row>
    <row r="168" spans="1:3" ht="17.25" customHeight="1">
      <c r="A168" s="67" t="s">
        <v>904</v>
      </c>
      <c r="B168" s="67" t="s">
        <v>969</v>
      </c>
      <c r="C168" s="67" t="s">
        <v>970</v>
      </c>
    </row>
    <row r="169" spans="1:3" ht="17.25" customHeight="1">
      <c r="A169" s="67" t="s">
        <v>904</v>
      </c>
      <c r="B169" s="67" t="s">
        <v>971</v>
      </c>
      <c r="C169" s="67" t="s">
        <v>972</v>
      </c>
    </row>
    <row r="170" spans="1:3" ht="17.25" customHeight="1">
      <c r="A170" s="67" t="s">
        <v>904</v>
      </c>
      <c r="B170" s="67" t="s">
        <v>973</v>
      </c>
      <c r="C170" s="67" t="s">
        <v>974</v>
      </c>
    </row>
    <row r="171" spans="1:3" ht="17.25" customHeight="1">
      <c r="A171" s="67" t="s">
        <v>904</v>
      </c>
      <c r="B171" s="67" t="s">
        <v>975</v>
      </c>
      <c r="C171" s="67" t="s">
        <v>976</v>
      </c>
    </row>
    <row r="172" spans="1:3" ht="17.25" customHeight="1">
      <c r="A172" s="67" t="s">
        <v>904</v>
      </c>
      <c r="B172" s="67" t="s">
        <v>977</v>
      </c>
      <c r="C172" s="67" t="s">
        <v>978</v>
      </c>
    </row>
    <row r="173" spans="1:3" ht="17.25" customHeight="1">
      <c r="A173" s="67" t="s">
        <v>904</v>
      </c>
      <c r="B173" s="67" t="s">
        <v>979</v>
      </c>
      <c r="C173" s="67" t="s">
        <v>980</v>
      </c>
    </row>
    <row r="174" spans="1:3" ht="17.25" customHeight="1">
      <c r="A174" s="67" t="s">
        <v>904</v>
      </c>
      <c r="B174" s="67" t="s">
        <v>981</v>
      </c>
      <c r="C174" s="67" t="s">
        <v>982</v>
      </c>
    </row>
    <row r="175" spans="1:3" ht="17.25" customHeight="1">
      <c r="A175" s="67" t="s">
        <v>904</v>
      </c>
      <c r="B175" s="67" t="s">
        <v>983</v>
      </c>
      <c r="C175" s="67" t="s">
        <v>984</v>
      </c>
    </row>
    <row r="176" spans="1:3" ht="17.25" customHeight="1">
      <c r="A176" s="67" t="s">
        <v>904</v>
      </c>
      <c r="B176" s="67" t="s">
        <v>985</v>
      </c>
      <c r="C176" s="67" t="s">
        <v>986</v>
      </c>
    </row>
    <row r="177" spans="1:3" ht="17.25" customHeight="1">
      <c r="A177" s="67" t="s">
        <v>904</v>
      </c>
      <c r="B177" s="67" t="s">
        <v>987</v>
      </c>
      <c r="C177" s="67" t="s">
        <v>988</v>
      </c>
    </row>
    <row r="178" spans="1:3" ht="17.25" customHeight="1">
      <c r="A178" s="67" t="s">
        <v>904</v>
      </c>
      <c r="B178" s="67" t="s">
        <v>989</v>
      </c>
      <c r="C178" s="67" t="s">
        <v>990</v>
      </c>
    </row>
    <row r="179" spans="1:3" ht="17.25" customHeight="1">
      <c r="A179" s="67" t="s">
        <v>904</v>
      </c>
      <c r="B179" s="67" t="s">
        <v>991</v>
      </c>
      <c r="C179" s="67" t="s">
        <v>992</v>
      </c>
    </row>
    <row r="180" spans="1:3" ht="17.25" customHeight="1">
      <c r="A180" s="67" t="s">
        <v>904</v>
      </c>
      <c r="B180" s="67" t="s">
        <v>993</v>
      </c>
      <c r="C180" s="67" t="s">
        <v>994</v>
      </c>
    </row>
    <row r="181" spans="1:3" ht="17.25" customHeight="1">
      <c r="A181" s="67" t="s">
        <v>904</v>
      </c>
      <c r="B181" s="67" t="s">
        <v>995</v>
      </c>
      <c r="C181" s="67" t="s">
        <v>996</v>
      </c>
    </row>
    <row r="182" spans="1:3" ht="17.25" customHeight="1">
      <c r="A182" s="67" t="s">
        <v>904</v>
      </c>
      <c r="B182" s="67" t="s">
        <v>997</v>
      </c>
      <c r="C182" s="67" t="s">
        <v>998</v>
      </c>
    </row>
    <row r="183" spans="1:3" ht="17.25" customHeight="1">
      <c r="A183" s="67" t="s">
        <v>904</v>
      </c>
      <c r="B183" s="67" t="s">
        <v>999</v>
      </c>
      <c r="C183" s="67" t="s">
        <v>1000</v>
      </c>
    </row>
    <row r="184" spans="1:3" ht="17.25" customHeight="1">
      <c r="A184" s="67" t="s">
        <v>904</v>
      </c>
      <c r="B184" s="67" t="s">
        <v>1001</v>
      </c>
      <c r="C184" s="67" t="s">
        <v>1002</v>
      </c>
    </row>
    <row r="185" spans="1:3" ht="17.25" customHeight="1">
      <c r="A185" s="67" t="s">
        <v>904</v>
      </c>
      <c r="B185" s="67" t="s">
        <v>1003</v>
      </c>
      <c r="C185" s="67" t="s">
        <v>1004</v>
      </c>
    </row>
    <row r="186" spans="1:3" ht="17.25" customHeight="1">
      <c r="A186" s="67" t="s">
        <v>904</v>
      </c>
      <c r="B186" s="67" t="s">
        <v>1005</v>
      </c>
      <c r="C186" s="67" t="s">
        <v>1006</v>
      </c>
    </row>
    <row r="187" spans="1:3" ht="17.25" customHeight="1">
      <c r="A187" s="67" t="s">
        <v>904</v>
      </c>
      <c r="B187" s="67" t="s">
        <v>1007</v>
      </c>
      <c r="C187" s="67" t="s">
        <v>1008</v>
      </c>
    </row>
    <row r="188" spans="1:3" ht="17.25" customHeight="1">
      <c r="A188" s="67" t="s">
        <v>904</v>
      </c>
      <c r="B188" s="67" t="s">
        <v>1009</v>
      </c>
      <c r="C188" s="67" t="s">
        <v>1010</v>
      </c>
    </row>
    <row r="189" spans="1:3" ht="17.25" customHeight="1">
      <c r="A189" s="67" t="s">
        <v>904</v>
      </c>
      <c r="B189" s="67" t="s">
        <v>1011</v>
      </c>
      <c r="C189" s="67" t="s">
        <v>1012</v>
      </c>
    </row>
    <row r="190" spans="1:3" ht="17.25" customHeight="1">
      <c r="A190" s="67" t="s">
        <v>904</v>
      </c>
      <c r="B190" s="67" t="s">
        <v>1013</v>
      </c>
      <c r="C190" s="67" t="s">
        <v>1014</v>
      </c>
    </row>
    <row r="191" spans="1:3" ht="17.25" customHeight="1">
      <c r="A191" s="67" t="s">
        <v>904</v>
      </c>
      <c r="B191" s="67" t="s">
        <v>1015</v>
      </c>
      <c r="C191" s="67" t="s">
        <v>1016</v>
      </c>
    </row>
    <row r="192" spans="1:3" ht="17.25" customHeight="1">
      <c r="A192" s="67" t="s">
        <v>904</v>
      </c>
      <c r="B192" s="67" t="s">
        <v>1017</v>
      </c>
      <c r="C192" s="67" t="s">
        <v>1008</v>
      </c>
    </row>
    <row r="193" spans="1:3" ht="17.25" customHeight="1">
      <c r="A193" s="67" t="s">
        <v>904</v>
      </c>
      <c r="B193" s="67" t="s">
        <v>1018</v>
      </c>
      <c r="C193" s="67" t="s">
        <v>1019</v>
      </c>
    </row>
    <row r="194" spans="1:3" ht="17.25" customHeight="1">
      <c r="A194" s="67" t="s">
        <v>904</v>
      </c>
      <c r="B194" s="67" t="s">
        <v>1020</v>
      </c>
      <c r="C194" s="67" t="s">
        <v>1021</v>
      </c>
    </row>
    <row r="195" spans="1:3" ht="17.25" customHeight="1">
      <c r="A195" s="67" t="s">
        <v>904</v>
      </c>
      <c r="B195" s="67" t="s">
        <v>1022</v>
      </c>
      <c r="C195" s="67" t="s">
        <v>1023</v>
      </c>
    </row>
    <row r="196" spans="1:3" ht="17.25" customHeight="1">
      <c r="A196" s="67" t="s">
        <v>904</v>
      </c>
      <c r="B196" s="67" t="s">
        <v>1024</v>
      </c>
      <c r="C196" s="67" t="s">
        <v>1025</v>
      </c>
    </row>
    <row r="197" spans="1:3" ht="17.25" customHeight="1">
      <c r="A197" s="67" t="s">
        <v>904</v>
      </c>
      <c r="B197" s="67" t="s">
        <v>1026</v>
      </c>
      <c r="C197" s="67" t="s">
        <v>1027</v>
      </c>
    </row>
    <row r="198" spans="1:3" ht="17.25" customHeight="1">
      <c r="A198" s="67" t="s">
        <v>904</v>
      </c>
      <c r="B198" s="67" t="s">
        <v>1028</v>
      </c>
      <c r="C198" s="67" t="s">
        <v>1029</v>
      </c>
    </row>
    <row r="199" spans="1:3" ht="17.25" customHeight="1">
      <c r="A199" s="67" t="s">
        <v>904</v>
      </c>
      <c r="B199" s="67" t="s">
        <v>1030</v>
      </c>
      <c r="C199" s="67" t="s">
        <v>1031</v>
      </c>
    </row>
    <row r="200" spans="1:3" ht="17.25" customHeight="1">
      <c r="A200" s="67" t="s">
        <v>904</v>
      </c>
      <c r="B200" s="67" t="s">
        <v>1032</v>
      </c>
      <c r="C200" s="67" t="s">
        <v>1033</v>
      </c>
    </row>
    <row r="201" spans="1:3" ht="17.25" customHeight="1">
      <c r="A201" s="67" t="s">
        <v>904</v>
      </c>
      <c r="B201" s="67" t="s">
        <v>1034</v>
      </c>
      <c r="C201" s="67" t="s">
        <v>1035</v>
      </c>
    </row>
    <row r="202" spans="1:3" ht="17.25" customHeight="1">
      <c r="A202" s="67" t="s">
        <v>904</v>
      </c>
      <c r="B202" s="67" t="s">
        <v>1036</v>
      </c>
      <c r="C202" s="67" t="s">
        <v>1037</v>
      </c>
    </row>
    <row r="203" spans="1:3" ht="17.25" customHeight="1">
      <c r="A203" s="67" t="s">
        <v>904</v>
      </c>
      <c r="B203" s="67" t="s">
        <v>1038</v>
      </c>
      <c r="C203" s="67" t="s">
        <v>1039</v>
      </c>
    </row>
    <row r="204" spans="1:3" ht="17.25" customHeight="1">
      <c r="A204" s="67" t="s">
        <v>904</v>
      </c>
      <c r="B204" s="67" t="s">
        <v>1040</v>
      </c>
      <c r="C204" s="67" t="s">
        <v>1039</v>
      </c>
    </row>
    <row r="205" spans="1:3" ht="17.25" customHeight="1">
      <c r="A205" s="67" t="s">
        <v>904</v>
      </c>
      <c r="B205" s="67" t="s">
        <v>1041</v>
      </c>
      <c r="C205" s="67" t="s">
        <v>1039</v>
      </c>
    </row>
    <row r="206" spans="1:3" ht="17.25" customHeight="1">
      <c r="A206" s="67" t="s">
        <v>904</v>
      </c>
      <c r="B206" s="67" t="s">
        <v>1042</v>
      </c>
      <c r="C206" s="67" t="s">
        <v>1043</v>
      </c>
    </row>
    <row r="207" spans="1:3" ht="17.25" customHeight="1">
      <c r="A207" s="67" t="s">
        <v>904</v>
      </c>
      <c r="B207" s="67" t="s">
        <v>1044</v>
      </c>
      <c r="C207" s="67" t="s">
        <v>1045</v>
      </c>
    </row>
    <row r="208" spans="1:3" ht="17.25" customHeight="1">
      <c r="A208" s="67" t="s">
        <v>904</v>
      </c>
      <c r="B208" s="67" t="s">
        <v>1046</v>
      </c>
      <c r="C208" s="67" t="s">
        <v>1047</v>
      </c>
    </row>
    <row r="209" spans="1:3" ht="17.25" customHeight="1">
      <c r="A209" s="67" t="s">
        <v>904</v>
      </c>
      <c r="B209" s="67" t="s">
        <v>1048</v>
      </c>
      <c r="C209" s="67" t="s">
        <v>1049</v>
      </c>
    </row>
    <row r="210" spans="1:3" ht="17.25" customHeight="1">
      <c r="A210" s="67" t="s">
        <v>904</v>
      </c>
      <c r="B210" s="67" t="s">
        <v>1050</v>
      </c>
      <c r="C210" s="67" t="s">
        <v>1051</v>
      </c>
    </row>
    <row r="211" spans="1:3" ht="17.25" customHeight="1">
      <c r="A211" s="67" t="s">
        <v>904</v>
      </c>
      <c r="B211" s="67" t="s">
        <v>1052</v>
      </c>
      <c r="C211" s="67" t="s">
        <v>1053</v>
      </c>
    </row>
    <row r="212" spans="1:3" ht="17.25" customHeight="1">
      <c r="A212" s="67" t="s">
        <v>904</v>
      </c>
      <c r="B212" s="67" t="s">
        <v>1054</v>
      </c>
      <c r="C212" s="67" t="s">
        <v>1055</v>
      </c>
    </row>
    <row r="213" spans="1:3" ht="17.25" customHeight="1">
      <c r="A213" s="67" t="s">
        <v>904</v>
      </c>
      <c r="B213" s="67" t="s">
        <v>1056</v>
      </c>
      <c r="C213" s="67" t="s">
        <v>1057</v>
      </c>
    </row>
    <row r="214" spans="1:3" ht="17.25" customHeight="1">
      <c r="A214" s="67" t="s">
        <v>904</v>
      </c>
      <c r="B214" s="67" t="s">
        <v>1058</v>
      </c>
      <c r="C214" s="67" t="s">
        <v>1059</v>
      </c>
    </row>
    <row r="215" spans="1:3" ht="17.25" customHeight="1">
      <c r="A215" s="67" t="s">
        <v>904</v>
      </c>
      <c r="B215" s="67" t="s">
        <v>1060</v>
      </c>
      <c r="C215" s="67" t="s">
        <v>1061</v>
      </c>
    </row>
    <row r="216" spans="1:3" ht="17.25" customHeight="1">
      <c r="A216" s="67" t="s">
        <v>904</v>
      </c>
      <c r="B216" s="67" t="s">
        <v>1062</v>
      </c>
      <c r="C216" s="67" t="s">
        <v>1063</v>
      </c>
    </row>
    <row r="217" spans="1:3" ht="17.25" customHeight="1">
      <c r="A217" s="67" t="s">
        <v>904</v>
      </c>
      <c r="B217" s="67" t="s">
        <v>1064</v>
      </c>
      <c r="C217" s="67" t="s">
        <v>1065</v>
      </c>
    </row>
    <row r="218" spans="1:3" ht="17.25" customHeight="1">
      <c r="A218" s="67" t="s">
        <v>904</v>
      </c>
      <c r="B218" s="67" t="s">
        <v>1066</v>
      </c>
      <c r="C218" s="67" t="s">
        <v>1067</v>
      </c>
    </row>
    <row r="219" spans="1:3" ht="17.25" customHeight="1">
      <c r="A219" s="67" t="s">
        <v>904</v>
      </c>
      <c r="B219" s="67" t="s">
        <v>1068</v>
      </c>
      <c r="C219" s="67" t="s">
        <v>1069</v>
      </c>
    </row>
    <row r="220" spans="1:3" ht="17.25" customHeight="1">
      <c r="A220" s="67" t="s">
        <v>904</v>
      </c>
      <c r="B220" s="67" t="s">
        <v>1070</v>
      </c>
      <c r="C220" s="67" t="s">
        <v>1071</v>
      </c>
    </row>
    <row r="221" spans="1:3" ht="17.25" customHeight="1">
      <c r="A221" s="67" t="s">
        <v>904</v>
      </c>
      <c r="B221" s="67" t="s">
        <v>1072</v>
      </c>
      <c r="C221" s="67" t="s">
        <v>1073</v>
      </c>
    </row>
    <row r="222" spans="1:3" ht="17.25" customHeight="1">
      <c r="A222" s="67" t="s">
        <v>904</v>
      </c>
      <c r="B222" s="67" t="s">
        <v>1074</v>
      </c>
      <c r="C222" s="67" t="s">
        <v>1075</v>
      </c>
    </row>
    <row r="223" spans="1:3" ht="17.25" customHeight="1">
      <c r="A223" s="67" t="s">
        <v>904</v>
      </c>
      <c r="B223" s="67" t="s">
        <v>716</v>
      </c>
      <c r="C223" s="67" t="s">
        <v>1076</v>
      </c>
    </row>
    <row r="224" spans="1:3" ht="17.25" customHeight="1">
      <c r="A224" s="67" t="s">
        <v>904</v>
      </c>
      <c r="B224" s="67" t="s">
        <v>1077</v>
      </c>
      <c r="C224" s="67" t="s">
        <v>1078</v>
      </c>
    </row>
    <row r="225" spans="1:3" ht="17.25" customHeight="1">
      <c r="A225" s="67" t="s">
        <v>904</v>
      </c>
      <c r="B225" s="67" t="s">
        <v>1079</v>
      </c>
      <c r="C225" s="67" t="s">
        <v>1080</v>
      </c>
    </row>
    <row r="226" spans="1:3" ht="17.25" customHeight="1">
      <c r="A226" s="67" t="s">
        <v>904</v>
      </c>
      <c r="B226" s="67" t="s">
        <v>1081</v>
      </c>
      <c r="C226" s="67" t="s">
        <v>1082</v>
      </c>
    </row>
    <row r="227" spans="1:3" ht="17.25" customHeight="1">
      <c r="A227" s="67" t="s">
        <v>904</v>
      </c>
      <c r="B227" s="67" t="s">
        <v>1083</v>
      </c>
      <c r="C227" s="67" t="s">
        <v>1084</v>
      </c>
    </row>
    <row r="228" spans="1:3" ht="17.25" customHeight="1">
      <c r="A228" s="67" t="s">
        <v>904</v>
      </c>
      <c r="B228" s="67" t="s">
        <v>1085</v>
      </c>
      <c r="C228" s="67" t="s">
        <v>1086</v>
      </c>
    </row>
    <row r="229" spans="1:3" ht="17.25" customHeight="1">
      <c r="A229" s="67" t="s">
        <v>904</v>
      </c>
      <c r="B229" s="67" t="s">
        <v>1087</v>
      </c>
      <c r="C229" s="67" t="s">
        <v>1088</v>
      </c>
    </row>
    <row r="230" spans="1:3" ht="17.25" customHeight="1">
      <c r="A230" s="67" t="s">
        <v>904</v>
      </c>
      <c r="B230" s="67" t="s">
        <v>1089</v>
      </c>
      <c r="C230" s="67" t="s">
        <v>1090</v>
      </c>
    </row>
    <row r="231" spans="1:3" ht="17.25" customHeight="1">
      <c r="A231" s="67" t="s">
        <v>904</v>
      </c>
      <c r="B231" s="67" t="s">
        <v>1091</v>
      </c>
      <c r="C231" s="67" t="s">
        <v>1092</v>
      </c>
    </row>
    <row r="232" spans="1:3" ht="17.25" customHeight="1">
      <c r="A232" s="67" t="s">
        <v>904</v>
      </c>
      <c r="B232" s="67" t="s">
        <v>1093</v>
      </c>
      <c r="C232" s="67" t="s">
        <v>1094</v>
      </c>
    </row>
    <row r="233" spans="1:3" ht="17.25" customHeight="1">
      <c r="A233" s="67" t="s">
        <v>904</v>
      </c>
      <c r="B233" s="67" t="s">
        <v>1095</v>
      </c>
      <c r="C233" s="67" t="s">
        <v>1096</v>
      </c>
    </row>
    <row r="234" spans="1:3" ht="17.25" customHeight="1">
      <c r="A234" s="67" t="s">
        <v>904</v>
      </c>
      <c r="B234" s="67" t="s">
        <v>1097</v>
      </c>
      <c r="C234" s="67" t="s">
        <v>1098</v>
      </c>
    </row>
    <row r="235" spans="1:3" ht="17.25" customHeight="1">
      <c r="A235" s="67" t="s">
        <v>904</v>
      </c>
      <c r="B235" s="67" t="s">
        <v>1099</v>
      </c>
      <c r="C235" s="67" t="s">
        <v>1100</v>
      </c>
    </row>
    <row r="236" spans="1:3" ht="17.25" customHeight="1">
      <c r="A236" s="67" t="s">
        <v>904</v>
      </c>
      <c r="B236" s="67" t="s">
        <v>1101</v>
      </c>
      <c r="C236" s="67" t="s">
        <v>1102</v>
      </c>
    </row>
    <row r="237" spans="1:3" ht="17.25" customHeight="1">
      <c r="A237" s="67" t="s">
        <v>904</v>
      </c>
      <c r="B237" s="67" t="s">
        <v>1103</v>
      </c>
      <c r="C237" s="67" t="s">
        <v>1104</v>
      </c>
    </row>
    <row r="238" spans="1:3" ht="17.25" customHeight="1">
      <c r="A238" s="67" t="s">
        <v>904</v>
      </c>
      <c r="B238" s="67" t="s">
        <v>1105</v>
      </c>
      <c r="C238" s="67" t="s">
        <v>1106</v>
      </c>
    </row>
    <row r="239" spans="1:3" ht="17.25" customHeight="1">
      <c r="A239" s="67" t="s">
        <v>904</v>
      </c>
      <c r="B239" s="67" t="s">
        <v>1107</v>
      </c>
      <c r="C239" s="67" t="s">
        <v>1108</v>
      </c>
    </row>
    <row r="240" spans="1:3" ht="17.25" customHeight="1">
      <c r="A240" s="67" t="s">
        <v>904</v>
      </c>
      <c r="B240" s="67" t="s">
        <v>1109</v>
      </c>
      <c r="C240" s="67" t="s">
        <v>1110</v>
      </c>
    </row>
    <row r="241" spans="1:3" ht="17.25" customHeight="1">
      <c r="A241" s="67" t="s">
        <v>904</v>
      </c>
      <c r="B241" s="67" t="s">
        <v>1111</v>
      </c>
      <c r="C241" s="67" t="s">
        <v>1112</v>
      </c>
    </row>
    <row r="242" spans="1:3" ht="17.25" customHeight="1">
      <c r="A242" s="67" t="s">
        <v>904</v>
      </c>
      <c r="B242" s="67" t="s">
        <v>1113</v>
      </c>
      <c r="C242" s="67" t="s">
        <v>1114</v>
      </c>
    </row>
    <row r="243" spans="1:3" ht="17.25" customHeight="1">
      <c r="A243" s="67" t="s">
        <v>904</v>
      </c>
      <c r="B243" s="67" t="s">
        <v>1113</v>
      </c>
      <c r="C243" s="67" t="s">
        <v>1115</v>
      </c>
    </row>
    <row r="244" spans="1:3" ht="17.25" customHeight="1">
      <c r="A244" s="67" t="s">
        <v>904</v>
      </c>
      <c r="B244" s="67" t="s">
        <v>1116</v>
      </c>
      <c r="C244" s="67" t="s">
        <v>1117</v>
      </c>
    </row>
    <row r="245" spans="1:3" ht="17.25" customHeight="1">
      <c r="A245" s="67" t="s">
        <v>904</v>
      </c>
      <c r="B245" s="67" t="s">
        <v>1118</v>
      </c>
      <c r="C245" s="67" t="s">
        <v>1119</v>
      </c>
    </row>
    <row r="246" spans="1:3" ht="17.25" customHeight="1">
      <c r="A246" s="67" t="s">
        <v>904</v>
      </c>
      <c r="B246" s="67" t="s">
        <v>1120</v>
      </c>
      <c r="C246" s="67" t="s">
        <v>1121</v>
      </c>
    </row>
    <row r="247" spans="1:3" ht="17.25" customHeight="1">
      <c r="A247" s="67" t="s">
        <v>904</v>
      </c>
      <c r="B247" s="67" t="s">
        <v>1122</v>
      </c>
      <c r="C247" s="67" t="s">
        <v>1123</v>
      </c>
    </row>
    <row r="248" spans="1:3" ht="17.25" customHeight="1">
      <c r="A248" s="67" t="s">
        <v>904</v>
      </c>
      <c r="B248" s="67" t="s">
        <v>1124</v>
      </c>
      <c r="C248" s="67" t="s">
        <v>1125</v>
      </c>
    </row>
    <row r="249" spans="1:3" ht="17.25" customHeight="1">
      <c r="A249" s="67" t="s">
        <v>904</v>
      </c>
      <c r="B249" s="67" t="s">
        <v>1126</v>
      </c>
      <c r="C249" s="67" t="s">
        <v>1127</v>
      </c>
    </row>
    <row r="250" spans="1:3" ht="17.25" customHeight="1">
      <c r="A250" s="67" t="s">
        <v>904</v>
      </c>
      <c r="B250" s="67" t="s">
        <v>1128</v>
      </c>
      <c r="C250" s="67" t="s">
        <v>1129</v>
      </c>
    </row>
    <row r="251" spans="1:3" ht="17.25" customHeight="1">
      <c r="A251" s="67" t="s">
        <v>904</v>
      </c>
      <c r="B251" s="67" t="s">
        <v>1130</v>
      </c>
      <c r="C251" s="67" t="s">
        <v>1131</v>
      </c>
    </row>
    <row r="252" spans="1:3" ht="17.25" customHeight="1">
      <c r="A252" s="67" t="s">
        <v>904</v>
      </c>
      <c r="B252" s="67" t="s">
        <v>1132</v>
      </c>
      <c r="C252" s="67" t="s">
        <v>1133</v>
      </c>
    </row>
    <row r="253" spans="1:3" ht="17.25" customHeight="1">
      <c r="A253" s="67" t="s">
        <v>904</v>
      </c>
      <c r="B253" s="67" t="s">
        <v>1134</v>
      </c>
      <c r="C253" s="67" t="s">
        <v>1135</v>
      </c>
    </row>
    <row r="254" spans="1:3" ht="17.25" customHeight="1">
      <c r="A254" s="67" t="s">
        <v>904</v>
      </c>
      <c r="B254" s="67" t="s">
        <v>1136</v>
      </c>
      <c r="C254" s="67" t="s">
        <v>1137</v>
      </c>
    </row>
    <row r="255" spans="1:3" ht="17.25" customHeight="1">
      <c r="A255" s="67" t="s">
        <v>904</v>
      </c>
      <c r="B255" s="67" t="s">
        <v>1138</v>
      </c>
      <c r="C255" s="67" t="s">
        <v>1139</v>
      </c>
    </row>
    <row r="256" spans="1:3" ht="17.25" customHeight="1">
      <c r="A256" s="67" t="s">
        <v>904</v>
      </c>
      <c r="B256" s="67" t="s">
        <v>1140</v>
      </c>
      <c r="C256" s="67" t="s">
        <v>1141</v>
      </c>
    </row>
    <row r="257" spans="1:3" ht="17.25" customHeight="1">
      <c r="A257" s="67" t="s">
        <v>904</v>
      </c>
      <c r="B257" s="67" t="s">
        <v>1142</v>
      </c>
      <c r="C257" s="67" t="s">
        <v>1143</v>
      </c>
    </row>
    <row r="258" spans="1:3" ht="17.25" customHeight="1">
      <c r="A258" s="67" t="s">
        <v>904</v>
      </c>
      <c r="B258" s="67" t="s">
        <v>1144</v>
      </c>
      <c r="C258" s="67" t="s">
        <v>1145</v>
      </c>
    </row>
    <row r="259" spans="1:3" ht="17.25" customHeight="1">
      <c r="A259" s="67" t="s">
        <v>904</v>
      </c>
      <c r="B259" s="67" t="s">
        <v>1146</v>
      </c>
      <c r="C259" s="67" t="s">
        <v>1147</v>
      </c>
    </row>
    <row r="260" spans="1:3" ht="17.25" customHeight="1">
      <c r="A260" s="67" t="s">
        <v>904</v>
      </c>
      <c r="B260" s="67" t="s">
        <v>1148</v>
      </c>
      <c r="C260" s="67" t="s">
        <v>1149</v>
      </c>
    </row>
    <row r="261" spans="1:3" ht="17.25" customHeight="1">
      <c r="A261" s="67" t="s">
        <v>904</v>
      </c>
      <c r="B261" s="67" t="s">
        <v>1150</v>
      </c>
      <c r="C261" s="67" t="s">
        <v>1151</v>
      </c>
    </row>
    <row r="262" spans="1:3" ht="17.25" customHeight="1">
      <c r="A262" s="67" t="s">
        <v>904</v>
      </c>
      <c r="B262" s="67" t="s">
        <v>1152</v>
      </c>
      <c r="C262" s="67" t="s">
        <v>1153</v>
      </c>
    </row>
    <row r="263" spans="1:3" ht="17.25" customHeight="1">
      <c r="A263" s="67" t="s">
        <v>904</v>
      </c>
      <c r="B263" s="67" t="s">
        <v>1154</v>
      </c>
      <c r="C263" s="67" t="s">
        <v>1155</v>
      </c>
    </row>
    <row r="264" spans="1:3" ht="17.25" customHeight="1">
      <c r="A264" s="67" t="s">
        <v>904</v>
      </c>
      <c r="B264" s="67" t="s">
        <v>1156</v>
      </c>
      <c r="C264" s="67" t="s">
        <v>1157</v>
      </c>
    </row>
    <row r="265" spans="1:3" ht="17.25" customHeight="1">
      <c r="A265" s="67" t="s">
        <v>904</v>
      </c>
      <c r="B265" s="67" t="s">
        <v>1158</v>
      </c>
      <c r="C265" s="67" t="s">
        <v>1159</v>
      </c>
    </row>
    <row r="266" spans="1:3" ht="17.25" customHeight="1">
      <c r="A266" s="67" t="s">
        <v>904</v>
      </c>
      <c r="B266" s="67" t="s">
        <v>1160</v>
      </c>
      <c r="C266" s="67" t="s">
        <v>1161</v>
      </c>
    </row>
    <row r="267" spans="1:3" ht="17.25" customHeight="1">
      <c r="A267" s="67" t="s">
        <v>904</v>
      </c>
      <c r="B267" s="67" t="s">
        <v>1162</v>
      </c>
      <c r="C267" s="67" t="s">
        <v>1163</v>
      </c>
    </row>
    <row r="268" spans="1:3" ht="17.25" customHeight="1">
      <c r="A268" s="67" t="s">
        <v>904</v>
      </c>
      <c r="B268" s="67" t="s">
        <v>1164</v>
      </c>
      <c r="C268" s="67" t="s">
        <v>1165</v>
      </c>
    </row>
    <row r="269" spans="1:3" ht="17.25" customHeight="1">
      <c r="A269" s="67" t="s">
        <v>904</v>
      </c>
      <c r="B269" s="67" t="s">
        <v>1166</v>
      </c>
      <c r="C269" s="67" t="s">
        <v>1167</v>
      </c>
    </row>
    <row r="270" spans="1:3" ht="17.25" customHeight="1">
      <c r="A270" s="67" t="s">
        <v>904</v>
      </c>
      <c r="B270" s="67" t="s">
        <v>1168</v>
      </c>
      <c r="C270" s="67" t="s">
        <v>1169</v>
      </c>
    </row>
    <row r="271" spans="1:3" ht="17.25" customHeight="1">
      <c r="A271" s="67" t="s">
        <v>904</v>
      </c>
      <c r="B271" s="67" t="s">
        <v>1170</v>
      </c>
      <c r="C271" s="67" t="s">
        <v>1171</v>
      </c>
    </row>
    <row r="272" spans="1:3" ht="17.25" customHeight="1">
      <c r="A272" s="67" t="s">
        <v>904</v>
      </c>
      <c r="B272" s="67" t="s">
        <v>1172</v>
      </c>
      <c r="C272" s="67" t="s">
        <v>1173</v>
      </c>
    </row>
    <row r="273" spans="1:3" ht="17.25" customHeight="1">
      <c r="A273" s="67" t="s">
        <v>904</v>
      </c>
      <c r="B273" s="67" t="s">
        <v>1174</v>
      </c>
      <c r="C273" s="67" t="s">
        <v>1108</v>
      </c>
    </row>
    <row r="274" spans="1:3" ht="17.25" customHeight="1">
      <c r="A274" s="67" t="s">
        <v>904</v>
      </c>
      <c r="B274" s="67" t="s">
        <v>770</v>
      </c>
      <c r="C274" s="67" t="s">
        <v>1175</v>
      </c>
    </row>
    <row r="275" spans="1:3" ht="17.25" customHeight="1">
      <c r="A275" s="67" t="s">
        <v>904</v>
      </c>
      <c r="B275" s="67" t="s">
        <v>1176</v>
      </c>
      <c r="C275" s="67" t="s">
        <v>1177</v>
      </c>
    </row>
    <row r="276" spans="1:3" ht="17.25" customHeight="1">
      <c r="A276" s="67" t="s">
        <v>904</v>
      </c>
      <c r="B276" s="67" t="s">
        <v>1178</v>
      </c>
      <c r="C276" s="67" t="s">
        <v>1179</v>
      </c>
    </row>
    <row r="277" spans="1:3" ht="17.25" customHeight="1">
      <c r="A277" s="67" t="s">
        <v>904</v>
      </c>
      <c r="B277" s="67" t="s">
        <v>1180</v>
      </c>
      <c r="C277" s="67" t="s">
        <v>1181</v>
      </c>
    </row>
    <row r="278" spans="1:3" ht="17.25" customHeight="1">
      <c r="A278" s="67" t="s">
        <v>904</v>
      </c>
      <c r="B278" s="67" t="s">
        <v>1182</v>
      </c>
      <c r="C278" s="67" t="s">
        <v>1183</v>
      </c>
    </row>
    <row r="279" spans="1:3" ht="17.25" customHeight="1">
      <c r="A279" s="67" t="s">
        <v>904</v>
      </c>
      <c r="B279" s="67" t="s">
        <v>1184</v>
      </c>
      <c r="C279" s="67" t="s">
        <v>1185</v>
      </c>
    </row>
    <row r="280" spans="1:3" ht="17.25" customHeight="1">
      <c r="A280" s="67" t="s">
        <v>904</v>
      </c>
      <c r="B280" s="67" t="s">
        <v>1186</v>
      </c>
      <c r="C280" s="67" t="s">
        <v>1187</v>
      </c>
    </row>
    <row r="281" spans="1:3" ht="17.25" customHeight="1">
      <c r="A281" s="67" t="s">
        <v>904</v>
      </c>
      <c r="B281" s="67" t="s">
        <v>1188</v>
      </c>
      <c r="C281" s="67" t="s">
        <v>1189</v>
      </c>
    </row>
    <row r="282" spans="1:3" ht="17.25" customHeight="1">
      <c r="A282" s="67" t="s">
        <v>904</v>
      </c>
      <c r="B282" s="67" t="s">
        <v>1190</v>
      </c>
      <c r="C282" s="67" t="s">
        <v>1191</v>
      </c>
    </row>
    <row r="283" spans="1:3" ht="17.25" customHeight="1">
      <c r="A283" s="67" t="s">
        <v>904</v>
      </c>
      <c r="B283" s="67" t="s">
        <v>1192</v>
      </c>
      <c r="C283" s="67" t="s">
        <v>1193</v>
      </c>
    </row>
    <row r="284" spans="1:3" ht="17.25" customHeight="1">
      <c r="A284" s="67" t="s">
        <v>904</v>
      </c>
      <c r="B284" s="67" t="s">
        <v>1194</v>
      </c>
      <c r="C284" s="67" t="s">
        <v>1195</v>
      </c>
    </row>
    <row r="285" spans="1:3" ht="17.25" customHeight="1">
      <c r="A285" s="67" t="s">
        <v>904</v>
      </c>
      <c r="B285" s="67" t="s">
        <v>1196</v>
      </c>
      <c r="C285" s="67" t="s">
        <v>1197</v>
      </c>
    </row>
    <row r="286" spans="1:3" ht="17.25" customHeight="1">
      <c r="A286" s="67" t="s">
        <v>904</v>
      </c>
      <c r="B286" s="67" t="s">
        <v>1198</v>
      </c>
      <c r="C286" s="67" t="s">
        <v>1199</v>
      </c>
    </row>
    <row r="287" spans="1:3" ht="17.25" customHeight="1">
      <c r="A287" s="67" t="s">
        <v>904</v>
      </c>
      <c r="B287" s="67" t="s">
        <v>1200</v>
      </c>
      <c r="C287" s="67" t="s">
        <v>1201</v>
      </c>
    </row>
    <row r="288" spans="1:3" ht="17.25" customHeight="1">
      <c r="A288" s="67" t="s">
        <v>904</v>
      </c>
      <c r="B288" s="67" t="s">
        <v>1202</v>
      </c>
      <c r="C288" s="67" t="s">
        <v>1203</v>
      </c>
    </row>
    <row r="289" spans="1:3" ht="17.25" customHeight="1">
      <c r="A289" s="67" t="s">
        <v>904</v>
      </c>
      <c r="B289" s="67" t="s">
        <v>1204</v>
      </c>
      <c r="C289" s="67" t="s">
        <v>1205</v>
      </c>
    </row>
    <row r="290" spans="1:3" ht="17.25" customHeight="1">
      <c r="A290" s="67" t="s">
        <v>904</v>
      </c>
      <c r="B290" s="67" t="s">
        <v>1206</v>
      </c>
      <c r="C290" s="67" t="s">
        <v>1207</v>
      </c>
    </row>
    <row r="291" spans="1:3" ht="17.25" customHeight="1">
      <c r="A291" s="67" t="s">
        <v>904</v>
      </c>
      <c r="B291" s="67" t="s">
        <v>1208</v>
      </c>
      <c r="C291" s="67" t="s">
        <v>1209</v>
      </c>
    </row>
    <row r="292" spans="1:3" ht="17.25" customHeight="1">
      <c r="A292" s="67" t="s">
        <v>904</v>
      </c>
      <c r="B292" s="67" t="s">
        <v>1210</v>
      </c>
      <c r="C292" s="67" t="s">
        <v>1211</v>
      </c>
    </row>
    <row r="293" spans="1:3" ht="17.25" customHeight="1">
      <c r="A293" s="67" t="s">
        <v>904</v>
      </c>
      <c r="B293" s="67" t="s">
        <v>1212</v>
      </c>
      <c r="C293" s="67" t="s">
        <v>1213</v>
      </c>
    </row>
    <row r="294" spans="1:3" ht="17.25" customHeight="1">
      <c r="A294" s="67" t="s">
        <v>904</v>
      </c>
      <c r="B294" s="67" t="s">
        <v>1214</v>
      </c>
      <c r="C294" s="67" t="s">
        <v>1213</v>
      </c>
    </row>
    <row r="295" spans="1:3" ht="17.25" customHeight="1">
      <c r="A295" s="67" t="s">
        <v>904</v>
      </c>
      <c r="B295" s="67" t="s">
        <v>1215</v>
      </c>
      <c r="C295" s="67" t="s">
        <v>1216</v>
      </c>
    </row>
    <row r="296" spans="1:3" ht="17.25" customHeight="1">
      <c r="A296" s="67" t="s">
        <v>904</v>
      </c>
      <c r="B296" s="67" t="s">
        <v>1217</v>
      </c>
      <c r="C296" s="67" t="s">
        <v>1218</v>
      </c>
    </row>
    <row r="297" spans="1:3" ht="17.25" customHeight="1">
      <c r="A297" s="67" t="s">
        <v>904</v>
      </c>
      <c r="B297" s="67" t="s">
        <v>1219</v>
      </c>
      <c r="C297" s="67" t="s">
        <v>1220</v>
      </c>
    </row>
    <row r="298" spans="1:3" ht="17.25" customHeight="1">
      <c r="A298" s="67" t="s">
        <v>904</v>
      </c>
      <c r="B298" s="67" t="s">
        <v>1221</v>
      </c>
      <c r="C298" s="67" t="s">
        <v>1222</v>
      </c>
    </row>
    <row r="299" spans="1:3" ht="17.25" customHeight="1">
      <c r="A299" s="67" t="s">
        <v>904</v>
      </c>
      <c r="B299" s="67" t="s">
        <v>1223</v>
      </c>
      <c r="C299" s="67" t="s">
        <v>1224</v>
      </c>
    </row>
    <row r="300" spans="1:3" ht="17.25" customHeight="1">
      <c r="A300" s="67" t="s">
        <v>904</v>
      </c>
      <c r="B300" s="67" t="s">
        <v>1225</v>
      </c>
      <c r="C300" s="67" t="s">
        <v>1226</v>
      </c>
    </row>
    <row r="301" spans="1:3" ht="17.25" customHeight="1">
      <c r="A301" s="67" t="s">
        <v>904</v>
      </c>
      <c r="B301" s="67" t="s">
        <v>1227</v>
      </c>
      <c r="C301" s="67" t="s">
        <v>1228</v>
      </c>
    </row>
    <row r="302" spans="1:3" ht="17.25" customHeight="1">
      <c r="A302" s="67" t="s">
        <v>904</v>
      </c>
      <c r="B302" s="67" t="s">
        <v>1229</v>
      </c>
      <c r="C302" s="67" t="s">
        <v>1230</v>
      </c>
    </row>
    <row r="303" spans="1:3" ht="17.25" customHeight="1">
      <c r="A303" s="67" t="s">
        <v>904</v>
      </c>
      <c r="B303" s="67" t="s">
        <v>1231</v>
      </c>
      <c r="C303" s="67" t="s">
        <v>1232</v>
      </c>
    </row>
    <row r="304" spans="1:3" ht="17.25" customHeight="1">
      <c r="A304" s="67" t="s">
        <v>904</v>
      </c>
      <c r="B304" s="67" t="s">
        <v>1233</v>
      </c>
      <c r="C304" s="67" t="s">
        <v>1234</v>
      </c>
    </row>
    <row r="305" spans="1:3" ht="17.25" customHeight="1">
      <c r="A305" s="67" t="s">
        <v>904</v>
      </c>
      <c r="B305" s="67" t="s">
        <v>1235</v>
      </c>
      <c r="C305" s="67" t="s">
        <v>1236</v>
      </c>
    </row>
    <row r="306" spans="1:3" ht="17.25" customHeight="1">
      <c r="A306" s="67" t="s">
        <v>904</v>
      </c>
      <c r="B306" s="67" t="s">
        <v>1237</v>
      </c>
      <c r="C306" s="67" t="s">
        <v>1238</v>
      </c>
    </row>
    <row r="307" spans="1:3" ht="17.25" customHeight="1">
      <c r="A307" s="67" t="s">
        <v>904</v>
      </c>
      <c r="B307" s="67" t="s">
        <v>1239</v>
      </c>
      <c r="C307" s="67" t="s">
        <v>1240</v>
      </c>
    </row>
    <row r="308" spans="1:3" ht="17.25" customHeight="1">
      <c r="A308" s="67" t="s">
        <v>904</v>
      </c>
      <c r="B308" s="67" t="s">
        <v>1241</v>
      </c>
      <c r="C308" s="67" t="s">
        <v>1242</v>
      </c>
    </row>
    <row r="309" spans="1:3" ht="17.25" customHeight="1">
      <c r="A309" s="67" t="s">
        <v>904</v>
      </c>
      <c r="B309" s="67" t="s">
        <v>1243</v>
      </c>
      <c r="C309" s="67" t="s">
        <v>1244</v>
      </c>
    </row>
    <row r="310" spans="1:3" ht="17.25" customHeight="1">
      <c r="A310" s="67" t="s">
        <v>904</v>
      </c>
      <c r="B310" s="67" t="s">
        <v>1245</v>
      </c>
      <c r="C310" s="67" t="s">
        <v>1246</v>
      </c>
    </row>
    <row r="311" spans="1:3" ht="17.25" customHeight="1">
      <c r="A311" s="67" t="s">
        <v>904</v>
      </c>
      <c r="B311" s="67" t="s">
        <v>1247</v>
      </c>
      <c r="C311" s="67" t="s">
        <v>1248</v>
      </c>
    </row>
    <row r="312" spans="1:3" ht="17.25" customHeight="1">
      <c r="A312" s="67" t="s">
        <v>904</v>
      </c>
      <c r="B312" s="67" t="s">
        <v>1249</v>
      </c>
      <c r="C312" s="67" t="s">
        <v>1250</v>
      </c>
    </row>
    <row r="313" spans="1:3" ht="17.25" customHeight="1">
      <c r="A313" s="67" t="s">
        <v>904</v>
      </c>
      <c r="B313" s="67" t="s">
        <v>1251</v>
      </c>
      <c r="C313" s="67" t="s">
        <v>1252</v>
      </c>
    </row>
    <row r="314" spans="1:3" ht="17.25" customHeight="1">
      <c r="A314" s="67" t="s">
        <v>904</v>
      </c>
      <c r="B314" s="67" t="s">
        <v>1253</v>
      </c>
      <c r="C314" s="67" t="s">
        <v>1254</v>
      </c>
    </row>
    <row r="315" spans="1:3" ht="17.25" customHeight="1">
      <c r="A315" s="67" t="s">
        <v>904</v>
      </c>
      <c r="B315" s="67" t="s">
        <v>1255</v>
      </c>
      <c r="C315" s="67" t="s">
        <v>1256</v>
      </c>
    </row>
    <row r="316" spans="1:3" ht="17.25" customHeight="1">
      <c r="A316" s="67" t="s">
        <v>904</v>
      </c>
      <c r="B316" s="67" t="s">
        <v>1257</v>
      </c>
      <c r="C316" s="67" t="s">
        <v>1258</v>
      </c>
    </row>
    <row r="317" spans="1:3" ht="17.25" customHeight="1">
      <c r="A317" s="67" t="s">
        <v>904</v>
      </c>
      <c r="B317" s="67" t="s">
        <v>1259</v>
      </c>
      <c r="C317" s="67" t="s">
        <v>1260</v>
      </c>
    </row>
    <row r="318" spans="1:3" ht="17.25" customHeight="1">
      <c r="A318" s="67" t="s">
        <v>904</v>
      </c>
      <c r="B318" s="67" t="s">
        <v>1261</v>
      </c>
      <c r="C318" s="67" t="s">
        <v>1262</v>
      </c>
    </row>
    <row r="319" spans="1:3" ht="17.25" customHeight="1">
      <c r="A319" s="67" t="s">
        <v>904</v>
      </c>
      <c r="B319" s="67" t="s">
        <v>1263</v>
      </c>
      <c r="C319" s="67" t="s">
        <v>1264</v>
      </c>
    </row>
    <row r="320" spans="1:3" ht="17.25" customHeight="1">
      <c r="A320" s="67" t="s">
        <v>904</v>
      </c>
      <c r="B320" s="67" t="s">
        <v>1265</v>
      </c>
      <c r="C320" s="67" t="s">
        <v>1266</v>
      </c>
    </row>
    <row r="321" spans="1:3" ht="17.25" customHeight="1">
      <c r="A321" s="67" t="s">
        <v>904</v>
      </c>
      <c r="B321" s="67" t="s">
        <v>1267</v>
      </c>
      <c r="C321" s="67" t="s">
        <v>1268</v>
      </c>
    </row>
    <row r="322" spans="1:3" ht="17.25" customHeight="1">
      <c r="A322" s="67" t="s">
        <v>904</v>
      </c>
      <c r="B322" s="67" t="s">
        <v>1269</v>
      </c>
      <c r="C322" s="67" t="s">
        <v>1270</v>
      </c>
    </row>
    <row r="323" spans="1:3" ht="17.25" customHeight="1">
      <c r="A323" s="67" t="s">
        <v>904</v>
      </c>
      <c r="B323" s="67" t="s">
        <v>1271</v>
      </c>
      <c r="C323" s="67" t="s">
        <v>1272</v>
      </c>
    </row>
    <row r="324" spans="1:3" ht="17.25" customHeight="1">
      <c r="A324" s="67" t="s">
        <v>904</v>
      </c>
      <c r="B324" s="67" t="s">
        <v>1273</v>
      </c>
      <c r="C324" s="67" t="s">
        <v>1274</v>
      </c>
    </row>
    <row r="325" spans="1:3" ht="17.25" customHeight="1">
      <c r="A325" s="67" t="s">
        <v>904</v>
      </c>
      <c r="B325" s="67" t="s">
        <v>1275</v>
      </c>
      <c r="C325" s="67" t="s">
        <v>1276</v>
      </c>
    </row>
    <row r="326" spans="1:3" ht="17.25" customHeight="1">
      <c r="A326" s="67" t="s">
        <v>904</v>
      </c>
      <c r="B326" s="67" t="s">
        <v>1277</v>
      </c>
      <c r="C326" s="67" t="s">
        <v>1278</v>
      </c>
    </row>
    <row r="327" spans="1:3" ht="17.25" customHeight="1">
      <c r="A327" s="67" t="s">
        <v>904</v>
      </c>
      <c r="B327" s="67" t="s">
        <v>1279</v>
      </c>
      <c r="C327" s="67" t="s">
        <v>1280</v>
      </c>
    </row>
    <row r="328" spans="1:3" ht="17.25" customHeight="1">
      <c r="A328" s="67" t="s">
        <v>904</v>
      </c>
      <c r="B328" s="67" t="s">
        <v>1281</v>
      </c>
      <c r="C328" s="67" t="s">
        <v>1282</v>
      </c>
    </row>
    <row r="329" spans="1:3" ht="17.25" customHeight="1">
      <c r="A329" s="67" t="s">
        <v>904</v>
      </c>
      <c r="B329" s="67" t="s">
        <v>1283</v>
      </c>
      <c r="C329" s="67" t="s">
        <v>1284</v>
      </c>
    </row>
    <row r="330" spans="1:3" ht="17.25" customHeight="1">
      <c r="A330" s="67" t="s">
        <v>904</v>
      </c>
      <c r="B330" s="67" t="s">
        <v>1285</v>
      </c>
      <c r="C330" s="67" t="s">
        <v>1286</v>
      </c>
    </row>
    <row r="331" spans="1:3" ht="17.25" customHeight="1">
      <c r="A331" s="67" t="s">
        <v>904</v>
      </c>
      <c r="B331" s="67" t="s">
        <v>1287</v>
      </c>
      <c r="C331" s="67" t="s">
        <v>1288</v>
      </c>
    </row>
    <row r="332" spans="1:3" ht="17.25" customHeight="1">
      <c r="A332" s="67" t="s">
        <v>904</v>
      </c>
      <c r="B332" s="67" t="s">
        <v>1289</v>
      </c>
      <c r="C332" s="67" t="s">
        <v>1290</v>
      </c>
    </row>
    <row r="333" spans="1:3" ht="17.25" customHeight="1">
      <c r="A333" s="67" t="s">
        <v>904</v>
      </c>
      <c r="B333" s="67" t="s">
        <v>1291</v>
      </c>
      <c r="C333" s="67" t="s">
        <v>1292</v>
      </c>
    </row>
    <row r="334" spans="1:3" ht="17.25" customHeight="1">
      <c r="A334" s="67" t="s">
        <v>904</v>
      </c>
      <c r="B334" s="67" t="s">
        <v>1293</v>
      </c>
      <c r="C334" s="67" t="s">
        <v>1294</v>
      </c>
    </row>
    <row r="335" spans="1:3" ht="17.25" customHeight="1">
      <c r="A335" s="67" t="s">
        <v>904</v>
      </c>
      <c r="B335" s="67" t="s">
        <v>1295</v>
      </c>
      <c r="C335" s="67" t="s">
        <v>1296</v>
      </c>
    </row>
    <row r="336" spans="1:3" ht="17.25" customHeight="1">
      <c r="A336" s="67" t="s">
        <v>904</v>
      </c>
      <c r="B336" s="67" t="s">
        <v>1297</v>
      </c>
      <c r="C336" s="67" t="s">
        <v>1298</v>
      </c>
    </row>
    <row r="337" spans="1:3" ht="17.25" customHeight="1">
      <c r="A337" s="67" t="s">
        <v>904</v>
      </c>
      <c r="B337" s="67" t="s">
        <v>1299</v>
      </c>
      <c r="C337" s="67" t="s">
        <v>1300</v>
      </c>
    </row>
    <row r="338" spans="1:3" ht="17.25" customHeight="1">
      <c r="A338" s="67" t="s">
        <v>904</v>
      </c>
      <c r="B338" s="67" t="s">
        <v>1301</v>
      </c>
      <c r="C338" s="67" t="s">
        <v>1302</v>
      </c>
    </row>
    <row r="339" spans="1:3" ht="17.25" customHeight="1">
      <c r="A339" s="67" t="s">
        <v>904</v>
      </c>
      <c r="B339" s="67" t="s">
        <v>1303</v>
      </c>
      <c r="C339" s="67" t="s">
        <v>1304</v>
      </c>
    </row>
    <row r="340" spans="1:3" ht="17.25" customHeight="1">
      <c r="A340" s="67" t="s">
        <v>904</v>
      </c>
      <c r="B340" s="67" t="s">
        <v>1305</v>
      </c>
      <c r="C340" s="67" t="s">
        <v>1306</v>
      </c>
    </row>
    <row r="341" spans="1:3" ht="17.25" customHeight="1">
      <c r="A341" s="67" t="s">
        <v>904</v>
      </c>
      <c r="B341" s="67" t="s">
        <v>1307</v>
      </c>
      <c r="C341" s="67" t="s">
        <v>1308</v>
      </c>
    </row>
    <row r="342" spans="1:3" ht="17.25" customHeight="1">
      <c r="A342" s="67" t="s">
        <v>904</v>
      </c>
      <c r="B342" s="67" t="s">
        <v>1309</v>
      </c>
      <c r="C342" s="67" t="s">
        <v>1310</v>
      </c>
    </row>
    <row r="343" spans="1:3" ht="17.25" customHeight="1">
      <c r="A343" s="67" t="s">
        <v>904</v>
      </c>
      <c r="B343" s="67" t="s">
        <v>1311</v>
      </c>
      <c r="C343" s="67" t="s">
        <v>1312</v>
      </c>
    </row>
    <row r="344" spans="1:3" ht="17.25" customHeight="1">
      <c r="A344" s="67" t="s">
        <v>904</v>
      </c>
      <c r="B344" s="67" t="s">
        <v>1313</v>
      </c>
      <c r="C344" s="67" t="s">
        <v>1314</v>
      </c>
    </row>
    <row r="345" spans="1:3" ht="17.25" customHeight="1">
      <c r="A345" s="67" t="s">
        <v>904</v>
      </c>
      <c r="B345" s="67" t="s">
        <v>1315</v>
      </c>
      <c r="C345" s="67" t="s">
        <v>1316</v>
      </c>
    </row>
    <row r="346" spans="1:3" ht="17.25" customHeight="1">
      <c r="A346" s="67" t="s">
        <v>904</v>
      </c>
      <c r="B346" s="67" t="s">
        <v>1317</v>
      </c>
      <c r="C346" s="67" t="s">
        <v>1318</v>
      </c>
    </row>
    <row r="347" spans="1:3" ht="17.25" customHeight="1">
      <c r="A347" s="67" t="s">
        <v>904</v>
      </c>
      <c r="B347" s="67" t="s">
        <v>1319</v>
      </c>
      <c r="C347" s="67" t="s">
        <v>1320</v>
      </c>
    </row>
    <row r="348" spans="1:3" ht="17.25" customHeight="1">
      <c r="A348" s="67" t="s">
        <v>904</v>
      </c>
      <c r="B348" s="67" t="s">
        <v>1321</v>
      </c>
      <c r="C348" s="67" t="s">
        <v>1322</v>
      </c>
    </row>
    <row r="349" spans="1:3" ht="17.25" customHeight="1">
      <c r="A349" s="67" t="s">
        <v>904</v>
      </c>
      <c r="B349" s="67" t="s">
        <v>1323</v>
      </c>
      <c r="C349" s="67" t="s">
        <v>1324</v>
      </c>
    </row>
    <row r="350" spans="1:3" ht="17.25" customHeight="1">
      <c r="A350" s="67" t="s">
        <v>904</v>
      </c>
      <c r="B350" s="67" t="s">
        <v>1325</v>
      </c>
      <c r="C350" s="67" t="s">
        <v>1326</v>
      </c>
    </row>
    <row r="351" spans="1:3" ht="17.25" customHeight="1">
      <c r="A351" s="67" t="s">
        <v>904</v>
      </c>
      <c r="B351" s="67" t="s">
        <v>1327</v>
      </c>
      <c r="C351" s="67" t="s">
        <v>1328</v>
      </c>
    </row>
    <row r="352" spans="1:3" ht="17.25" customHeight="1">
      <c r="A352" s="67" t="s">
        <v>904</v>
      </c>
      <c r="B352" s="67" t="s">
        <v>1329</v>
      </c>
      <c r="C352" s="67" t="s">
        <v>1330</v>
      </c>
    </row>
    <row r="353" spans="1:3" ht="17.25" customHeight="1">
      <c r="A353" s="67" t="s">
        <v>904</v>
      </c>
      <c r="B353" s="67" t="s">
        <v>1331</v>
      </c>
      <c r="C353" s="67" t="s">
        <v>1332</v>
      </c>
    </row>
    <row r="354" spans="1:3" ht="17.25" customHeight="1">
      <c r="A354" s="67" t="s">
        <v>904</v>
      </c>
      <c r="B354" s="67" t="s">
        <v>1333</v>
      </c>
      <c r="C354" s="67" t="s">
        <v>1334</v>
      </c>
    </row>
    <row r="355" spans="1:3" ht="17.25" customHeight="1">
      <c r="A355" s="67" t="s">
        <v>904</v>
      </c>
      <c r="B355" s="67" t="s">
        <v>1335</v>
      </c>
      <c r="C355" s="67" t="s">
        <v>1336</v>
      </c>
    </row>
    <row r="356" spans="1:3" ht="17.25" customHeight="1">
      <c r="A356" s="67" t="s">
        <v>904</v>
      </c>
      <c r="B356" s="67" t="s">
        <v>1337</v>
      </c>
      <c r="C356" s="67" t="s">
        <v>1338</v>
      </c>
    </row>
    <row r="357" spans="1:3" ht="17.25" customHeight="1">
      <c r="A357" s="67" t="s">
        <v>904</v>
      </c>
      <c r="B357" s="67" t="s">
        <v>1339</v>
      </c>
      <c r="C357" s="67" t="s">
        <v>1340</v>
      </c>
    </row>
    <row r="358" spans="1:3" ht="17.25" customHeight="1">
      <c r="A358" s="67" t="s">
        <v>904</v>
      </c>
      <c r="B358" s="67" t="s">
        <v>1341</v>
      </c>
      <c r="C358" s="67" t="s">
        <v>1342</v>
      </c>
    </row>
    <row r="359" spans="1:3" ht="17.25" customHeight="1">
      <c r="A359" s="67" t="s">
        <v>904</v>
      </c>
      <c r="B359" s="67" t="s">
        <v>1343</v>
      </c>
      <c r="C359" s="67" t="s">
        <v>1344</v>
      </c>
    </row>
    <row r="360" spans="1:3" ht="17.25" customHeight="1">
      <c r="A360" s="67" t="s">
        <v>904</v>
      </c>
      <c r="B360" s="67" t="s">
        <v>1343</v>
      </c>
      <c r="C360" s="67" t="s">
        <v>1345</v>
      </c>
    </row>
    <row r="361" spans="1:3" ht="17.25" customHeight="1">
      <c r="A361" s="67" t="s">
        <v>904</v>
      </c>
      <c r="B361" s="67" t="s">
        <v>1346</v>
      </c>
      <c r="C361" s="67" t="s">
        <v>1347</v>
      </c>
    </row>
    <row r="362" spans="1:3" ht="17.25" customHeight="1">
      <c r="A362" s="67" t="s">
        <v>904</v>
      </c>
      <c r="B362" s="67" t="s">
        <v>1348</v>
      </c>
      <c r="C362" s="67" t="s">
        <v>1349</v>
      </c>
    </row>
    <row r="363" spans="1:3" ht="17.25" customHeight="1">
      <c r="A363" s="67" t="s">
        <v>904</v>
      </c>
      <c r="B363" s="67" t="s">
        <v>1348</v>
      </c>
      <c r="C363" s="67" t="s">
        <v>1350</v>
      </c>
    </row>
    <row r="364" spans="1:3" ht="17.25" customHeight="1">
      <c r="A364" s="67" t="s">
        <v>904</v>
      </c>
      <c r="B364" s="67" t="s">
        <v>1351</v>
      </c>
      <c r="C364" s="67" t="s">
        <v>1352</v>
      </c>
    </row>
    <row r="365" spans="1:3" ht="17.25" customHeight="1">
      <c r="A365" s="67" t="s">
        <v>904</v>
      </c>
      <c r="B365" s="67" t="s">
        <v>1353</v>
      </c>
      <c r="C365" s="67" t="s">
        <v>1354</v>
      </c>
    </row>
    <row r="366" spans="1:3" ht="17.25" customHeight="1">
      <c r="A366" s="67" t="s">
        <v>904</v>
      </c>
      <c r="B366" s="67" t="s">
        <v>1355</v>
      </c>
      <c r="C366" s="67" t="s">
        <v>1356</v>
      </c>
    </row>
    <row r="367" spans="1:3" ht="17.25" customHeight="1">
      <c r="A367" s="67" t="s">
        <v>904</v>
      </c>
      <c r="B367" s="67" t="s">
        <v>1357</v>
      </c>
      <c r="C367" s="67" t="s">
        <v>1358</v>
      </c>
    </row>
    <row r="368" spans="1:3" ht="17.25" customHeight="1">
      <c r="A368" s="67" t="s">
        <v>904</v>
      </c>
      <c r="B368" s="67" t="s">
        <v>1359</v>
      </c>
      <c r="C368" s="67" t="s">
        <v>1360</v>
      </c>
    </row>
    <row r="369" spans="1:3" ht="17.25" customHeight="1">
      <c r="A369" s="67" t="s">
        <v>904</v>
      </c>
      <c r="B369" s="67" t="s">
        <v>1361</v>
      </c>
      <c r="C369" s="67" t="s">
        <v>1362</v>
      </c>
    </row>
    <row r="370" spans="1:3" ht="17.25" customHeight="1">
      <c r="A370" s="67" t="s">
        <v>904</v>
      </c>
      <c r="B370" s="67" t="s">
        <v>1363</v>
      </c>
      <c r="C370" s="67" t="s">
        <v>1364</v>
      </c>
    </row>
    <row r="371" spans="1:3" ht="17.25" customHeight="1">
      <c r="A371" s="67" t="s">
        <v>904</v>
      </c>
      <c r="B371" s="67" t="s">
        <v>1365</v>
      </c>
      <c r="C371" s="67" t="s">
        <v>1366</v>
      </c>
    </row>
    <row r="372" spans="1:3" ht="17.25" customHeight="1">
      <c r="A372" s="67" t="s">
        <v>904</v>
      </c>
      <c r="B372" s="67" t="s">
        <v>1367</v>
      </c>
      <c r="C372" s="67" t="s">
        <v>1368</v>
      </c>
    </row>
    <row r="373" spans="1:3" ht="17.25" customHeight="1">
      <c r="A373" s="67" t="s">
        <v>904</v>
      </c>
      <c r="B373" s="67" t="s">
        <v>1369</v>
      </c>
      <c r="C373" s="67" t="s">
        <v>1370</v>
      </c>
    </row>
    <row r="374" spans="1:3" ht="17.25" customHeight="1">
      <c r="A374" s="67" t="s">
        <v>904</v>
      </c>
      <c r="B374" s="67" t="s">
        <v>1371</v>
      </c>
      <c r="C374" s="67" t="s">
        <v>1372</v>
      </c>
    </row>
    <row r="375" spans="1:3" ht="17.25" customHeight="1">
      <c r="A375" s="67" t="s">
        <v>904</v>
      </c>
      <c r="B375" s="67" t="s">
        <v>1373</v>
      </c>
      <c r="C375" s="67" t="s">
        <v>1374</v>
      </c>
    </row>
    <row r="376" spans="1:3" ht="17.25" customHeight="1">
      <c r="A376" s="67" t="s">
        <v>904</v>
      </c>
      <c r="B376" s="67" t="s">
        <v>1375</v>
      </c>
      <c r="C376" s="67" t="s">
        <v>1376</v>
      </c>
    </row>
    <row r="377" spans="1:3" ht="17.25" customHeight="1">
      <c r="A377" s="67" t="s">
        <v>904</v>
      </c>
      <c r="B377" s="67" t="s">
        <v>1377</v>
      </c>
      <c r="C377" s="67" t="s">
        <v>1378</v>
      </c>
    </row>
    <row r="378" spans="1:3" ht="17.25" customHeight="1">
      <c r="A378" s="67" t="s">
        <v>904</v>
      </c>
      <c r="B378" s="67" t="s">
        <v>1379</v>
      </c>
      <c r="C378" s="67" t="s">
        <v>1380</v>
      </c>
    </row>
    <row r="379" spans="1:3" ht="17.25" customHeight="1">
      <c r="A379" s="67" t="s">
        <v>904</v>
      </c>
      <c r="B379" s="67" t="s">
        <v>1381</v>
      </c>
      <c r="C379" s="67" t="s">
        <v>1382</v>
      </c>
    </row>
    <row r="380" spans="1:3" ht="17.25" customHeight="1">
      <c r="A380" s="67" t="s">
        <v>904</v>
      </c>
      <c r="B380" s="67" t="s">
        <v>1383</v>
      </c>
      <c r="C380" s="67" t="s">
        <v>1384</v>
      </c>
    </row>
    <row r="381" spans="1:3" ht="17.25" customHeight="1">
      <c r="A381" s="67" t="s">
        <v>904</v>
      </c>
      <c r="B381" s="67" t="s">
        <v>1385</v>
      </c>
      <c r="C381" s="67" t="s">
        <v>1386</v>
      </c>
    </row>
    <row r="382" spans="1:3" ht="17.25" customHeight="1">
      <c r="A382" s="67" t="s">
        <v>904</v>
      </c>
      <c r="B382" s="67" t="s">
        <v>1387</v>
      </c>
      <c r="C382" s="67" t="s">
        <v>1388</v>
      </c>
    </row>
    <row r="383" spans="1:3" ht="17.25" customHeight="1">
      <c r="A383" s="67" t="s">
        <v>904</v>
      </c>
      <c r="B383" s="67" t="s">
        <v>1389</v>
      </c>
      <c r="C383" s="67" t="s">
        <v>1390</v>
      </c>
    </row>
    <row r="384" spans="1:3" ht="17.25" customHeight="1">
      <c r="A384" s="67" t="s">
        <v>904</v>
      </c>
      <c r="B384" s="67" t="s">
        <v>1391</v>
      </c>
      <c r="C384" s="67" t="s">
        <v>1392</v>
      </c>
    </row>
    <row r="385" spans="1:3" ht="17.25" customHeight="1">
      <c r="A385" s="67" t="s">
        <v>904</v>
      </c>
      <c r="B385" s="67" t="s">
        <v>1393</v>
      </c>
      <c r="C385" s="67" t="s">
        <v>1394</v>
      </c>
    </row>
    <row r="386" spans="1:3" ht="17.25" customHeight="1">
      <c r="A386" s="67" t="s">
        <v>904</v>
      </c>
      <c r="B386" s="67" t="s">
        <v>1395</v>
      </c>
      <c r="C386" s="67" t="s">
        <v>1396</v>
      </c>
    </row>
    <row r="387" spans="1:3" ht="17.25" customHeight="1">
      <c r="A387" s="67" t="s">
        <v>904</v>
      </c>
      <c r="B387" s="67" t="s">
        <v>1397</v>
      </c>
      <c r="C387" s="67" t="s">
        <v>1398</v>
      </c>
    </row>
    <row r="388" spans="1:3" ht="17.25" customHeight="1">
      <c r="A388" s="67" t="s">
        <v>904</v>
      </c>
      <c r="B388" s="67" t="s">
        <v>1399</v>
      </c>
      <c r="C388" s="67" t="s">
        <v>1400</v>
      </c>
    </row>
    <row r="389" spans="1:3" ht="17.25" customHeight="1">
      <c r="A389" s="67" t="s">
        <v>904</v>
      </c>
      <c r="B389" s="67" t="s">
        <v>1401</v>
      </c>
      <c r="C389" s="67" t="s">
        <v>1402</v>
      </c>
    </row>
    <row r="390" spans="1:3" ht="17.25" customHeight="1">
      <c r="A390" s="67" t="s">
        <v>904</v>
      </c>
      <c r="B390" s="67" t="s">
        <v>1403</v>
      </c>
      <c r="C390" s="67" t="s">
        <v>1404</v>
      </c>
    </row>
    <row r="391" spans="1:3" ht="17.25" customHeight="1">
      <c r="A391" s="67" t="s">
        <v>904</v>
      </c>
      <c r="B391" s="67" t="s">
        <v>1405</v>
      </c>
      <c r="C391" s="67" t="s">
        <v>1406</v>
      </c>
    </row>
    <row r="392" spans="1:3" ht="17.25" customHeight="1">
      <c r="A392" s="67" t="s">
        <v>904</v>
      </c>
      <c r="B392" s="67" t="s">
        <v>1407</v>
      </c>
      <c r="C392" s="67" t="s">
        <v>1408</v>
      </c>
    </row>
    <row r="393" spans="1:3" ht="17.25" customHeight="1">
      <c r="A393" s="67" t="s">
        <v>904</v>
      </c>
      <c r="B393" s="67" t="s">
        <v>1409</v>
      </c>
      <c r="C393" s="67" t="s">
        <v>1410</v>
      </c>
    </row>
    <row r="394" spans="1:3" ht="17.25" customHeight="1">
      <c r="A394" s="67" t="s">
        <v>904</v>
      </c>
      <c r="B394" s="67" t="s">
        <v>1411</v>
      </c>
      <c r="C394" s="67" t="s">
        <v>1412</v>
      </c>
    </row>
    <row r="395" spans="1:3" ht="17.25" customHeight="1">
      <c r="A395" s="67" t="s">
        <v>904</v>
      </c>
      <c r="B395" s="67" t="s">
        <v>1413</v>
      </c>
      <c r="C395" s="67" t="s">
        <v>1414</v>
      </c>
    </row>
    <row r="396" spans="1:3" ht="17.25" customHeight="1">
      <c r="A396" s="67" t="s">
        <v>1415</v>
      </c>
      <c r="B396" s="67" t="s">
        <v>1416</v>
      </c>
      <c r="C396" s="67" t="s">
        <v>1417</v>
      </c>
    </row>
    <row r="397" spans="1:3" ht="17.25" customHeight="1">
      <c r="A397" s="67" t="s">
        <v>1415</v>
      </c>
      <c r="B397" s="67" t="s">
        <v>1418</v>
      </c>
      <c r="C397" s="67" t="s">
        <v>1419</v>
      </c>
    </row>
    <row r="398" spans="1:3" ht="17.25" customHeight="1">
      <c r="A398" s="67" t="s">
        <v>1415</v>
      </c>
      <c r="B398" s="67" t="s">
        <v>1420</v>
      </c>
      <c r="C398" s="67" t="s">
        <v>1421</v>
      </c>
    </row>
    <row r="399" spans="1:3" ht="17.25" customHeight="1">
      <c r="A399" s="67" t="s">
        <v>1415</v>
      </c>
      <c r="B399" s="67" t="s">
        <v>1422</v>
      </c>
      <c r="C399" s="67" t="s">
        <v>1423</v>
      </c>
    </row>
    <row r="400" spans="1:3" ht="17.25" customHeight="1">
      <c r="A400" s="67" t="s">
        <v>1415</v>
      </c>
      <c r="B400" s="67" t="s">
        <v>1424</v>
      </c>
      <c r="C400" s="67" t="s">
        <v>1425</v>
      </c>
    </row>
    <row r="401" spans="1:3" ht="17.25" customHeight="1">
      <c r="A401" s="67" t="s">
        <v>1415</v>
      </c>
      <c r="B401" s="67" t="s">
        <v>1426</v>
      </c>
      <c r="C401" s="67" t="s">
        <v>1025</v>
      </c>
    </row>
    <row r="402" spans="1:3" ht="17.25" customHeight="1">
      <c r="A402" s="67" t="s">
        <v>1415</v>
      </c>
      <c r="B402" s="67" t="s">
        <v>1427</v>
      </c>
      <c r="C402" s="67" t="s">
        <v>1428</v>
      </c>
    </row>
    <row r="403" spans="1:3" ht="17.25" customHeight="1">
      <c r="A403" s="67" t="s">
        <v>1415</v>
      </c>
      <c r="B403" s="67" t="s">
        <v>1429</v>
      </c>
      <c r="C403" s="67" t="s">
        <v>1430</v>
      </c>
    </row>
    <row r="404" spans="1:3" ht="17.25" customHeight="1">
      <c r="A404" s="67" t="s">
        <v>1415</v>
      </c>
      <c r="B404" s="67" t="s">
        <v>1431</v>
      </c>
      <c r="C404" s="67" t="s">
        <v>1432</v>
      </c>
    </row>
    <row r="405" spans="1:3" ht="17.25" customHeight="1">
      <c r="A405" s="67" t="s">
        <v>1415</v>
      </c>
      <c r="B405" s="67" t="s">
        <v>1433</v>
      </c>
      <c r="C405" s="67" t="s">
        <v>1434</v>
      </c>
    </row>
    <row r="406" spans="1:3" ht="17.25" customHeight="1">
      <c r="A406" s="67" t="s">
        <v>1415</v>
      </c>
      <c r="B406" s="67" t="s">
        <v>1435</v>
      </c>
      <c r="C406" s="67" t="s">
        <v>1436</v>
      </c>
    </row>
    <row r="407" spans="1:3" ht="17.25" customHeight="1">
      <c r="A407" s="67" t="s">
        <v>1415</v>
      </c>
      <c r="B407" s="67" t="s">
        <v>1437</v>
      </c>
      <c r="C407" s="67" t="s">
        <v>1438</v>
      </c>
    </row>
    <row r="408" spans="1:3" ht="17.25" customHeight="1">
      <c r="A408" s="67" t="s">
        <v>1415</v>
      </c>
      <c r="B408" s="67" t="s">
        <v>1439</v>
      </c>
      <c r="C408" s="67" t="s">
        <v>1440</v>
      </c>
    </row>
    <row r="409" spans="1:3" ht="17.25" customHeight="1">
      <c r="A409" s="67" t="s">
        <v>1415</v>
      </c>
      <c r="B409" s="67" t="s">
        <v>1441</v>
      </c>
      <c r="C409" s="67" t="s">
        <v>1442</v>
      </c>
    </row>
    <row r="410" spans="1:3" ht="17.25" customHeight="1">
      <c r="A410" s="67" t="s">
        <v>1415</v>
      </c>
      <c r="B410" s="67" t="s">
        <v>1443</v>
      </c>
      <c r="C410" s="67" t="s">
        <v>1444</v>
      </c>
    </row>
    <row r="411" spans="1:3" ht="17.25" customHeight="1">
      <c r="A411" s="67" t="s">
        <v>1415</v>
      </c>
      <c r="B411" s="67" t="s">
        <v>1445</v>
      </c>
      <c r="C411" s="67" t="s">
        <v>1446</v>
      </c>
    </row>
    <row r="412" spans="1:3" ht="17.25" customHeight="1">
      <c r="A412" s="67" t="s">
        <v>1415</v>
      </c>
      <c r="B412" s="67" t="s">
        <v>1447</v>
      </c>
      <c r="C412" s="67" t="s">
        <v>1448</v>
      </c>
    </row>
    <row r="413" spans="1:3" ht="17.25" customHeight="1">
      <c r="A413" s="67" t="s">
        <v>1415</v>
      </c>
      <c r="B413" s="67" t="s">
        <v>1449</v>
      </c>
      <c r="C413" s="67" t="s">
        <v>1450</v>
      </c>
    </row>
    <row r="414" spans="1:3" ht="17.25" customHeight="1">
      <c r="A414" s="67" t="s">
        <v>1415</v>
      </c>
      <c r="B414" s="67" t="s">
        <v>1451</v>
      </c>
      <c r="C414" s="67" t="s">
        <v>1452</v>
      </c>
    </row>
    <row r="415" spans="1:3" ht="17.25" customHeight="1">
      <c r="A415" s="67" t="s">
        <v>1415</v>
      </c>
      <c r="B415" s="67" t="s">
        <v>1453</v>
      </c>
      <c r="C415" s="67" t="s">
        <v>1454</v>
      </c>
    </row>
    <row r="416" spans="1:3" ht="17.25" customHeight="1">
      <c r="A416" s="67" t="s">
        <v>1415</v>
      </c>
      <c r="B416" s="67" t="s">
        <v>1455</v>
      </c>
      <c r="C416" s="67" t="s">
        <v>1456</v>
      </c>
    </row>
    <row r="417" spans="1:3" ht="17.25" customHeight="1">
      <c r="A417" s="67" t="s">
        <v>1415</v>
      </c>
      <c r="B417" s="67" t="s">
        <v>1457</v>
      </c>
      <c r="C417" s="67" t="s">
        <v>1458</v>
      </c>
    </row>
    <row r="418" spans="1:3" ht="17.25" customHeight="1">
      <c r="A418" s="67" t="s">
        <v>1415</v>
      </c>
      <c r="B418" s="67" t="s">
        <v>1459</v>
      </c>
      <c r="C418" s="67" t="s">
        <v>1460</v>
      </c>
    </row>
    <row r="419" spans="1:3" ht="17.25" customHeight="1">
      <c r="A419" s="67" t="s">
        <v>1415</v>
      </c>
      <c r="B419" s="67" t="s">
        <v>1461</v>
      </c>
      <c r="C419" s="67" t="s">
        <v>1462</v>
      </c>
    </row>
    <row r="420" spans="1:3" ht="17.25" customHeight="1">
      <c r="A420" s="67" t="s">
        <v>1415</v>
      </c>
      <c r="B420" s="67" t="s">
        <v>1463</v>
      </c>
      <c r="C420" s="67" t="s">
        <v>1464</v>
      </c>
    </row>
    <row r="421" spans="1:3" ht="17.25" customHeight="1">
      <c r="A421" s="67" t="s">
        <v>1415</v>
      </c>
      <c r="B421" s="67" t="s">
        <v>1465</v>
      </c>
      <c r="C421" s="67" t="s">
        <v>1466</v>
      </c>
    </row>
    <row r="422" spans="1:3" ht="17.25" customHeight="1">
      <c r="A422" s="67" t="s">
        <v>1415</v>
      </c>
      <c r="B422" s="67" t="s">
        <v>1467</v>
      </c>
      <c r="C422" s="67" t="s">
        <v>1468</v>
      </c>
    </row>
    <row r="423" spans="1:3" ht="17.25" customHeight="1">
      <c r="A423" s="67" t="s">
        <v>1415</v>
      </c>
      <c r="B423" s="67" t="s">
        <v>1469</v>
      </c>
      <c r="C423" s="67" t="s">
        <v>1470</v>
      </c>
    </row>
    <row r="424" spans="1:3" ht="17.25" customHeight="1">
      <c r="A424" s="67" t="s">
        <v>1415</v>
      </c>
      <c r="B424" s="67" t="s">
        <v>1471</v>
      </c>
      <c r="C424" s="67" t="s">
        <v>1472</v>
      </c>
    </row>
    <row r="425" spans="1:3" ht="17.25" customHeight="1">
      <c r="A425" s="67" t="s">
        <v>1415</v>
      </c>
      <c r="B425" s="67" t="s">
        <v>1473</v>
      </c>
      <c r="C425" s="67" t="s">
        <v>1474</v>
      </c>
    </row>
    <row r="426" spans="1:3" ht="17.25" customHeight="1">
      <c r="A426" s="67" t="s">
        <v>1415</v>
      </c>
      <c r="B426" s="67" t="s">
        <v>1475</v>
      </c>
      <c r="C426" s="67" t="s">
        <v>1476</v>
      </c>
    </row>
    <row r="427" spans="1:3" ht="17.25" customHeight="1">
      <c r="A427" s="67" t="s">
        <v>1415</v>
      </c>
      <c r="B427" s="67" t="s">
        <v>1477</v>
      </c>
      <c r="C427" s="67" t="s">
        <v>1478</v>
      </c>
    </row>
    <row r="428" spans="1:3" ht="17.25" customHeight="1">
      <c r="A428" s="67" t="s">
        <v>1415</v>
      </c>
      <c r="B428" s="67" t="s">
        <v>1479</v>
      </c>
      <c r="C428" s="67" t="s">
        <v>1480</v>
      </c>
    </row>
    <row r="429" spans="1:3" ht="17.25" customHeight="1">
      <c r="A429" s="67" t="s">
        <v>1415</v>
      </c>
      <c r="B429" s="67" t="s">
        <v>1481</v>
      </c>
      <c r="C429" s="67" t="s">
        <v>1482</v>
      </c>
    </row>
    <row r="430" spans="1:3" ht="17.25" customHeight="1">
      <c r="A430" s="67" t="s">
        <v>1415</v>
      </c>
      <c r="B430" s="67" t="s">
        <v>1483</v>
      </c>
      <c r="C430" s="67" t="s">
        <v>1484</v>
      </c>
    </row>
    <row r="431" spans="1:3" ht="17.25" customHeight="1">
      <c r="A431" s="67" t="s">
        <v>1415</v>
      </c>
      <c r="B431" s="67" t="s">
        <v>1485</v>
      </c>
      <c r="C431" s="67" t="s">
        <v>1486</v>
      </c>
    </row>
    <row r="432" spans="1:3" ht="17.25" customHeight="1">
      <c r="A432" s="67" t="s">
        <v>1415</v>
      </c>
      <c r="B432" s="67" t="s">
        <v>1487</v>
      </c>
      <c r="C432" s="67" t="s">
        <v>1488</v>
      </c>
    </row>
    <row r="433" spans="1:3" ht="17.25" customHeight="1">
      <c r="A433" s="67" t="s">
        <v>1415</v>
      </c>
      <c r="B433" s="67" t="s">
        <v>1489</v>
      </c>
      <c r="C433" s="67" t="s">
        <v>1490</v>
      </c>
    </row>
    <row r="434" spans="1:3" ht="17.25" customHeight="1">
      <c r="A434" s="67" t="s">
        <v>1415</v>
      </c>
      <c r="B434" s="67" t="s">
        <v>1491</v>
      </c>
      <c r="C434" s="67" t="s">
        <v>1488</v>
      </c>
    </row>
    <row r="435" spans="1:3" ht="17.25" customHeight="1">
      <c r="A435" s="67" t="s">
        <v>1415</v>
      </c>
      <c r="B435" s="67" t="s">
        <v>1492</v>
      </c>
      <c r="C435" s="67" t="s">
        <v>1493</v>
      </c>
    </row>
    <row r="436" spans="1:3" ht="17.25" customHeight="1">
      <c r="A436" s="67" t="s">
        <v>1415</v>
      </c>
      <c r="B436" s="67" t="s">
        <v>1494</v>
      </c>
      <c r="C436" s="67" t="s">
        <v>1495</v>
      </c>
    </row>
    <row r="437" spans="1:3" ht="17.25" customHeight="1">
      <c r="A437" s="67" t="s">
        <v>1415</v>
      </c>
      <c r="B437" s="67" t="s">
        <v>1496</v>
      </c>
      <c r="C437" s="67" t="s">
        <v>1497</v>
      </c>
    </row>
    <row r="438" spans="1:3" ht="17.25" customHeight="1">
      <c r="A438" s="67" t="s">
        <v>1415</v>
      </c>
      <c r="B438" s="67" t="s">
        <v>1498</v>
      </c>
      <c r="C438" s="67" t="s">
        <v>1499</v>
      </c>
    </row>
    <row r="439" spans="1:3" ht="17.25" customHeight="1">
      <c r="A439" s="67" t="s">
        <v>1415</v>
      </c>
      <c r="B439" s="67" t="s">
        <v>1500</v>
      </c>
      <c r="C439" s="67" t="s">
        <v>1501</v>
      </c>
    </row>
    <row r="440" spans="1:3" ht="17.25" customHeight="1">
      <c r="A440" s="67" t="s">
        <v>1415</v>
      </c>
      <c r="B440" s="67" t="s">
        <v>1502</v>
      </c>
      <c r="C440" s="67" t="s">
        <v>1503</v>
      </c>
    </row>
    <row r="441" spans="1:3" ht="17.25" customHeight="1">
      <c r="A441" s="67" t="s">
        <v>1415</v>
      </c>
      <c r="B441" s="67" t="s">
        <v>1504</v>
      </c>
      <c r="C441" s="67" t="s">
        <v>1505</v>
      </c>
    </row>
    <row r="442" spans="1:3" ht="17.25" customHeight="1">
      <c r="A442" s="67" t="s">
        <v>1415</v>
      </c>
      <c r="B442" s="67" t="s">
        <v>1506</v>
      </c>
      <c r="C442" s="67" t="s">
        <v>1507</v>
      </c>
    </row>
    <row r="443" spans="1:3" ht="17.25" customHeight="1">
      <c r="A443" s="67" t="s">
        <v>1415</v>
      </c>
      <c r="B443" s="67" t="s">
        <v>1508</v>
      </c>
      <c r="C443" s="67" t="s">
        <v>1509</v>
      </c>
    </row>
    <row r="444" spans="1:3" ht="17.25" customHeight="1">
      <c r="A444" s="67" t="s">
        <v>1415</v>
      </c>
      <c r="B444" s="67" t="s">
        <v>1510</v>
      </c>
      <c r="C444" s="67" t="s">
        <v>1511</v>
      </c>
    </row>
    <row r="445" spans="1:3" ht="17.25" customHeight="1">
      <c r="A445" s="67" t="s">
        <v>1415</v>
      </c>
      <c r="B445" s="67" t="s">
        <v>1512</v>
      </c>
      <c r="C445" s="67" t="s">
        <v>1513</v>
      </c>
    </row>
    <row r="446" spans="1:3" ht="17.25" customHeight="1">
      <c r="A446" s="67" t="s">
        <v>1415</v>
      </c>
      <c r="B446" s="67" t="s">
        <v>1514</v>
      </c>
      <c r="C446" s="67" t="s">
        <v>1515</v>
      </c>
    </row>
    <row r="447" spans="1:3" ht="17.25" customHeight="1">
      <c r="A447" s="67" t="s">
        <v>1415</v>
      </c>
      <c r="B447" s="67" t="s">
        <v>1516</v>
      </c>
      <c r="C447" s="67" t="s">
        <v>1517</v>
      </c>
    </row>
    <row r="448" spans="1:3" ht="17.25" customHeight="1">
      <c r="A448" s="67" t="s">
        <v>1415</v>
      </c>
      <c r="B448" s="67" t="s">
        <v>1518</v>
      </c>
      <c r="C448" s="67" t="s">
        <v>1519</v>
      </c>
    </row>
    <row r="449" spans="1:3" ht="17.25" customHeight="1">
      <c r="A449" s="67" t="s">
        <v>1415</v>
      </c>
      <c r="B449" s="67" t="s">
        <v>1520</v>
      </c>
      <c r="C449" s="67" t="s">
        <v>1521</v>
      </c>
    </row>
    <row r="450" spans="1:3" ht="17.25" customHeight="1">
      <c r="A450" s="67" t="s">
        <v>1415</v>
      </c>
      <c r="B450" s="67" t="s">
        <v>1522</v>
      </c>
      <c r="C450" s="67" t="s">
        <v>1523</v>
      </c>
    </row>
    <row r="451" spans="1:3" ht="17.25" customHeight="1">
      <c r="A451" s="67" t="s">
        <v>1415</v>
      </c>
      <c r="B451" s="67" t="s">
        <v>1524</v>
      </c>
      <c r="C451" s="67" t="s">
        <v>1525</v>
      </c>
    </row>
    <row r="452" spans="1:3" ht="17.25" customHeight="1">
      <c r="A452" s="67" t="s">
        <v>1415</v>
      </c>
      <c r="B452" s="67" t="s">
        <v>1526</v>
      </c>
      <c r="C452" s="67" t="s">
        <v>1527</v>
      </c>
    </row>
    <row r="453" spans="1:3" ht="17.25" customHeight="1">
      <c r="A453" s="67" t="s">
        <v>1415</v>
      </c>
      <c r="B453" s="67" t="s">
        <v>1528</v>
      </c>
      <c r="C453" s="67" t="s">
        <v>1529</v>
      </c>
    </row>
    <row r="454" spans="1:3" ht="17.25" customHeight="1">
      <c r="A454" s="67" t="s">
        <v>1415</v>
      </c>
      <c r="B454" s="67" t="s">
        <v>1530</v>
      </c>
      <c r="C454" s="67" t="s">
        <v>1531</v>
      </c>
    </row>
    <row r="455" spans="1:3" ht="17.25" customHeight="1">
      <c r="A455" s="67" t="s">
        <v>1415</v>
      </c>
      <c r="B455" s="67" t="s">
        <v>1532</v>
      </c>
      <c r="C455" s="67" t="s">
        <v>1533</v>
      </c>
    </row>
    <row r="456" spans="1:3" ht="17.25" customHeight="1">
      <c r="A456" s="67" t="s">
        <v>1415</v>
      </c>
      <c r="B456" s="67" t="s">
        <v>1534</v>
      </c>
      <c r="C456" s="67" t="s">
        <v>1535</v>
      </c>
    </row>
    <row r="457" spans="1:3" ht="17.25" customHeight="1">
      <c r="A457" s="67" t="s">
        <v>1415</v>
      </c>
      <c r="B457" s="67" t="s">
        <v>1536</v>
      </c>
      <c r="C457" s="67" t="s">
        <v>1537</v>
      </c>
    </row>
    <row r="458" spans="1:3" ht="17.25" customHeight="1">
      <c r="A458" s="67" t="s">
        <v>1415</v>
      </c>
      <c r="B458" s="67" t="s">
        <v>1538</v>
      </c>
      <c r="C458" s="67" t="s">
        <v>1539</v>
      </c>
    </row>
    <row r="459" spans="1:3" ht="17.25" customHeight="1">
      <c r="A459" s="67" t="s">
        <v>1415</v>
      </c>
      <c r="B459" s="67" t="s">
        <v>1540</v>
      </c>
      <c r="C459" s="67" t="s">
        <v>1541</v>
      </c>
    </row>
    <row r="460" spans="1:3" ht="17.25" customHeight="1">
      <c r="A460" s="67" t="s">
        <v>1415</v>
      </c>
      <c r="B460" s="67" t="s">
        <v>1542</v>
      </c>
      <c r="C460" s="67" t="s">
        <v>1543</v>
      </c>
    </row>
    <row r="461" spans="1:3" ht="17.25" customHeight="1">
      <c r="A461" s="67" t="s">
        <v>1415</v>
      </c>
      <c r="B461" s="67" t="s">
        <v>1544</v>
      </c>
      <c r="C461" s="67" t="s">
        <v>1545</v>
      </c>
    </row>
    <row r="462" spans="1:3" ht="17.25" customHeight="1">
      <c r="A462" s="67" t="s">
        <v>1415</v>
      </c>
      <c r="B462" s="67" t="s">
        <v>1546</v>
      </c>
      <c r="C462" s="67" t="s">
        <v>1547</v>
      </c>
    </row>
    <row r="463" spans="1:3" ht="17.25" customHeight="1">
      <c r="A463" s="67" t="s">
        <v>1415</v>
      </c>
      <c r="B463" s="67" t="s">
        <v>1548</v>
      </c>
      <c r="C463" s="67" t="s">
        <v>1549</v>
      </c>
    </row>
    <row r="464" spans="1:3" ht="17.25" customHeight="1">
      <c r="A464" s="67" t="s">
        <v>1415</v>
      </c>
      <c r="B464" s="67" t="s">
        <v>1550</v>
      </c>
      <c r="C464" s="67" t="s">
        <v>1551</v>
      </c>
    </row>
    <row r="465" spans="1:3" ht="17.25" customHeight="1">
      <c r="A465" s="67" t="s">
        <v>1415</v>
      </c>
      <c r="B465" s="67" t="s">
        <v>1552</v>
      </c>
      <c r="C465" s="67" t="s">
        <v>1553</v>
      </c>
    </row>
    <row r="466" spans="1:3" ht="17.25" customHeight="1">
      <c r="A466" s="67" t="s">
        <v>1415</v>
      </c>
      <c r="B466" s="67" t="s">
        <v>1554</v>
      </c>
      <c r="C466" s="67" t="s">
        <v>1555</v>
      </c>
    </row>
    <row r="467" spans="1:3" ht="17.25" customHeight="1">
      <c r="A467" s="67" t="s">
        <v>1415</v>
      </c>
      <c r="B467" s="67" t="s">
        <v>1556</v>
      </c>
      <c r="C467" s="67" t="s">
        <v>1557</v>
      </c>
    </row>
    <row r="468" spans="1:3" ht="17.25" customHeight="1">
      <c r="A468" s="67" t="s">
        <v>1415</v>
      </c>
      <c r="B468" s="67" t="s">
        <v>1558</v>
      </c>
      <c r="C468" s="67" t="s">
        <v>1559</v>
      </c>
    </row>
    <row r="469" spans="1:3" ht="17.25" customHeight="1">
      <c r="A469" s="67" t="s">
        <v>1415</v>
      </c>
      <c r="B469" s="67" t="s">
        <v>1560</v>
      </c>
      <c r="C469" s="67" t="s">
        <v>1561</v>
      </c>
    </row>
    <row r="470" spans="1:3" ht="17.25" customHeight="1">
      <c r="A470" s="67" t="s">
        <v>1415</v>
      </c>
      <c r="B470" s="67" t="s">
        <v>1562</v>
      </c>
      <c r="C470" s="67" t="s">
        <v>1563</v>
      </c>
    </row>
    <row r="471" spans="1:3" ht="17.25" customHeight="1">
      <c r="A471" s="67" t="s">
        <v>1415</v>
      </c>
      <c r="B471" s="67" t="s">
        <v>1564</v>
      </c>
      <c r="C471" s="67" t="s">
        <v>1565</v>
      </c>
    </row>
    <row r="472" spans="1:3" ht="17.25" customHeight="1">
      <c r="A472" s="67" t="s">
        <v>1415</v>
      </c>
      <c r="B472" s="67" t="s">
        <v>1566</v>
      </c>
      <c r="C472" s="67" t="s">
        <v>1567</v>
      </c>
    </row>
    <row r="473" spans="1:3" ht="17.25" customHeight="1">
      <c r="A473" s="67" t="s">
        <v>1415</v>
      </c>
      <c r="B473" s="67" t="s">
        <v>1568</v>
      </c>
      <c r="C473" s="67" t="s">
        <v>1569</v>
      </c>
    </row>
    <row r="474" spans="1:3" ht="17.25" customHeight="1">
      <c r="A474" s="67" t="s">
        <v>1415</v>
      </c>
      <c r="B474" s="67" t="s">
        <v>1570</v>
      </c>
      <c r="C474" s="67" t="s">
        <v>1571</v>
      </c>
    </row>
    <row r="475" spans="1:3" ht="17.25" customHeight="1">
      <c r="A475" s="67" t="s">
        <v>1415</v>
      </c>
      <c r="B475" s="67" t="s">
        <v>1572</v>
      </c>
      <c r="C475" s="67" t="s">
        <v>1573</v>
      </c>
    </row>
    <row r="476" spans="1:3" ht="17.25" customHeight="1">
      <c r="A476" s="67" t="s">
        <v>1415</v>
      </c>
      <c r="B476" s="67" t="s">
        <v>1574</v>
      </c>
      <c r="C476" s="67" t="s">
        <v>1575</v>
      </c>
    </row>
    <row r="477" spans="1:3" ht="17.25" customHeight="1">
      <c r="A477" s="67" t="s">
        <v>1415</v>
      </c>
      <c r="B477" s="67" t="s">
        <v>1576</v>
      </c>
      <c r="C477" s="67" t="s">
        <v>1577</v>
      </c>
    </row>
    <row r="478" spans="1:3" ht="17.25" customHeight="1">
      <c r="A478" s="67" t="s">
        <v>1415</v>
      </c>
      <c r="B478" s="67" t="s">
        <v>1578</v>
      </c>
      <c r="C478" s="67" t="s">
        <v>1579</v>
      </c>
    </row>
    <row r="479" spans="1:3" ht="17.25" customHeight="1">
      <c r="A479" s="67" t="s">
        <v>1415</v>
      </c>
      <c r="B479" s="67" t="s">
        <v>1580</v>
      </c>
      <c r="C479" s="67" t="s">
        <v>1581</v>
      </c>
    </row>
    <row r="480" spans="1:3" ht="17.25" customHeight="1">
      <c r="A480" s="67" t="s">
        <v>1415</v>
      </c>
      <c r="B480" s="67" t="s">
        <v>1582</v>
      </c>
      <c r="C480" s="67" t="s">
        <v>1583</v>
      </c>
    </row>
    <row r="481" spans="1:3" ht="17.25" customHeight="1">
      <c r="A481" s="67" t="s">
        <v>1415</v>
      </c>
      <c r="B481" s="67" t="s">
        <v>1584</v>
      </c>
      <c r="C481" s="67" t="s">
        <v>1585</v>
      </c>
    </row>
    <row r="482" spans="1:3" ht="17.25" customHeight="1">
      <c r="A482" s="67" t="s">
        <v>1415</v>
      </c>
      <c r="B482" s="67" t="s">
        <v>1586</v>
      </c>
      <c r="C482" s="67" t="s">
        <v>1585</v>
      </c>
    </row>
    <row r="483" spans="1:3" ht="17.25" customHeight="1">
      <c r="A483" s="67" t="s">
        <v>1415</v>
      </c>
      <c r="B483" s="67" t="s">
        <v>1587</v>
      </c>
      <c r="C483" s="67" t="s">
        <v>1588</v>
      </c>
    </row>
    <row r="484" spans="1:3" ht="17.25" customHeight="1">
      <c r="A484" s="67" t="s">
        <v>1415</v>
      </c>
      <c r="B484" s="67" t="s">
        <v>1589</v>
      </c>
      <c r="C484" s="67" t="s">
        <v>1590</v>
      </c>
    </row>
    <row r="485" spans="1:3" ht="17.25" customHeight="1">
      <c r="A485" s="67" t="s">
        <v>1415</v>
      </c>
      <c r="B485" s="67" t="s">
        <v>1591</v>
      </c>
      <c r="C485" s="67" t="s">
        <v>1592</v>
      </c>
    </row>
    <row r="486" spans="1:3" ht="17.25" customHeight="1">
      <c r="A486" s="67" t="s">
        <v>1415</v>
      </c>
      <c r="B486" s="67" t="s">
        <v>1593</v>
      </c>
      <c r="C486" s="67" t="s">
        <v>1594</v>
      </c>
    </row>
    <row r="487" spans="1:3" ht="17.25" customHeight="1">
      <c r="A487" s="67" t="s">
        <v>1415</v>
      </c>
      <c r="B487" s="67" t="s">
        <v>1595</v>
      </c>
      <c r="C487" s="67" t="s">
        <v>1596</v>
      </c>
    </row>
    <row r="488" spans="1:3" ht="17.25" customHeight="1">
      <c r="A488" s="67" t="s">
        <v>1415</v>
      </c>
      <c r="B488" s="67" t="s">
        <v>1597</v>
      </c>
      <c r="C488" s="67" t="s">
        <v>1598</v>
      </c>
    </row>
    <row r="489" spans="1:3" ht="17.25" customHeight="1">
      <c r="A489" s="67" t="s">
        <v>1415</v>
      </c>
      <c r="B489" s="67" t="s">
        <v>1599</v>
      </c>
      <c r="C489" s="67" t="s">
        <v>1600</v>
      </c>
    </row>
    <row r="490" spans="1:3" ht="17.25" customHeight="1">
      <c r="A490" s="67" t="s">
        <v>1415</v>
      </c>
      <c r="B490" s="67" t="s">
        <v>1601</v>
      </c>
      <c r="C490" s="67" t="s">
        <v>1602</v>
      </c>
    </row>
    <row r="491" spans="1:3" ht="17.25" customHeight="1">
      <c r="A491" s="67" t="s">
        <v>1415</v>
      </c>
      <c r="B491" s="67" t="s">
        <v>1603</v>
      </c>
      <c r="C491" s="67" t="s">
        <v>1604</v>
      </c>
    </row>
    <row r="492" spans="1:3" ht="17.25" customHeight="1">
      <c r="A492" s="67" t="s">
        <v>1415</v>
      </c>
      <c r="B492" s="67" t="s">
        <v>1605</v>
      </c>
      <c r="C492" s="67" t="s">
        <v>1606</v>
      </c>
    </row>
    <row r="493" spans="1:3" ht="17.25" customHeight="1">
      <c r="A493" s="67" t="s">
        <v>1415</v>
      </c>
      <c r="B493" s="67" t="s">
        <v>1607</v>
      </c>
      <c r="C493" s="67" t="s">
        <v>1608</v>
      </c>
    </row>
    <row r="494" spans="1:3" ht="17.25" customHeight="1">
      <c r="A494" s="67" t="s">
        <v>1415</v>
      </c>
      <c r="B494" s="67" t="s">
        <v>1609</v>
      </c>
      <c r="C494" s="67" t="s">
        <v>1610</v>
      </c>
    </row>
    <row r="495" spans="1:3" ht="17.25" customHeight="1">
      <c r="A495" s="67" t="s">
        <v>1415</v>
      </c>
      <c r="B495" s="67" t="s">
        <v>1611</v>
      </c>
      <c r="C495" s="67" t="s">
        <v>1612</v>
      </c>
    </row>
    <row r="496" spans="1:3" ht="17.25" customHeight="1">
      <c r="A496" s="67" t="s">
        <v>1415</v>
      </c>
      <c r="B496" s="67" t="s">
        <v>1613</v>
      </c>
      <c r="C496" s="67" t="s">
        <v>1614</v>
      </c>
    </row>
    <row r="497" spans="1:3" ht="17.25" customHeight="1">
      <c r="A497" s="67" t="s">
        <v>1415</v>
      </c>
      <c r="B497" s="67" t="s">
        <v>1615</v>
      </c>
      <c r="C497" s="67" t="s">
        <v>1616</v>
      </c>
    </row>
    <row r="498" spans="1:3" ht="17.25" customHeight="1">
      <c r="A498" s="67" t="s">
        <v>1415</v>
      </c>
      <c r="B498" s="67" t="s">
        <v>1617</v>
      </c>
      <c r="C498" s="67" t="s">
        <v>1618</v>
      </c>
    </row>
    <row r="499" spans="1:3" ht="17.25" customHeight="1">
      <c r="A499" s="67" t="s">
        <v>1415</v>
      </c>
      <c r="B499" s="67" t="s">
        <v>1619</v>
      </c>
      <c r="C499" s="67" t="s">
        <v>1620</v>
      </c>
    </row>
    <row r="500" spans="1:3" ht="17.25" customHeight="1">
      <c r="A500" s="67" t="s">
        <v>1415</v>
      </c>
      <c r="B500" s="67" t="s">
        <v>1621</v>
      </c>
      <c r="C500" s="67" t="s">
        <v>1622</v>
      </c>
    </row>
    <row r="501" spans="1:3" ht="17.25" customHeight="1">
      <c r="A501" s="67" t="s">
        <v>1415</v>
      </c>
      <c r="B501" s="67" t="s">
        <v>1623</v>
      </c>
      <c r="C501" s="67" t="s">
        <v>1624</v>
      </c>
    </row>
    <row r="502" spans="1:3" ht="17.25" customHeight="1">
      <c r="A502" s="67" t="s">
        <v>1415</v>
      </c>
      <c r="B502" s="67" t="s">
        <v>1625</v>
      </c>
      <c r="C502" s="67" t="s">
        <v>1626</v>
      </c>
    </row>
    <row r="503" spans="1:3" ht="17.25" customHeight="1">
      <c r="A503" s="67" t="s">
        <v>1415</v>
      </c>
      <c r="B503" s="67" t="s">
        <v>1627</v>
      </c>
      <c r="C503" s="67" t="s">
        <v>1628</v>
      </c>
    </row>
    <row r="504" spans="1:3" ht="17.25" customHeight="1">
      <c r="A504" s="67" t="s">
        <v>1415</v>
      </c>
      <c r="B504" s="67" t="s">
        <v>1629</v>
      </c>
      <c r="C504" s="67" t="s">
        <v>1630</v>
      </c>
    </row>
    <row r="505" spans="1:3" ht="17.25" customHeight="1">
      <c r="A505" s="67" t="s">
        <v>1415</v>
      </c>
      <c r="B505" s="67" t="s">
        <v>1631</v>
      </c>
      <c r="C505" s="67" t="s">
        <v>1632</v>
      </c>
    </row>
    <row r="506" spans="1:3" ht="17.25" customHeight="1">
      <c r="A506" s="67" t="s">
        <v>1415</v>
      </c>
      <c r="B506" s="67" t="s">
        <v>1633</v>
      </c>
      <c r="C506" s="67" t="s">
        <v>1634</v>
      </c>
    </row>
    <row r="507" spans="1:3" ht="17.25" customHeight="1">
      <c r="A507" s="67" t="s">
        <v>1415</v>
      </c>
      <c r="B507" s="67" t="s">
        <v>1635</v>
      </c>
      <c r="C507" s="67" t="s">
        <v>1636</v>
      </c>
    </row>
    <row r="508" spans="1:3" ht="17.25" customHeight="1">
      <c r="A508" s="67" t="s">
        <v>1415</v>
      </c>
      <c r="B508" s="67" t="s">
        <v>1637</v>
      </c>
      <c r="C508" s="67" t="s">
        <v>1638</v>
      </c>
    </row>
    <row r="509" spans="1:3" ht="17.25" customHeight="1">
      <c r="A509" s="67" t="s">
        <v>1415</v>
      </c>
      <c r="B509" s="67" t="s">
        <v>1639</v>
      </c>
      <c r="C509" s="67" t="s">
        <v>1640</v>
      </c>
    </row>
    <row r="510" spans="1:3" ht="17.25" customHeight="1">
      <c r="A510" s="67" t="s">
        <v>1415</v>
      </c>
      <c r="B510" s="67" t="s">
        <v>1641</v>
      </c>
      <c r="C510" s="67" t="s">
        <v>1642</v>
      </c>
    </row>
    <row r="511" spans="1:3" ht="17.25" customHeight="1">
      <c r="A511" s="67" t="s">
        <v>1415</v>
      </c>
      <c r="B511" s="67" t="s">
        <v>1643</v>
      </c>
      <c r="C511" s="67" t="s">
        <v>1644</v>
      </c>
    </row>
    <row r="512" spans="1:3" ht="17.25" customHeight="1">
      <c r="A512" s="67" t="s">
        <v>1415</v>
      </c>
      <c r="B512" s="67" t="s">
        <v>1645</v>
      </c>
      <c r="C512" s="67" t="s">
        <v>1646</v>
      </c>
    </row>
    <row r="513" spans="1:3" ht="17.25" customHeight="1">
      <c r="A513" s="67" t="s">
        <v>1415</v>
      </c>
      <c r="B513" s="67" t="s">
        <v>1647</v>
      </c>
      <c r="C513" s="67" t="s">
        <v>1648</v>
      </c>
    </row>
    <row r="514" spans="1:3" ht="17.25" customHeight="1">
      <c r="A514" s="67" t="s">
        <v>1415</v>
      </c>
      <c r="B514" s="67" t="s">
        <v>1649</v>
      </c>
      <c r="C514" s="67" t="s">
        <v>1650</v>
      </c>
    </row>
    <row r="515" spans="1:3" ht="17.25" customHeight="1">
      <c r="A515" s="67" t="s">
        <v>1415</v>
      </c>
      <c r="B515" s="67" t="s">
        <v>1651</v>
      </c>
      <c r="C515" s="67" t="s">
        <v>1652</v>
      </c>
    </row>
    <row r="516" spans="1:3" ht="17.25" customHeight="1">
      <c r="A516" s="67" t="s">
        <v>1415</v>
      </c>
      <c r="B516" s="67" t="s">
        <v>1653</v>
      </c>
      <c r="C516" s="67" t="s">
        <v>1654</v>
      </c>
    </row>
    <row r="517" spans="1:3" ht="17.25" customHeight="1">
      <c r="A517" s="67" t="s">
        <v>1415</v>
      </c>
      <c r="B517" s="67" t="s">
        <v>1655</v>
      </c>
      <c r="C517" s="67" t="s">
        <v>1656</v>
      </c>
    </row>
    <row r="518" spans="1:3" ht="17.25" customHeight="1">
      <c r="A518" s="67" t="s">
        <v>1415</v>
      </c>
      <c r="B518" s="67" t="s">
        <v>1657</v>
      </c>
      <c r="C518" s="67" t="s">
        <v>1658</v>
      </c>
    </row>
    <row r="519" spans="1:3" ht="17.25" customHeight="1">
      <c r="A519" s="67" t="s">
        <v>1415</v>
      </c>
      <c r="B519" s="67" t="s">
        <v>1659</v>
      </c>
      <c r="C519" s="67" t="s">
        <v>1660</v>
      </c>
    </row>
    <row r="520" spans="1:3" ht="17.25" customHeight="1">
      <c r="A520" s="67" t="s">
        <v>1415</v>
      </c>
      <c r="B520" s="67" t="s">
        <v>1661</v>
      </c>
      <c r="C520" s="67" t="s">
        <v>1662</v>
      </c>
    </row>
    <row r="521" spans="1:3" ht="17.25" customHeight="1">
      <c r="A521" s="67" t="s">
        <v>1415</v>
      </c>
      <c r="B521" s="67" t="s">
        <v>1663</v>
      </c>
      <c r="C521" s="67" t="s">
        <v>1664</v>
      </c>
    </row>
    <row r="522" spans="1:3" ht="17.25" customHeight="1">
      <c r="A522" s="67" t="s">
        <v>1415</v>
      </c>
      <c r="B522" s="67" t="s">
        <v>1665</v>
      </c>
      <c r="C522" s="67" t="s">
        <v>1666</v>
      </c>
    </row>
    <row r="523" spans="1:3" ht="17.25" customHeight="1">
      <c r="A523" s="67" t="s">
        <v>1415</v>
      </c>
      <c r="B523" s="67" t="s">
        <v>1667</v>
      </c>
      <c r="C523" s="67" t="s">
        <v>1668</v>
      </c>
    </row>
    <row r="524" spans="1:3" ht="17.25" customHeight="1">
      <c r="A524" s="67" t="s">
        <v>1415</v>
      </c>
      <c r="B524" s="67" t="s">
        <v>1669</v>
      </c>
      <c r="C524" s="67" t="s">
        <v>1670</v>
      </c>
    </row>
    <row r="525" spans="1:3" ht="17.25" customHeight="1">
      <c r="A525" s="67" t="s">
        <v>1415</v>
      </c>
      <c r="B525" s="67" t="s">
        <v>1671</v>
      </c>
      <c r="C525" s="67" t="s">
        <v>1672</v>
      </c>
    </row>
    <row r="526" spans="1:3" ht="17.25" customHeight="1">
      <c r="A526" s="67" t="s">
        <v>1415</v>
      </c>
      <c r="B526" s="67" t="s">
        <v>1673</v>
      </c>
      <c r="C526" s="67" t="s">
        <v>1674</v>
      </c>
    </row>
    <row r="527" spans="1:3" ht="17.25" customHeight="1">
      <c r="A527" s="67" t="s">
        <v>1415</v>
      </c>
      <c r="B527" s="67" t="s">
        <v>1675</v>
      </c>
      <c r="C527" s="67" t="s">
        <v>1676</v>
      </c>
    </row>
    <row r="528" spans="1:3" ht="17.25" customHeight="1">
      <c r="A528" s="67" t="s">
        <v>1415</v>
      </c>
      <c r="B528" s="67" t="s">
        <v>1677</v>
      </c>
      <c r="C528" s="67" t="s">
        <v>1678</v>
      </c>
    </row>
    <row r="529" spans="1:3" ht="17.25" customHeight="1">
      <c r="A529" s="67" t="s">
        <v>1415</v>
      </c>
      <c r="B529" s="67" t="s">
        <v>1679</v>
      </c>
      <c r="C529" s="67" t="s">
        <v>1680</v>
      </c>
    </row>
    <row r="530" spans="1:3" ht="17.25" customHeight="1">
      <c r="A530" s="67" t="s">
        <v>1415</v>
      </c>
      <c r="B530" s="67" t="s">
        <v>1681</v>
      </c>
      <c r="C530" s="67" t="s">
        <v>1680</v>
      </c>
    </row>
    <row r="531" spans="1:3" ht="17.25" customHeight="1">
      <c r="A531" s="67" t="s">
        <v>1415</v>
      </c>
      <c r="B531" s="67" t="s">
        <v>1682</v>
      </c>
      <c r="C531" s="67" t="s">
        <v>1683</v>
      </c>
    </row>
    <row r="532" spans="1:3" ht="17.25" customHeight="1">
      <c r="A532" s="67" t="s">
        <v>1415</v>
      </c>
      <c r="B532" s="67" t="s">
        <v>1684</v>
      </c>
      <c r="C532" s="67" t="s">
        <v>1685</v>
      </c>
    </row>
    <row r="533" spans="1:3" ht="17.25" customHeight="1">
      <c r="A533" s="67" t="s">
        <v>1415</v>
      </c>
      <c r="B533" s="67" t="s">
        <v>1686</v>
      </c>
      <c r="C533" s="67" t="s">
        <v>1687</v>
      </c>
    </row>
    <row r="534" spans="1:3" ht="17.25" customHeight="1">
      <c r="A534" s="67" t="s">
        <v>1415</v>
      </c>
      <c r="B534" s="67" t="s">
        <v>1688</v>
      </c>
      <c r="C534" s="67" t="s">
        <v>1689</v>
      </c>
    </row>
    <row r="535" spans="1:3" ht="17.25" customHeight="1">
      <c r="A535" s="67" t="s">
        <v>1415</v>
      </c>
      <c r="B535" s="67" t="s">
        <v>1690</v>
      </c>
      <c r="C535" s="67" t="s">
        <v>1691</v>
      </c>
    </row>
    <row r="536" spans="1:3" ht="17.25" customHeight="1">
      <c r="A536" s="67" t="s">
        <v>1415</v>
      </c>
      <c r="B536" s="67" t="s">
        <v>1692</v>
      </c>
      <c r="C536" s="67" t="s">
        <v>1693</v>
      </c>
    </row>
    <row r="537" spans="1:3" ht="17.25" customHeight="1">
      <c r="A537" s="67" t="s">
        <v>1415</v>
      </c>
      <c r="B537" s="67" t="s">
        <v>1694</v>
      </c>
      <c r="C537" s="67" t="s">
        <v>1695</v>
      </c>
    </row>
    <row r="538" spans="1:3" ht="17.25" customHeight="1">
      <c r="A538" s="67" t="s">
        <v>1415</v>
      </c>
      <c r="B538" s="67" t="s">
        <v>1696</v>
      </c>
      <c r="C538" s="67" t="s">
        <v>1697</v>
      </c>
    </row>
    <row r="539" spans="1:3" ht="17.25" customHeight="1">
      <c r="A539" s="67" t="s">
        <v>1415</v>
      </c>
      <c r="B539" s="67" t="s">
        <v>1698</v>
      </c>
      <c r="C539" s="67" t="s">
        <v>1699</v>
      </c>
    </row>
    <row r="540" spans="1:3" ht="17.25" customHeight="1">
      <c r="A540" s="67" t="s">
        <v>1415</v>
      </c>
      <c r="B540" s="67" t="s">
        <v>1700</v>
      </c>
      <c r="C540" s="67" t="s">
        <v>1701</v>
      </c>
    </row>
    <row r="541" spans="1:3" ht="17.25" customHeight="1">
      <c r="A541" s="67" t="s">
        <v>1415</v>
      </c>
      <c r="B541" s="67" t="s">
        <v>1702</v>
      </c>
      <c r="C541" s="67" t="s">
        <v>1703</v>
      </c>
    </row>
    <row r="542" spans="1:3" ht="17.25" customHeight="1">
      <c r="A542" s="67" t="s">
        <v>1415</v>
      </c>
      <c r="B542" s="67" t="s">
        <v>1704</v>
      </c>
      <c r="C542" s="67" t="s">
        <v>1705</v>
      </c>
    </row>
    <row r="543" spans="1:3" ht="17.25" customHeight="1">
      <c r="A543" s="67" t="s">
        <v>1415</v>
      </c>
      <c r="B543" s="67" t="s">
        <v>1706</v>
      </c>
      <c r="C543" s="67" t="s">
        <v>1707</v>
      </c>
    </row>
    <row r="544" spans="1:3" ht="17.25" customHeight="1">
      <c r="A544" s="67" t="s">
        <v>1415</v>
      </c>
      <c r="B544" s="67" t="s">
        <v>1708</v>
      </c>
      <c r="C544" s="67" t="s">
        <v>1709</v>
      </c>
    </row>
    <row r="545" spans="1:3" ht="17.25" customHeight="1">
      <c r="A545" s="67" t="s">
        <v>1415</v>
      </c>
      <c r="B545" s="67" t="s">
        <v>1710</v>
      </c>
      <c r="C545" s="67" t="s">
        <v>1711</v>
      </c>
    </row>
    <row r="546" spans="1:3" ht="17.25" customHeight="1">
      <c r="A546" s="67" t="s">
        <v>1415</v>
      </c>
      <c r="B546" s="67" t="s">
        <v>1712</v>
      </c>
      <c r="C546" s="67" t="s">
        <v>1713</v>
      </c>
    </row>
    <row r="547" spans="1:3" ht="17.25" customHeight="1">
      <c r="A547" s="67" t="s">
        <v>1415</v>
      </c>
      <c r="B547" s="67" t="s">
        <v>1714</v>
      </c>
      <c r="C547" s="67" t="s">
        <v>1715</v>
      </c>
    </row>
    <row r="548" spans="1:3" ht="17.25" customHeight="1">
      <c r="A548" s="67" t="s">
        <v>1415</v>
      </c>
      <c r="B548" s="67" t="s">
        <v>1716</v>
      </c>
      <c r="C548" s="67" t="s">
        <v>1717</v>
      </c>
    </row>
    <row r="549" spans="1:3" ht="17.25" customHeight="1">
      <c r="A549" s="67" t="s">
        <v>1415</v>
      </c>
      <c r="B549" s="67" t="s">
        <v>1718</v>
      </c>
      <c r="C549" s="67" t="s">
        <v>1719</v>
      </c>
    </row>
    <row r="550" spans="1:3" ht="17.25" customHeight="1">
      <c r="A550" s="67" t="s">
        <v>1415</v>
      </c>
      <c r="B550" s="67" t="s">
        <v>1720</v>
      </c>
      <c r="C550" s="67" t="s">
        <v>1721</v>
      </c>
    </row>
    <row r="551" spans="1:3" ht="17.25" customHeight="1">
      <c r="A551" s="67" t="s">
        <v>1415</v>
      </c>
      <c r="B551" s="67" t="s">
        <v>1722</v>
      </c>
      <c r="C551" s="67" t="s">
        <v>1723</v>
      </c>
    </row>
    <row r="552" spans="1:3" ht="17.25" customHeight="1">
      <c r="A552" s="67" t="s">
        <v>1415</v>
      </c>
      <c r="B552" s="67" t="s">
        <v>1724</v>
      </c>
      <c r="C552" s="67" t="s">
        <v>1725</v>
      </c>
    </row>
    <row r="553" spans="1:3" ht="17.25" customHeight="1">
      <c r="A553" s="67" t="s">
        <v>1415</v>
      </c>
      <c r="B553" s="67" t="s">
        <v>1726</v>
      </c>
      <c r="C553" s="67" t="s">
        <v>1727</v>
      </c>
    </row>
    <row r="554" spans="1:3" ht="17.25" customHeight="1">
      <c r="A554" s="67" t="s">
        <v>1415</v>
      </c>
      <c r="B554" s="67" t="s">
        <v>1728</v>
      </c>
      <c r="C554" s="67" t="s">
        <v>1729</v>
      </c>
    </row>
    <row r="555" spans="1:3" ht="17.25" customHeight="1">
      <c r="A555" s="67" t="s">
        <v>1415</v>
      </c>
      <c r="B555" s="67" t="s">
        <v>1730</v>
      </c>
      <c r="C555" s="67" t="s">
        <v>1731</v>
      </c>
    </row>
    <row r="556" spans="1:3" ht="17.25" customHeight="1">
      <c r="A556" s="67" t="s">
        <v>1415</v>
      </c>
      <c r="B556" s="67" t="s">
        <v>1732</v>
      </c>
      <c r="C556" s="67" t="s">
        <v>1733</v>
      </c>
    </row>
    <row r="557" spans="1:3" ht="17.25" customHeight="1">
      <c r="A557" s="67" t="s">
        <v>1415</v>
      </c>
      <c r="B557" s="67" t="s">
        <v>1734</v>
      </c>
      <c r="C557" s="67" t="s">
        <v>1735</v>
      </c>
    </row>
    <row r="558" spans="1:3" ht="17.25" customHeight="1">
      <c r="A558" s="67" t="s">
        <v>1415</v>
      </c>
      <c r="B558" s="67" t="s">
        <v>1736</v>
      </c>
      <c r="C558" s="67" t="s">
        <v>1737</v>
      </c>
    </row>
    <row r="559" spans="1:3" ht="17.25" customHeight="1">
      <c r="A559" s="67" t="s">
        <v>1415</v>
      </c>
      <c r="B559" s="67" t="s">
        <v>1738</v>
      </c>
      <c r="C559" s="67" t="s">
        <v>1739</v>
      </c>
    </row>
    <row r="560" spans="1:3" ht="17.25" customHeight="1">
      <c r="A560" s="67" t="s">
        <v>1415</v>
      </c>
      <c r="B560" s="67" t="s">
        <v>1740</v>
      </c>
      <c r="C560" s="67" t="s">
        <v>1741</v>
      </c>
    </row>
    <row r="561" spans="1:3" ht="17.25" customHeight="1">
      <c r="A561" s="67" t="s">
        <v>1415</v>
      </c>
      <c r="B561" s="67" t="s">
        <v>1742</v>
      </c>
      <c r="C561" s="67" t="s">
        <v>1743</v>
      </c>
    </row>
    <row r="562" spans="1:3" ht="17.25" customHeight="1">
      <c r="A562" s="67" t="s">
        <v>1415</v>
      </c>
      <c r="B562" s="67" t="s">
        <v>1744</v>
      </c>
      <c r="C562" s="67" t="s">
        <v>1745</v>
      </c>
    </row>
    <row r="563" spans="1:3" ht="17.25" customHeight="1">
      <c r="A563" s="67" t="s">
        <v>1415</v>
      </c>
      <c r="B563" s="67" t="s">
        <v>1746</v>
      </c>
      <c r="C563" s="67" t="s">
        <v>1747</v>
      </c>
    </row>
    <row r="564" spans="1:3" ht="17.25" customHeight="1">
      <c r="A564" s="67" t="s">
        <v>1415</v>
      </c>
      <c r="B564" s="67" t="s">
        <v>1748</v>
      </c>
      <c r="C564" s="67" t="s">
        <v>1749</v>
      </c>
    </row>
    <row r="565" spans="1:3" ht="17.25" customHeight="1">
      <c r="A565" s="67" t="s">
        <v>1415</v>
      </c>
      <c r="B565" s="67" t="s">
        <v>1750</v>
      </c>
      <c r="C565" s="67" t="s">
        <v>1751</v>
      </c>
    </row>
    <row r="566" spans="1:3" ht="17.25" customHeight="1">
      <c r="A566" s="67" t="s">
        <v>1415</v>
      </c>
      <c r="B566" s="67" t="s">
        <v>1752</v>
      </c>
      <c r="C566" s="67" t="s">
        <v>1753</v>
      </c>
    </row>
    <row r="567" spans="1:3" ht="17.25" customHeight="1">
      <c r="A567" s="67" t="s">
        <v>1415</v>
      </c>
      <c r="B567" s="67" t="s">
        <v>1754</v>
      </c>
      <c r="C567" s="67" t="s">
        <v>1755</v>
      </c>
    </row>
    <row r="568" spans="1:3" ht="17.25" customHeight="1">
      <c r="A568" s="67" t="s">
        <v>1415</v>
      </c>
      <c r="B568" s="67" t="s">
        <v>1756</v>
      </c>
      <c r="C568" s="67" t="s">
        <v>1757</v>
      </c>
    </row>
    <row r="569" spans="1:3" ht="17.25" customHeight="1">
      <c r="A569" s="67" t="s">
        <v>1415</v>
      </c>
      <c r="B569" s="67" t="s">
        <v>1758</v>
      </c>
      <c r="C569" s="67" t="s">
        <v>1759</v>
      </c>
    </row>
    <row r="570" spans="1:3" ht="17.25" customHeight="1">
      <c r="A570" s="67" t="s">
        <v>1415</v>
      </c>
      <c r="B570" s="67" t="s">
        <v>1760</v>
      </c>
      <c r="C570" s="67" t="s">
        <v>1761</v>
      </c>
    </row>
    <row r="571" spans="1:3" ht="17.25" customHeight="1">
      <c r="A571" s="67" t="s">
        <v>1415</v>
      </c>
      <c r="B571" s="67" t="s">
        <v>1762</v>
      </c>
      <c r="C571" s="67" t="s">
        <v>1763</v>
      </c>
    </row>
    <row r="572" spans="1:3" ht="17.25" customHeight="1">
      <c r="A572" s="67" t="s">
        <v>1415</v>
      </c>
      <c r="B572" s="67" t="s">
        <v>1764</v>
      </c>
      <c r="C572" s="67" t="s">
        <v>1765</v>
      </c>
    </row>
    <row r="573" spans="1:3" ht="17.25" customHeight="1">
      <c r="A573" s="67" t="s">
        <v>1415</v>
      </c>
      <c r="B573" s="67" t="s">
        <v>1766</v>
      </c>
      <c r="C573" s="67" t="s">
        <v>1767</v>
      </c>
    </row>
    <row r="574" spans="1:3" ht="17.25" customHeight="1">
      <c r="A574" s="67" t="s">
        <v>1415</v>
      </c>
      <c r="B574" s="67" t="s">
        <v>1768</v>
      </c>
      <c r="C574" s="67" t="s">
        <v>1769</v>
      </c>
    </row>
    <row r="575" spans="1:3" ht="17.25" customHeight="1">
      <c r="A575" s="67" t="s">
        <v>1415</v>
      </c>
      <c r="B575" s="67" t="s">
        <v>1770</v>
      </c>
      <c r="C575" s="67" t="s">
        <v>1771</v>
      </c>
    </row>
    <row r="576" spans="1:3" ht="17.25" customHeight="1">
      <c r="A576" s="67" t="s">
        <v>1415</v>
      </c>
      <c r="B576" s="67" t="s">
        <v>1772</v>
      </c>
      <c r="C576" s="67" t="s">
        <v>1773</v>
      </c>
    </row>
    <row r="577" spans="1:3" ht="17.25" customHeight="1">
      <c r="A577" s="67" t="s">
        <v>1415</v>
      </c>
      <c r="B577" s="67" t="s">
        <v>1774</v>
      </c>
      <c r="C577" s="67" t="s">
        <v>1775</v>
      </c>
    </row>
    <row r="578" spans="1:3" ht="17.25" customHeight="1">
      <c r="A578" s="67" t="s">
        <v>1415</v>
      </c>
      <c r="B578" s="67" t="s">
        <v>1776</v>
      </c>
      <c r="C578" s="67" t="s">
        <v>1777</v>
      </c>
    </row>
    <row r="579" spans="1:3" ht="17.25" customHeight="1">
      <c r="A579" s="67" t="s">
        <v>1415</v>
      </c>
      <c r="B579" s="67" t="s">
        <v>1778</v>
      </c>
      <c r="C579" s="67" t="s">
        <v>1779</v>
      </c>
    </row>
    <row r="580" spans="1:3" ht="17.25" customHeight="1">
      <c r="A580" s="67" t="s">
        <v>1415</v>
      </c>
      <c r="B580" s="67" t="s">
        <v>1780</v>
      </c>
      <c r="C580" s="67" t="s">
        <v>1781</v>
      </c>
    </row>
    <row r="581" spans="1:3" ht="17.25" customHeight="1">
      <c r="A581" s="67" t="s">
        <v>1415</v>
      </c>
      <c r="B581" s="67" t="s">
        <v>1782</v>
      </c>
      <c r="C581" s="67" t="s">
        <v>1783</v>
      </c>
    </row>
    <row r="582" spans="1:3" ht="17.25" customHeight="1">
      <c r="A582" s="67" t="s">
        <v>1415</v>
      </c>
      <c r="B582" s="67" t="s">
        <v>1784</v>
      </c>
      <c r="C582" s="67" t="s">
        <v>1785</v>
      </c>
    </row>
    <row r="583" spans="1:3" ht="17.25" customHeight="1">
      <c r="A583" s="67" t="s">
        <v>1415</v>
      </c>
      <c r="B583" s="67" t="s">
        <v>1786</v>
      </c>
      <c r="C583" s="67" t="s">
        <v>1787</v>
      </c>
    </row>
    <row r="584" spans="1:3" ht="17.25" customHeight="1">
      <c r="A584" s="67" t="s">
        <v>1415</v>
      </c>
      <c r="B584" s="67" t="s">
        <v>1788</v>
      </c>
      <c r="C584" s="67" t="s">
        <v>1789</v>
      </c>
    </row>
    <row r="585" spans="1:3" ht="17.25" customHeight="1">
      <c r="A585" s="67" t="s">
        <v>1415</v>
      </c>
      <c r="B585" s="67" t="s">
        <v>1790</v>
      </c>
      <c r="C585" s="67" t="s">
        <v>1791</v>
      </c>
    </row>
    <row r="586" spans="1:3" ht="17.25" customHeight="1">
      <c r="A586" s="67" t="s">
        <v>1415</v>
      </c>
      <c r="B586" s="67" t="s">
        <v>1792</v>
      </c>
      <c r="C586" s="67" t="s">
        <v>1793</v>
      </c>
    </row>
    <row r="587" spans="1:3" ht="17.25" customHeight="1">
      <c r="A587" s="67" t="s">
        <v>1415</v>
      </c>
      <c r="B587" s="67" t="s">
        <v>1794</v>
      </c>
      <c r="C587" s="67" t="s">
        <v>1795</v>
      </c>
    </row>
    <row r="588" spans="1:3" ht="17.25" customHeight="1">
      <c r="A588" s="67" t="s">
        <v>1415</v>
      </c>
      <c r="B588" s="67" t="s">
        <v>1796</v>
      </c>
      <c r="C588" s="67" t="s">
        <v>1797</v>
      </c>
    </row>
    <row r="589" spans="1:3" ht="17.25" customHeight="1">
      <c r="A589" s="67" t="s">
        <v>1415</v>
      </c>
      <c r="B589" s="67" t="s">
        <v>1798</v>
      </c>
      <c r="C589" s="67" t="s">
        <v>1799</v>
      </c>
    </row>
    <row r="590" spans="1:3" ht="17.25" customHeight="1">
      <c r="A590" s="67" t="s">
        <v>1415</v>
      </c>
      <c r="B590" s="67" t="s">
        <v>1800</v>
      </c>
      <c r="C590" s="67" t="s">
        <v>1801</v>
      </c>
    </row>
    <row r="591" spans="1:3" ht="17.25" customHeight="1">
      <c r="A591" s="67" t="s">
        <v>1415</v>
      </c>
      <c r="B591" s="67" t="s">
        <v>1802</v>
      </c>
      <c r="C591" s="67" t="s">
        <v>1803</v>
      </c>
    </row>
    <row r="592" spans="1:3" ht="17.25" customHeight="1">
      <c r="A592" s="67" t="s">
        <v>1415</v>
      </c>
      <c r="B592" s="67" t="s">
        <v>1804</v>
      </c>
      <c r="C592" s="67" t="s">
        <v>1805</v>
      </c>
    </row>
    <row r="593" spans="1:3" ht="17.25" customHeight="1">
      <c r="A593" s="67" t="s">
        <v>1415</v>
      </c>
      <c r="B593" s="67" t="s">
        <v>1806</v>
      </c>
      <c r="C593" s="67" t="s">
        <v>1807</v>
      </c>
    </row>
    <row r="594" spans="1:3" ht="17.25" customHeight="1">
      <c r="A594" s="67" t="s">
        <v>1415</v>
      </c>
      <c r="B594" s="67" t="s">
        <v>1808</v>
      </c>
      <c r="C594" s="67" t="s">
        <v>1809</v>
      </c>
    </row>
    <row r="595" spans="1:3" ht="17.25" customHeight="1">
      <c r="A595" s="67" t="s">
        <v>1415</v>
      </c>
      <c r="B595" s="67" t="s">
        <v>1810</v>
      </c>
      <c r="C595" s="67" t="s">
        <v>1811</v>
      </c>
    </row>
    <row r="596" spans="1:3" ht="17.25" customHeight="1">
      <c r="A596" s="67" t="s">
        <v>1415</v>
      </c>
      <c r="B596" s="67" t="s">
        <v>1812</v>
      </c>
      <c r="C596" s="67" t="s">
        <v>1813</v>
      </c>
    </row>
    <row r="597" spans="1:3" ht="17.25" customHeight="1">
      <c r="A597" s="67" t="s">
        <v>1415</v>
      </c>
      <c r="B597" s="67" t="s">
        <v>1814</v>
      </c>
      <c r="C597" s="67" t="s">
        <v>1815</v>
      </c>
    </row>
    <row r="598" spans="1:3" ht="17.25" customHeight="1">
      <c r="A598" s="67" t="s">
        <v>1415</v>
      </c>
      <c r="B598" s="67" t="s">
        <v>1816</v>
      </c>
      <c r="C598" s="67" t="s">
        <v>1817</v>
      </c>
    </row>
    <row r="599" spans="1:3" ht="17.25" customHeight="1">
      <c r="A599" s="67" t="s">
        <v>1415</v>
      </c>
      <c r="B599" s="67" t="s">
        <v>1818</v>
      </c>
      <c r="C599" s="67" t="s">
        <v>1819</v>
      </c>
    </row>
    <row r="600" spans="1:3" ht="17.25" customHeight="1">
      <c r="A600" s="67" t="s">
        <v>1415</v>
      </c>
      <c r="B600" s="67" t="s">
        <v>1820</v>
      </c>
      <c r="C600" s="67" t="s">
        <v>1821</v>
      </c>
    </row>
    <row r="601" spans="1:3" ht="17.25" customHeight="1">
      <c r="A601" s="67" t="s">
        <v>1415</v>
      </c>
      <c r="B601" s="67" t="s">
        <v>1822</v>
      </c>
      <c r="C601" s="67" t="s">
        <v>1823</v>
      </c>
    </row>
    <row r="602" spans="1:3" ht="17.25" customHeight="1">
      <c r="A602" s="67" t="s">
        <v>1415</v>
      </c>
      <c r="B602" s="67" t="s">
        <v>1824</v>
      </c>
      <c r="C602" s="67" t="s">
        <v>1825</v>
      </c>
    </row>
    <row r="603" spans="1:3" ht="17.25" customHeight="1">
      <c r="A603" s="67" t="s">
        <v>1415</v>
      </c>
      <c r="B603" s="67" t="s">
        <v>1826</v>
      </c>
      <c r="C603" s="67" t="s">
        <v>1827</v>
      </c>
    </row>
    <row r="604" spans="1:3" ht="17.25" customHeight="1">
      <c r="A604" s="67" t="s">
        <v>1415</v>
      </c>
      <c r="B604" s="67" t="s">
        <v>1828</v>
      </c>
      <c r="C604" s="67" t="s">
        <v>1829</v>
      </c>
    </row>
    <row r="605" spans="1:3" ht="17.25" customHeight="1">
      <c r="A605" s="67" t="s">
        <v>1415</v>
      </c>
      <c r="B605" s="67" t="s">
        <v>1830</v>
      </c>
      <c r="C605" s="67" t="s">
        <v>1831</v>
      </c>
    </row>
    <row r="606" spans="1:3" ht="17.25" customHeight="1">
      <c r="A606" s="67" t="s">
        <v>1415</v>
      </c>
      <c r="B606" s="67" t="s">
        <v>1832</v>
      </c>
      <c r="C606" s="67" t="s">
        <v>1833</v>
      </c>
    </row>
    <row r="607" spans="1:3" ht="17.25" customHeight="1">
      <c r="A607" s="67" t="s">
        <v>1415</v>
      </c>
      <c r="B607" s="67" t="s">
        <v>1834</v>
      </c>
      <c r="C607" s="67" t="s">
        <v>1835</v>
      </c>
    </row>
    <row r="608" spans="1:3" ht="17.25" customHeight="1">
      <c r="A608" s="67" t="s">
        <v>1415</v>
      </c>
      <c r="B608" s="67" t="s">
        <v>1836</v>
      </c>
      <c r="C608" s="67" t="s">
        <v>1837</v>
      </c>
    </row>
    <row r="609" spans="1:3" ht="17.25" customHeight="1">
      <c r="A609" s="67" t="s">
        <v>1415</v>
      </c>
      <c r="B609" s="67" t="s">
        <v>1838</v>
      </c>
      <c r="C609" s="67" t="s">
        <v>1839</v>
      </c>
    </row>
    <row r="610" spans="1:3" ht="17.25" customHeight="1">
      <c r="A610" s="67" t="s">
        <v>1415</v>
      </c>
      <c r="B610" s="67" t="s">
        <v>1840</v>
      </c>
      <c r="C610" s="67" t="s">
        <v>1841</v>
      </c>
    </row>
    <row r="611" spans="1:3" ht="17.25" customHeight="1">
      <c r="A611" s="67" t="s">
        <v>1415</v>
      </c>
      <c r="B611" s="67" t="s">
        <v>1842</v>
      </c>
      <c r="C611" s="67" t="s">
        <v>1843</v>
      </c>
    </row>
    <row r="612" spans="1:3" ht="17.25" customHeight="1">
      <c r="A612" s="67" t="s">
        <v>1415</v>
      </c>
      <c r="B612" s="67" t="s">
        <v>1844</v>
      </c>
      <c r="C612" s="67" t="s">
        <v>1845</v>
      </c>
    </row>
    <row r="613" spans="1:3" ht="17.25" customHeight="1">
      <c r="A613" s="67" t="s">
        <v>1415</v>
      </c>
      <c r="B613" s="67" t="s">
        <v>1846</v>
      </c>
      <c r="C613" s="67" t="s">
        <v>1847</v>
      </c>
    </row>
    <row r="614" spans="1:3" ht="17.25" customHeight="1">
      <c r="A614" s="67" t="s">
        <v>1415</v>
      </c>
      <c r="B614" s="67" t="s">
        <v>1848</v>
      </c>
      <c r="C614" s="67" t="s">
        <v>1849</v>
      </c>
    </row>
    <row r="615" spans="1:3" ht="17.25" customHeight="1">
      <c r="A615" s="67" t="s">
        <v>1415</v>
      </c>
      <c r="B615" s="67" t="s">
        <v>1850</v>
      </c>
      <c r="C615" s="67" t="s">
        <v>1851</v>
      </c>
    </row>
    <row r="616" spans="1:3" ht="17.25" customHeight="1">
      <c r="A616" s="67" t="s">
        <v>1415</v>
      </c>
      <c r="B616" s="67" t="s">
        <v>1852</v>
      </c>
      <c r="C616" s="67" t="s">
        <v>1853</v>
      </c>
    </row>
    <row r="617" spans="1:3" ht="17.25" customHeight="1">
      <c r="A617" s="67" t="s">
        <v>1415</v>
      </c>
      <c r="B617" s="67" t="s">
        <v>1854</v>
      </c>
      <c r="C617" s="67" t="s">
        <v>1855</v>
      </c>
    </row>
    <row r="618" spans="1:3" ht="17.25" customHeight="1">
      <c r="A618" s="67" t="s">
        <v>1415</v>
      </c>
      <c r="B618" s="67" t="s">
        <v>1856</v>
      </c>
      <c r="C618" s="67" t="s">
        <v>1857</v>
      </c>
    </row>
    <row r="619" spans="1:3" ht="17.25" customHeight="1">
      <c r="A619" s="67" t="s">
        <v>1415</v>
      </c>
      <c r="B619" s="67" t="s">
        <v>1858</v>
      </c>
      <c r="C619" s="67" t="s">
        <v>1859</v>
      </c>
    </row>
    <row r="620" spans="1:3" ht="17.25" customHeight="1">
      <c r="A620" s="67" t="s">
        <v>1415</v>
      </c>
      <c r="B620" s="67" t="s">
        <v>1860</v>
      </c>
      <c r="C620" s="67" t="s">
        <v>1861</v>
      </c>
    </row>
    <row r="621" spans="1:3" ht="17.25" customHeight="1">
      <c r="A621" s="67" t="s">
        <v>1415</v>
      </c>
      <c r="B621" s="67" t="s">
        <v>1862</v>
      </c>
      <c r="C621" s="67" t="s">
        <v>1863</v>
      </c>
    </row>
    <row r="622" spans="1:3" ht="17.25" customHeight="1">
      <c r="A622" s="67" t="s">
        <v>1415</v>
      </c>
      <c r="B622" s="67" t="s">
        <v>1862</v>
      </c>
      <c r="C622" s="67" t="s">
        <v>1864</v>
      </c>
    </row>
    <row r="623" spans="1:3" ht="17.25" customHeight="1">
      <c r="A623" s="67" t="s">
        <v>1415</v>
      </c>
      <c r="B623" s="67" t="s">
        <v>1865</v>
      </c>
      <c r="C623" s="67" t="s">
        <v>1866</v>
      </c>
    </row>
    <row r="624" spans="1:3" ht="17.25" customHeight="1">
      <c r="A624" s="67" t="s">
        <v>1415</v>
      </c>
      <c r="B624" s="67" t="s">
        <v>1867</v>
      </c>
      <c r="C624" s="67" t="s">
        <v>1868</v>
      </c>
    </row>
    <row r="625" spans="1:3" ht="17.25" customHeight="1">
      <c r="A625" s="67" t="s">
        <v>1415</v>
      </c>
      <c r="B625" s="67" t="s">
        <v>1869</v>
      </c>
      <c r="C625" s="67" t="s">
        <v>1870</v>
      </c>
    </row>
    <row r="626" spans="1:3" ht="17.25" customHeight="1">
      <c r="A626" s="67" t="s">
        <v>1415</v>
      </c>
      <c r="B626" s="67" t="s">
        <v>1871</v>
      </c>
      <c r="C626" s="67" t="s">
        <v>1872</v>
      </c>
    </row>
    <row r="627" spans="1:3" ht="17.25" customHeight="1">
      <c r="A627" s="67" t="s">
        <v>1415</v>
      </c>
      <c r="B627" s="67" t="s">
        <v>1873</v>
      </c>
      <c r="C627" s="67" t="s">
        <v>1874</v>
      </c>
    </row>
    <row r="628" spans="1:3" ht="17.25" customHeight="1">
      <c r="A628" s="67" t="s">
        <v>1415</v>
      </c>
      <c r="B628" s="67" t="s">
        <v>1875</v>
      </c>
      <c r="C628" s="67" t="s">
        <v>1876</v>
      </c>
    </row>
    <row r="629" spans="1:3" ht="17.25" customHeight="1">
      <c r="A629" s="67" t="s">
        <v>1415</v>
      </c>
      <c r="B629" s="67" t="s">
        <v>1877</v>
      </c>
      <c r="C629" s="67" t="s">
        <v>1878</v>
      </c>
    </row>
    <row r="630" spans="1:3" ht="17.25" customHeight="1">
      <c r="A630" s="67" t="s">
        <v>1415</v>
      </c>
      <c r="B630" s="67" t="s">
        <v>1879</v>
      </c>
      <c r="C630" s="67" t="s">
        <v>1880</v>
      </c>
    </row>
    <row r="631" spans="1:3" ht="17.25" customHeight="1">
      <c r="A631" s="67" t="s">
        <v>1415</v>
      </c>
      <c r="B631" s="67" t="s">
        <v>1881</v>
      </c>
      <c r="C631" s="67" t="s">
        <v>1882</v>
      </c>
    </row>
    <row r="632" spans="1:3" ht="17.25" customHeight="1">
      <c r="A632" s="67" t="s">
        <v>1415</v>
      </c>
      <c r="B632" s="67" t="s">
        <v>1883</v>
      </c>
      <c r="C632" s="67" t="s">
        <v>1884</v>
      </c>
    </row>
    <row r="633" spans="1:3" ht="17.25" customHeight="1">
      <c r="A633" s="67" t="s">
        <v>1415</v>
      </c>
      <c r="B633" s="67" t="s">
        <v>1885</v>
      </c>
      <c r="C633" s="67" t="s">
        <v>1886</v>
      </c>
    </row>
    <row r="634" spans="1:3" ht="17.25" customHeight="1">
      <c r="A634" s="67" t="s">
        <v>1415</v>
      </c>
      <c r="B634" s="67" t="s">
        <v>1887</v>
      </c>
      <c r="C634" s="67" t="s">
        <v>1888</v>
      </c>
    </row>
    <row r="635" spans="1:3" ht="17.25" customHeight="1">
      <c r="A635" s="67" t="s">
        <v>1415</v>
      </c>
      <c r="B635" s="67" t="s">
        <v>1889</v>
      </c>
      <c r="C635" s="67" t="s">
        <v>1890</v>
      </c>
    </row>
    <row r="636" spans="1:3" ht="17.25" customHeight="1">
      <c r="A636" s="67" t="s">
        <v>1415</v>
      </c>
      <c r="B636" s="67" t="s">
        <v>1891</v>
      </c>
      <c r="C636" s="67" t="s">
        <v>1892</v>
      </c>
    </row>
    <row r="637" spans="1:3" ht="17.25" customHeight="1">
      <c r="A637" s="67" t="s">
        <v>1415</v>
      </c>
      <c r="B637" s="67" t="s">
        <v>1893</v>
      </c>
      <c r="C637" s="67" t="s">
        <v>1894</v>
      </c>
    </row>
    <row r="638" spans="1:3" ht="17.25" customHeight="1">
      <c r="A638" s="67" t="s">
        <v>1415</v>
      </c>
      <c r="B638" s="67" t="s">
        <v>1895</v>
      </c>
      <c r="C638" s="67" t="s">
        <v>1896</v>
      </c>
    </row>
    <row r="639" spans="1:3" ht="17.25" customHeight="1">
      <c r="A639" s="67" t="s">
        <v>1415</v>
      </c>
      <c r="B639" s="67" t="s">
        <v>1897</v>
      </c>
      <c r="C639" s="67" t="s">
        <v>1898</v>
      </c>
    </row>
    <row r="640" spans="1:3" ht="17.25" customHeight="1">
      <c r="A640" s="67" t="s">
        <v>1415</v>
      </c>
      <c r="B640" s="67" t="s">
        <v>1899</v>
      </c>
      <c r="C640" s="67" t="s">
        <v>1900</v>
      </c>
    </row>
    <row r="641" spans="1:3" ht="17.25" customHeight="1">
      <c r="A641" s="67" t="s">
        <v>1415</v>
      </c>
      <c r="B641" s="67" t="s">
        <v>1901</v>
      </c>
      <c r="C641" s="67" t="s">
        <v>1902</v>
      </c>
    </row>
    <row r="642" spans="1:3" ht="17.25" customHeight="1">
      <c r="A642" s="67" t="s">
        <v>1415</v>
      </c>
      <c r="B642" s="67" t="s">
        <v>1903</v>
      </c>
      <c r="C642" s="67" t="s">
        <v>1904</v>
      </c>
    </row>
    <row r="643" spans="1:3" ht="17.25" customHeight="1">
      <c r="A643" s="67" t="s">
        <v>1415</v>
      </c>
      <c r="B643" s="67" t="s">
        <v>1905</v>
      </c>
      <c r="C643" s="67" t="s">
        <v>1906</v>
      </c>
    </row>
    <row r="644" spans="1:3" ht="17.25" customHeight="1">
      <c r="A644" s="67" t="s">
        <v>1415</v>
      </c>
      <c r="B644" s="67" t="s">
        <v>1907</v>
      </c>
      <c r="C644" s="67" t="s">
        <v>1908</v>
      </c>
    </row>
    <row r="645" spans="1:3" ht="17.25" customHeight="1">
      <c r="A645" s="67" t="s">
        <v>1415</v>
      </c>
      <c r="B645" s="67" t="s">
        <v>1909</v>
      </c>
      <c r="C645" s="67" t="s">
        <v>1910</v>
      </c>
    </row>
    <row r="646" spans="1:3" ht="17.25" customHeight="1">
      <c r="A646" s="67" t="s">
        <v>1415</v>
      </c>
      <c r="B646" s="67" t="s">
        <v>1911</v>
      </c>
      <c r="C646" s="67" t="s">
        <v>1912</v>
      </c>
    </row>
    <row r="647" spans="1:3" ht="17.25" customHeight="1">
      <c r="A647" s="67" t="s">
        <v>1415</v>
      </c>
      <c r="B647" s="67" t="s">
        <v>1913</v>
      </c>
      <c r="C647" s="67" t="s">
        <v>1914</v>
      </c>
    </row>
    <row r="648" spans="1:3" ht="17.25" customHeight="1">
      <c r="A648" s="67" t="s">
        <v>1915</v>
      </c>
      <c r="B648" s="67" t="s">
        <v>1916</v>
      </c>
      <c r="C648" s="67" t="s">
        <v>1917</v>
      </c>
    </row>
    <row r="649" spans="1:3" ht="17.25" customHeight="1">
      <c r="A649" s="67" t="s">
        <v>1915</v>
      </c>
      <c r="B649" s="67" t="s">
        <v>1918</v>
      </c>
      <c r="C649" s="67" t="s">
        <v>1919</v>
      </c>
    </row>
    <row r="650" spans="1:3" ht="17.25" customHeight="1">
      <c r="A650" s="67" t="s">
        <v>1915</v>
      </c>
      <c r="B650" s="67" t="s">
        <v>1920</v>
      </c>
      <c r="C650" s="67" t="s">
        <v>1921</v>
      </c>
    </row>
    <row r="651" spans="1:3" ht="17.25" customHeight="1">
      <c r="A651" s="67" t="s">
        <v>1915</v>
      </c>
      <c r="B651" s="67" t="s">
        <v>1922</v>
      </c>
      <c r="C651" s="67" t="s">
        <v>1923</v>
      </c>
    </row>
    <row r="652" spans="1:3" ht="17.25" customHeight="1">
      <c r="A652" s="67" t="s">
        <v>1915</v>
      </c>
      <c r="B652" s="67" t="s">
        <v>1924</v>
      </c>
      <c r="C652" s="67" t="s">
        <v>1925</v>
      </c>
    </row>
    <row r="653" spans="1:3" ht="17.25" customHeight="1">
      <c r="A653" s="67" t="s">
        <v>1915</v>
      </c>
      <c r="B653" s="67" t="s">
        <v>1926</v>
      </c>
      <c r="C653" s="67" t="s">
        <v>1927</v>
      </c>
    </row>
    <row r="654" spans="1:3" ht="17.25" customHeight="1">
      <c r="A654" s="67" t="s">
        <v>1915</v>
      </c>
      <c r="B654" s="67" t="s">
        <v>1928</v>
      </c>
      <c r="C654" s="67" t="s">
        <v>1929</v>
      </c>
    </row>
    <row r="655" spans="1:3" ht="17.25" customHeight="1">
      <c r="A655" s="67" t="s">
        <v>1915</v>
      </c>
      <c r="B655" s="67" t="s">
        <v>1930</v>
      </c>
      <c r="C655" s="67" t="s">
        <v>1931</v>
      </c>
    </row>
    <row r="656" spans="1:3" ht="17.25" customHeight="1">
      <c r="A656" s="67" t="s">
        <v>1915</v>
      </c>
      <c r="B656" s="67" t="s">
        <v>1932</v>
      </c>
      <c r="C656" s="67" t="s">
        <v>1933</v>
      </c>
    </row>
    <row r="657" spans="1:3" ht="17.25" customHeight="1">
      <c r="A657" s="67" t="s">
        <v>1915</v>
      </c>
      <c r="B657" s="67" t="s">
        <v>1934</v>
      </c>
      <c r="C657" s="67" t="s">
        <v>1935</v>
      </c>
    </row>
    <row r="658" spans="1:3" ht="17.25" customHeight="1">
      <c r="A658" s="67" t="s">
        <v>1915</v>
      </c>
      <c r="B658" s="67" t="s">
        <v>1934</v>
      </c>
      <c r="C658" s="67" t="s">
        <v>1936</v>
      </c>
    </row>
    <row r="659" spans="1:3" ht="17.25" customHeight="1">
      <c r="A659" s="67" t="s">
        <v>1915</v>
      </c>
      <c r="B659" s="67" t="s">
        <v>1937</v>
      </c>
      <c r="C659" s="67" t="s">
        <v>1938</v>
      </c>
    </row>
    <row r="660" spans="1:3" ht="17.25" customHeight="1">
      <c r="A660" s="67" t="s">
        <v>1915</v>
      </c>
      <c r="B660" s="67" t="s">
        <v>1939</v>
      </c>
      <c r="C660" s="67" t="s">
        <v>1940</v>
      </c>
    </row>
    <row r="661" spans="1:3" ht="17.25" customHeight="1">
      <c r="A661" s="67" t="s">
        <v>1915</v>
      </c>
      <c r="B661" s="67" t="s">
        <v>1941</v>
      </c>
      <c r="C661" s="67" t="s">
        <v>1942</v>
      </c>
    </row>
    <row r="662" spans="1:3" ht="17.25" customHeight="1">
      <c r="A662" s="67" t="s">
        <v>1915</v>
      </c>
      <c r="B662" s="67" t="s">
        <v>1943</v>
      </c>
      <c r="C662" s="67" t="s">
        <v>1944</v>
      </c>
    </row>
    <row r="663" spans="1:3" ht="17.25" customHeight="1">
      <c r="A663" s="67" t="s">
        <v>1915</v>
      </c>
      <c r="B663" s="67" t="s">
        <v>1945</v>
      </c>
      <c r="C663" s="67" t="s">
        <v>1946</v>
      </c>
    </row>
    <row r="664" spans="1:3" ht="17.25" customHeight="1">
      <c r="A664" s="67" t="s">
        <v>1915</v>
      </c>
      <c r="B664" s="67" t="s">
        <v>1947</v>
      </c>
      <c r="C664" s="67" t="s">
        <v>1948</v>
      </c>
    </row>
    <row r="665" spans="1:3" ht="17.25" customHeight="1">
      <c r="A665" s="67" t="s">
        <v>1915</v>
      </c>
      <c r="B665" s="67" t="s">
        <v>1949</v>
      </c>
      <c r="C665" s="67" t="s">
        <v>1950</v>
      </c>
    </row>
    <row r="666" spans="1:3" ht="17.25" customHeight="1">
      <c r="A666" s="67" t="s">
        <v>1915</v>
      </c>
      <c r="B666" s="67" t="s">
        <v>1951</v>
      </c>
      <c r="C666" s="67" t="s">
        <v>1952</v>
      </c>
    </row>
    <row r="667" spans="1:3" ht="17.25" customHeight="1">
      <c r="A667" s="67" t="s">
        <v>1915</v>
      </c>
      <c r="B667" s="67" t="s">
        <v>1953</v>
      </c>
      <c r="C667" s="67" t="s">
        <v>1954</v>
      </c>
    </row>
    <row r="668" spans="1:3" ht="17.25" customHeight="1">
      <c r="A668" s="67" t="s">
        <v>1915</v>
      </c>
      <c r="B668" s="67" t="s">
        <v>1955</v>
      </c>
      <c r="C668" s="67" t="s">
        <v>1956</v>
      </c>
    </row>
    <row r="669" spans="1:3" ht="17.25" customHeight="1">
      <c r="A669" s="67" t="s">
        <v>1915</v>
      </c>
      <c r="B669" s="67" t="s">
        <v>1957</v>
      </c>
      <c r="C669" s="67" t="s">
        <v>1958</v>
      </c>
    </row>
    <row r="670" spans="1:3" ht="17.25" customHeight="1">
      <c r="A670" s="67" t="s">
        <v>1915</v>
      </c>
      <c r="B670" s="67" t="s">
        <v>1959</v>
      </c>
      <c r="C670" s="67" t="s">
        <v>1960</v>
      </c>
    </row>
    <row r="671" spans="1:3" ht="17.25" customHeight="1">
      <c r="A671" s="67" t="s">
        <v>1915</v>
      </c>
      <c r="B671" s="67" t="s">
        <v>1961</v>
      </c>
      <c r="C671" s="67" t="s">
        <v>1962</v>
      </c>
    </row>
    <row r="672" spans="1:3" ht="17.25" customHeight="1">
      <c r="A672" s="67" t="s">
        <v>1915</v>
      </c>
      <c r="B672" s="67" t="s">
        <v>1963</v>
      </c>
      <c r="C672" s="67" t="s">
        <v>1964</v>
      </c>
    </row>
    <row r="673" spans="1:3" ht="17.25" customHeight="1">
      <c r="A673" s="67" t="s">
        <v>1915</v>
      </c>
      <c r="B673" s="67" t="s">
        <v>1965</v>
      </c>
      <c r="C673" s="67" t="s">
        <v>1966</v>
      </c>
    </row>
    <row r="674" spans="1:3" ht="17.25" customHeight="1">
      <c r="A674" s="67" t="s">
        <v>1915</v>
      </c>
      <c r="B674" s="67" t="s">
        <v>1967</v>
      </c>
      <c r="C674" s="67" t="s">
        <v>1968</v>
      </c>
    </row>
    <row r="675" spans="1:3" ht="17.25" customHeight="1">
      <c r="A675" s="67" t="s">
        <v>1915</v>
      </c>
      <c r="B675" s="67" t="s">
        <v>1969</v>
      </c>
      <c r="C675" s="67" t="s">
        <v>1970</v>
      </c>
    </row>
    <row r="676" spans="1:3" ht="17.25" customHeight="1">
      <c r="A676" s="67" t="s">
        <v>1915</v>
      </c>
      <c r="B676" s="67" t="s">
        <v>1971</v>
      </c>
      <c r="C676" s="67" t="s">
        <v>1972</v>
      </c>
    </row>
    <row r="677" spans="1:3" ht="17.25" customHeight="1">
      <c r="A677" s="67" t="s">
        <v>1915</v>
      </c>
      <c r="B677" s="67" t="s">
        <v>1973</v>
      </c>
      <c r="C677" s="67" t="s">
        <v>1974</v>
      </c>
    </row>
    <row r="678" spans="1:3" ht="17.25" customHeight="1">
      <c r="A678" s="67" t="s">
        <v>1915</v>
      </c>
      <c r="B678" s="67" t="s">
        <v>1975</v>
      </c>
      <c r="C678" s="67" t="s">
        <v>1976</v>
      </c>
    </row>
    <row r="679" spans="1:3" ht="17.25" customHeight="1">
      <c r="A679" s="67" t="s">
        <v>1915</v>
      </c>
      <c r="B679" s="67" t="s">
        <v>1977</v>
      </c>
      <c r="C679" s="67" t="s">
        <v>1978</v>
      </c>
    </row>
    <row r="680" spans="1:3" ht="17.25" customHeight="1">
      <c r="A680" s="67" t="s">
        <v>1915</v>
      </c>
      <c r="B680" s="67" t="s">
        <v>1979</v>
      </c>
      <c r="C680" s="67" t="s">
        <v>1980</v>
      </c>
    </row>
    <row r="681" spans="1:3" ht="17.25" customHeight="1">
      <c r="A681" s="67" t="s">
        <v>1915</v>
      </c>
      <c r="B681" s="67" t="s">
        <v>1981</v>
      </c>
      <c r="C681" s="67" t="s">
        <v>1982</v>
      </c>
    </row>
    <row r="682" spans="1:3" ht="17.25" customHeight="1">
      <c r="A682" s="67" t="s">
        <v>1915</v>
      </c>
      <c r="B682" s="67" t="s">
        <v>1983</v>
      </c>
      <c r="C682" s="67" t="s">
        <v>1984</v>
      </c>
    </row>
    <row r="683" spans="1:3" ht="17.25" customHeight="1">
      <c r="A683" s="67" t="s">
        <v>1915</v>
      </c>
      <c r="B683" s="67" t="s">
        <v>1985</v>
      </c>
      <c r="C683" s="67" t="s">
        <v>1986</v>
      </c>
    </row>
    <row r="684" spans="1:3" ht="17.25" customHeight="1">
      <c r="A684" s="67" t="s">
        <v>1915</v>
      </c>
      <c r="B684" s="67" t="s">
        <v>1987</v>
      </c>
      <c r="C684" s="67" t="s">
        <v>1988</v>
      </c>
    </row>
    <row r="685" spans="1:3" ht="17.25" customHeight="1">
      <c r="A685" s="67" t="s">
        <v>1915</v>
      </c>
      <c r="B685" s="67" t="s">
        <v>1989</v>
      </c>
      <c r="C685" s="67" t="s">
        <v>1990</v>
      </c>
    </row>
    <row r="686" spans="1:3" ht="17.25" customHeight="1">
      <c r="A686" s="67" t="s">
        <v>1915</v>
      </c>
      <c r="B686" s="67" t="s">
        <v>1991</v>
      </c>
      <c r="C686" s="67" t="s">
        <v>1992</v>
      </c>
    </row>
    <row r="687" spans="1:3" ht="17.25" customHeight="1">
      <c r="A687" s="67" t="s">
        <v>1915</v>
      </c>
      <c r="B687" s="67" t="s">
        <v>1993</v>
      </c>
      <c r="C687" s="67" t="s">
        <v>1994</v>
      </c>
    </row>
    <row r="688" spans="1:3" ht="17.25" customHeight="1">
      <c r="A688" s="67" t="s">
        <v>1915</v>
      </c>
      <c r="B688" s="67" t="s">
        <v>1995</v>
      </c>
      <c r="C688" s="67" t="s">
        <v>1996</v>
      </c>
    </row>
    <row r="689" spans="1:3" ht="17.25" customHeight="1">
      <c r="A689" s="67" t="s">
        <v>1915</v>
      </c>
      <c r="B689" s="67" t="s">
        <v>1997</v>
      </c>
      <c r="C689" s="67" t="s">
        <v>1998</v>
      </c>
    </row>
    <row r="690" spans="1:3" ht="17.25" customHeight="1">
      <c r="A690" s="67" t="s">
        <v>1915</v>
      </c>
      <c r="B690" s="67" t="s">
        <v>1999</v>
      </c>
      <c r="C690" s="67" t="s">
        <v>2000</v>
      </c>
    </row>
    <row r="691" spans="1:3" ht="17.25" customHeight="1">
      <c r="A691" s="67" t="s">
        <v>1915</v>
      </c>
      <c r="B691" s="67" t="s">
        <v>2001</v>
      </c>
      <c r="C691" s="67" t="s">
        <v>2002</v>
      </c>
    </row>
    <row r="692" spans="1:3" ht="17.25" customHeight="1">
      <c r="A692" s="67" t="s">
        <v>1915</v>
      </c>
      <c r="B692" s="67" t="s">
        <v>2003</v>
      </c>
      <c r="C692" s="67" t="s">
        <v>2004</v>
      </c>
    </row>
    <row r="693" spans="1:3" ht="17.25" customHeight="1">
      <c r="A693" s="67" t="s">
        <v>1915</v>
      </c>
      <c r="B693" s="67" t="s">
        <v>2005</v>
      </c>
      <c r="C693" s="67" t="s">
        <v>2006</v>
      </c>
    </row>
    <row r="694" spans="1:3" ht="17.25" customHeight="1">
      <c r="A694" s="67" t="s">
        <v>1915</v>
      </c>
      <c r="B694" s="67" t="s">
        <v>2007</v>
      </c>
      <c r="C694" s="67" t="s">
        <v>2008</v>
      </c>
    </row>
    <row r="695" spans="1:3" ht="17.25" customHeight="1">
      <c r="A695" s="67" t="s">
        <v>1915</v>
      </c>
      <c r="B695" s="67" t="s">
        <v>2009</v>
      </c>
      <c r="C695" s="67" t="s">
        <v>2010</v>
      </c>
    </row>
    <row r="696" spans="1:3" ht="17.25" customHeight="1">
      <c r="A696" s="67" t="s">
        <v>1915</v>
      </c>
      <c r="B696" s="67" t="s">
        <v>2011</v>
      </c>
      <c r="C696" s="67" t="s">
        <v>2012</v>
      </c>
    </row>
    <row r="697" spans="1:3" ht="17.25" customHeight="1">
      <c r="A697" s="67" t="s">
        <v>1915</v>
      </c>
      <c r="B697" s="67" t="s">
        <v>2013</v>
      </c>
      <c r="C697" s="67" t="s">
        <v>2014</v>
      </c>
    </row>
    <row r="698" spans="1:3" ht="17.25" customHeight="1">
      <c r="A698" s="67" t="s">
        <v>1915</v>
      </c>
      <c r="B698" s="67" t="s">
        <v>2015</v>
      </c>
      <c r="C698" s="67" t="s">
        <v>2016</v>
      </c>
    </row>
    <row r="699" spans="1:3" ht="17.25" customHeight="1">
      <c r="A699" s="67" t="s">
        <v>1915</v>
      </c>
      <c r="B699" s="67" t="s">
        <v>2017</v>
      </c>
      <c r="C699" s="67" t="s">
        <v>2018</v>
      </c>
    </row>
    <row r="700" spans="1:3" ht="17.25" customHeight="1">
      <c r="A700" s="67" t="s">
        <v>1915</v>
      </c>
      <c r="B700" s="67" t="s">
        <v>2019</v>
      </c>
      <c r="C700" s="67" t="s">
        <v>2020</v>
      </c>
    </row>
    <row r="701" spans="1:3" ht="17.25" customHeight="1">
      <c r="A701" s="67" t="s">
        <v>1915</v>
      </c>
      <c r="B701" s="67" t="s">
        <v>2021</v>
      </c>
      <c r="C701" s="67" t="s">
        <v>2022</v>
      </c>
    </row>
    <row r="702" spans="1:3" ht="17.25" customHeight="1">
      <c r="A702" s="67" t="s">
        <v>1915</v>
      </c>
      <c r="B702" s="67" t="s">
        <v>2023</v>
      </c>
      <c r="C702" s="67" t="s">
        <v>2024</v>
      </c>
    </row>
    <row r="703" spans="1:3" ht="17.25" customHeight="1">
      <c r="A703" s="67" t="s">
        <v>1915</v>
      </c>
      <c r="B703" s="67" t="s">
        <v>2025</v>
      </c>
      <c r="C703" s="67" t="s">
        <v>2026</v>
      </c>
    </row>
    <row r="704" spans="1:3" ht="17.25" customHeight="1">
      <c r="A704" s="67" t="s">
        <v>1915</v>
      </c>
      <c r="B704" s="67" t="s">
        <v>2027</v>
      </c>
      <c r="C704" s="67" t="s">
        <v>2028</v>
      </c>
    </row>
    <row r="705" spans="1:3" ht="17.25" customHeight="1">
      <c r="A705" s="67" t="s">
        <v>1915</v>
      </c>
      <c r="B705" s="67" t="s">
        <v>2029</v>
      </c>
      <c r="C705" s="67" t="s">
        <v>2030</v>
      </c>
    </row>
    <row r="706" spans="1:3" ht="17.25" customHeight="1">
      <c r="A706" s="67" t="s">
        <v>1915</v>
      </c>
      <c r="B706" s="67" t="s">
        <v>2031</v>
      </c>
      <c r="C706" s="67" t="s">
        <v>2032</v>
      </c>
    </row>
    <row r="707" spans="1:3" ht="17.25" customHeight="1">
      <c r="A707" s="67" t="s">
        <v>1915</v>
      </c>
      <c r="B707" s="67" t="s">
        <v>2033</v>
      </c>
      <c r="C707" s="67" t="s">
        <v>2034</v>
      </c>
    </row>
    <row r="708" spans="1:3" ht="17.25" customHeight="1">
      <c r="A708" s="67" t="s">
        <v>1915</v>
      </c>
      <c r="B708" s="67" t="s">
        <v>2035</v>
      </c>
      <c r="C708" s="67" t="s">
        <v>2036</v>
      </c>
    </row>
    <row r="709" spans="1:3" ht="17.25" customHeight="1">
      <c r="A709" s="67" t="s">
        <v>1915</v>
      </c>
      <c r="B709" s="67" t="s">
        <v>2037</v>
      </c>
      <c r="C709" s="67" t="s">
        <v>2038</v>
      </c>
    </row>
    <row r="710" spans="1:3" ht="17.25" customHeight="1">
      <c r="A710" s="67" t="s">
        <v>1915</v>
      </c>
      <c r="B710" s="67" t="s">
        <v>2039</v>
      </c>
      <c r="C710" s="67" t="s">
        <v>2040</v>
      </c>
    </row>
    <row r="711" spans="1:3" ht="17.25" customHeight="1">
      <c r="A711" s="67" t="s">
        <v>1915</v>
      </c>
      <c r="B711" s="67" t="s">
        <v>2041</v>
      </c>
      <c r="C711" s="67" t="s">
        <v>2042</v>
      </c>
    </row>
    <row r="712" spans="1:3" ht="17.25" customHeight="1">
      <c r="A712" s="67" t="s">
        <v>1915</v>
      </c>
      <c r="B712" s="67" t="s">
        <v>2043</v>
      </c>
      <c r="C712" s="67" t="s">
        <v>2044</v>
      </c>
    </row>
    <row r="713" spans="1:3" ht="17.25" customHeight="1">
      <c r="A713" s="67" t="s">
        <v>1915</v>
      </c>
      <c r="B713" s="67" t="s">
        <v>2045</v>
      </c>
      <c r="C713" s="67" t="s">
        <v>2046</v>
      </c>
    </row>
    <row r="714" spans="1:3" ht="17.25" customHeight="1">
      <c r="A714" s="67" t="s">
        <v>1915</v>
      </c>
      <c r="B714" s="67" t="s">
        <v>2047</v>
      </c>
      <c r="C714" s="67" t="s">
        <v>2048</v>
      </c>
    </row>
    <row r="715" spans="1:3" ht="17.25" customHeight="1">
      <c r="A715" s="67" t="s">
        <v>1915</v>
      </c>
      <c r="B715" s="67" t="s">
        <v>2049</v>
      </c>
      <c r="C715" s="67" t="s">
        <v>2050</v>
      </c>
    </row>
    <row r="716" spans="1:3" ht="17.25" customHeight="1">
      <c r="A716" s="67" t="s">
        <v>1915</v>
      </c>
      <c r="B716" s="67" t="s">
        <v>2051</v>
      </c>
      <c r="C716" s="67" t="s">
        <v>2052</v>
      </c>
    </row>
    <row r="717" spans="1:3" ht="17.25" customHeight="1">
      <c r="A717" s="67" t="s">
        <v>1915</v>
      </c>
      <c r="B717" s="67" t="s">
        <v>2053</v>
      </c>
      <c r="C717" s="67" t="s">
        <v>2054</v>
      </c>
    </row>
    <row r="718" spans="1:3" ht="17.25" customHeight="1">
      <c r="A718" s="67" t="s">
        <v>1915</v>
      </c>
      <c r="B718" s="67" t="s">
        <v>2055</v>
      </c>
      <c r="C718" s="67" t="s">
        <v>2056</v>
      </c>
    </row>
    <row r="719" spans="1:3" ht="17.25" customHeight="1">
      <c r="A719" s="67" t="s">
        <v>1915</v>
      </c>
      <c r="B719" s="67" t="s">
        <v>2057</v>
      </c>
      <c r="C719" s="67" t="s">
        <v>2058</v>
      </c>
    </row>
    <row r="720" spans="1:3" ht="17.25" customHeight="1">
      <c r="A720" s="67" t="s">
        <v>1915</v>
      </c>
      <c r="B720" s="67" t="s">
        <v>2059</v>
      </c>
      <c r="C720" s="67" t="s">
        <v>2060</v>
      </c>
    </row>
    <row r="721" spans="1:3" ht="17.25" customHeight="1">
      <c r="A721" s="67" t="s">
        <v>1915</v>
      </c>
      <c r="B721" s="67" t="s">
        <v>2061</v>
      </c>
      <c r="C721" s="67" t="s">
        <v>2062</v>
      </c>
    </row>
    <row r="722" spans="1:3" ht="17.25" customHeight="1">
      <c r="A722" s="67" t="s">
        <v>1915</v>
      </c>
      <c r="B722" s="67" t="s">
        <v>2063</v>
      </c>
      <c r="C722" s="67" t="s">
        <v>2064</v>
      </c>
    </row>
    <row r="723" spans="1:3" ht="17.25" customHeight="1">
      <c r="A723" s="67" t="s">
        <v>1915</v>
      </c>
      <c r="B723" s="67" t="s">
        <v>2065</v>
      </c>
      <c r="C723" s="67" t="s">
        <v>2066</v>
      </c>
    </row>
    <row r="724" spans="1:3" ht="17.25" customHeight="1">
      <c r="A724" s="67" t="s">
        <v>1915</v>
      </c>
      <c r="B724" s="67" t="s">
        <v>2067</v>
      </c>
      <c r="C724" s="67" t="s">
        <v>2068</v>
      </c>
    </row>
    <row r="725" spans="1:3" ht="17.25" customHeight="1">
      <c r="A725" s="67" t="s">
        <v>1915</v>
      </c>
      <c r="B725" s="67" t="s">
        <v>2069</v>
      </c>
      <c r="C725" s="67" t="s">
        <v>2070</v>
      </c>
    </row>
    <row r="726" spans="1:3" ht="17.25" customHeight="1">
      <c r="A726" s="67" t="s">
        <v>1915</v>
      </c>
      <c r="B726" s="67" t="s">
        <v>2071</v>
      </c>
      <c r="C726" s="67" t="s">
        <v>2072</v>
      </c>
    </row>
    <row r="727" spans="1:3" ht="17.25" customHeight="1">
      <c r="A727" s="67" t="s">
        <v>1915</v>
      </c>
      <c r="B727" s="67" t="s">
        <v>2073</v>
      </c>
      <c r="C727" s="67" t="s">
        <v>2074</v>
      </c>
    </row>
    <row r="728" spans="1:3" ht="17.25" customHeight="1">
      <c r="A728" s="67" t="s">
        <v>1915</v>
      </c>
      <c r="B728" s="67" t="s">
        <v>2075</v>
      </c>
      <c r="C728" s="67" t="s">
        <v>2076</v>
      </c>
    </row>
    <row r="729" spans="1:3" ht="17.25" customHeight="1">
      <c r="A729" s="67" t="s">
        <v>1915</v>
      </c>
      <c r="B729" s="67" t="s">
        <v>2077</v>
      </c>
      <c r="C729" s="67" t="s">
        <v>2078</v>
      </c>
    </row>
    <row r="730" spans="1:3" ht="17.25" customHeight="1">
      <c r="A730" s="67" t="s">
        <v>1915</v>
      </c>
      <c r="B730" s="67" t="s">
        <v>2079</v>
      </c>
      <c r="C730" s="67" t="s">
        <v>2080</v>
      </c>
    </row>
    <row r="731" spans="1:3" ht="17.25" customHeight="1">
      <c r="A731" s="67" t="s">
        <v>1915</v>
      </c>
      <c r="B731" s="67" t="s">
        <v>2081</v>
      </c>
      <c r="C731" s="67" t="s">
        <v>2082</v>
      </c>
    </row>
    <row r="732" spans="1:3" ht="17.25" customHeight="1">
      <c r="A732" s="67" t="s">
        <v>1915</v>
      </c>
      <c r="B732" s="67" t="s">
        <v>2083</v>
      </c>
      <c r="C732" s="67" t="s">
        <v>2084</v>
      </c>
    </row>
    <row r="733" spans="1:3" ht="17.25" customHeight="1">
      <c r="A733" s="67" t="s">
        <v>1915</v>
      </c>
      <c r="B733" s="67" t="s">
        <v>2085</v>
      </c>
      <c r="C733" s="67" t="s">
        <v>2086</v>
      </c>
    </row>
    <row r="734" spans="1:3" ht="17.25" customHeight="1">
      <c r="A734" s="67" t="s">
        <v>1915</v>
      </c>
      <c r="B734" s="67" t="s">
        <v>2087</v>
      </c>
      <c r="C734" s="67" t="s">
        <v>2088</v>
      </c>
    </row>
    <row r="735" spans="1:3" ht="17.25" customHeight="1">
      <c r="A735" s="67" t="s">
        <v>1915</v>
      </c>
      <c r="B735" s="67" t="s">
        <v>2089</v>
      </c>
      <c r="C735" s="67" t="s">
        <v>2090</v>
      </c>
    </row>
    <row r="736" spans="1:3" ht="17.25" customHeight="1">
      <c r="A736" s="67" t="s">
        <v>1915</v>
      </c>
      <c r="B736" s="67" t="s">
        <v>2091</v>
      </c>
      <c r="C736" s="67" t="s">
        <v>2092</v>
      </c>
    </row>
    <row r="737" spans="1:3" ht="17.25" customHeight="1">
      <c r="A737" s="67" t="s">
        <v>1915</v>
      </c>
      <c r="B737" s="67" t="s">
        <v>2093</v>
      </c>
      <c r="C737" s="67" t="s">
        <v>2094</v>
      </c>
    </row>
    <row r="738" spans="1:3" ht="17.25" customHeight="1">
      <c r="A738" s="67" t="s">
        <v>1915</v>
      </c>
      <c r="B738" s="67" t="s">
        <v>2095</v>
      </c>
      <c r="C738" s="67" t="s">
        <v>2096</v>
      </c>
    </row>
    <row r="739" spans="1:3" ht="17.25" customHeight="1">
      <c r="A739" s="67" t="s">
        <v>1915</v>
      </c>
      <c r="B739" s="67" t="s">
        <v>2097</v>
      </c>
      <c r="C739" s="67" t="s">
        <v>2098</v>
      </c>
    </row>
    <row r="740" spans="1:3" ht="17.25" customHeight="1">
      <c r="A740" s="67" t="s">
        <v>1915</v>
      </c>
      <c r="B740" s="67" t="s">
        <v>2099</v>
      </c>
      <c r="C740" s="67" t="s">
        <v>2096</v>
      </c>
    </row>
    <row r="741" spans="1:3" ht="17.25" customHeight="1">
      <c r="A741" s="67" t="s">
        <v>1915</v>
      </c>
      <c r="B741" s="67" t="s">
        <v>1026</v>
      </c>
      <c r="C741" s="67" t="s">
        <v>2100</v>
      </c>
    </row>
    <row r="742" spans="1:3" ht="17.25" customHeight="1">
      <c r="A742" s="67" t="s">
        <v>1915</v>
      </c>
      <c r="B742" s="67" t="s">
        <v>2101</v>
      </c>
      <c r="C742" s="67" t="s">
        <v>2102</v>
      </c>
    </row>
    <row r="743" spans="1:3" ht="17.25" customHeight="1">
      <c r="A743" s="67" t="s">
        <v>1915</v>
      </c>
      <c r="B743" s="67" t="s">
        <v>2103</v>
      </c>
      <c r="C743" s="67" t="s">
        <v>2104</v>
      </c>
    </row>
    <row r="744" spans="1:3" ht="17.25" customHeight="1">
      <c r="A744" s="67" t="s">
        <v>1915</v>
      </c>
      <c r="B744" s="67" t="s">
        <v>2105</v>
      </c>
      <c r="C744" s="67" t="s">
        <v>2106</v>
      </c>
    </row>
    <row r="745" spans="1:3" ht="17.25" customHeight="1">
      <c r="A745" s="67" t="s">
        <v>1915</v>
      </c>
      <c r="B745" s="67" t="s">
        <v>2107</v>
      </c>
      <c r="C745" s="67" t="s">
        <v>2108</v>
      </c>
    </row>
    <row r="746" spans="1:3" ht="17.25" customHeight="1">
      <c r="A746" s="67" t="s">
        <v>1915</v>
      </c>
      <c r="B746" s="67" t="s">
        <v>2109</v>
      </c>
      <c r="C746" s="67" t="s">
        <v>2110</v>
      </c>
    </row>
    <row r="747" spans="1:3" ht="17.25" customHeight="1">
      <c r="A747" s="67" t="s">
        <v>1915</v>
      </c>
      <c r="B747" s="67" t="s">
        <v>2111</v>
      </c>
      <c r="C747" s="67" t="s">
        <v>2112</v>
      </c>
    </row>
    <row r="748" spans="1:3" ht="17.25" customHeight="1">
      <c r="A748" s="67" t="s">
        <v>1915</v>
      </c>
      <c r="B748" s="67" t="s">
        <v>2113</v>
      </c>
      <c r="C748" s="67" t="s">
        <v>2114</v>
      </c>
    </row>
    <row r="749" spans="1:3" ht="17.25" customHeight="1">
      <c r="A749" s="67" t="s">
        <v>1915</v>
      </c>
      <c r="B749" s="67" t="s">
        <v>2115</v>
      </c>
      <c r="C749" s="67" t="s">
        <v>2116</v>
      </c>
    </row>
    <row r="750" spans="1:3" ht="17.25" customHeight="1">
      <c r="A750" s="67" t="s">
        <v>1915</v>
      </c>
      <c r="B750" s="67" t="s">
        <v>2117</v>
      </c>
      <c r="C750" s="67" t="s">
        <v>2118</v>
      </c>
    </row>
    <row r="751" spans="1:3" ht="17.25" customHeight="1">
      <c r="A751" s="67" t="s">
        <v>1915</v>
      </c>
      <c r="B751" s="67" t="s">
        <v>2119</v>
      </c>
      <c r="C751" s="67" t="s">
        <v>2120</v>
      </c>
    </row>
    <row r="752" spans="1:3" ht="17.25" customHeight="1">
      <c r="A752" s="67" t="s">
        <v>1915</v>
      </c>
      <c r="B752" s="67" t="s">
        <v>2121</v>
      </c>
      <c r="C752" s="67" t="s">
        <v>2122</v>
      </c>
    </row>
    <row r="753" spans="1:3" ht="17.25" customHeight="1">
      <c r="A753" s="67" t="s">
        <v>1915</v>
      </c>
      <c r="B753" s="67" t="s">
        <v>2123</v>
      </c>
      <c r="C753" s="67" t="s">
        <v>2124</v>
      </c>
    </row>
    <row r="754" spans="1:3" ht="17.25" customHeight="1">
      <c r="A754" s="67" t="s">
        <v>1915</v>
      </c>
      <c r="B754" s="67" t="s">
        <v>2125</v>
      </c>
      <c r="C754" s="67" t="s">
        <v>2126</v>
      </c>
    </row>
    <row r="755" spans="1:3" ht="17.25" customHeight="1">
      <c r="A755" s="67" t="s">
        <v>1915</v>
      </c>
      <c r="B755" s="67" t="s">
        <v>2127</v>
      </c>
      <c r="C755" s="67" t="s">
        <v>2128</v>
      </c>
    </row>
    <row r="756" spans="1:3" ht="17.25" customHeight="1">
      <c r="A756" s="67" t="s">
        <v>1915</v>
      </c>
      <c r="B756" s="67" t="s">
        <v>2129</v>
      </c>
      <c r="C756" s="67" t="s">
        <v>2130</v>
      </c>
    </row>
    <row r="757" spans="1:3" ht="17.25" customHeight="1">
      <c r="A757" s="67" t="s">
        <v>1915</v>
      </c>
      <c r="B757" s="67" t="s">
        <v>2131</v>
      </c>
      <c r="C757" s="67" t="s">
        <v>2132</v>
      </c>
    </row>
    <row r="758" spans="1:3" ht="17.25" customHeight="1">
      <c r="A758" s="67" t="s">
        <v>1915</v>
      </c>
      <c r="B758" s="67" t="s">
        <v>2133</v>
      </c>
      <c r="C758" s="67" t="s">
        <v>2134</v>
      </c>
    </row>
    <row r="759" spans="1:3" ht="17.25" customHeight="1">
      <c r="A759" s="67" t="s">
        <v>1915</v>
      </c>
      <c r="B759" s="67" t="s">
        <v>2135</v>
      </c>
      <c r="C759" s="67" t="s">
        <v>2136</v>
      </c>
    </row>
    <row r="760" spans="1:3" ht="17.25" customHeight="1">
      <c r="A760" s="67" t="s">
        <v>1915</v>
      </c>
      <c r="B760" s="67" t="s">
        <v>2137</v>
      </c>
      <c r="C760" s="67" t="s">
        <v>2138</v>
      </c>
    </row>
    <row r="761" spans="1:3" ht="17.25" customHeight="1">
      <c r="A761" s="67" t="s">
        <v>1915</v>
      </c>
      <c r="B761" s="67" t="s">
        <v>2139</v>
      </c>
      <c r="C761" s="67" t="s">
        <v>2140</v>
      </c>
    </row>
    <row r="762" spans="1:3" ht="17.25" customHeight="1">
      <c r="A762" s="67" t="s">
        <v>1915</v>
      </c>
      <c r="B762" s="67" t="s">
        <v>2141</v>
      </c>
      <c r="C762" s="67" t="s">
        <v>2142</v>
      </c>
    </row>
    <row r="763" spans="1:3" ht="17.25" customHeight="1">
      <c r="A763" s="67" t="s">
        <v>1915</v>
      </c>
      <c r="B763" s="67" t="s">
        <v>2143</v>
      </c>
      <c r="C763" s="67" t="s">
        <v>2144</v>
      </c>
    </row>
    <row r="764" spans="1:3" ht="17.25" customHeight="1">
      <c r="A764" s="67" t="s">
        <v>1915</v>
      </c>
      <c r="B764" s="67" t="s">
        <v>2145</v>
      </c>
      <c r="C764" s="67" t="s">
        <v>2146</v>
      </c>
    </row>
    <row r="765" spans="1:3" ht="17.25" customHeight="1">
      <c r="A765" s="67" t="s">
        <v>1915</v>
      </c>
      <c r="B765" s="67" t="s">
        <v>2147</v>
      </c>
      <c r="C765" s="67" t="s">
        <v>2148</v>
      </c>
    </row>
    <row r="766" spans="1:3" ht="17.25" customHeight="1">
      <c r="A766" s="67" t="s">
        <v>1915</v>
      </c>
      <c r="B766" s="67" t="s">
        <v>2149</v>
      </c>
      <c r="C766" s="67" t="s">
        <v>2150</v>
      </c>
    </row>
    <row r="767" spans="1:3" ht="17.25" customHeight="1">
      <c r="A767" s="67" t="s">
        <v>1915</v>
      </c>
      <c r="B767" s="67" t="s">
        <v>2151</v>
      </c>
      <c r="C767" s="67" t="s">
        <v>2152</v>
      </c>
    </row>
    <row r="768" spans="1:3" ht="17.25" customHeight="1">
      <c r="A768" s="67" t="s">
        <v>1915</v>
      </c>
      <c r="B768" s="67" t="s">
        <v>2153</v>
      </c>
      <c r="C768" s="67" t="s">
        <v>2154</v>
      </c>
    </row>
    <row r="769" spans="1:3" ht="17.25" customHeight="1">
      <c r="A769" s="67" t="s">
        <v>1915</v>
      </c>
      <c r="B769" s="67" t="s">
        <v>2155</v>
      </c>
      <c r="C769" s="67" t="s">
        <v>2156</v>
      </c>
    </row>
    <row r="770" spans="1:3" ht="17.25" customHeight="1">
      <c r="A770" s="67" t="s">
        <v>1915</v>
      </c>
      <c r="B770" s="67" t="s">
        <v>2157</v>
      </c>
      <c r="C770" s="67" t="s">
        <v>2158</v>
      </c>
    </row>
    <row r="771" spans="1:3" ht="17.25" customHeight="1">
      <c r="A771" s="67" t="s">
        <v>1915</v>
      </c>
      <c r="B771" s="67" t="s">
        <v>2159</v>
      </c>
      <c r="C771" s="67" t="s">
        <v>2160</v>
      </c>
    </row>
    <row r="772" spans="1:3" ht="17.25" customHeight="1">
      <c r="A772" s="67" t="s">
        <v>1915</v>
      </c>
      <c r="B772" s="67" t="s">
        <v>2161</v>
      </c>
      <c r="C772" s="67" t="s">
        <v>2162</v>
      </c>
    </row>
    <row r="773" spans="1:3" ht="17.25" customHeight="1">
      <c r="A773" s="67" t="s">
        <v>1915</v>
      </c>
      <c r="B773" s="67" t="s">
        <v>2163</v>
      </c>
      <c r="C773" s="67" t="s">
        <v>2164</v>
      </c>
    </row>
    <row r="774" spans="1:3" ht="17.25" customHeight="1">
      <c r="A774" s="67" t="s">
        <v>1915</v>
      </c>
      <c r="B774" s="67" t="s">
        <v>2165</v>
      </c>
      <c r="C774" s="67" t="s">
        <v>2166</v>
      </c>
    </row>
    <row r="775" spans="1:3" ht="17.25" customHeight="1">
      <c r="A775" s="67" t="s">
        <v>1915</v>
      </c>
      <c r="B775" s="67" t="s">
        <v>2167</v>
      </c>
      <c r="C775" s="67" t="s">
        <v>2168</v>
      </c>
    </row>
    <row r="776" spans="1:3" ht="17.25" customHeight="1">
      <c r="A776" s="67" t="s">
        <v>1915</v>
      </c>
      <c r="B776" s="67" t="s">
        <v>2169</v>
      </c>
      <c r="C776" s="67" t="s">
        <v>2170</v>
      </c>
    </row>
    <row r="777" spans="1:3" ht="17.25" customHeight="1">
      <c r="A777" s="67" t="s">
        <v>1915</v>
      </c>
      <c r="B777" s="67" t="s">
        <v>2171</v>
      </c>
      <c r="C777" s="67" t="s">
        <v>2172</v>
      </c>
    </row>
    <row r="778" spans="1:3" ht="17.25" customHeight="1">
      <c r="A778" s="67" t="s">
        <v>1915</v>
      </c>
      <c r="B778" s="67" t="s">
        <v>2173</v>
      </c>
      <c r="C778" s="67" t="s">
        <v>2174</v>
      </c>
    </row>
    <row r="779" spans="1:3" ht="17.25" customHeight="1">
      <c r="A779" s="67" t="s">
        <v>1915</v>
      </c>
      <c r="B779" s="67" t="s">
        <v>2175</v>
      </c>
      <c r="C779" s="67" t="s">
        <v>2176</v>
      </c>
    </row>
    <row r="780" spans="1:3" ht="17.25" customHeight="1">
      <c r="A780" s="67" t="s">
        <v>1915</v>
      </c>
      <c r="B780" s="67" t="s">
        <v>2177</v>
      </c>
      <c r="C780" s="67" t="s">
        <v>2178</v>
      </c>
    </row>
    <row r="781" spans="1:3" ht="17.25" customHeight="1">
      <c r="A781" s="67" t="s">
        <v>1915</v>
      </c>
      <c r="B781" s="67" t="s">
        <v>2179</v>
      </c>
      <c r="C781" s="67" t="s">
        <v>2180</v>
      </c>
    </row>
    <row r="782" spans="1:3" ht="17.25" customHeight="1">
      <c r="A782" s="67" t="s">
        <v>1915</v>
      </c>
      <c r="B782" s="67" t="s">
        <v>2181</v>
      </c>
      <c r="C782" s="67" t="s">
        <v>2182</v>
      </c>
    </row>
    <row r="783" spans="1:3" ht="17.25" customHeight="1">
      <c r="A783" s="67" t="s">
        <v>1915</v>
      </c>
      <c r="B783" s="67" t="s">
        <v>2183</v>
      </c>
      <c r="C783" s="67" t="s">
        <v>2184</v>
      </c>
    </row>
    <row r="784" spans="1:3" ht="17.25" customHeight="1">
      <c r="A784" s="67" t="s">
        <v>1915</v>
      </c>
      <c r="B784" s="67" t="s">
        <v>2185</v>
      </c>
      <c r="C784" s="67" t="s">
        <v>721</v>
      </c>
    </row>
    <row r="785" spans="1:3" ht="17.25" customHeight="1">
      <c r="A785" s="67" t="s">
        <v>1915</v>
      </c>
      <c r="B785" s="67" t="s">
        <v>2186</v>
      </c>
      <c r="C785" s="67" t="s">
        <v>2187</v>
      </c>
    </row>
    <row r="786" spans="1:3" ht="17.25" customHeight="1">
      <c r="A786" s="67" t="s">
        <v>1915</v>
      </c>
      <c r="B786" s="67" t="s">
        <v>2188</v>
      </c>
      <c r="C786" s="67" t="s">
        <v>2189</v>
      </c>
    </row>
    <row r="787" spans="1:3" ht="17.25" customHeight="1">
      <c r="A787" s="67" t="s">
        <v>1915</v>
      </c>
      <c r="B787" s="67" t="s">
        <v>2190</v>
      </c>
      <c r="C787" s="67" t="s">
        <v>2191</v>
      </c>
    </row>
    <row r="788" spans="1:3" ht="17.25" customHeight="1">
      <c r="A788" s="67" t="s">
        <v>1915</v>
      </c>
      <c r="B788" s="67" t="s">
        <v>2192</v>
      </c>
      <c r="C788" s="67" t="s">
        <v>2193</v>
      </c>
    </row>
    <row r="789" spans="1:3" ht="17.25" customHeight="1">
      <c r="A789" s="67" t="s">
        <v>1915</v>
      </c>
      <c r="B789" s="67" t="s">
        <v>2194</v>
      </c>
      <c r="C789" s="67" t="s">
        <v>2195</v>
      </c>
    </row>
    <row r="790" spans="1:3" ht="17.25" customHeight="1">
      <c r="A790" s="67" t="s">
        <v>1915</v>
      </c>
      <c r="B790" s="67" t="s">
        <v>2196</v>
      </c>
      <c r="C790" s="67" t="s">
        <v>2197</v>
      </c>
    </row>
    <row r="791" spans="1:3" ht="17.25" customHeight="1">
      <c r="A791" s="67" t="s">
        <v>1915</v>
      </c>
      <c r="B791" s="67" t="s">
        <v>2198</v>
      </c>
      <c r="C791" s="67" t="s">
        <v>2199</v>
      </c>
    </row>
    <row r="792" spans="1:3" ht="17.25" customHeight="1">
      <c r="A792" s="67" t="s">
        <v>1915</v>
      </c>
      <c r="B792" s="67" t="s">
        <v>2200</v>
      </c>
      <c r="C792" s="67" t="s">
        <v>2201</v>
      </c>
    </row>
    <row r="793" spans="1:3" ht="17.25" customHeight="1">
      <c r="A793" s="67" t="s">
        <v>1915</v>
      </c>
      <c r="B793" s="67" t="s">
        <v>2202</v>
      </c>
      <c r="C793" s="67" t="s">
        <v>2203</v>
      </c>
    </row>
    <row r="794" spans="1:3" ht="17.25" customHeight="1">
      <c r="A794" s="67" t="s">
        <v>1915</v>
      </c>
      <c r="B794" s="67" t="s">
        <v>2204</v>
      </c>
      <c r="C794" s="67" t="s">
        <v>2205</v>
      </c>
    </row>
    <row r="795" spans="1:3" ht="17.25" customHeight="1">
      <c r="A795" s="67" t="s">
        <v>1915</v>
      </c>
      <c r="B795" s="67" t="s">
        <v>2206</v>
      </c>
      <c r="C795" s="67" t="s">
        <v>2207</v>
      </c>
    </row>
    <row r="796" spans="1:3" ht="17.25" customHeight="1">
      <c r="A796" s="67" t="s">
        <v>1915</v>
      </c>
      <c r="B796" s="67" t="s">
        <v>2208</v>
      </c>
      <c r="C796" s="67" t="s">
        <v>2209</v>
      </c>
    </row>
    <row r="797" spans="1:3" ht="17.25" customHeight="1">
      <c r="A797" s="67" t="s">
        <v>1915</v>
      </c>
      <c r="B797" s="67" t="s">
        <v>2210</v>
      </c>
      <c r="C797" s="67" t="s">
        <v>2197</v>
      </c>
    </row>
    <row r="798" spans="1:3" ht="17.25" customHeight="1">
      <c r="A798" s="67" t="s">
        <v>1915</v>
      </c>
      <c r="B798" s="67" t="s">
        <v>2211</v>
      </c>
      <c r="C798" s="67" t="s">
        <v>2212</v>
      </c>
    </row>
    <row r="799" spans="1:3" ht="17.25" customHeight="1">
      <c r="A799" s="67" t="s">
        <v>1915</v>
      </c>
      <c r="B799" s="67" t="s">
        <v>2213</v>
      </c>
      <c r="C799" s="67" t="s">
        <v>2214</v>
      </c>
    </row>
    <row r="800" spans="1:3" ht="17.25" customHeight="1">
      <c r="A800" s="67" t="s">
        <v>1915</v>
      </c>
      <c r="B800" s="67" t="s">
        <v>2215</v>
      </c>
      <c r="C800" s="67" t="s">
        <v>2216</v>
      </c>
    </row>
    <row r="801" spans="1:3" ht="17.25" customHeight="1">
      <c r="A801" s="67" t="s">
        <v>1915</v>
      </c>
      <c r="B801" s="67" t="s">
        <v>2217</v>
      </c>
      <c r="C801" s="67" t="s">
        <v>2218</v>
      </c>
    </row>
    <row r="802" spans="1:3" ht="17.25" customHeight="1">
      <c r="A802" s="67" t="s">
        <v>1915</v>
      </c>
      <c r="B802" s="67" t="s">
        <v>2219</v>
      </c>
      <c r="C802" s="67" t="s">
        <v>2220</v>
      </c>
    </row>
    <row r="803" spans="1:3" ht="17.25" customHeight="1">
      <c r="A803" s="67" t="s">
        <v>1915</v>
      </c>
      <c r="B803" s="67" t="s">
        <v>2221</v>
      </c>
      <c r="C803" s="67" t="s">
        <v>2222</v>
      </c>
    </row>
    <row r="804" spans="1:3" ht="17.25" customHeight="1">
      <c r="A804" s="67" t="s">
        <v>1915</v>
      </c>
      <c r="B804" s="67" t="s">
        <v>2223</v>
      </c>
      <c r="C804" s="67" t="s">
        <v>2224</v>
      </c>
    </row>
    <row r="805" spans="1:3" ht="17.25" customHeight="1">
      <c r="A805" s="67" t="s">
        <v>1915</v>
      </c>
      <c r="B805" s="67" t="s">
        <v>2225</v>
      </c>
      <c r="C805" s="67" t="s">
        <v>2226</v>
      </c>
    </row>
    <row r="806" spans="1:3" ht="17.25" customHeight="1">
      <c r="A806" s="67" t="s">
        <v>1915</v>
      </c>
      <c r="B806" s="67" t="s">
        <v>2227</v>
      </c>
      <c r="C806" s="67" t="s">
        <v>2228</v>
      </c>
    </row>
    <row r="807" spans="1:3" ht="17.25" customHeight="1">
      <c r="A807" s="67" t="s">
        <v>1915</v>
      </c>
      <c r="B807" s="67" t="s">
        <v>2229</v>
      </c>
      <c r="C807" s="67" t="s">
        <v>2230</v>
      </c>
    </row>
    <row r="808" spans="1:3" ht="17.25" customHeight="1">
      <c r="A808" s="67" t="s">
        <v>1915</v>
      </c>
      <c r="B808" s="67" t="s">
        <v>2231</v>
      </c>
      <c r="C808" s="67" t="s">
        <v>2232</v>
      </c>
    </row>
    <row r="809" spans="1:3" ht="17.25" customHeight="1">
      <c r="A809" s="67" t="s">
        <v>1915</v>
      </c>
      <c r="B809" s="67" t="s">
        <v>2233</v>
      </c>
      <c r="C809" s="67" t="s">
        <v>2234</v>
      </c>
    </row>
    <row r="810" spans="1:3" ht="17.25" customHeight="1">
      <c r="A810" s="67" t="s">
        <v>1915</v>
      </c>
      <c r="B810" s="67" t="s">
        <v>2235</v>
      </c>
      <c r="C810" s="67" t="s">
        <v>2236</v>
      </c>
    </row>
    <row r="811" spans="1:3" ht="17.25" customHeight="1">
      <c r="A811" s="67" t="s">
        <v>1915</v>
      </c>
      <c r="B811" s="67" t="s">
        <v>2237</v>
      </c>
      <c r="C811" s="67" t="s">
        <v>2238</v>
      </c>
    </row>
    <row r="812" spans="1:3" ht="17.25" customHeight="1">
      <c r="A812" s="67" t="s">
        <v>1915</v>
      </c>
      <c r="B812" s="67" t="s">
        <v>2239</v>
      </c>
      <c r="C812" s="67" t="s">
        <v>2240</v>
      </c>
    </row>
    <row r="813" spans="1:3" ht="17.25" customHeight="1">
      <c r="A813" s="67" t="s">
        <v>1915</v>
      </c>
      <c r="B813" s="67" t="s">
        <v>2241</v>
      </c>
      <c r="C813" s="67" t="s">
        <v>2242</v>
      </c>
    </row>
    <row r="814" spans="1:3" ht="17.25" customHeight="1">
      <c r="A814" s="67" t="s">
        <v>1915</v>
      </c>
      <c r="B814" s="67" t="s">
        <v>2243</v>
      </c>
      <c r="C814" s="67" t="s">
        <v>2244</v>
      </c>
    </row>
    <row r="815" spans="1:3" ht="17.25" customHeight="1">
      <c r="A815" s="67" t="s">
        <v>1915</v>
      </c>
      <c r="B815" s="67" t="s">
        <v>2245</v>
      </c>
      <c r="C815" s="67" t="s">
        <v>2246</v>
      </c>
    </row>
    <row r="816" spans="1:3" ht="17.25" customHeight="1">
      <c r="A816" s="67" t="s">
        <v>1915</v>
      </c>
      <c r="B816" s="67" t="s">
        <v>1136</v>
      </c>
      <c r="C816" s="67" t="s">
        <v>2247</v>
      </c>
    </row>
    <row r="817" spans="1:3" ht="17.25" customHeight="1">
      <c r="A817" s="67" t="s">
        <v>1915</v>
      </c>
      <c r="B817" s="67" t="s">
        <v>2248</v>
      </c>
      <c r="C817" s="67" t="s">
        <v>2249</v>
      </c>
    </row>
    <row r="818" spans="1:3" ht="17.25" customHeight="1">
      <c r="A818" s="67" t="s">
        <v>1915</v>
      </c>
      <c r="B818" s="67" t="s">
        <v>2250</v>
      </c>
      <c r="C818" s="67" t="s">
        <v>2251</v>
      </c>
    </row>
    <row r="819" spans="1:3" ht="17.25" customHeight="1">
      <c r="A819" s="67" t="s">
        <v>1915</v>
      </c>
      <c r="B819" s="67" t="s">
        <v>2252</v>
      </c>
      <c r="C819" s="67" t="s">
        <v>2253</v>
      </c>
    </row>
    <row r="820" spans="1:3" ht="17.25" customHeight="1">
      <c r="A820" s="67" t="s">
        <v>1915</v>
      </c>
      <c r="B820" s="67" t="s">
        <v>2254</v>
      </c>
      <c r="C820" s="67" t="s">
        <v>2255</v>
      </c>
    </row>
    <row r="821" spans="1:3" ht="17.25" customHeight="1">
      <c r="A821" s="67" t="s">
        <v>1915</v>
      </c>
      <c r="B821" s="67" t="s">
        <v>2256</v>
      </c>
      <c r="C821" s="67" t="s">
        <v>2257</v>
      </c>
    </row>
    <row r="822" spans="1:3" ht="17.25" customHeight="1">
      <c r="A822" s="67" t="s">
        <v>1915</v>
      </c>
      <c r="B822" s="67" t="s">
        <v>2258</v>
      </c>
      <c r="C822" s="67" t="s">
        <v>2259</v>
      </c>
    </row>
    <row r="823" spans="1:3" ht="17.25" customHeight="1">
      <c r="A823" s="67" t="s">
        <v>1915</v>
      </c>
      <c r="B823" s="67" t="s">
        <v>2260</v>
      </c>
      <c r="C823" s="67" t="s">
        <v>2261</v>
      </c>
    </row>
    <row r="824" spans="1:3" ht="17.25" customHeight="1">
      <c r="A824" s="67" t="s">
        <v>1915</v>
      </c>
      <c r="B824" s="67" t="s">
        <v>2262</v>
      </c>
      <c r="C824" s="67" t="s">
        <v>2263</v>
      </c>
    </row>
    <row r="825" spans="1:3" ht="17.25" customHeight="1">
      <c r="A825" s="67" t="s">
        <v>1915</v>
      </c>
      <c r="B825" s="67" t="s">
        <v>2264</v>
      </c>
      <c r="C825" s="67" t="s">
        <v>2265</v>
      </c>
    </row>
    <row r="826" spans="1:3" ht="17.25" customHeight="1">
      <c r="A826" s="67" t="s">
        <v>1915</v>
      </c>
      <c r="B826" s="67" t="s">
        <v>2266</v>
      </c>
      <c r="C826" s="67" t="s">
        <v>2267</v>
      </c>
    </row>
    <row r="827" spans="1:3" ht="17.25" customHeight="1">
      <c r="A827" s="67" t="s">
        <v>1915</v>
      </c>
      <c r="B827" s="67" t="s">
        <v>2268</v>
      </c>
      <c r="C827" s="67" t="s">
        <v>2269</v>
      </c>
    </row>
    <row r="828" spans="1:3" ht="17.25" customHeight="1">
      <c r="A828" s="67" t="s">
        <v>1915</v>
      </c>
      <c r="B828" s="67" t="s">
        <v>2270</v>
      </c>
      <c r="C828" s="67" t="s">
        <v>2271</v>
      </c>
    </row>
    <row r="829" spans="1:3" ht="17.25" customHeight="1">
      <c r="A829" s="67" t="s">
        <v>1915</v>
      </c>
      <c r="B829" s="67" t="s">
        <v>1166</v>
      </c>
      <c r="C829" s="67" t="s">
        <v>2272</v>
      </c>
    </row>
    <row r="830" spans="1:3" ht="17.25" customHeight="1">
      <c r="A830" s="67" t="s">
        <v>1915</v>
      </c>
      <c r="B830" s="67" t="s">
        <v>2273</v>
      </c>
      <c r="C830" s="67" t="s">
        <v>2274</v>
      </c>
    </row>
    <row r="831" spans="1:3" ht="17.25" customHeight="1">
      <c r="A831" s="67" t="s">
        <v>1915</v>
      </c>
      <c r="B831" s="67" t="s">
        <v>2275</v>
      </c>
      <c r="C831" s="67" t="s">
        <v>2276</v>
      </c>
    </row>
    <row r="832" spans="1:3" ht="17.25" customHeight="1">
      <c r="A832" s="67" t="s">
        <v>1915</v>
      </c>
      <c r="B832" s="67" t="s">
        <v>2277</v>
      </c>
      <c r="C832" s="67" t="s">
        <v>2278</v>
      </c>
    </row>
    <row r="833" spans="1:3" ht="17.25" customHeight="1">
      <c r="A833" s="67" t="s">
        <v>1915</v>
      </c>
      <c r="B833" s="67" t="s">
        <v>2279</v>
      </c>
      <c r="C833" s="67" t="s">
        <v>2280</v>
      </c>
    </row>
    <row r="834" spans="1:3" ht="17.25" customHeight="1">
      <c r="A834" s="67" t="s">
        <v>1915</v>
      </c>
      <c r="B834" s="67" t="s">
        <v>2281</v>
      </c>
      <c r="C834" s="67" t="s">
        <v>2282</v>
      </c>
    </row>
    <row r="835" spans="1:3" ht="17.25" customHeight="1">
      <c r="A835" s="67" t="s">
        <v>1915</v>
      </c>
      <c r="B835" s="67" t="s">
        <v>2283</v>
      </c>
      <c r="C835" s="67" t="s">
        <v>2284</v>
      </c>
    </row>
    <row r="836" spans="1:3" ht="17.25" customHeight="1">
      <c r="A836" s="67" t="s">
        <v>1915</v>
      </c>
      <c r="B836" s="67" t="s">
        <v>2285</v>
      </c>
      <c r="C836" s="67" t="s">
        <v>2284</v>
      </c>
    </row>
    <row r="837" spans="1:3" ht="17.25" customHeight="1">
      <c r="A837" s="67" t="s">
        <v>1915</v>
      </c>
      <c r="B837" s="67" t="s">
        <v>2286</v>
      </c>
      <c r="C837" s="67" t="s">
        <v>2287</v>
      </c>
    </row>
    <row r="838" spans="1:3" ht="17.25" customHeight="1">
      <c r="A838" s="67" t="s">
        <v>1915</v>
      </c>
      <c r="B838" s="67" t="s">
        <v>2288</v>
      </c>
      <c r="C838" s="67" t="s">
        <v>2289</v>
      </c>
    </row>
    <row r="839" spans="1:3" ht="17.25" customHeight="1">
      <c r="A839" s="67" t="s">
        <v>1915</v>
      </c>
      <c r="B839" s="67" t="s">
        <v>2290</v>
      </c>
      <c r="C839" s="67" t="s">
        <v>2291</v>
      </c>
    </row>
    <row r="840" spans="1:3" ht="17.25" customHeight="1">
      <c r="A840" s="67" t="s">
        <v>1915</v>
      </c>
      <c r="B840" s="67" t="s">
        <v>2292</v>
      </c>
      <c r="C840" s="67" t="s">
        <v>2293</v>
      </c>
    </row>
    <row r="841" spans="1:3" ht="17.25" customHeight="1">
      <c r="A841" s="67" t="s">
        <v>1915</v>
      </c>
      <c r="B841" s="67" t="s">
        <v>2294</v>
      </c>
      <c r="C841" s="67" t="s">
        <v>2295</v>
      </c>
    </row>
    <row r="842" spans="1:3" ht="17.25" customHeight="1">
      <c r="A842" s="67" t="s">
        <v>1915</v>
      </c>
      <c r="B842" s="67" t="s">
        <v>2296</v>
      </c>
      <c r="C842" s="67" t="s">
        <v>2297</v>
      </c>
    </row>
    <row r="843" spans="1:3" ht="17.25" customHeight="1">
      <c r="A843" s="67" t="s">
        <v>1915</v>
      </c>
      <c r="B843" s="67" t="s">
        <v>2298</v>
      </c>
      <c r="C843" s="67" t="s">
        <v>2299</v>
      </c>
    </row>
    <row r="844" spans="1:3" ht="17.25" customHeight="1">
      <c r="A844" s="67" t="s">
        <v>1915</v>
      </c>
      <c r="B844" s="67" t="s">
        <v>2300</v>
      </c>
      <c r="C844" s="67" t="s">
        <v>2301</v>
      </c>
    </row>
    <row r="845" spans="1:3" ht="17.25" customHeight="1">
      <c r="A845" s="67" t="s">
        <v>1915</v>
      </c>
      <c r="B845" s="67" t="s">
        <v>2302</v>
      </c>
      <c r="C845" s="67" t="s">
        <v>2303</v>
      </c>
    </row>
    <row r="846" spans="1:3" ht="17.25" customHeight="1">
      <c r="A846" s="67" t="s">
        <v>1915</v>
      </c>
      <c r="B846" s="67" t="s">
        <v>2304</v>
      </c>
      <c r="C846" s="67" t="s">
        <v>2305</v>
      </c>
    </row>
    <row r="847" spans="1:3" ht="17.25" customHeight="1">
      <c r="A847" s="67" t="s">
        <v>1915</v>
      </c>
      <c r="B847" s="67" t="s">
        <v>2306</v>
      </c>
      <c r="C847" s="67" t="s">
        <v>2307</v>
      </c>
    </row>
    <row r="848" spans="1:3" ht="17.25" customHeight="1">
      <c r="A848" s="67" t="s">
        <v>1915</v>
      </c>
      <c r="B848" s="67" t="s">
        <v>2308</v>
      </c>
      <c r="C848" s="67" t="s">
        <v>2309</v>
      </c>
    </row>
    <row r="849" spans="1:3" ht="17.25" customHeight="1">
      <c r="A849" s="67" t="s">
        <v>1915</v>
      </c>
      <c r="B849" s="67" t="s">
        <v>2310</v>
      </c>
      <c r="C849" s="67" t="s">
        <v>2311</v>
      </c>
    </row>
    <row r="850" spans="1:3" ht="17.25" customHeight="1">
      <c r="A850" s="67" t="s">
        <v>1915</v>
      </c>
      <c r="B850" s="67" t="s">
        <v>2312</v>
      </c>
      <c r="C850" s="67" t="s">
        <v>2313</v>
      </c>
    </row>
    <row r="851" spans="1:3" ht="17.25" customHeight="1">
      <c r="A851" s="67" t="s">
        <v>1915</v>
      </c>
      <c r="B851" s="67" t="s">
        <v>2314</v>
      </c>
      <c r="C851" s="67" t="s">
        <v>785</v>
      </c>
    </row>
    <row r="852" spans="1:3" ht="17.25" customHeight="1">
      <c r="A852" s="67" t="s">
        <v>1915</v>
      </c>
      <c r="B852" s="67" t="s">
        <v>2315</v>
      </c>
      <c r="C852" s="67" t="s">
        <v>2316</v>
      </c>
    </row>
    <row r="853" spans="1:3" ht="17.25" customHeight="1">
      <c r="A853" s="67" t="s">
        <v>1915</v>
      </c>
      <c r="B853" s="67" t="s">
        <v>2317</v>
      </c>
      <c r="C853" s="67" t="s">
        <v>2318</v>
      </c>
    </row>
    <row r="854" spans="1:3" ht="17.25" customHeight="1">
      <c r="A854" s="67" t="s">
        <v>1915</v>
      </c>
      <c r="B854" s="67" t="s">
        <v>2319</v>
      </c>
      <c r="C854" s="67" t="s">
        <v>2307</v>
      </c>
    </row>
    <row r="855" spans="1:3" ht="17.25" customHeight="1">
      <c r="A855" s="67" t="s">
        <v>1915</v>
      </c>
      <c r="B855" s="67" t="s">
        <v>2320</v>
      </c>
      <c r="C855" s="67" t="s">
        <v>2321</v>
      </c>
    </row>
    <row r="856" spans="1:3" ht="17.25" customHeight="1">
      <c r="A856" s="67" t="s">
        <v>1915</v>
      </c>
      <c r="B856" s="67" t="s">
        <v>2322</v>
      </c>
      <c r="C856" s="67" t="s">
        <v>2323</v>
      </c>
    </row>
    <row r="857" spans="1:3" ht="17.25" customHeight="1">
      <c r="A857" s="67" t="s">
        <v>1915</v>
      </c>
      <c r="B857" s="67" t="s">
        <v>2324</v>
      </c>
      <c r="C857" s="67" t="s">
        <v>2325</v>
      </c>
    </row>
    <row r="858" spans="1:3" ht="17.25" customHeight="1">
      <c r="A858" s="67" t="s">
        <v>1915</v>
      </c>
      <c r="B858" s="67" t="s">
        <v>2326</v>
      </c>
      <c r="C858" s="67" t="s">
        <v>2327</v>
      </c>
    </row>
    <row r="859" spans="1:3" ht="17.25" customHeight="1">
      <c r="A859" s="67" t="s">
        <v>1915</v>
      </c>
      <c r="B859" s="67" t="s">
        <v>2328</v>
      </c>
      <c r="C859" s="67" t="s">
        <v>2329</v>
      </c>
    </row>
    <row r="860" spans="1:3" ht="17.25" customHeight="1">
      <c r="A860" s="67" t="s">
        <v>1915</v>
      </c>
      <c r="B860" s="67" t="s">
        <v>2330</v>
      </c>
      <c r="C860" s="67" t="s">
        <v>2331</v>
      </c>
    </row>
    <row r="861" spans="1:3" ht="17.25" customHeight="1">
      <c r="A861" s="67" t="s">
        <v>1915</v>
      </c>
      <c r="B861" s="67" t="s">
        <v>2332</v>
      </c>
      <c r="C861" s="67" t="s">
        <v>2333</v>
      </c>
    </row>
    <row r="862" spans="1:3" ht="17.25" customHeight="1">
      <c r="A862" s="67" t="s">
        <v>1915</v>
      </c>
      <c r="B862" s="67" t="s">
        <v>2334</v>
      </c>
      <c r="C862" s="67" t="s">
        <v>2335</v>
      </c>
    </row>
    <row r="863" spans="1:3" ht="17.25" customHeight="1">
      <c r="A863" s="67" t="s">
        <v>1915</v>
      </c>
      <c r="B863" s="67" t="s">
        <v>2336</v>
      </c>
      <c r="C863" s="67" t="s">
        <v>2337</v>
      </c>
    </row>
    <row r="864" spans="1:3" ht="17.25" customHeight="1">
      <c r="A864" s="67" t="s">
        <v>1915</v>
      </c>
      <c r="B864" s="67" t="s">
        <v>2338</v>
      </c>
      <c r="C864" s="67" t="s">
        <v>2339</v>
      </c>
    </row>
    <row r="865" spans="1:3" ht="17.25" customHeight="1">
      <c r="A865" s="67" t="s">
        <v>1915</v>
      </c>
      <c r="B865" s="67" t="s">
        <v>2340</v>
      </c>
      <c r="C865" s="67" t="s">
        <v>2341</v>
      </c>
    </row>
    <row r="866" spans="1:3" ht="17.25" customHeight="1">
      <c r="A866" s="67" t="s">
        <v>1915</v>
      </c>
      <c r="B866" s="67" t="s">
        <v>2342</v>
      </c>
      <c r="C866" s="67" t="s">
        <v>2343</v>
      </c>
    </row>
    <row r="867" spans="1:3" ht="17.25" customHeight="1">
      <c r="A867" s="67" t="s">
        <v>1915</v>
      </c>
      <c r="B867" s="67" t="s">
        <v>2344</v>
      </c>
      <c r="C867" s="67" t="s">
        <v>2345</v>
      </c>
    </row>
    <row r="868" spans="1:3" ht="17.25" customHeight="1">
      <c r="A868" s="67" t="s">
        <v>1915</v>
      </c>
      <c r="B868" s="67" t="s">
        <v>2346</v>
      </c>
      <c r="C868" s="67" t="s">
        <v>2347</v>
      </c>
    </row>
    <row r="869" spans="1:3" ht="17.25" customHeight="1">
      <c r="A869" s="67" t="s">
        <v>1915</v>
      </c>
      <c r="B869" s="67" t="s">
        <v>2348</v>
      </c>
      <c r="C869" s="67" t="s">
        <v>2349</v>
      </c>
    </row>
    <row r="870" spans="1:3" ht="17.25" customHeight="1">
      <c r="A870" s="67" t="s">
        <v>1915</v>
      </c>
      <c r="B870" s="67" t="s">
        <v>1237</v>
      </c>
      <c r="C870" s="67" t="s">
        <v>2350</v>
      </c>
    </row>
    <row r="871" spans="1:3" ht="17.25" customHeight="1">
      <c r="A871" s="67" t="s">
        <v>1915</v>
      </c>
      <c r="B871" s="67" t="s">
        <v>2351</v>
      </c>
      <c r="C871" s="67" t="s">
        <v>2352</v>
      </c>
    </row>
    <row r="872" spans="1:3" ht="17.25" customHeight="1">
      <c r="A872" s="67" t="s">
        <v>1915</v>
      </c>
      <c r="B872" s="67" t="s">
        <v>2353</v>
      </c>
      <c r="C872" s="67" t="s">
        <v>2354</v>
      </c>
    </row>
    <row r="873" spans="1:3" ht="17.25" customHeight="1">
      <c r="A873" s="67" t="s">
        <v>1915</v>
      </c>
      <c r="B873" s="67" t="s">
        <v>2355</v>
      </c>
      <c r="C873" s="67" t="s">
        <v>2356</v>
      </c>
    </row>
    <row r="874" spans="1:3" ht="17.25" customHeight="1">
      <c r="A874" s="67" t="s">
        <v>1915</v>
      </c>
      <c r="B874" s="67" t="s">
        <v>2357</v>
      </c>
      <c r="C874" s="67" t="s">
        <v>2358</v>
      </c>
    </row>
    <row r="875" spans="1:3" ht="17.25" customHeight="1">
      <c r="A875" s="67" t="s">
        <v>1915</v>
      </c>
      <c r="B875" s="67" t="s">
        <v>2359</v>
      </c>
      <c r="C875" s="67" t="s">
        <v>2360</v>
      </c>
    </row>
    <row r="876" spans="1:3" ht="17.25" customHeight="1">
      <c r="A876" s="67" t="s">
        <v>1915</v>
      </c>
      <c r="B876" s="67" t="s">
        <v>2361</v>
      </c>
      <c r="C876" s="67" t="s">
        <v>2362</v>
      </c>
    </row>
    <row r="877" spans="1:3" ht="17.25" customHeight="1">
      <c r="A877" s="67" t="s">
        <v>1915</v>
      </c>
      <c r="B877" s="67" t="s">
        <v>2363</v>
      </c>
      <c r="C877" s="67" t="s">
        <v>2364</v>
      </c>
    </row>
    <row r="878" spans="1:3" ht="17.25" customHeight="1">
      <c r="A878" s="67" t="s">
        <v>1915</v>
      </c>
      <c r="B878" s="67" t="s">
        <v>2365</v>
      </c>
      <c r="C878" s="67" t="s">
        <v>2366</v>
      </c>
    </row>
    <row r="879" spans="1:3" ht="17.25" customHeight="1">
      <c r="A879" s="67" t="s">
        <v>1915</v>
      </c>
      <c r="B879" s="67" t="s">
        <v>2367</v>
      </c>
      <c r="C879" s="67" t="s">
        <v>2368</v>
      </c>
    </row>
    <row r="880" spans="1:3" ht="17.25" customHeight="1">
      <c r="A880" s="67" t="s">
        <v>1915</v>
      </c>
      <c r="B880" s="67" t="s">
        <v>2369</v>
      </c>
      <c r="C880" s="67" t="s">
        <v>2370</v>
      </c>
    </row>
    <row r="881" spans="1:3" ht="17.25" customHeight="1">
      <c r="A881" s="67" t="s">
        <v>1915</v>
      </c>
      <c r="B881" s="67" t="s">
        <v>2371</v>
      </c>
      <c r="C881" s="67" t="s">
        <v>2372</v>
      </c>
    </row>
    <row r="882" spans="1:3" ht="17.25" customHeight="1">
      <c r="A882" s="67" t="s">
        <v>1915</v>
      </c>
      <c r="B882" s="67" t="s">
        <v>2373</v>
      </c>
      <c r="C882" s="67" t="s">
        <v>2374</v>
      </c>
    </row>
    <row r="883" spans="1:3" ht="17.25" customHeight="1">
      <c r="A883" s="67" t="s">
        <v>1915</v>
      </c>
      <c r="B883" s="67" t="s">
        <v>2375</v>
      </c>
      <c r="C883" s="67" t="s">
        <v>2376</v>
      </c>
    </row>
    <row r="884" spans="1:3" ht="17.25" customHeight="1">
      <c r="A884" s="67" t="s">
        <v>1915</v>
      </c>
      <c r="B884" s="67" t="s">
        <v>2377</v>
      </c>
      <c r="C884" s="67" t="s">
        <v>2378</v>
      </c>
    </row>
    <row r="885" spans="1:3" ht="17.25" customHeight="1">
      <c r="A885" s="67" t="s">
        <v>1915</v>
      </c>
      <c r="B885" s="67" t="s">
        <v>2379</v>
      </c>
      <c r="C885" s="67" t="s">
        <v>2380</v>
      </c>
    </row>
    <row r="886" spans="1:3" ht="17.25" customHeight="1">
      <c r="A886" s="67" t="s">
        <v>1915</v>
      </c>
      <c r="B886" s="67" t="s">
        <v>2381</v>
      </c>
      <c r="C886" s="67" t="s">
        <v>2382</v>
      </c>
    </row>
    <row r="887" spans="1:3" ht="17.25" customHeight="1">
      <c r="A887" s="67" t="s">
        <v>1915</v>
      </c>
      <c r="B887" s="67" t="s">
        <v>2383</v>
      </c>
      <c r="C887" s="67" t="s">
        <v>2384</v>
      </c>
    </row>
    <row r="888" spans="1:3" ht="17.25" customHeight="1">
      <c r="A888" s="67" t="s">
        <v>1915</v>
      </c>
      <c r="B888" s="67" t="s">
        <v>2385</v>
      </c>
      <c r="C888" s="67" t="s">
        <v>2386</v>
      </c>
    </row>
    <row r="889" spans="1:3" ht="17.25" customHeight="1">
      <c r="A889" s="67" t="s">
        <v>1915</v>
      </c>
      <c r="B889" s="67" t="s">
        <v>2387</v>
      </c>
      <c r="C889" s="67" t="s">
        <v>2388</v>
      </c>
    </row>
    <row r="890" spans="1:3" ht="17.25" customHeight="1">
      <c r="A890" s="67" t="s">
        <v>1915</v>
      </c>
      <c r="B890" s="67" t="s">
        <v>2389</v>
      </c>
      <c r="C890" s="67" t="s">
        <v>2390</v>
      </c>
    </row>
    <row r="891" spans="1:3" ht="17.25" customHeight="1">
      <c r="A891" s="67" t="s">
        <v>1915</v>
      </c>
      <c r="B891" s="67" t="s">
        <v>2389</v>
      </c>
      <c r="C891" s="67" t="s">
        <v>2391</v>
      </c>
    </row>
    <row r="892" spans="1:3" ht="17.25" customHeight="1">
      <c r="A892" s="67" t="s">
        <v>1915</v>
      </c>
      <c r="B892" s="67" t="s">
        <v>2392</v>
      </c>
      <c r="C892" s="67" t="s">
        <v>2393</v>
      </c>
    </row>
    <row r="893" spans="1:3" ht="17.25" customHeight="1">
      <c r="A893" s="67" t="s">
        <v>1915</v>
      </c>
      <c r="B893" s="67" t="s">
        <v>2394</v>
      </c>
      <c r="C893" s="67" t="s">
        <v>2395</v>
      </c>
    </row>
    <row r="894" spans="1:3" ht="17.25" customHeight="1">
      <c r="A894" s="67" t="s">
        <v>1915</v>
      </c>
      <c r="B894" s="67" t="s">
        <v>2396</v>
      </c>
      <c r="C894" s="67" t="s">
        <v>2397</v>
      </c>
    </row>
    <row r="895" spans="1:3" ht="17.25" customHeight="1">
      <c r="A895" s="67" t="s">
        <v>1915</v>
      </c>
      <c r="B895" s="67" t="s">
        <v>2398</v>
      </c>
      <c r="C895" s="67" t="s">
        <v>2399</v>
      </c>
    </row>
    <row r="896" spans="1:3" ht="17.25" customHeight="1">
      <c r="A896" s="67" t="s">
        <v>1915</v>
      </c>
      <c r="B896" s="67" t="s">
        <v>2400</v>
      </c>
      <c r="C896" s="67" t="s">
        <v>2401</v>
      </c>
    </row>
    <row r="897" spans="1:3" ht="17.25" customHeight="1">
      <c r="A897" s="67" t="s">
        <v>1915</v>
      </c>
      <c r="B897" s="67" t="s">
        <v>2402</v>
      </c>
      <c r="C897" s="67" t="s">
        <v>2403</v>
      </c>
    </row>
    <row r="898" spans="1:3" ht="17.25" customHeight="1">
      <c r="A898" s="67" t="s">
        <v>1915</v>
      </c>
      <c r="B898" s="67" t="s">
        <v>2404</v>
      </c>
      <c r="C898" s="67" t="s">
        <v>2405</v>
      </c>
    </row>
    <row r="899" spans="1:3" ht="17.25" customHeight="1">
      <c r="A899" s="67" t="s">
        <v>1915</v>
      </c>
      <c r="B899" s="67" t="s">
        <v>2406</v>
      </c>
      <c r="C899" s="67" t="s">
        <v>2407</v>
      </c>
    </row>
    <row r="900" spans="1:3" ht="17.25" customHeight="1">
      <c r="A900" s="67" t="s">
        <v>1915</v>
      </c>
      <c r="B900" s="67" t="s">
        <v>2408</v>
      </c>
      <c r="C900" s="67" t="s">
        <v>2409</v>
      </c>
    </row>
    <row r="901" spans="1:3" ht="17.25" customHeight="1">
      <c r="A901" s="67" t="s">
        <v>1915</v>
      </c>
      <c r="B901" s="67" t="s">
        <v>2410</v>
      </c>
      <c r="C901" s="67" t="s">
        <v>2411</v>
      </c>
    </row>
    <row r="902" spans="1:3" ht="17.25" customHeight="1">
      <c r="A902" s="67" t="s">
        <v>1915</v>
      </c>
      <c r="B902" s="67" t="s">
        <v>2412</v>
      </c>
      <c r="C902" s="67" t="s">
        <v>2413</v>
      </c>
    </row>
    <row r="903" spans="1:3" ht="17.25" customHeight="1">
      <c r="A903" s="67" t="s">
        <v>1915</v>
      </c>
      <c r="B903" s="67" t="s">
        <v>2414</v>
      </c>
      <c r="C903" s="67" t="s">
        <v>2415</v>
      </c>
    </row>
    <row r="904" spans="1:3" ht="17.25" customHeight="1">
      <c r="A904" s="67" t="s">
        <v>1915</v>
      </c>
      <c r="B904" s="67" t="s">
        <v>2416</v>
      </c>
      <c r="C904" s="67" t="s">
        <v>2417</v>
      </c>
    </row>
    <row r="905" spans="1:3" ht="17.25" customHeight="1">
      <c r="A905" s="67" t="s">
        <v>1915</v>
      </c>
      <c r="B905" s="67" t="s">
        <v>2418</v>
      </c>
      <c r="C905" s="67" t="s">
        <v>2419</v>
      </c>
    </row>
    <row r="906" spans="1:3" ht="17.25" customHeight="1">
      <c r="A906" s="67" t="s">
        <v>1915</v>
      </c>
      <c r="B906" s="67" t="s">
        <v>1311</v>
      </c>
      <c r="C906" s="67" t="s">
        <v>2420</v>
      </c>
    </row>
    <row r="907" spans="1:3" ht="17.25" customHeight="1">
      <c r="A907" s="67" t="s">
        <v>1915</v>
      </c>
      <c r="B907" s="67" t="s">
        <v>1359</v>
      </c>
      <c r="C907" s="67" t="s">
        <v>2421</v>
      </c>
    </row>
    <row r="908" spans="1:3" ht="17.25" customHeight="1">
      <c r="A908" s="67" t="s">
        <v>1915</v>
      </c>
      <c r="B908" s="67" t="s">
        <v>2422</v>
      </c>
      <c r="C908" s="67" t="s">
        <v>2423</v>
      </c>
    </row>
    <row r="909" spans="1:3" ht="17.25" customHeight="1">
      <c r="A909" s="67" t="s">
        <v>1915</v>
      </c>
      <c r="B909" s="67" t="s">
        <v>2422</v>
      </c>
      <c r="C909" s="67" t="s">
        <v>2424</v>
      </c>
    </row>
    <row r="910" spans="1:3" ht="17.25" customHeight="1">
      <c r="A910" s="67" t="s">
        <v>1915</v>
      </c>
      <c r="B910" s="67" t="s">
        <v>2425</v>
      </c>
      <c r="C910" s="67" t="s">
        <v>2426</v>
      </c>
    </row>
    <row r="911" spans="1:3" ht="17.25" customHeight="1">
      <c r="A911" s="67" t="s">
        <v>1915</v>
      </c>
      <c r="B911" s="67" t="s">
        <v>2427</v>
      </c>
      <c r="C911" s="67" t="s">
        <v>2428</v>
      </c>
    </row>
    <row r="912" spans="1:3" ht="17.25" customHeight="1">
      <c r="A912" s="67" t="s">
        <v>1915</v>
      </c>
      <c r="B912" s="67" t="s">
        <v>2429</v>
      </c>
      <c r="C912" s="67" t="s">
        <v>2430</v>
      </c>
    </row>
    <row r="913" spans="1:3" ht="17.25" customHeight="1">
      <c r="A913" s="67" t="s">
        <v>1915</v>
      </c>
      <c r="B913" s="67" t="s">
        <v>2431</v>
      </c>
      <c r="C913" s="67" t="s">
        <v>2432</v>
      </c>
    </row>
    <row r="914" spans="1:3" ht="17.25" customHeight="1">
      <c r="A914" s="67" t="s">
        <v>1915</v>
      </c>
      <c r="B914" s="67" t="s">
        <v>2433</v>
      </c>
      <c r="C914" s="67" t="s">
        <v>2434</v>
      </c>
    </row>
    <row r="915" spans="1:3" ht="17.25" customHeight="1">
      <c r="A915" s="67" t="s">
        <v>1915</v>
      </c>
      <c r="B915" s="67" t="s">
        <v>2435</v>
      </c>
      <c r="C915" s="67" t="s">
        <v>2436</v>
      </c>
    </row>
    <row r="916" spans="1:3" ht="17.25" customHeight="1">
      <c r="A916" s="67" t="s">
        <v>1915</v>
      </c>
      <c r="B916" s="67" t="s">
        <v>2437</v>
      </c>
      <c r="C916" s="67" t="s">
        <v>2438</v>
      </c>
    </row>
    <row r="917" spans="1:3" ht="17.25" customHeight="1">
      <c r="A917" s="67" t="s">
        <v>1915</v>
      </c>
      <c r="B917" s="67" t="s">
        <v>2439</v>
      </c>
      <c r="C917" s="67" t="s">
        <v>2440</v>
      </c>
    </row>
    <row r="918" spans="1:3" ht="17.25" customHeight="1">
      <c r="A918" s="67" t="s">
        <v>1915</v>
      </c>
      <c r="B918" s="67" t="s">
        <v>2441</v>
      </c>
      <c r="C918" s="67" t="s">
        <v>2442</v>
      </c>
    </row>
    <row r="919" spans="1:3" ht="17.25" customHeight="1">
      <c r="A919" s="67" t="s">
        <v>1915</v>
      </c>
      <c r="B919" s="67" t="s">
        <v>2443</v>
      </c>
      <c r="C919" s="67" t="s">
        <v>2444</v>
      </c>
    </row>
    <row r="920" spans="1:3" ht="17.25" customHeight="1">
      <c r="A920" s="67" t="s">
        <v>1915</v>
      </c>
      <c r="B920" s="67" t="s">
        <v>2445</v>
      </c>
      <c r="C920" s="67" t="s">
        <v>2446</v>
      </c>
    </row>
    <row r="921" spans="1:3" ht="17.25" customHeight="1">
      <c r="A921" s="67" t="s">
        <v>1915</v>
      </c>
      <c r="B921" s="67" t="s">
        <v>2447</v>
      </c>
      <c r="C921" s="67" t="s">
        <v>2448</v>
      </c>
    </row>
    <row r="922" spans="1:3" ht="17.25" customHeight="1">
      <c r="A922" s="67" t="s">
        <v>1915</v>
      </c>
      <c r="B922" s="67" t="s">
        <v>2449</v>
      </c>
      <c r="C922" s="67" t="s">
        <v>2450</v>
      </c>
    </row>
    <row r="923" spans="1:3" ht="17.25" customHeight="1">
      <c r="A923" s="67" t="s">
        <v>1915</v>
      </c>
      <c r="B923" s="67" t="s">
        <v>2451</v>
      </c>
      <c r="C923" s="67" t="s">
        <v>2452</v>
      </c>
    </row>
    <row r="924" spans="1:3" ht="17.25" customHeight="1">
      <c r="A924" s="67" t="s">
        <v>1915</v>
      </c>
      <c r="B924" s="67" t="s">
        <v>2453</v>
      </c>
      <c r="C924" s="67" t="s">
        <v>2454</v>
      </c>
    </row>
    <row r="925" spans="1:3" ht="17.25" customHeight="1">
      <c r="A925" s="67" t="s">
        <v>1915</v>
      </c>
      <c r="B925" s="67" t="s">
        <v>2455</v>
      </c>
      <c r="C925" s="67" t="s">
        <v>2456</v>
      </c>
    </row>
    <row r="926" spans="1:3" ht="17.25" customHeight="1">
      <c r="A926" s="67" t="s">
        <v>1915</v>
      </c>
      <c r="B926" s="67" t="s">
        <v>2457</v>
      </c>
      <c r="C926" s="67" t="s">
        <v>2458</v>
      </c>
    </row>
    <row r="927" spans="1:3" ht="17.25" customHeight="1">
      <c r="A927" s="67" t="s">
        <v>1915</v>
      </c>
      <c r="B927" s="67" t="s">
        <v>2459</v>
      </c>
      <c r="C927" s="67" t="s">
        <v>2460</v>
      </c>
    </row>
    <row r="928" spans="1:3" ht="17.25" customHeight="1">
      <c r="A928" s="67" t="s">
        <v>1915</v>
      </c>
      <c r="B928" s="67" t="s">
        <v>2461</v>
      </c>
      <c r="C928" s="67" t="s">
        <v>2462</v>
      </c>
    </row>
    <row r="929" spans="1:3" ht="17.25" customHeight="1">
      <c r="A929" s="67" t="s">
        <v>1915</v>
      </c>
      <c r="B929" s="67" t="s">
        <v>2463</v>
      </c>
      <c r="C929" s="67" t="s">
        <v>2464</v>
      </c>
    </row>
    <row r="930" spans="1:3" ht="17.25" customHeight="1">
      <c r="A930" s="67" t="s">
        <v>1915</v>
      </c>
      <c r="B930" s="67" t="s">
        <v>2465</v>
      </c>
      <c r="C930" s="67" t="s">
        <v>2466</v>
      </c>
    </row>
    <row r="931" spans="1:3" ht="17.25" customHeight="1">
      <c r="A931" s="67" t="s">
        <v>1915</v>
      </c>
      <c r="B931" s="67" t="s">
        <v>2467</v>
      </c>
      <c r="C931" s="67" t="s">
        <v>2468</v>
      </c>
    </row>
    <row r="932" spans="1:3" ht="17.25" customHeight="1">
      <c r="A932" s="67" t="s">
        <v>1915</v>
      </c>
      <c r="B932" s="67" t="s">
        <v>2469</v>
      </c>
      <c r="C932" s="67" t="s">
        <v>2470</v>
      </c>
    </row>
    <row r="933" spans="1:3" ht="17.25" customHeight="1">
      <c r="A933" s="67" t="s">
        <v>1915</v>
      </c>
      <c r="B933" s="67" t="s">
        <v>2471</v>
      </c>
      <c r="C933" s="67" t="s">
        <v>2472</v>
      </c>
    </row>
    <row r="934" spans="1:3" ht="17.25" customHeight="1">
      <c r="A934" s="67" t="s">
        <v>1915</v>
      </c>
      <c r="B934" s="67" t="s">
        <v>2473</v>
      </c>
      <c r="C934" s="67" t="s">
        <v>2474</v>
      </c>
    </row>
    <row r="935" spans="1:3" ht="17.25" customHeight="1">
      <c r="A935" s="67" t="s">
        <v>1915</v>
      </c>
      <c r="B935" s="67" t="s">
        <v>2475</v>
      </c>
      <c r="C935" s="67" t="s">
        <v>2476</v>
      </c>
    </row>
    <row r="936" spans="1:3" ht="17.25" customHeight="1">
      <c r="A936" s="67" t="s">
        <v>1915</v>
      </c>
      <c r="B936" s="67" t="s">
        <v>2477</v>
      </c>
      <c r="C936" s="67" t="s">
        <v>2478</v>
      </c>
    </row>
    <row r="937" spans="1:3" ht="17.25" customHeight="1">
      <c r="A937" s="67" t="s">
        <v>1915</v>
      </c>
      <c r="B937" s="67" t="s">
        <v>2479</v>
      </c>
      <c r="C937" s="67" t="s">
        <v>2480</v>
      </c>
    </row>
    <row r="938" spans="1:3" ht="17.25" customHeight="1">
      <c r="A938" s="67" t="s">
        <v>1915</v>
      </c>
      <c r="B938" s="67" t="s">
        <v>2481</v>
      </c>
      <c r="C938" s="67" t="s">
        <v>2482</v>
      </c>
    </row>
    <row r="939" spans="1:3" ht="17.25" customHeight="1">
      <c r="A939" s="67" t="s">
        <v>1915</v>
      </c>
      <c r="B939" s="67" t="s">
        <v>2483</v>
      </c>
      <c r="C939" s="67" t="s">
        <v>2484</v>
      </c>
    </row>
    <row r="940" spans="1:3" ht="17.25" customHeight="1">
      <c r="A940" s="67" t="s">
        <v>1915</v>
      </c>
      <c r="B940" s="67" t="s">
        <v>2485</v>
      </c>
      <c r="C940" s="67" t="s">
        <v>2486</v>
      </c>
    </row>
    <row r="941" spans="1:3" ht="17.25" customHeight="1">
      <c r="A941" s="67" t="s">
        <v>1915</v>
      </c>
      <c r="B941" s="67" t="s">
        <v>2487</v>
      </c>
      <c r="C941" s="67" t="s">
        <v>2488</v>
      </c>
    </row>
    <row r="942" spans="1:3" ht="17.25" customHeight="1">
      <c r="A942" s="67" t="s">
        <v>1915</v>
      </c>
      <c r="B942" s="67" t="s">
        <v>2489</v>
      </c>
      <c r="C942" s="67" t="s">
        <v>2490</v>
      </c>
    </row>
    <row r="943" spans="1:3" ht="17.25" customHeight="1">
      <c r="A943" s="67" t="s">
        <v>1915</v>
      </c>
      <c r="B943" s="67" t="s">
        <v>2491</v>
      </c>
      <c r="C943" s="67" t="s">
        <v>2492</v>
      </c>
    </row>
    <row r="944" spans="1:3" ht="17.25" customHeight="1">
      <c r="A944" s="67" t="s">
        <v>1915</v>
      </c>
      <c r="B944" s="67" t="s">
        <v>2493</v>
      </c>
      <c r="C944" s="67" t="s">
        <v>2494</v>
      </c>
    </row>
    <row r="945" spans="1:3" ht="17.25" customHeight="1">
      <c r="A945" s="67" t="s">
        <v>1915</v>
      </c>
      <c r="B945" s="67" t="s">
        <v>2495</v>
      </c>
      <c r="C945" s="67" t="s">
        <v>2496</v>
      </c>
    </row>
    <row r="946" spans="1:3" ht="17.25" customHeight="1">
      <c r="A946" s="67" t="s">
        <v>1915</v>
      </c>
      <c r="B946" s="67" t="s">
        <v>2497</v>
      </c>
      <c r="C946" s="67" t="s">
        <v>2498</v>
      </c>
    </row>
    <row r="947" spans="1:3" ht="17.25" customHeight="1">
      <c r="A947" s="67" t="s">
        <v>1915</v>
      </c>
      <c r="B947" s="67" t="s">
        <v>2499</v>
      </c>
      <c r="C947" s="67" t="s">
        <v>2500</v>
      </c>
    </row>
    <row r="948" spans="1:3" ht="17.25" customHeight="1">
      <c r="A948" s="67" t="s">
        <v>1915</v>
      </c>
      <c r="B948" s="67" t="s">
        <v>2501</v>
      </c>
      <c r="C948" s="67" t="s">
        <v>2500</v>
      </c>
    </row>
    <row r="949" spans="1:3" ht="17.25" customHeight="1">
      <c r="A949" s="67" t="s">
        <v>1915</v>
      </c>
      <c r="B949" s="67" t="s">
        <v>2502</v>
      </c>
      <c r="C949" s="67" t="s">
        <v>2503</v>
      </c>
    </row>
    <row r="950" spans="1:3" ht="17.25" customHeight="1">
      <c r="A950" s="67" t="s">
        <v>1915</v>
      </c>
      <c r="B950" s="67" t="s">
        <v>2504</v>
      </c>
      <c r="C950" s="67" t="s">
        <v>2505</v>
      </c>
    </row>
    <row r="951" spans="1:3" ht="17.25" customHeight="1">
      <c r="A951" s="67" t="s">
        <v>1915</v>
      </c>
      <c r="B951" s="67" t="s">
        <v>2506</v>
      </c>
      <c r="C951" s="67" t="s">
        <v>2507</v>
      </c>
    </row>
    <row r="952" spans="1:3" ht="17.25" customHeight="1">
      <c r="A952" s="67" t="s">
        <v>1915</v>
      </c>
      <c r="B952" s="67" t="s">
        <v>2508</v>
      </c>
      <c r="C952" s="67" t="s">
        <v>2509</v>
      </c>
    </row>
    <row r="953" spans="1:3" ht="17.25" customHeight="1">
      <c r="A953" s="67" t="s">
        <v>1915</v>
      </c>
      <c r="B953" s="67" t="s">
        <v>2510</v>
      </c>
      <c r="C953" s="67" t="s">
        <v>2511</v>
      </c>
    </row>
    <row r="954" spans="1:3" ht="17.25" customHeight="1">
      <c r="A954" s="67" t="s">
        <v>1915</v>
      </c>
      <c r="B954" s="67" t="s">
        <v>2512</v>
      </c>
      <c r="C954" s="67" t="s">
        <v>2513</v>
      </c>
    </row>
    <row r="955" spans="1:3" ht="17.25" customHeight="1">
      <c r="A955" s="67" t="s">
        <v>1915</v>
      </c>
      <c r="B955" s="67" t="s">
        <v>2514</v>
      </c>
      <c r="C955" s="67" t="s">
        <v>2515</v>
      </c>
    </row>
    <row r="956" spans="1:3" ht="17.25" customHeight="1">
      <c r="A956" s="67" t="s">
        <v>1915</v>
      </c>
      <c r="B956" s="67" t="s">
        <v>2516</v>
      </c>
      <c r="C956" s="67" t="s">
        <v>2517</v>
      </c>
    </row>
    <row r="957" spans="1:3" ht="17.25" customHeight="1">
      <c r="A957" s="67" t="s">
        <v>1915</v>
      </c>
      <c r="B957" s="67" t="s">
        <v>2518</v>
      </c>
      <c r="C957" s="67" t="s">
        <v>2519</v>
      </c>
    </row>
    <row r="958" spans="1:3" ht="17.25" customHeight="1">
      <c r="A958" s="67" t="s">
        <v>1915</v>
      </c>
      <c r="B958" s="67" t="s">
        <v>2520</v>
      </c>
      <c r="C958" s="67" t="s">
        <v>2521</v>
      </c>
    </row>
    <row r="959" spans="1:3" ht="17.25" customHeight="1">
      <c r="A959" s="67" t="s">
        <v>1915</v>
      </c>
      <c r="B959" s="67" t="s">
        <v>2522</v>
      </c>
      <c r="C959" s="67" t="s">
        <v>2523</v>
      </c>
    </row>
    <row r="960" spans="1:3" ht="17.25" customHeight="1">
      <c r="A960" s="67" t="s">
        <v>1915</v>
      </c>
      <c r="B960" s="67" t="s">
        <v>2524</v>
      </c>
      <c r="C960" s="67" t="s">
        <v>2525</v>
      </c>
    </row>
    <row r="961" spans="1:3" ht="17.25" customHeight="1">
      <c r="A961" s="67" t="s">
        <v>1915</v>
      </c>
      <c r="B961" s="67" t="s">
        <v>2526</v>
      </c>
      <c r="C961" s="67" t="s">
        <v>2527</v>
      </c>
    </row>
    <row r="962" spans="1:3" ht="17.25" customHeight="1">
      <c r="A962" s="67" t="s">
        <v>1915</v>
      </c>
      <c r="B962" s="67" t="s">
        <v>2528</v>
      </c>
      <c r="C962" s="67" t="s">
        <v>2529</v>
      </c>
    </row>
    <row r="963" spans="1:3" ht="17.25" customHeight="1">
      <c r="A963" s="67" t="s">
        <v>1915</v>
      </c>
      <c r="B963" s="67" t="s">
        <v>2530</v>
      </c>
      <c r="C963" s="67" t="s">
        <v>2531</v>
      </c>
    </row>
    <row r="964" spans="1:3" ht="17.25" customHeight="1"/>
  </sheetData>
  <autoFilter ref="A8:D963" xr:uid="{00000000-0009-0000-0000-00000600000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D1E6-2767-4159-A806-AD2693549FE3}">
  <dimension ref="B6:D19"/>
  <sheetViews>
    <sheetView workbookViewId="0">
      <selection activeCell="F35" sqref="F35"/>
    </sheetView>
  </sheetViews>
  <sheetFormatPr defaultColWidth="9" defaultRowHeight="13.2"/>
  <cols>
    <col min="1" max="1" width="4.44140625" style="30" customWidth="1"/>
    <col min="2" max="2" width="29.5546875" style="30" customWidth="1"/>
    <col min="3" max="3" width="30.44140625" style="30" customWidth="1"/>
    <col min="4" max="4" width="16.44140625" style="30" customWidth="1"/>
    <col min="5" max="16384" width="9" style="30"/>
  </cols>
  <sheetData>
    <row r="6" spans="2:4">
      <c r="B6" s="29" t="s">
        <v>166</v>
      </c>
    </row>
    <row r="7" spans="2:4">
      <c r="B7" s="29" t="s">
        <v>167</v>
      </c>
    </row>
    <row r="8" spans="2:4" ht="13.8" thickBot="1"/>
    <row r="9" spans="2:4" ht="37.5" customHeight="1" thickBot="1">
      <c r="B9" s="33" t="s">
        <v>168</v>
      </c>
      <c r="C9" s="34" t="s">
        <v>169</v>
      </c>
      <c r="D9" s="52" t="s">
        <v>170</v>
      </c>
    </row>
    <row r="10" spans="2:4" ht="16.2">
      <c r="B10" s="368" t="s">
        <v>171</v>
      </c>
      <c r="C10" s="47" t="s">
        <v>172</v>
      </c>
      <c r="D10" s="48" t="s">
        <v>173</v>
      </c>
    </row>
    <row r="11" spans="2:4" ht="16.2">
      <c r="B11" s="364"/>
      <c r="C11" s="43" t="s">
        <v>174</v>
      </c>
      <c r="D11" s="44" t="s">
        <v>175</v>
      </c>
    </row>
    <row r="12" spans="2:4" ht="16.8" thickBot="1">
      <c r="B12" s="367"/>
      <c r="C12" s="50" t="s">
        <v>176</v>
      </c>
      <c r="D12" s="51" t="s">
        <v>177</v>
      </c>
    </row>
    <row r="13" spans="2:4" ht="16.2">
      <c r="B13" s="368" t="s">
        <v>178</v>
      </c>
      <c r="C13" s="47" t="s">
        <v>172</v>
      </c>
      <c r="D13" s="41" t="s">
        <v>179</v>
      </c>
    </row>
    <row r="14" spans="2:4" ht="16.2">
      <c r="B14" s="364"/>
      <c r="C14" s="43" t="s">
        <v>174</v>
      </c>
      <c r="D14" s="44" t="s">
        <v>180</v>
      </c>
    </row>
    <row r="15" spans="2:4" ht="16.8" thickBot="1">
      <c r="B15" s="367"/>
      <c r="C15" s="50" t="s">
        <v>181</v>
      </c>
      <c r="D15" s="46" t="s">
        <v>182</v>
      </c>
    </row>
    <row r="16" spans="2:4" ht="16.2">
      <c r="B16" s="368" t="s">
        <v>183</v>
      </c>
      <c r="C16" s="47" t="s">
        <v>172</v>
      </c>
      <c r="D16" s="48" t="s">
        <v>184</v>
      </c>
    </row>
    <row r="17" spans="2:4" ht="16.2">
      <c r="B17" s="364"/>
      <c r="C17" s="43" t="s">
        <v>185</v>
      </c>
      <c r="D17" s="44" t="s">
        <v>186</v>
      </c>
    </row>
    <row r="18" spans="2:4" ht="16.8" thickBot="1">
      <c r="B18" s="367"/>
      <c r="C18" s="45" t="s">
        <v>176</v>
      </c>
      <c r="D18" s="51" t="s">
        <v>187</v>
      </c>
    </row>
    <row r="19" spans="2:4" ht="16.8" thickBot="1">
      <c r="C19" s="53" t="s">
        <v>188</v>
      </c>
    </row>
  </sheetData>
  <mergeCells count="3">
    <mergeCell ref="B10:B12"/>
    <mergeCell ref="B13:B15"/>
    <mergeCell ref="B16:B1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2DB5E-4B1A-44CD-BD0F-74B2199CC28B}">
  <dimension ref="B1:K1045"/>
  <sheetViews>
    <sheetView topLeftCell="A6" workbookViewId="0">
      <selection activeCell="F35" sqref="F35"/>
    </sheetView>
  </sheetViews>
  <sheetFormatPr defaultColWidth="9" defaultRowHeight="13.2"/>
  <cols>
    <col min="1" max="1" width="4.44140625" style="64" customWidth="1"/>
    <col min="2" max="2" width="45.44140625" style="64" customWidth="1"/>
    <col min="3" max="3" width="77.5546875" style="64" customWidth="1"/>
    <col min="4" max="4" width="10.44140625" style="64" customWidth="1"/>
    <col min="5" max="5" width="29.5546875" style="64" bestFit="1" customWidth="1"/>
    <col min="6" max="6" width="16.44140625" style="64" customWidth="1"/>
    <col min="7" max="8" width="9" style="64"/>
    <col min="9" max="9" width="14.5546875" style="64" bestFit="1" customWidth="1"/>
    <col min="10" max="10" width="17.5546875" style="64" customWidth="1"/>
    <col min="11" max="11" width="32.44140625" style="64" customWidth="1"/>
    <col min="12" max="16384" width="9" style="64"/>
  </cols>
  <sheetData>
    <row r="1" spans="2:11" s="29" customFormat="1">
      <c r="G1" s="54"/>
    </row>
    <row r="2" spans="2:11" s="29" customFormat="1">
      <c r="G2" s="54"/>
    </row>
    <row r="3" spans="2:11" s="29" customFormat="1">
      <c r="E3" s="55"/>
      <c r="G3" s="54"/>
      <c r="I3" s="55"/>
    </row>
    <row r="4" spans="2:11" s="29" customFormat="1">
      <c r="B4" s="29" t="s">
        <v>189</v>
      </c>
      <c r="G4" s="54"/>
    </row>
    <row r="5" spans="2:11" s="29" customFormat="1">
      <c r="B5" s="29" t="s">
        <v>190</v>
      </c>
      <c r="G5" s="54"/>
    </row>
    <row r="6" spans="2:11" s="29" customFormat="1" ht="13.8" thickBot="1">
      <c r="E6" s="56" t="s">
        <v>108</v>
      </c>
      <c r="F6" s="57">
        <v>43789</v>
      </c>
      <c r="G6" s="54"/>
    </row>
    <row r="7" spans="2:11" ht="27" customHeight="1" thickBot="1">
      <c r="B7" s="58" t="s">
        <v>191</v>
      </c>
      <c r="C7" s="59" t="s">
        <v>192</v>
      </c>
      <c r="D7" s="58" t="s">
        <v>193</v>
      </c>
      <c r="E7" s="58" t="s">
        <v>194</v>
      </c>
      <c r="F7" s="58" t="s">
        <v>195</v>
      </c>
      <c r="G7" s="60"/>
      <c r="H7" s="30"/>
      <c r="I7" s="61" t="s">
        <v>191</v>
      </c>
      <c r="J7" s="62" t="s">
        <v>196</v>
      </c>
      <c r="K7" s="63" t="s">
        <v>197</v>
      </c>
    </row>
    <row r="8" spans="2:11" ht="13.8">
      <c r="B8" s="55" t="s">
        <v>198</v>
      </c>
      <c r="C8" s="55" t="s">
        <v>199</v>
      </c>
      <c r="D8" s="55" t="s">
        <v>200</v>
      </c>
      <c r="E8" s="55" t="s">
        <v>201</v>
      </c>
      <c r="F8" s="55" t="s">
        <v>202</v>
      </c>
      <c r="G8" s="60"/>
      <c r="H8" s="30"/>
      <c r="I8" s="369" t="s">
        <v>203</v>
      </c>
      <c r="J8" s="65" t="s">
        <v>204</v>
      </c>
      <c r="K8" s="66" t="s">
        <v>205</v>
      </c>
    </row>
    <row r="9" spans="2:11" ht="13.8">
      <c r="B9" s="55" t="s">
        <v>198</v>
      </c>
      <c r="C9" s="55" t="s">
        <v>199</v>
      </c>
      <c r="D9" s="55" t="s">
        <v>200</v>
      </c>
      <c r="E9" s="55" t="s">
        <v>206</v>
      </c>
      <c r="F9" s="55" t="s">
        <v>207</v>
      </c>
      <c r="G9" s="60"/>
      <c r="H9" s="30"/>
      <c r="I9" s="370"/>
      <c r="J9" s="67" t="s">
        <v>208</v>
      </c>
      <c r="K9" s="68" t="s">
        <v>209</v>
      </c>
    </row>
    <row r="10" spans="2:11" ht="14.4" thickBot="1">
      <c r="B10" s="55" t="s">
        <v>198</v>
      </c>
      <c r="C10" s="55" t="s">
        <v>199</v>
      </c>
      <c r="D10" s="55" t="s">
        <v>200</v>
      </c>
      <c r="E10" s="55" t="s">
        <v>210</v>
      </c>
      <c r="F10" s="55" t="s">
        <v>211</v>
      </c>
      <c r="G10" s="60"/>
      <c r="H10" s="30"/>
      <c r="I10" s="371"/>
      <c r="J10" s="69" t="s">
        <v>212</v>
      </c>
      <c r="K10" s="70" t="s">
        <v>213</v>
      </c>
    </row>
    <row r="11" spans="2:11" ht="13.8">
      <c r="B11" s="55" t="s">
        <v>198</v>
      </c>
      <c r="C11" s="55" t="s">
        <v>199</v>
      </c>
      <c r="D11" s="55" t="s">
        <v>200</v>
      </c>
      <c r="E11" s="55" t="s">
        <v>214</v>
      </c>
      <c r="F11" s="55" t="s">
        <v>215</v>
      </c>
      <c r="G11" s="60"/>
      <c r="H11" s="30"/>
      <c r="I11" s="369" t="s">
        <v>216</v>
      </c>
      <c r="J11" s="65" t="s">
        <v>217</v>
      </c>
      <c r="K11" s="66" t="s">
        <v>218</v>
      </c>
    </row>
    <row r="12" spans="2:11" ht="13.8">
      <c r="B12" s="55" t="s">
        <v>198</v>
      </c>
      <c r="C12" s="55" t="s">
        <v>199</v>
      </c>
      <c r="D12" s="55" t="s">
        <v>200</v>
      </c>
      <c r="E12" s="55" t="s">
        <v>219</v>
      </c>
      <c r="F12" s="55" t="s">
        <v>220</v>
      </c>
      <c r="G12" s="60"/>
      <c r="H12" s="30"/>
      <c r="I12" s="370"/>
      <c r="J12" s="67" t="s">
        <v>221</v>
      </c>
      <c r="K12" s="68" t="s">
        <v>222</v>
      </c>
    </row>
    <row r="13" spans="2:11" ht="14.4" thickBot="1">
      <c r="B13" s="55" t="s">
        <v>198</v>
      </c>
      <c r="C13" s="55" t="s">
        <v>199</v>
      </c>
      <c r="D13" s="55" t="s">
        <v>200</v>
      </c>
      <c r="E13" s="55" t="s">
        <v>223</v>
      </c>
      <c r="F13" s="55" t="s">
        <v>224</v>
      </c>
      <c r="G13" s="60"/>
      <c r="H13" s="30"/>
      <c r="I13" s="372"/>
      <c r="J13" s="71" t="s">
        <v>225</v>
      </c>
      <c r="K13" s="72" t="s">
        <v>226</v>
      </c>
    </row>
    <row r="14" spans="2:11" ht="13.8">
      <c r="B14" s="55" t="s">
        <v>198</v>
      </c>
      <c r="C14" s="55" t="s">
        <v>199</v>
      </c>
      <c r="D14" s="55" t="s">
        <v>200</v>
      </c>
      <c r="E14" s="55" t="s">
        <v>227</v>
      </c>
      <c r="F14" s="55" t="s">
        <v>228</v>
      </c>
      <c r="G14" s="60"/>
      <c r="H14" s="30"/>
      <c r="I14" s="73" t="s">
        <v>229</v>
      </c>
      <c r="J14" s="74" t="s">
        <v>113</v>
      </c>
      <c r="K14" s="75" t="s">
        <v>230</v>
      </c>
    </row>
    <row r="15" spans="2:11" ht="13.8">
      <c r="B15" s="55" t="s">
        <v>198</v>
      </c>
      <c r="C15" s="55" t="s">
        <v>231</v>
      </c>
      <c r="D15" s="55" t="s">
        <v>232</v>
      </c>
      <c r="E15" s="55" t="s">
        <v>201</v>
      </c>
      <c r="F15" s="55" t="s">
        <v>202</v>
      </c>
      <c r="G15" s="60"/>
      <c r="H15" s="30"/>
      <c r="I15" s="76" t="s">
        <v>233</v>
      </c>
      <c r="J15" s="77" t="s">
        <v>113</v>
      </c>
      <c r="K15" s="68" t="s">
        <v>234</v>
      </c>
    </row>
    <row r="16" spans="2:11" ht="13.8">
      <c r="B16" s="55" t="s">
        <v>198</v>
      </c>
      <c r="C16" s="55" t="s">
        <v>235</v>
      </c>
      <c r="D16" s="55" t="s">
        <v>232</v>
      </c>
      <c r="E16" s="55" t="s">
        <v>206</v>
      </c>
      <c r="F16" s="55" t="s">
        <v>207</v>
      </c>
      <c r="G16" s="60"/>
      <c r="H16" s="30"/>
      <c r="I16" s="76" t="s">
        <v>236</v>
      </c>
      <c r="J16" s="77" t="s">
        <v>113</v>
      </c>
      <c r="K16" s="68" t="s">
        <v>237</v>
      </c>
    </row>
    <row r="17" spans="2:11" ht="14.4" thickBot="1">
      <c r="B17" s="55" t="s">
        <v>198</v>
      </c>
      <c r="C17" s="55" t="s">
        <v>235</v>
      </c>
      <c r="D17" s="55" t="s">
        <v>232</v>
      </c>
      <c r="E17" s="55" t="s">
        <v>210</v>
      </c>
      <c r="F17" s="55" t="s">
        <v>211</v>
      </c>
      <c r="G17" s="60"/>
      <c r="H17" s="30"/>
      <c r="I17" s="78" t="s">
        <v>238</v>
      </c>
      <c r="J17" s="79" t="s">
        <v>113</v>
      </c>
      <c r="K17" s="72" t="s">
        <v>239</v>
      </c>
    </row>
    <row r="18" spans="2:11" ht="13.8">
      <c r="B18" s="55" t="s">
        <v>198</v>
      </c>
      <c r="C18" s="55" t="s">
        <v>235</v>
      </c>
      <c r="D18" s="55" t="s">
        <v>232</v>
      </c>
      <c r="E18" s="55" t="s">
        <v>214</v>
      </c>
      <c r="F18" s="55" t="s">
        <v>215</v>
      </c>
      <c r="G18" s="60"/>
      <c r="H18" s="30"/>
      <c r="I18" s="30"/>
      <c r="J18" s="30"/>
      <c r="K18" s="30"/>
    </row>
    <row r="19" spans="2:11" ht="13.8">
      <c r="B19" s="55" t="s">
        <v>198</v>
      </c>
      <c r="C19" s="55" t="s">
        <v>235</v>
      </c>
      <c r="D19" s="55" t="s">
        <v>232</v>
      </c>
      <c r="E19" s="55" t="s">
        <v>219</v>
      </c>
      <c r="F19" s="55" t="s">
        <v>220</v>
      </c>
      <c r="G19" s="60"/>
      <c r="H19" s="30"/>
      <c r="I19" s="30"/>
      <c r="J19" s="30"/>
      <c r="K19" s="30"/>
    </row>
    <row r="20" spans="2:11" ht="13.8">
      <c r="B20" s="55" t="s">
        <v>198</v>
      </c>
      <c r="C20" s="55" t="s">
        <v>235</v>
      </c>
      <c r="D20" s="55" t="s">
        <v>232</v>
      </c>
      <c r="E20" s="55" t="s">
        <v>223</v>
      </c>
      <c r="F20" s="55" t="s">
        <v>224</v>
      </c>
      <c r="G20" s="60"/>
      <c r="H20" s="30"/>
      <c r="I20" s="30"/>
      <c r="J20" s="30"/>
      <c r="K20" s="30"/>
    </row>
    <row r="21" spans="2:11" ht="13.8">
      <c r="B21" s="55" t="s">
        <v>198</v>
      </c>
      <c r="C21" s="55" t="s">
        <v>235</v>
      </c>
      <c r="D21" s="55" t="s">
        <v>232</v>
      </c>
      <c r="E21" s="55" t="s">
        <v>227</v>
      </c>
      <c r="F21" s="55" t="s">
        <v>240</v>
      </c>
      <c r="G21" s="60"/>
      <c r="H21" s="30"/>
      <c r="I21" s="30"/>
      <c r="J21" s="55"/>
      <c r="K21" s="30"/>
    </row>
    <row r="22" spans="2:11" ht="13.8">
      <c r="B22" s="55" t="s">
        <v>198</v>
      </c>
      <c r="C22" s="55" t="s">
        <v>235</v>
      </c>
      <c r="D22" s="55" t="s">
        <v>232</v>
      </c>
      <c r="E22" s="55" t="s">
        <v>241</v>
      </c>
      <c r="F22" s="55" t="s">
        <v>242</v>
      </c>
      <c r="G22" s="60"/>
      <c r="H22" s="30"/>
      <c r="I22" s="30"/>
      <c r="J22" s="55"/>
      <c r="K22" s="30"/>
    </row>
    <row r="23" spans="2:11" ht="13.8">
      <c r="B23" s="55" t="s">
        <v>198</v>
      </c>
      <c r="C23" s="55" t="s">
        <v>235</v>
      </c>
      <c r="D23" s="55" t="s">
        <v>232</v>
      </c>
      <c r="E23" s="55" t="s">
        <v>243</v>
      </c>
      <c r="F23" s="55" t="s">
        <v>228</v>
      </c>
      <c r="G23" s="60"/>
      <c r="H23" s="30"/>
      <c r="I23" s="30"/>
      <c r="J23" s="55"/>
      <c r="K23" s="30"/>
    </row>
    <row r="24" spans="2:11" ht="13.8">
      <c r="B24" s="55" t="s">
        <v>198</v>
      </c>
      <c r="C24" s="55" t="s">
        <v>244</v>
      </c>
      <c r="D24" s="55" t="s">
        <v>245</v>
      </c>
      <c r="E24" s="55" t="s">
        <v>201</v>
      </c>
      <c r="F24" s="55" t="s">
        <v>202</v>
      </c>
      <c r="G24" s="60"/>
      <c r="H24" s="30"/>
      <c r="I24" s="30"/>
      <c r="J24" s="30"/>
      <c r="K24" s="30"/>
    </row>
    <row r="25" spans="2:11" ht="13.8">
      <c r="B25" s="55" t="s">
        <v>198</v>
      </c>
      <c r="C25" s="55" t="s">
        <v>244</v>
      </c>
      <c r="D25" s="55" t="s">
        <v>245</v>
      </c>
      <c r="E25" s="55" t="s">
        <v>206</v>
      </c>
      <c r="F25" s="55" t="s">
        <v>207</v>
      </c>
      <c r="G25" s="60"/>
      <c r="H25" s="30"/>
      <c r="I25" s="30"/>
      <c r="J25" s="30"/>
      <c r="K25" s="30"/>
    </row>
    <row r="26" spans="2:11" ht="13.8">
      <c r="B26" s="55" t="s">
        <v>198</v>
      </c>
      <c r="C26" s="55" t="s">
        <v>246</v>
      </c>
      <c r="D26" s="55" t="s">
        <v>245</v>
      </c>
      <c r="E26" s="55" t="s">
        <v>247</v>
      </c>
      <c r="F26" s="55" t="s">
        <v>211</v>
      </c>
      <c r="G26" s="60"/>
      <c r="H26" s="30"/>
      <c r="I26" s="30"/>
      <c r="J26" s="30"/>
      <c r="K26" s="30"/>
    </row>
    <row r="27" spans="2:11" ht="13.8">
      <c r="B27" s="55" t="s">
        <v>198</v>
      </c>
      <c r="C27" s="55" t="s">
        <v>244</v>
      </c>
      <c r="D27" s="55" t="s">
        <v>245</v>
      </c>
      <c r="E27" s="55" t="s">
        <v>214</v>
      </c>
      <c r="F27" s="55" t="s">
        <v>215</v>
      </c>
      <c r="G27" s="60"/>
      <c r="H27" s="30"/>
      <c r="I27" s="30"/>
      <c r="J27" s="30"/>
      <c r="K27" s="30"/>
    </row>
    <row r="28" spans="2:11" ht="13.8">
      <c r="B28" s="55" t="s">
        <v>198</v>
      </c>
      <c r="C28" s="55" t="s">
        <v>244</v>
      </c>
      <c r="D28" s="55" t="s">
        <v>245</v>
      </c>
      <c r="E28" s="55" t="s">
        <v>219</v>
      </c>
      <c r="F28" s="55" t="s">
        <v>220</v>
      </c>
      <c r="G28" s="60"/>
      <c r="H28" s="30"/>
      <c r="I28" s="30"/>
      <c r="J28" s="30"/>
      <c r="K28" s="30"/>
    </row>
    <row r="29" spans="2:11" ht="13.8">
      <c r="B29" s="55" t="s">
        <v>198</v>
      </c>
      <c r="C29" s="55" t="s">
        <v>244</v>
      </c>
      <c r="D29" s="55" t="s">
        <v>245</v>
      </c>
      <c r="E29" s="55" t="s">
        <v>223</v>
      </c>
      <c r="F29" s="55" t="s">
        <v>248</v>
      </c>
      <c r="G29" s="60"/>
      <c r="H29" s="30"/>
      <c r="I29" s="30"/>
      <c r="J29" s="30"/>
      <c r="K29" s="30"/>
    </row>
    <row r="30" spans="2:11" ht="13.8">
      <c r="B30" s="55" t="s">
        <v>198</v>
      </c>
      <c r="C30" s="55" t="s">
        <v>244</v>
      </c>
      <c r="D30" s="55" t="s">
        <v>245</v>
      </c>
      <c r="E30" s="55" t="s">
        <v>227</v>
      </c>
      <c r="F30" s="55" t="s">
        <v>240</v>
      </c>
      <c r="G30" s="60"/>
      <c r="H30" s="30"/>
      <c r="I30" s="30"/>
      <c r="J30" s="30"/>
      <c r="K30" s="30"/>
    </row>
    <row r="31" spans="2:11" ht="13.8">
      <c r="B31" s="55" t="s">
        <v>198</v>
      </c>
      <c r="C31" s="55" t="s">
        <v>246</v>
      </c>
      <c r="D31" s="55" t="s">
        <v>245</v>
      </c>
      <c r="E31" s="55" t="s">
        <v>249</v>
      </c>
      <c r="F31" s="55" t="s">
        <v>242</v>
      </c>
      <c r="G31" s="60"/>
      <c r="H31" s="30"/>
      <c r="I31" s="30"/>
      <c r="J31" s="30"/>
      <c r="K31" s="30"/>
    </row>
    <row r="32" spans="2:11" ht="13.8">
      <c r="B32" s="55" t="s">
        <v>198</v>
      </c>
      <c r="C32" s="55" t="s">
        <v>244</v>
      </c>
      <c r="D32" s="55" t="s">
        <v>245</v>
      </c>
      <c r="E32" s="55" t="s">
        <v>243</v>
      </c>
      <c r="F32" s="55" t="s">
        <v>250</v>
      </c>
      <c r="G32" s="60"/>
      <c r="H32" s="30"/>
      <c r="I32" s="30"/>
      <c r="J32" s="30"/>
      <c r="K32" s="30"/>
    </row>
    <row r="33" spans="2:6" ht="13.8">
      <c r="B33" s="55" t="s">
        <v>198</v>
      </c>
      <c r="C33" s="55" t="s">
        <v>244</v>
      </c>
      <c r="D33" s="55" t="s">
        <v>245</v>
      </c>
      <c r="E33" s="55" t="s">
        <v>251</v>
      </c>
      <c r="F33" s="55" t="s">
        <v>252</v>
      </c>
    </row>
    <row r="34" spans="2:6" ht="13.8">
      <c r="B34" s="55" t="s">
        <v>198</v>
      </c>
      <c r="C34" s="55" t="s">
        <v>244</v>
      </c>
      <c r="D34" s="55" t="s">
        <v>245</v>
      </c>
      <c r="E34" s="55" t="s">
        <v>253</v>
      </c>
      <c r="F34" s="55" t="s">
        <v>254</v>
      </c>
    </row>
    <row r="35" spans="2:6" ht="13.8">
      <c r="B35" s="55" t="s">
        <v>198</v>
      </c>
      <c r="C35" s="55" t="s">
        <v>244</v>
      </c>
      <c r="D35" s="55" t="s">
        <v>245</v>
      </c>
      <c r="E35" s="55" t="s">
        <v>255</v>
      </c>
      <c r="F35" s="55" t="s">
        <v>256</v>
      </c>
    </row>
    <row r="36" spans="2:6" ht="13.8">
      <c r="B36" s="55" t="s">
        <v>198</v>
      </c>
      <c r="C36" s="55" t="s">
        <v>244</v>
      </c>
      <c r="D36" s="55" t="s">
        <v>245</v>
      </c>
      <c r="E36" s="55" t="s">
        <v>257</v>
      </c>
      <c r="F36" s="55" t="s">
        <v>258</v>
      </c>
    </row>
    <row r="37" spans="2:6" ht="13.8">
      <c r="B37" s="55" t="s">
        <v>198</v>
      </c>
      <c r="C37" s="55" t="s">
        <v>244</v>
      </c>
      <c r="D37" s="55" t="s">
        <v>245</v>
      </c>
      <c r="E37" s="55" t="s">
        <v>259</v>
      </c>
      <c r="F37" s="55" t="s">
        <v>260</v>
      </c>
    </row>
    <row r="38" spans="2:6" ht="13.8">
      <c r="B38" s="55" t="s">
        <v>198</v>
      </c>
      <c r="C38" s="55" t="s">
        <v>244</v>
      </c>
      <c r="D38" s="55" t="s">
        <v>245</v>
      </c>
      <c r="E38" s="55" t="s">
        <v>261</v>
      </c>
      <c r="F38" s="55" t="s">
        <v>262</v>
      </c>
    </row>
    <row r="39" spans="2:6" ht="13.8">
      <c r="B39" s="55" t="s">
        <v>198</v>
      </c>
      <c r="C39" s="55" t="s">
        <v>244</v>
      </c>
      <c r="D39" s="55" t="s">
        <v>245</v>
      </c>
      <c r="E39" s="55" t="s">
        <v>263</v>
      </c>
      <c r="F39" s="55" t="s">
        <v>264</v>
      </c>
    </row>
    <row r="40" spans="2:6" ht="13.8">
      <c r="B40" s="55" t="s">
        <v>198</v>
      </c>
      <c r="C40" s="55" t="s">
        <v>244</v>
      </c>
      <c r="D40" s="55" t="s">
        <v>245</v>
      </c>
      <c r="E40" s="55" t="s">
        <v>265</v>
      </c>
      <c r="F40" s="55" t="s">
        <v>228</v>
      </c>
    </row>
    <row r="41" spans="2:6" ht="13.8">
      <c r="B41" s="55" t="s">
        <v>198</v>
      </c>
      <c r="C41" s="55" t="s">
        <v>266</v>
      </c>
      <c r="D41" s="55" t="s">
        <v>267</v>
      </c>
      <c r="E41" s="55" t="s">
        <v>201</v>
      </c>
      <c r="F41" s="55" t="s">
        <v>202</v>
      </c>
    </row>
    <row r="42" spans="2:6" ht="13.8">
      <c r="B42" s="55" t="s">
        <v>198</v>
      </c>
      <c r="C42" s="55" t="s">
        <v>266</v>
      </c>
      <c r="D42" s="55" t="s">
        <v>267</v>
      </c>
      <c r="E42" s="55" t="s">
        <v>206</v>
      </c>
      <c r="F42" s="55" t="s">
        <v>207</v>
      </c>
    </row>
    <row r="43" spans="2:6" ht="13.8">
      <c r="B43" s="55" t="s">
        <v>198</v>
      </c>
      <c r="C43" s="55" t="s">
        <v>266</v>
      </c>
      <c r="D43" s="55" t="s">
        <v>267</v>
      </c>
      <c r="E43" s="55" t="s">
        <v>210</v>
      </c>
      <c r="F43" s="55" t="s">
        <v>211</v>
      </c>
    </row>
    <row r="44" spans="2:6" ht="13.8">
      <c r="B44" s="55" t="s">
        <v>198</v>
      </c>
      <c r="C44" s="55" t="s">
        <v>266</v>
      </c>
      <c r="D44" s="55" t="s">
        <v>267</v>
      </c>
      <c r="E44" s="55" t="s">
        <v>214</v>
      </c>
      <c r="F44" s="55" t="s">
        <v>215</v>
      </c>
    </row>
    <row r="45" spans="2:6" ht="13.8">
      <c r="B45" s="55" t="s">
        <v>198</v>
      </c>
      <c r="C45" s="55" t="s">
        <v>266</v>
      </c>
      <c r="D45" s="55" t="s">
        <v>267</v>
      </c>
      <c r="E45" s="55" t="s">
        <v>219</v>
      </c>
      <c r="F45" s="55" t="s">
        <v>220</v>
      </c>
    </row>
    <row r="46" spans="2:6" ht="13.8">
      <c r="B46" s="55" t="s">
        <v>198</v>
      </c>
      <c r="C46" s="55" t="s">
        <v>266</v>
      </c>
      <c r="D46" s="55" t="s">
        <v>267</v>
      </c>
      <c r="E46" s="55" t="s">
        <v>223</v>
      </c>
      <c r="F46" s="55" t="s">
        <v>224</v>
      </c>
    </row>
    <row r="47" spans="2:6" ht="13.8">
      <c r="B47" s="55" t="s">
        <v>198</v>
      </c>
      <c r="C47" s="55" t="s">
        <v>266</v>
      </c>
      <c r="D47" s="55" t="s">
        <v>267</v>
      </c>
      <c r="E47" s="55" t="s">
        <v>227</v>
      </c>
      <c r="F47" s="55" t="s">
        <v>240</v>
      </c>
    </row>
    <row r="48" spans="2:6" ht="13.8">
      <c r="B48" s="55" t="s">
        <v>198</v>
      </c>
      <c r="C48" s="55" t="s">
        <v>266</v>
      </c>
      <c r="D48" s="55" t="s">
        <v>267</v>
      </c>
      <c r="E48" s="55" t="s">
        <v>241</v>
      </c>
      <c r="F48" s="55" t="s">
        <v>242</v>
      </c>
    </row>
    <row r="49" spans="2:6" ht="13.8">
      <c r="B49" s="55" t="s">
        <v>198</v>
      </c>
      <c r="C49" s="55" t="s">
        <v>266</v>
      </c>
      <c r="D49" s="55" t="s">
        <v>267</v>
      </c>
      <c r="E49" s="55" t="s">
        <v>243</v>
      </c>
      <c r="F49" s="55" t="s">
        <v>250</v>
      </c>
    </row>
    <row r="50" spans="2:6" ht="13.8">
      <c r="B50" s="55" t="s">
        <v>198</v>
      </c>
      <c r="C50" s="55" t="s">
        <v>266</v>
      </c>
      <c r="D50" s="55" t="s">
        <v>267</v>
      </c>
      <c r="E50" s="55" t="s">
        <v>251</v>
      </c>
      <c r="F50" s="55" t="s">
        <v>252</v>
      </c>
    </row>
    <row r="51" spans="2:6" ht="13.8">
      <c r="B51" s="55" t="s">
        <v>198</v>
      </c>
      <c r="C51" s="55" t="s">
        <v>266</v>
      </c>
      <c r="D51" s="55" t="s">
        <v>267</v>
      </c>
      <c r="E51" s="55" t="s">
        <v>253</v>
      </c>
      <c r="F51" s="55" t="s">
        <v>254</v>
      </c>
    </row>
    <row r="52" spans="2:6" ht="13.8">
      <c r="B52" s="55" t="s">
        <v>198</v>
      </c>
      <c r="C52" s="55" t="s">
        <v>266</v>
      </c>
      <c r="D52" s="55" t="s">
        <v>267</v>
      </c>
      <c r="E52" s="55" t="s">
        <v>255</v>
      </c>
      <c r="F52" s="55" t="s">
        <v>256</v>
      </c>
    </row>
    <row r="53" spans="2:6" ht="13.8">
      <c r="B53" s="55" t="s">
        <v>198</v>
      </c>
      <c r="C53" s="55" t="s">
        <v>266</v>
      </c>
      <c r="D53" s="55" t="s">
        <v>267</v>
      </c>
      <c r="E53" s="55" t="s">
        <v>257</v>
      </c>
      <c r="F53" s="55" t="s">
        <v>258</v>
      </c>
    </row>
    <row r="54" spans="2:6" ht="13.8">
      <c r="B54" s="55" t="s">
        <v>198</v>
      </c>
      <c r="C54" s="55" t="s">
        <v>266</v>
      </c>
      <c r="D54" s="55" t="s">
        <v>267</v>
      </c>
      <c r="E54" s="55" t="s">
        <v>259</v>
      </c>
      <c r="F54" s="55" t="s">
        <v>260</v>
      </c>
    </row>
    <row r="55" spans="2:6" ht="13.8">
      <c r="B55" s="55" t="s">
        <v>198</v>
      </c>
      <c r="C55" s="55" t="s">
        <v>266</v>
      </c>
      <c r="D55" s="55" t="s">
        <v>267</v>
      </c>
      <c r="E55" s="55" t="s">
        <v>261</v>
      </c>
      <c r="F55" s="55" t="s">
        <v>262</v>
      </c>
    </row>
    <row r="56" spans="2:6" ht="13.8">
      <c r="B56" s="55" t="s">
        <v>198</v>
      </c>
      <c r="C56" s="55" t="s">
        <v>266</v>
      </c>
      <c r="D56" s="55" t="s">
        <v>267</v>
      </c>
      <c r="E56" s="55" t="s">
        <v>263</v>
      </c>
      <c r="F56" s="55" t="s">
        <v>264</v>
      </c>
    </row>
    <row r="57" spans="2:6" ht="13.8">
      <c r="B57" s="55" t="s">
        <v>198</v>
      </c>
      <c r="C57" s="55" t="s">
        <v>266</v>
      </c>
      <c r="D57" s="55" t="s">
        <v>267</v>
      </c>
      <c r="E57" s="55" t="s">
        <v>265</v>
      </c>
      <c r="F57" s="55" t="s">
        <v>268</v>
      </c>
    </row>
    <row r="58" spans="2:6" ht="13.8">
      <c r="B58" s="55" t="s">
        <v>198</v>
      </c>
      <c r="C58" s="55" t="s">
        <v>266</v>
      </c>
      <c r="D58" s="55" t="s">
        <v>267</v>
      </c>
      <c r="E58" s="55" t="s">
        <v>269</v>
      </c>
      <c r="F58" s="55" t="s">
        <v>228</v>
      </c>
    </row>
    <row r="59" spans="2:6" ht="13.8">
      <c r="B59" s="55" t="s">
        <v>198</v>
      </c>
      <c r="C59" s="55" t="s">
        <v>270</v>
      </c>
      <c r="D59" s="55" t="s">
        <v>271</v>
      </c>
      <c r="E59" s="55" t="s">
        <v>201</v>
      </c>
      <c r="F59" s="55" t="s">
        <v>202</v>
      </c>
    </row>
    <row r="60" spans="2:6" ht="13.8">
      <c r="B60" s="55" t="s">
        <v>198</v>
      </c>
      <c r="C60" s="55" t="s">
        <v>270</v>
      </c>
      <c r="D60" s="55" t="s">
        <v>271</v>
      </c>
      <c r="E60" s="55" t="s">
        <v>206</v>
      </c>
      <c r="F60" s="55" t="s">
        <v>207</v>
      </c>
    </row>
    <row r="61" spans="2:6" ht="13.8">
      <c r="B61" s="55" t="s">
        <v>198</v>
      </c>
      <c r="C61" s="55" t="s">
        <v>270</v>
      </c>
      <c r="D61" s="55" t="s">
        <v>271</v>
      </c>
      <c r="E61" s="55" t="s">
        <v>210</v>
      </c>
      <c r="F61" s="55" t="s">
        <v>215</v>
      </c>
    </row>
    <row r="62" spans="2:6" ht="13.8">
      <c r="B62" s="55" t="s">
        <v>198</v>
      </c>
      <c r="C62" s="55" t="s">
        <v>270</v>
      </c>
      <c r="D62" s="55" t="s">
        <v>271</v>
      </c>
      <c r="E62" s="55" t="s">
        <v>219</v>
      </c>
      <c r="F62" s="55" t="s">
        <v>211</v>
      </c>
    </row>
    <row r="63" spans="2:6" ht="13.8">
      <c r="B63" s="55" t="s">
        <v>198</v>
      </c>
      <c r="C63" s="55" t="s">
        <v>270</v>
      </c>
      <c r="D63" s="55" t="s">
        <v>271</v>
      </c>
      <c r="E63" s="55" t="s">
        <v>214</v>
      </c>
      <c r="F63" s="55" t="s">
        <v>242</v>
      </c>
    </row>
    <row r="64" spans="2:6" ht="13.8">
      <c r="B64" s="55" t="s">
        <v>198</v>
      </c>
      <c r="C64" s="55" t="s">
        <v>270</v>
      </c>
      <c r="D64" s="55" t="s">
        <v>271</v>
      </c>
      <c r="E64" s="55" t="s">
        <v>243</v>
      </c>
      <c r="F64" s="55" t="s">
        <v>240</v>
      </c>
    </row>
    <row r="65" spans="2:6" ht="13.8">
      <c r="B65" s="55" t="s">
        <v>198</v>
      </c>
      <c r="C65" s="55" t="s">
        <v>270</v>
      </c>
      <c r="D65" s="55" t="s">
        <v>271</v>
      </c>
      <c r="E65" s="55" t="s">
        <v>241</v>
      </c>
      <c r="F65" s="55" t="s">
        <v>272</v>
      </c>
    </row>
    <row r="66" spans="2:6" ht="13.8">
      <c r="B66" s="55" t="s">
        <v>198</v>
      </c>
      <c r="C66" s="55" t="s">
        <v>270</v>
      </c>
      <c r="D66" s="55" t="s">
        <v>271</v>
      </c>
      <c r="E66" s="55" t="s">
        <v>273</v>
      </c>
      <c r="F66" s="55" t="s">
        <v>274</v>
      </c>
    </row>
    <row r="67" spans="2:6" ht="13.8">
      <c r="B67" s="55" t="s">
        <v>198</v>
      </c>
      <c r="C67" s="55" t="s">
        <v>270</v>
      </c>
      <c r="D67" s="55" t="s">
        <v>271</v>
      </c>
      <c r="E67" s="55" t="s">
        <v>275</v>
      </c>
      <c r="F67" s="55" t="s">
        <v>250</v>
      </c>
    </row>
    <row r="68" spans="2:6" ht="13.8">
      <c r="B68" s="55" t="s">
        <v>198</v>
      </c>
      <c r="C68" s="55" t="s">
        <v>270</v>
      </c>
      <c r="D68" s="55" t="s">
        <v>271</v>
      </c>
      <c r="E68" s="55" t="s">
        <v>251</v>
      </c>
      <c r="F68" s="55" t="s">
        <v>252</v>
      </c>
    </row>
    <row r="69" spans="2:6" ht="13.8">
      <c r="B69" s="55" t="s">
        <v>198</v>
      </c>
      <c r="C69" s="55" t="s">
        <v>270</v>
      </c>
      <c r="D69" s="55" t="s">
        <v>271</v>
      </c>
      <c r="E69" s="55" t="s">
        <v>253</v>
      </c>
      <c r="F69" s="55" t="s">
        <v>254</v>
      </c>
    </row>
    <row r="70" spans="2:6" ht="13.8">
      <c r="B70" s="55" t="s">
        <v>198</v>
      </c>
      <c r="C70" s="55" t="s">
        <v>270</v>
      </c>
      <c r="D70" s="55" t="s">
        <v>271</v>
      </c>
      <c r="E70" s="55" t="s">
        <v>255</v>
      </c>
      <c r="F70" s="55" t="s">
        <v>256</v>
      </c>
    </row>
    <row r="71" spans="2:6" ht="13.8">
      <c r="B71" s="55" t="s">
        <v>198</v>
      </c>
      <c r="C71" s="55" t="s">
        <v>270</v>
      </c>
      <c r="D71" s="55" t="s">
        <v>271</v>
      </c>
      <c r="E71" s="55" t="s">
        <v>257</v>
      </c>
      <c r="F71" s="55" t="s">
        <v>258</v>
      </c>
    </row>
    <row r="72" spans="2:6" ht="13.8">
      <c r="B72" s="55" t="s">
        <v>198</v>
      </c>
      <c r="C72" s="55" t="s">
        <v>270</v>
      </c>
      <c r="D72" s="55" t="s">
        <v>271</v>
      </c>
      <c r="E72" s="55" t="s">
        <v>259</v>
      </c>
      <c r="F72" s="55" t="s">
        <v>260</v>
      </c>
    </row>
    <row r="73" spans="2:6" ht="13.8">
      <c r="B73" s="55" t="s">
        <v>198</v>
      </c>
      <c r="C73" s="55" t="s">
        <v>270</v>
      </c>
      <c r="D73" s="55" t="s">
        <v>271</v>
      </c>
      <c r="E73" s="55" t="s">
        <v>261</v>
      </c>
      <c r="F73" s="55" t="s">
        <v>262</v>
      </c>
    </row>
    <row r="74" spans="2:6" ht="13.8">
      <c r="B74" s="55" t="s">
        <v>198</v>
      </c>
      <c r="C74" s="55" t="s">
        <v>270</v>
      </c>
      <c r="D74" s="55" t="s">
        <v>271</v>
      </c>
      <c r="E74" s="55" t="s">
        <v>263</v>
      </c>
      <c r="F74" s="55" t="s">
        <v>264</v>
      </c>
    </row>
    <row r="75" spans="2:6" ht="13.8">
      <c r="B75" s="55" t="s">
        <v>198</v>
      </c>
      <c r="C75" s="55" t="s">
        <v>270</v>
      </c>
      <c r="D75" s="55" t="s">
        <v>271</v>
      </c>
      <c r="E75" s="55" t="s">
        <v>265</v>
      </c>
      <c r="F75" s="55" t="s">
        <v>220</v>
      </c>
    </row>
    <row r="76" spans="2:6" ht="13.8">
      <c r="B76" s="55" t="s">
        <v>198</v>
      </c>
      <c r="C76" s="55" t="s">
        <v>270</v>
      </c>
      <c r="D76" s="55" t="s">
        <v>271</v>
      </c>
      <c r="E76" s="55" t="s">
        <v>223</v>
      </c>
      <c r="F76" s="55" t="s">
        <v>224</v>
      </c>
    </row>
    <row r="77" spans="2:6" ht="13.8">
      <c r="B77" s="55" t="s">
        <v>198</v>
      </c>
      <c r="C77" s="55" t="s">
        <v>270</v>
      </c>
      <c r="D77" s="55" t="s">
        <v>271</v>
      </c>
      <c r="E77" s="55" t="s">
        <v>227</v>
      </c>
      <c r="F77" s="55" t="s">
        <v>228</v>
      </c>
    </row>
    <row r="78" spans="2:6" ht="13.8">
      <c r="B78" s="55" t="s">
        <v>198</v>
      </c>
      <c r="C78" s="55" t="s">
        <v>276</v>
      </c>
      <c r="D78" s="55" t="s">
        <v>277</v>
      </c>
      <c r="E78" s="55" t="s">
        <v>201</v>
      </c>
      <c r="F78" s="55" t="s">
        <v>202</v>
      </c>
    </row>
    <row r="79" spans="2:6" ht="13.8">
      <c r="B79" s="55" t="s">
        <v>198</v>
      </c>
      <c r="C79" s="55" t="s">
        <v>276</v>
      </c>
      <c r="D79" s="55" t="s">
        <v>277</v>
      </c>
      <c r="E79" s="55" t="s">
        <v>206</v>
      </c>
      <c r="F79" s="55" t="s">
        <v>207</v>
      </c>
    </row>
    <row r="80" spans="2:6" ht="13.8">
      <c r="B80" s="55" t="s">
        <v>198</v>
      </c>
      <c r="C80" s="55" t="s">
        <v>276</v>
      </c>
      <c r="D80" s="55" t="s">
        <v>277</v>
      </c>
      <c r="E80" s="55" t="s">
        <v>210</v>
      </c>
      <c r="F80" s="55" t="s">
        <v>215</v>
      </c>
    </row>
    <row r="81" spans="2:6" ht="13.8">
      <c r="B81" s="55" t="s">
        <v>198</v>
      </c>
      <c r="C81" s="55" t="s">
        <v>276</v>
      </c>
      <c r="D81" s="55" t="s">
        <v>277</v>
      </c>
      <c r="E81" s="55" t="s">
        <v>219</v>
      </c>
      <c r="F81" s="55" t="s">
        <v>240</v>
      </c>
    </row>
    <row r="82" spans="2:6" ht="13.8">
      <c r="B82" s="55" t="s">
        <v>198</v>
      </c>
      <c r="C82" s="55" t="s">
        <v>276</v>
      </c>
      <c r="D82" s="55" t="s">
        <v>277</v>
      </c>
      <c r="E82" s="55" t="s">
        <v>241</v>
      </c>
      <c r="F82" s="55" t="s">
        <v>272</v>
      </c>
    </row>
    <row r="83" spans="2:6" ht="13.8">
      <c r="B83" s="55" t="s">
        <v>198</v>
      </c>
      <c r="C83" s="55" t="s">
        <v>276</v>
      </c>
      <c r="D83" s="55" t="s">
        <v>277</v>
      </c>
      <c r="E83" s="55" t="s">
        <v>273</v>
      </c>
      <c r="F83" s="55" t="s">
        <v>274</v>
      </c>
    </row>
    <row r="84" spans="2:6" ht="13.8">
      <c r="B84" s="55" t="s">
        <v>198</v>
      </c>
      <c r="C84" s="55" t="s">
        <v>276</v>
      </c>
      <c r="D84" s="55" t="s">
        <v>277</v>
      </c>
      <c r="E84" s="55" t="s">
        <v>275</v>
      </c>
      <c r="F84" s="55" t="s">
        <v>220</v>
      </c>
    </row>
    <row r="85" spans="2:6" ht="13.8">
      <c r="B85" s="55" t="s">
        <v>198</v>
      </c>
      <c r="C85" s="55" t="s">
        <v>276</v>
      </c>
      <c r="D85" s="55" t="s">
        <v>277</v>
      </c>
      <c r="E85" s="55" t="s">
        <v>223</v>
      </c>
      <c r="F85" s="55" t="s">
        <v>224</v>
      </c>
    </row>
    <row r="86" spans="2:6" ht="13.8">
      <c r="B86" s="55" t="s">
        <v>198</v>
      </c>
      <c r="C86" s="55" t="s">
        <v>276</v>
      </c>
      <c r="D86" s="55" t="s">
        <v>277</v>
      </c>
      <c r="E86" s="55" t="s">
        <v>227</v>
      </c>
      <c r="F86" s="55" t="s">
        <v>228</v>
      </c>
    </row>
    <row r="87" spans="2:6" ht="13.8">
      <c r="B87" s="55" t="s">
        <v>198</v>
      </c>
      <c r="C87" s="55" t="s">
        <v>276</v>
      </c>
      <c r="D87" s="55" t="s">
        <v>277</v>
      </c>
      <c r="E87" s="55" t="s">
        <v>201</v>
      </c>
      <c r="F87" s="55" t="s">
        <v>202</v>
      </c>
    </row>
    <row r="88" spans="2:6" ht="13.8">
      <c r="B88" s="55" t="s">
        <v>198</v>
      </c>
      <c r="C88" s="55" t="s">
        <v>276</v>
      </c>
      <c r="D88" s="55" t="s">
        <v>277</v>
      </c>
      <c r="E88" s="55" t="s">
        <v>206</v>
      </c>
      <c r="F88" s="55" t="s">
        <v>207</v>
      </c>
    </row>
    <row r="89" spans="2:6" ht="13.8">
      <c r="B89" s="55" t="s">
        <v>198</v>
      </c>
      <c r="C89" s="55" t="s">
        <v>276</v>
      </c>
      <c r="D89" s="55" t="s">
        <v>277</v>
      </c>
      <c r="E89" s="55" t="s">
        <v>210</v>
      </c>
      <c r="F89" s="55" t="s">
        <v>215</v>
      </c>
    </row>
    <row r="90" spans="2:6" ht="13.8">
      <c r="B90" s="55" t="s">
        <v>198</v>
      </c>
      <c r="C90" s="55" t="s">
        <v>276</v>
      </c>
      <c r="D90" s="55" t="s">
        <v>277</v>
      </c>
      <c r="E90" s="55" t="s">
        <v>219</v>
      </c>
      <c r="F90" s="55" t="s">
        <v>240</v>
      </c>
    </row>
    <row r="91" spans="2:6" ht="13.8">
      <c r="B91" s="55" t="s">
        <v>198</v>
      </c>
      <c r="C91" s="55" t="s">
        <v>276</v>
      </c>
      <c r="D91" s="55" t="s">
        <v>277</v>
      </c>
      <c r="E91" s="55" t="s">
        <v>241</v>
      </c>
      <c r="F91" s="55" t="s">
        <v>272</v>
      </c>
    </row>
    <row r="92" spans="2:6" ht="13.8">
      <c r="B92" s="55" t="s">
        <v>198</v>
      </c>
      <c r="C92" s="55" t="s">
        <v>276</v>
      </c>
      <c r="D92" s="55" t="s">
        <v>277</v>
      </c>
      <c r="E92" s="55" t="s">
        <v>273</v>
      </c>
      <c r="F92" s="55" t="s">
        <v>274</v>
      </c>
    </row>
    <row r="93" spans="2:6" ht="13.8">
      <c r="B93" s="55" t="s">
        <v>198</v>
      </c>
      <c r="C93" s="55" t="s">
        <v>276</v>
      </c>
      <c r="D93" s="55" t="s">
        <v>277</v>
      </c>
      <c r="E93" s="55" t="s">
        <v>275</v>
      </c>
      <c r="F93" s="55" t="s">
        <v>220</v>
      </c>
    </row>
    <row r="94" spans="2:6" ht="13.8">
      <c r="B94" s="55" t="s">
        <v>198</v>
      </c>
      <c r="C94" s="55" t="s">
        <v>276</v>
      </c>
      <c r="D94" s="55" t="s">
        <v>277</v>
      </c>
      <c r="E94" s="55" t="s">
        <v>223</v>
      </c>
      <c r="F94" s="55" t="s">
        <v>224</v>
      </c>
    </row>
    <row r="95" spans="2:6" ht="13.8">
      <c r="B95" s="55" t="s">
        <v>198</v>
      </c>
      <c r="C95" s="55" t="s">
        <v>276</v>
      </c>
      <c r="D95" s="55" t="s">
        <v>277</v>
      </c>
      <c r="E95" s="55" t="s">
        <v>227</v>
      </c>
      <c r="F95" s="55" t="s">
        <v>228</v>
      </c>
    </row>
    <row r="96" spans="2:6" ht="13.8">
      <c r="B96" s="55" t="s">
        <v>198</v>
      </c>
      <c r="C96" s="55" t="s">
        <v>278</v>
      </c>
      <c r="D96" s="55" t="s">
        <v>279</v>
      </c>
      <c r="E96" s="55" t="s">
        <v>201</v>
      </c>
      <c r="F96" s="55" t="s">
        <v>202</v>
      </c>
    </row>
    <row r="97" spans="2:6" ht="13.8">
      <c r="B97" s="55" t="s">
        <v>198</v>
      </c>
      <c r="C97" s="55" t="s">
        <v>278</v>
      </c>
      <c r="D97" s="55" t="s">
        <v>279</v>
      </c>
      <c r="E97" s="55" t="s">
        <v>206</v>
      </c>
      <c r="F97" s="55" t="s">
        <v>215</v>
      </c>
    </row>
    <row r="98" spans="2:6" ht="13.8">
      <c r="B98" s="55" t="s">
        <v>198</v>
      </c>
      <c r="C98" s="55" t="s">
        <v>278</v>
      </c>
      <c r="D98" s="55" t="s">
        <v>279</v>
      </c>
      <c r="E98" s="55" t="s">
        <v>219</v>
      </c>
      <c r="F98" s="55" t="s">
        <v>211</v>
      </c>
    </row>
    <row r="99" spans="2:6" ht="13.8">
      <c r="B99" s="55" t="s">
        <v>198</v>
      </c>
      <c r="C99" s="55" t="s">
        <v>278</v>
      </c>
      <c r="D99" s="55" t="s">
        <v>279</v>
      </c>
      <c r="E99" s="55" t="s">
        <v>214</v>
      </c>
      <c r="F99" s="55" t="s">
        <v>220</v>
      </c>
    </row>
    <row r="100" spans="2:6" ht="13.8">
      <c r="B100" s="55" t="s">
        <v>198</v>
      </c>
      <c r="C100" s="55" t="s">
        <v>278</v>
      </c>
      <c r="D100" s="55" t="s">
        <v>279</v>
      </c>
      <c r="E100" s="55" t="s">
        <v>223</v>
      </c>
      <c r="F100" s="55" t="s">
        <v>224</v>
      </c>
    </row>
    <row r="101" spans="2:6" ht="13.8">
      <c r="B101" s="55" t="s">
        <v>198</v>
      </c>
      <c r="C101" s="55" t="s">
        <v>278</v>
      </c>
      <c r="D101" s="55" t="s">
        <v>279</v>
      </c>
      <c r="E101" s="55" t="s">
        <v>227</v>
      </c>
      <c r="F101" s="55" t="s">
        <v>228</v>
      </c>
    </row>
    <row r="102" spans="2:6" ht="13.8">
      <c r="B102" s="55" t="s">
        <v>198</v>
      </c>
      <c r="C102" s="55" t="s">
        <v>280</v>
      </c>
      <c r="D102" s="55" t="s">
        <v>281</v>
      </c>
      <c r="E102" s="55" t="s">
        <v>201</v>
      </c>
      <c r="F102" s="55" t="s">
        <v>202</v>
      </c>
    </row>
    <row r="103" spans="2:6" ht="13.8">
      <c r="B103" s="55" t="s">
        <v>198</v>
      </c>
      <c r="C103" s="55" t="s">
        <v>280</v>
      </c>
      <c r="D103" s="55" t="s">
        <v>281</v>
      </c>
      <c r="E103" s="55" t="s">
        <v>206</v>
      </c>
      <c r="F103" s="55" t="s">
        <v>215</v>
      </c>
    </row>
    <row r="104" spans="2:6" ht="13.8">
      <c r="B104" s="55" t="s">
        <v>198</v>
      </c>
      <c r="C104" s="55" t="s">
        <v>280</v>
      </c>
      <c r="D104" s="55" t="s">
        <v>281</v>
      </c>
      <c r="E104" s="55" t="s">
        <v>219</v>
      </c>
      <c r="F104" s="55" t="s">
        <v>211</v>
      </c>
    </row>
    <row r="105" spans="2:6" ht="13.8">
      <c r="B105" s="55" t="s">
        <v>198</v>
      </c>
      <c r="C105" s="55" t="s">
        <v>280</v>
      </c>
      <c r="D105" s="55" t="s">
        <v>281</v>
      </c>
      <c r="E105" s="55" t="s">
        <v>214</v>
      </c>
      <c r="F105" s="55" t="s">
        <v>220</v>
      </c>
    </row>
    <row r="106" spans="2:6" ht="13.8">
      <c r="B106" s="55" t="s">
        <v>198</v>
      </c>
      <c r="C106" s="55" t="s">
        <v>280</v>
      </c>
      <c r="D106" s="55" t="s">
        <v>281</v>
      </c>
      <c r="E106" s="55" t="s">
        <v>223</v>
      </c>
      <c r="F106" s="55" t="s">
        <v>224</v>
      </c>
    </row>
    <row r="107" spans="2:6" ht="13.8">
      <c r="B107" s="55" t="s">
        <v>198</v>
      </c>
      <c r="C107" s="55" t="s">
        <v>280</v>
      </c>
      <c r="D107" s="55" t="s">
        <v>281</v>
      </c>
      <c r="E107" s="55" t="s">
        <v>227</v>
      </c>
      <c r="F107" s="55" t="s">
        <v>228</v>
      </c>
    </row>
    <row r="108" spans="2:6" ht="13.8">
      <c r="B108" s="55" t="s">
        <v>198</v>
      </c>
      <c r="C108" s="55" t="s">
        <v>282</v>
      </c>
      <c r="D108" s="55" t="s">
        <v>283</v>
      </c>
      <c r="E108" s="55" t="s">
        <v>201</v>
      </c>
      <c r="F108" s="55" t="s">
        <v>202</v>
      </c>
    </row>
    <row r="109" spans="2:6" ht="13.8">
      <c r="B109" s="55" t="s">
        <v>198</v>
      </c>
      <c r="C109" s="55" t="s">
        <v>282</v>
      </c>
      <c r="D109" s="55" t="s">
        <v>283</v>
      </c>
      <c r="E109" s="55" t="s">
        <v>206</v>
      </c>
      <c r="F109" s="55" t="s">
        <v>215</v>
      </c>
    </row>
    <row r="110" spans="2:6" ht="13.8">
      <c r="B110" s="55" t="s">
        <v>198</v>
      </c>
      <c r="C110" s="55" t="s">
        <v>282</v>
      </c>
      <c r="D110" s="55" t="s">
        <v>283</v>
      </c>
      <c r="E110" s="55" t="s">
        <v>219</v>
      </c>
      <c r="F110" s="55" t="s">
        <v>211</v>
      </c>
    </row>
    <row r="111" spans="2:6" ht="13.8">
      <c r="B111" s="55" t="s">
        <v>198</v>
      </c>
      <c r="C111" s="55" t="s">
        <v>282</v>
      </c>
      <c r="D111" s="55" t="s">
        <v>283</v>
      </c>
      <c r="E111" s="55" t="s">
        <v>214</v>
      </c>
      <c r="F111" s="55" t="s">
        <v>220</v>
      </c>
    </row>
    <row r="112" spans="2:6" ht="13.8">
      <c r="B112" s="55" t="s">
        <v>198</v>
      </c>
      <c r="C112" s="55" t="s">
        <v>282</v>
      </c>
      <c r="D112" s="55" t="s">
        <v>283</v>
      </c>
      <c r="E112" s="55" t="s">
        <v>223</v>
      </c>
      <c r="F112" s="55" t="s">
        <v>224</v>
      </c>
    </row>
    <row r="113" spans="2:6" ht="13.8">
      <c r="B113" s="55" t="s">
        <v>198</v>
      </c>
      <c r="C113" s="55" t="s">
        <v>282</v>
      </c>
      <c r="D113" s="55" t="s">
        <v>283</v>
      </c>
      <c r="E113" s="55" t="s">
        <v>227</v>
      </c>
      <c r="F113" s="55" t="s">
        <v>284</v>
      </c>
    </row>
    <row r="114" spans="2:6" ht="13.8">
      <c r="B114" s="55" t="s">
        <v>285</v>
      </c>
      <c r="C114" s="55" t="s">
        <v>286</v>
      </c>
      <c r="D114" s="55" t="s">
        <v>287</v>
      </c>
      <c r="E114" s="55" t="s">
        <v>288</v>
      </c>
      <c r="F114" s="55" t="s">
        <v>289</v>
      </c>
    </row>
    <row r="115" spans="2:6" ht="13.8">
      <c r="B115" s="55" t="s">
        <v>285</v>
      </c>
      <c r="C115" s="55" t="s">
        <v>286</v>
      </c>
      <c r="D115" s="55" t="s">
        <v>287</v>
      </c>
      <c r="E115" s="55" t="s">
        <v>290</v>
      </c>
      <c r="F115" s="55" t="s">
        <v>291</v>
      </c>
    </row>
    <row r="116" spans="2:6" ht="13.8">
      <c r="B116" s="55" t="s">
        <v>285</v>
      </c>
      <c r="C116" s="55" t="s">
        <v>292</v>
      </c>
      <c r="D116" s="55" t="s">
        <v>287</v>
      </c>
      <c r="E116" s="55" t="s">
        <v>293</v>
      </c>
      <c r="F116" s="55" t="s">
        <v>294</v>
      </c>
    </row>
    <row r="117" spans="2:6" ht="13.8">
      <c r="B117" s="55" t="s">
        <v>295</v>
      </c>
      <c r="C117" s="55" t="s">
        <v>292</v>
      </c>
      <c r="D117" s="55" t="s">
        <v>287</v>
      </c>
      <c r="E117" s="55" t="s">
        <v>296</v>
      </c>
      <c r="F117" s="55" t="s">
        <v>297</v>
      </c>
    </row>
    <row r="118" spans="2:6" ht="13.8">
      <c r="B118" s="55" t="s">
        <v>285</v>
      </c>
      <c r="C118" s="55" t="s">
        <v>292</v>
      </c>
      <c r="D118" s="55" t="s">
        <v>287</v>
      </c>
      <c r="E118" s="55" t="s">
        <v>290</v>
      </c>
      <c r="F118" s="55" t="s">
        <v>291</v>
      </c>
    </row>
    <row r="119" spans="2:6" ht="13.8">
      <c r="B119" s="55" t="s">
        <v>285</v>
      </c>
      <c r="C119" s="55" t="s">
        <v>298</v>
      </c>
      <c r="D119" s="55" t="s">
        <v>299</v>
      </c>
      <c r="E119" s="55" t="s">
        <v>300</v>
      </c>
      <c r="F119" s="55" t="s">
        <v>301</v>
      </c>
    </row>
    <row r="120" spans="2:6" ht="13.8">
      <c r="B120" s="55" t="s">
        <v>285</v>
      </c>
      <c r="C120" s="55" t="s">
        <v>298</v>
      </c>
      <c r="D120" s="55" t="s">
        <v>299</v>
      </c>
      <c r="E120" s="55" t="s">
        <v>290</v>
      </c>
      <c r="F120" s="55" t="s">
        <v>291</v>
      </c>
    </row>
    <row r="121" spans="2:6" ht="13.8">
      <c r="B121" s="55" t="s">
        <v>285</v>
      </c>
      <c r="C121" s="55" t="s">
        <v>302</v>
      </c>
      <c r="D121" s="55" t="s">
        <v>303</v>
      </c>
      <c r="E121" s="55" t="s">
        <v>304</v>
      </c>
      <c r="F121" s="55" t="s">
        <v>305</v>
      </c>
    </row>
    <row r="122" spans="2:6" ht="13.8">
      <c r="B122" s="55" t="s">
        <v>285</v>
      </c>
      <c r="C122" s="55" t="s">
        <v>302</v>
      </c>
      <c r="D122" s="55" t="s">
        <v>303</v>
      </c>
      <c r="E122" s="55" t="s">
        <v>290</v>
      </c>
      <c r="F122" s="55" t="s">
        <v>291</v>
      </c>
    </row>
    <row r="123" spans="2:6" ht="13.8">
      <c r="B123" s="55" t="s">
        <v>306</v>
      </c>
      <c r="C123" s="55" t="s">
        <v>307</v>
      </c>
      <c r="D123" s="55" t="s">
        <v>308</v>
      </c>
      <c r="E123" s="55" t="s">
        <v>309</v>
      </c>
      <c r="F123" s="55" t="s">
        <v>310</v>
      </c>
    </row>
    <row r="124" spans="2:6" ht="13.8">
      <c r="B124" s="55" t="s">
        <v>306</v>
      </c>
      <c r="C124" s="55" t="s">
        <v>311</v>
      </c>
      <c r="D124" s="55" t="s">
        <v>312</v>
      </c>
      <c r="E124" s="55" t="s">
        <v>311</v>
      </c>
      <c r="F124" s="55" t="s">
        <v>310</v>
      </c>
    </row>
    <row r="125" spans="2:6" ht="13.8">
      <c r="B125" s="55" t="s">
        <v>306</v>
      </c>
      <c r="C125" s="55" t="s">
        <v>313</v>
      </c>
      <c r="D125" s="55" t="s">
        <v>314</v>
      </c>
      <c r="E125" s="55" t="s">
        <v>313</v>
      </c>
      <c r="F125" s="55" t="s">
        <v>310</v>
      </c>
    </row>
    <row r="126" spans="2:6" ht="13.8">
      <c r="B126" s="55" t="s">
        <v>306</v>
      </c>
      <c r="C126" s="55" t="s">
        <v>315</v>
      </c>
      <c r="D126" s="55" t="s">
        <v>316</v>
      </c>
      <c r="E126" s="55" t="s">
        <v>315</v>
      </c>
      <c r="F126" s="55" t="s">
        <v>310</v>
      </c>
    </row>
    <row r="127" spans="2:6" ht="13.8">
      <c r="B127" s="55" t="s">
        <v>306</v>
      </c>
      <c r="C127" s="55" t="s">
        <v>317</v>
      </c>
      <c r="D127" s="55" t="s">
        <v>318</v>
      </c>
      <c r="E127" s="55" t="s">
        <v>319</v>
      </c>
      <c r="F127" s="55" t="s">
        <v>310</v>
      </c>
    </row>
    <row r="128" spans="2:6" ht="13.8">
      <c r="B128" s="55" t="s">
        <v>320</v>
      </c>
      <c r="C128" s="55" t="s">
        <v>321</v>
      </c>
      <c r="D128" s="55" t="s">
        <v>318</v>
      </c>
      <c r="E128" s="55" t="s">
        <v>290</v>
      </c>
      <c r="F128" s="55" t="s">
        <v>322</v>
      </c>
    </row>
    <row r="129" spans="2:6" ht="13.8">
      <c r="B129" s="55" t="s">
        <v>320</v>
      </c>
      <c r="C129" s="55" t="s">
        <v>323</v>
      </c>
      <c r="D129" s="55" t="s">
        <v>324</v>
      </c>
      <c r="E129" s="55" t="s">
        <v>325</v>
      </c>
      <c r="F129" s="55" t="s">
        <v>310</v>
      </c>
    </row>
    <row r="130" spans="2:6" ht="13.8">
      <c r="B130" s="55" t="s">
        <v>306</v>
      </c>
      <c r="C130" s="55" t="s">
        <v>323</v>
      </c>
      <c r="D130" s="55" t="s">
        <v>324</v>
      </c>
      <c r="E130" s="55" t="s">
        <v>124</v>
      </c>
      <c r="F130" s="55" t="s">
        <v>322</v>
      </c>
    </row>
    <row r="131" spans="2:6" ht="13.8">
      <c r="B131" s="55" t="s">
        <v>306</v>
      </c>
      <c r="C131" s="55" t="s">
        <v>326</v>
      </c>
      <c r="D131" s="55" t="s">
        <v>327</v>
      </c>
      <c r="E131" s="55" t="s">
        <v>328</v>
      </c>
      <c r="F131" s="55" t="s">
        <v>310</v>
      </c>
    </row>
    <row r="132" spans="2:6" ht="13.8">
      <c r="B132" s="55" t="s">
        <v>306</v>
      </c>
      <c r="C132" s="55" t="s">
        <v>329</v>
      </c>
      <c r="D132" s="55" t="s">
        <v>327</v>
      </c>
      <c r="E132" s="55" t="s">
        <v>330</v>
      </c>
      <c r="F132" s="55" t="s">
        <v>322</v>
      </c>
    </row>
    <row r="133" spans="2:6" ht="13.8">
      <c r="B133" s="55" t="s">
        <v>306</v>
      </c>
      <c r="C133" s="55" t="s">
        <v>329</v>
      </c>
      <c r="D133" s="55" t="s">
        <v>327</v>
      </c>
      <c r="E133" s="55" t="s">
        <v>331</v>
      </c>
      <c r="F133" s="55" t="s">
        <v>332</v>
      </c>
    </row>
    <row r="134" spans="2:6" ht="13.8">
      <c r="B134" s="55" t="s">
        <v>306</v>
      </c>
      <c r="C134" s="55" t="s">
        <v>329</v>
      </c>
      <c r="D134" s="55" t="s">
        <v>327</v>
      </c>
      <c r="E134" s="55" t="s">
        <v>290</v>
      </c>
      <c r="F134" s="55" t="s">
        <v>333</v>
      </c>
    </row>
    <row r="135" spans="2:6" ht="13.8">
      <c r="B135" s="55" t="s">
        <v>306</v>
      </c>
      <c r="C135" s="55" t="s">
        <v>334</v>
      </c>
      <c r="D135" s="55" t="s">
        <v>335</v>
      </c>
      <c r="E135" s="55" t="s">
        <v>334</v>
      </c>
      <c r="F135" s="55" t="s">
        <v>310</v>
      </c>
    </row>
    <row r="136" spans="2:6" ht="13.8">
      <c r="B136" s="55" t="s">
        <v>306</v>
      </c>
      <c r="C136" s="55" t="s">
        <v>336</v>
      </c>
      <c r="D136" s="55" t="s">
        <v>335</v>
      </c>
      <c r="E136" s="55" t="s">
        <v>290</v>
      </c>
      <c r="F136" s="55" t="s">
        <v>322</v>
      </c>
    </row>
    <row r="137" spans="2:6" ht="13.8">
      <c r="B137" s="55" t="s">
        <v>306</v>
      </c>
      <c r="C137" s="55" t="s">
        <v>337</v>
      </c>
      <c r="D137" s="55" t="s">
        <v>338</v>
      </c>
      <c r="E137" s="55" t="s">
        <v>339</v>
      </c>
      <c r="F137" s="55" t="s">
        <v>310</v>
      </c>
    </row>
    <row r="138" spans="2:6" ht="13.8">
      <c r="B138" s="55" t="s">
        <v>306</v>
      </c>
      <c r="C138" s="55" t="s">
        <v>337</v>
      </c>
      <c r="D138" s="55" t="s">
        <v>338</v>
      </c>
      <c r="E138" s="55" t="s">
        <v>340</v>
      </c>
      <c r="F138" s="55" t="s">
        <v>322</v>
      </c>
    </row>
    <row r="139" spans="2:6" ht="13.8">
      <c r="B139" s="55" t="s">
        <v>306</v>
      </c>
      <c r="C139" s="55" t="s">
        <v>337</v>
      </c>
      <c r="D139" s="55" t="s">
        <v>338</v>
      </c>
      <c r="E139" s="55" t="s">
        <v>341</v>
      </c>
      <c r="F139" s="55" t="s">
        <v>332</v>
      </c>
    </row>
    <row r="140" spans="2:6" ht="13.8">
      <c r="B140" s="55" t="s">
        <v>306</v>
      </c>
      <c r="C140" s="55" t="s">
        <v>337</v>
      </c>
      <c r="D140" s="55" t="s">
        <v>338</v>
      </c>
      <c r="E140" s="55" t="s">
        <v>342</v>
      </c>
      <c r="F140" s="55" t="s">
        <v>333</v>
      </c>
    </row>
    <row r="141" spans="2:6" ht="13.8">
      <c r="B141" s="55" t="s">
        <v>306</v>
      </c>
      <c r="C141" s="55" t="s">
        <v>343</v>
      </c>
      <c r="D141" s="55" t="s">
        <v>338</v>
      </c>
      <c r="E141" s="55" t="s">
        <v>344</v>
      </c>
      <c r="F141" s="55" t="s">
        <v>345</v>
      </c>
    </row>
    <row r="142" spans="2:6" ht="13.8">
      <c r="B142" s="55" t="s">
        <v>306</v>
      </c>
      <c r="C142" s="55" t="s">
        <v>337</v>
      </c>
      <c r="D142" s="55" t="s">
        <v>338</v>
      </c>
      <c r="E142" s="55" t="s">
        <v>346</v>
      </c>
      <c r="F142" s="55" t="s">
        <v>347</v>
      </c>
    </row>
    <row r="143" spans="2:6" ht="13.8">
      <c r="B143" s="55" t="s">
        <v>306</v>
      </c>
      <c r="C143" s="55" t="s">
        <v>337</v>
      </c>
      <c r="D143" s="55" t="s">
        <v>338</v>
      </c>
      <c r="E143" s="55" t="s">
        <v>348</v>
      </c>
      <c r="F143" s="55" t="s">
        <v>349</v>
      </c>
    </row>
    <row r="144" spans="2:6" ht="13.8">
      <c r="B144" s="55" t="s">
        <v>306</v>
      </c>
      <c r="C144" s="55" t="s">
        <v>337</v>
      </c>
      <c r="D144" s="55" t="s">
        <v>338</v>
      </c>
      <c r="E144" s="55" t="s">
        <v>350</v>
      </c>
      <c r="F144" s="55" t="s">
        <v>351</v>
      </c>
    </row>
    <row r="145" spans="2:6" ht="13.8">
      <c r="B145" s="55" t="s">
        <v>306</v>
      </c>
      <c r="C145" s="55" t="s">
        <v>337</v>
      </c>
      <c r="D145" s="55" t="s">
        <v>338</v>
      </c>
      <c r="E145" s="55" t="s">
        <v>352</v>
      </c>
      <c r="F145" s="55" t="s">
        <v>353</v>
      </c>
    </row>
    <row r="146" spans="2:6" ht="13.8">
      <c r="B146" s="55" t="s">
        <v>306</v>
      </c>
      <c r="C146" s="55" t="s">
        <v>337</v>
      </c>
      <c r="D146" s="55" t="s">
        <v>338</v>
      </c>
      <c r="E146" s="55" t="s">
        <v>354</v>
      </c>
      <c r="F146" s="55" t="s">
        <v>355</v>
      </c>
    </row>
    <row r="147" spans="2:6" ht="13.8">
      <c r="B147" s="55" t="s">
        <v>306</v>
      </c>
      <c r="C147" s="55" t="s">
        <v>337</v>
      </c>
      <c r="D147" s="55" t="s">
        <v>338</v>
      </c>
      <c r="E147" s="55" t="s">
        <v>356</v>
      </c>
      <c r="F147" s="55" t="s">
        <v>357</v>
      </c>
    </row>
    <row r="148" spans="2:6" ht="13.8">
      <c r="B148" s="55" t="s">
        <v>306</v>
      </c>
      <c r="C148" s="55" t="s">
        <v>337</v>
      </c>
      <c r="D148" s="55" t="s">
        <v>338</v>
      </c>
      <c r="E148" s="55" t="s">
        <v>358</v>
      </c>
      <c r="F148" s="55" t="s">
        <v>359</v>
      </c>
    </row>
    <row r="149" spans="2:6" ht="13.8">
      <c r="B149" s="55" t="s">
        <v>306</v>
      </c>
      <c r="C149" s="55" t="s">
        <v>337</v>
      </c>
      <c r="D149" s="55" t="s">
        <v>338</v>
      </c>
      <c r="E149" s="55" t="s">
        <v>352</v>
      </c>
      <c r="F149" s="55" t="s">
        <v>360</v>
      </c>
    </row>
    <row r="150" spans="2:6" ht="13.8">
      <c r="B150" s="55" t="s">
        <v>306</v>
      </c>
      <c r="C150" s="55" t="s">
        <v>337</v>
      </c>
      <c r="D150" s="55" t="s">
        <v>338</v>
      </c>
      <c r="E150" s="55" t="s">
        <v>354</v>
      </c>
      <c r="F150" s="55" t="s">
        <v>361</v>
      </c>
    </row>
    <row r="151" spans="2:6" ht="13.8">
      <c r="B151" s="55" t="s">
        <v>306</v>
      </c>
      <c r="C151" s="55" t="s">
        <v>337</v>
      </c>
      <c r="D151" s="55" t="s">
        <v>338</v>
      </c>
      <c r="E151" s="55" t="s">
        <v>356</v>
      </c>
      <c r="F151" s="55" t="s">
        <v>362</v>
      </c>
    </row>
    <row r="152" spans="2:6" ht="13.8">
      <c r="B152" s="55" t="s">
        <v>306</v>
      </c>
      <c r="C152" s="55" t="s">
        <v>337</v>
      </c>
      <c r="D152" s="55" t="s">
        <v>338</v>
      </c>
      <c r="E152" s="55" t="s">
        <v>358</v>
      </c>
      <c r="F152" s="55" t="s">
        <v>363</v>
      </c>
    </row>
    <row r="153" spans="2:6" ht="13.8">
      <c r="B153" s="55" t="s">
        <v>306</v>
      </c>
      <c r="C153" s="55" t="s">
        <v>337</v>
      </c>
      <c r="D153" s="55" t="s">
        <v>338</v>
      </c>
      <c r="E153" s="55" t="s">
        <v>364</v>
      </c>
      <c r="F153" s="55" t="s">
        <v>365</v>
      </c>
    </row>
    <row r="154" spans="2:6" ht="13.8">
      <c r="B154" s="55" t="s">
        <v>306</v>
      </c>
      <c r="C154" s="55" t="s">
        <v>337</v>
      </c>
      <c r="D154" s="55" t="s">
        <v>338</v>
      </c>
      <c r="E154" s="55" t="s">
        <v>366</v>
      </c>
      <c r="F154" s="55" t="s">
        <v>367</v>
      </c>
    </row>
    <row r="155" spans="2:6" ht="13.8">
      <c r="B155" s="55" t="s">
        <v>306</v>
      </c>
      <c r="C155" s="55" t="s">
        <v>337</v>
      </c>
      <c r="D155" s="55" t="s">
        <v>338</v>
      </c>
      <c r="E155" s="55" t="s">
        <v>368</v>
      </c>
      <c r="F155" s="55" t="s">
        <v>369</v>
      </c>
    </row>
    <row r="156" spans="2:6" ht="13.8">
      <c r="B156" s="55" t="s">
        <v>306</v>
      </c>
      <c r="C156" s="55" t="s">
        <v>337</v>
      </c>
      <c r="D156" s="55" t="s">
        <v>338</v>
      </c>
      <c r="E156" s="55" t="s">
        <v>370</v>
      </c>
      <c r="F156" s="55" t="s">
        <v>371</v>
      </c>
    </row>
    <row r="157" spans="2:6" ht="13.8">
      <c r="B157" s="55" t="s">
        <v>306</v>
      </c>
      <c r="C157" s="55" t="s">
        <v>337</v>
      </c>
      <c r="D157" s="55" t="s">
        <v>338</v>
      </c>
      <c r="E157" s="55" t="s">
        <v>372</v>
      </c>
      <c r="F157" s="55" t="s">
        <v>373</v>
      </c>
    </row>
    <row r="158" spans="2:6" ht="13.8">
      <c r="B158" s="55" t="s">
        <v>306</v>
      </c>
      <c r="C158" s="55" t="s">
        <v>337</v>
      </c>
      <c r="D158" s="55" t="s">
        <v>338</v>
      </c>
      <c r="E158" s="55" t="s">
        <v>374</v>
      </c>
      <c r="F158" s="55" t="s">
        <v>375</v>
      </c>
    </row>
    <row r="159" spans="2:6" ht="13.8">
      <c r="B159" s="55" t="s">
        <v>306</v>
      </c>
      <c r="C159" s="55" t="s">
        <v>337</v>
      </c>
      <c r="D159" s="55" t="s">
        <v>338</v>
      </c>
      <c r="E159" s="55" t="s">
        <v>376</v>
      </c>
      <c r="F159" s="55" t="s">
        <v>377</v>
      </c>
    </row>
    <row r="160" spans="2:6" ht="13.8">
      <c r="B160" s="55" t="s">
        <v>306</v>
      </c>
      <c r="C160" s="55" t="s">
        <v>337</v>
      </c>
      <c r="D160" s="55" t="s">
        <v>338</v>
      </c>
      <c r="E160" s="55" t="s">
        <v>378</v>
      </c>
      <c r="F160" s="55" t="s">
        <v>379</v>
      </c>
    </row>
    <row r="161" spans="2:6" ht="13.8">
      <c r="B161" s="55" t="s">
        <v>306</v>
      </c>
      <c r="C161" s="55" t="s">
        <v>337</v>
      </c>
      <c r="D161" s="55" t="s">
        <v>338</v>
      </c>
      <c r="E161" s="55" t="s">
        <v>372</v>
      </c>
      <c r="F161" s="55" t="s">
        <v>380</v>
      </c>
    </row>
    <row r="162" spans="2:6" ht="13.8">
      <c r="B162" s="55" t="s">
        <v>306</v>
      </c>
      <c r="C162" s="55" t="s">
        <v>337</v>
      </c>
      <c r="D162" s="55" t="s">
        <v>338</v>
      </c>
      <c r="E162" s="55" t="s">
        <v>374</v>
      </c>
      <c r="F162" s="55" t="s">
        <v>381</v>
      </c>
    </row>
    <row r="163" spans="2:6" ht="13.8">
      <c r="B163" s="55" t="s">
        <v>306</v>
      </c>
      <c r="C163" s="55" t="s">
        <v>337</v>
      </c>
      <c r="D163" s="55" t="s">
        <v>338</v>
      </c>
      <c r="E163" s="55" t="s">
        <v>376</v>
      </c>
      <c r="F163" s="55" t="s">
        <v>382</v>
      </c>
    </row>
    <row r="164" spans="2:6" ht="13.8">
      <c r="B164" s="55" t="s">
        <v>306</v>
      </c>
      <c r="C164" s="55" t="s">
        <v>337</v>
      </c>
      <c r="D164" s="55" t="s">
        <v>338</v>
      </c>
      <c r="E164" s="55" t="s">
        <v>378</v>
      </c>
      <c r="F164" s="55" t="s">
        <v>383</v>
      </c>
    </row>
    <row r="165" spans="2:6" ht="13.8">
      <c r="B165" s="55" t="s">
        <v>306</v>
      </c>
      <c r="C165" s="55" t="s">
        <v>337</v>
      </c>
      <c r="D165" s="55" t="s">
        <v>338</v>
      </c>
      <c r="E165" s="55" t="s">
        <v>384</v>
      </c>
      <c r="F165" s="55" t="s">
        <v>385</v>
      </c>
    </row>
    <row r="166" spans="2:6" ht="13.8">
      <c r="B166" s="55" t="s">
        <v>306</v>
      </c>
      <c r="C166" s="55" t="s">
        <v>337</v>
      </c>
      <c r="D166" s="55" t="s">
        <v>338</v>
      </c>
      <c r="E166" s="55" t="s">
        <v>386</v>
      </c>
      <c r="F166" s="55" t="s">
        <v>387</v>
      </c>
    </row>
    <row r="167" spans="2:6" ht="13.8">
      <c r="B167" s="55" t="s">
        <v>306</v>
      </c>
      <c r="C167" s="55" t="s">
        <v>337</v>
      </c>
      <c r="D167" s="55" t="s">
        <v>338</v>
      </c>
      <c r="E167" s="55" t="s">
        <v>388</v>
      </c>
      <c r="F167" s="55" t="s">
        <v>389</v>
      </c>
    </row>
    <row r="168" spans="2:6" ht="13.8">
      <c r="B168" s="55" t="s">
        <v>306</v>
      </c>
      <c r="C168" s="55" t="s">
        <v>337</v>
      </c>
      <c r="D168" s="55" t="s">
        <v>338</v>
      </c>
      <c r="E168" s="55" t="s">
        <v>390</v>
      </c>
      <c r="F168" s="55" t="s">
        <v>391</v>
      </c>
    </row>
    <row r="169" spans="2:6" ht="13.8">
      <c r="B169" s="55" t="s">
        <v>306</v>
      </c>
      <c r="C169" s="55" t="s">
        <v>337</v>
      </c>
      <c r="D169" s="55" t="s">
        <v>338</v>
      </c>
      <c r="E169" s="55" t="s">
        <v>392</v>
      </c>
      <c r="F169" s="55" t="s">
        <v>393</v>
      </c>
    </row>
    <row r="170" spans="2:6" ht="13.8">
      <c r="B170" s="55" t="s">
        <v>306</v>
      </c>
      <c r="C170" s="55" t="s">
        <v>337</v>
      </c>
      <c r="D170" s="55" t="s">
        <v>338</v>
      </c>
      <c r="E170" s="55" t="s">
        <v>394</v>
      </c>
      <c r="F170" s="55" t="s">
        <v>395</v>
      </c>
    </row>
    <row r="171" spans="2:6" ht="13.8">
      <c r="B171" s="55" t="s">
        <v>306</v>
      </c>
      <c r="C171" s="55" t="s">
        <v>337</v>
      </c>
      <c r="D171" s="55" t="s">
        <v>338</v>
      </c>
      <c r="E171" s="55" t="s">
        <v>396</v>
      </c>
      <c r="F171" s="55" t="s">
        <v>397</v>
      </c>
    </row>
    <row r="172" spans="2:6" ht="13.8">
      <c r="B172" s="55" t="s">
        <v>306</v>
      </c>
      <c r="C172" s="55" t="s">
        <v>337</v>
      </c>
      <c r="D172" s="55" t="s">
        <v>338</v>
      </c>
      <c r="E172" s="55" t="s">
        <v>398</v>
      </c>
      <c r="F172" s="55" t="s">
        <v>399</v>
      </c>
    </row>
    <row r="173" spans="2:6" ht="13.8">
      <c r="B173" s="55" t="s">
        <v>400</v>
      </c>
      <c r="C173" s="55" t="s">
        <v>401</v>
      </c>
      <c r="D173" s="55" t="s">
        <v>402</v>
      </c>
      <c r="E173" s="55" t="s">
        <v>403</v>
      </c>
      <c r="F173" s="55" t="s">
        <v>404</v>
      </c>
    </row>
    <row r="174" spans="2:6" ht="13.8">
      <c r="B174" s="55" t="s">
        <v>400</v>
      </c>
      <c r="C174" s="55" t="s">
        <v>401</v>
      </c>
      <c r="D174" s="55" t="s">
        <v>402</v>
      </c>
      <c r="E174" s="55" t="s">
        <v>405</v>
      </c>
      <c r="F174" s="55" t="s">
        <v>406</v>
      </c>
    </row>
    <row r="175" spans="2:6" ht="13.8">
      <c r="B175" s="55" t="s">
        <v>400</v>
      </c>
      <c r="C175" s="55" t="s">
        <v>401</v>
      </c>
      <c r="D175" s="55" t="s">
        <v>402</v>
      </c>
      <c r="E175" s="55" t="s">
        <v>407</v>
      </c>
      <c r="F175" s="55" t="s">
        <v>408</v>
      </c>
    </row>
    <row r="176" spans="2:6" ht="13.8">
      <c r="B176" s="55" t="s">
        <v>400</v>
      </c>
      <c r="C176" s="55" t="s">
        <v>401</v>
      </c>
      <c r="D176" s="55" t="s">
        <v>402</v>
      </c>
      <c r="E176" s="55" t="s">
        <v>409</v>
      </c>
      <c r="F176" s="55" t="s">
        <v>410</v>
      </c>
    </row>
    <row r="177" spans="2:6" ht="13.8">
      <c r="B177" s="55" t="s">
        <v>400</v>
      </c>
      <c r="C177" s="55" t="s">
        <v>401</v>
      </c>
      <c r="D177" s="55" t="s">
        <v>402</v>
      </c>
      <c r="E177" s="55" t="s">
        <v>411</v>
      </c>
      <c r="F177" s="55" t="s">
        <v>412</v>
      </c>
    </row>
    <row r="178" spans="2:6" ht="13.8">
      <c r="B178" s="55" t="s">
        <v>400</v>
      </c>
      <c r="C178" s="55" t="s">
        <v>401</v>
      </c>
      <c r="D178" s="55" t="s">
        <v>402</v>
      </c>
      <c r="E178" s="55" t="s">
        <v>413</v>
      </c>
      <c r="F178" s="55" t="s">
        <v>414</v>
      </c>
    </row>
    <row r="179" spans="2:6" ht="13.8">
      <c r="B179" s="55" t="s">
        <v>400</v>
      </c>
      <c r="C179" s="55" t="s">
        <v>401</v>
      </c>
      <c r="D179" s="55" t="s">
        <v>402</v>
      </c>
      <c r="E179" s="55" t="s">
        <v>290</v>
      </c>
      <c r="F179" s="55" t="s">
        <v>415</v>
      </c>
    </row>
    <row r="180" spans="2:6" ht="13.8">
      <c r="B180" s="55" t="s">
        <v>400</v>
      </c>
      <c r="C180" s="55" t="s">
        <v>416</v>
      </c>
      <c r="D180" s="55" t="s">
        <v>417</v>
      </c>
      <c r="E180" s="55" t="s">
        <v>418</v>
      </c>
      <c r="F180" s="55" t="s">
        <v>419</v>
      </c>
    </row>
    <row r="181" spans="2:6" ht="13.8">
      <c r="B181" s="55" t="s">
        <v>400</v>
      </c>
      <c r="C181" s="55" t="s">
        <v>416</v>
      </c>
      <c r="D181" s="55" t="s">
        <v>417</v>
      </c>
      <c r="E181" s="55" t="s">
        <v>149</v>
      </c>
      <c r="F181" s="55" t="s">
        <v>404</v>
      </c>
    </row>
    <row r="182" spans="2:6" ht="13.8">
      <c r="B182" s="55" t="s">
        <v>400</v>
      </c>
      <c r="C182" s="55" t="s">
        <v>416</v>
      </c>
      <c r="D182" s="55" t="s">
        <v>417</v>
      </c>
      <c r="E182" s="55" t="s">
        <v>420</v>
      </c>
      <c r="F182" s="55" t="s">
        <v>406</v>
      </c>
    </row>
    <row r="183" spans="2:6" ht="13.8">
      <c r="B183" s="55" t="s">
        <v>400</v>
      </c>
      <c r="C183" s="55" t="s">
        <v>416</v>
      </c>
      <c r="D183" s="55" t="s">
        <v>417</v>
      </c>
      <c r="E183" s="55" t="s">
        <v>153</v>
      </c>
      <c r="F183" s="55" t="s">
        <v>408</v>
      </c>
    </row>
    <row r="184" spans="2:6" ht="13.8">
      <c r="B184" s="55" t="s">
        <v>400</v>
      </c>
      <c r="C184" s="55" t="s">
        <v>416</v>
      </c>
      <c r="D184" s="55" t="s">
        <v>417</v>
      </c>
      <c r="E184" s="55" t="s">
        <v>413</v>
      </c>
      <c r="F184" s="55" t="s">
        <v>410</v>
      </c>
    </row>
    <row r="185" spans="2:6" ht="13.8">
      <c r="B185" s="55" t="s">
        <v>400</v>
      </c>
      <c r="C185" s="55" t="s">
        <v>416</v>
      </c>
      <c r="D185" s="55" t="s">
        <v>417</v>
      </c>
      <c r="E185" s="55" t="s">
        <v>421</v>
      </c>
      <c r="F185" s="55" t="s">
        <v>412</v>
      </c>
    </row>
    <row r="186" spans="2:6" ht="13.8">
      <c r="B186" s="55" t="s">
        <v>400</v>
      </c>
      <c r="C186" s="55" t="s">
        <v>416</v>
      </c>
      <c r="D186" s="55" t="s">
        <v>417</v>
      </c>
      <c r="E186" s="55" t="s">
        <v>290</v>
      </c>
      <c r="F186" s="55" t="s">
        <v>414</v>
      </c>
    </row>
    <row r="187" spans="2:6" ht="13.8">
      <c r="B187" s="55" t="s">
        <v>400</v>
      </c>
      <c r="C187" s="55" t="s">
        <v>422</v>
      </c>
      <c r="D187" s="55" t="s">
        <v>423</v>
      </c>
      <c r="E187" s="55" t="s">
        <v>424</v>
      </c>
      <c r="F187" s="55" t="s">
        <v>419</v>
      </c>
    </row>
    <row r="188" spans="2:6" ht="13.8">
      <c r="B188" s="55" t="s">
        <v>400</v>
      </c>
      <c r="C188" s="55" t="s">
        <v>422</v>
      </c>
      <c r="D188" s="55" t="s">
        <v>423</v>
      </c>
      <c r="E188" s="55" t="s">
        <v>425</v>
      </c>
      <c r="F188" s="55" t="s">
        <v>404</v>
      </c>
    </row>
    <row r="189" spans="2:6" ht="13.8">
      <c r="B189" s="55" t="s">
        <v>400</v>
      </c>
      <c r="C189" s="55" t="s">
        <v>422</v>
      </c>
      <c r="D189" s="55" t="s">
        <v>423</v>
      </c>
      <c r="E189" s="55" t="s">
        <v>290</v>
      </c>
      <c r="F189" s="55" t="s">
        <v>406</v>
      </c>
    </row>
    <row r="190" spans="2:6" ht="13.8">
      <c r="B190" s="55" t="s">
        <v>426</v>
      </c>
      <c r="C190" s="55" t="s">
        <v>427</v>
      </c>
      <c r="D190" s="55" t="s">
        <v>428</v>
      </c>
      <c r="E190" s="55" t="s">
        <v>429</v>
      </c>
      <c r="F190" s="55" t="s">
        <v>284</v>
      </c>
    </row>
    <row r="191" spans="2:6" ht="13.8">
      <c r="B191" s="55" t="s">
        <v>430</v>
      </c>
      <c r="C191" s="55" t="s">
        <v>431</v>
      </c>
      <c r="D191" s="55" t="s">
        <v>428</v>
      </c>
      <c r="E191" s="55" t="s">
        <v>432</v>
      </c>
      <c r="F191" s="55" t="s">
        <v>433</v>
      </c>
    </row>
    <row r="192" spans="2:6" ht="13.8">
      <c r="B192" s="55" t="s">
        <v>430</v>
      </c>
      <c r="C192" s="55" t="s">
        <v>431</v>
      </c>
      <c r="D192" s="55" t="s">
        <v>428</v>
      </c>
      <c r="E192" s="55" t="s">
        <v>434</v>
      </c>
      <c r="F192" s="55" t="s">
        <v>435</v>
      </c>
    </row>
    <row r="193" spans="2:6" ht="13.8">
      <c r="B193" s="55" t="s">
        <v>430</v>
      </c>
      <c r="C193" s="55" t="s">
        <v>431</v>
      </c>
      <c r="D193" s="55" t="s">
        <v>428</v>
      </c>
      <c r="E193" s="55" t="s">
        <v>436</v>
      </c>
      <c r="F193" s="55" t="s">
        <v>437</v>
      </c>
    </row>
    <row r="194" spans="2:6" ht="13.8">
      <c r="B194" s="55" t="s">
        <v>430</v>
      </c>
      <c r="C194" s="55" t="s">
        <v>431</v>
      </c>
      <c r="D194" s="55" t="s">
        <v>428</v>
      </c>
      <c r="E194" s="55" t="s">
        <v>438</v>
      </c>
      <c r="F194" s="55" t="s">
        <v>439</v>
      </c>
    </row>
    <row r="195" spans="2:6" ht="13.8">
      <c r="B195" s="55" t="s">
        <v>430</v>
      </c>
      <c r="C195" s="55" t="s">
        <v>431</v>
      </c>
      <c r="D195" s="55" t="s">
        <v>428</v>
      </c>
      <c r="E195" s="55" t="s">
        <v>440</v>
      </c>
      <c r="F195" s="55" t="s">
        <v>441</v>
      </c>
    </row>
    <row r="196" spans="2:6" ht="13.8">
      <c r="B196" s="55" t="s">
        <v>430</v>
      </c>
      <c r="C196" s="55" t="s">
        <v>431</v>
      </c>
      <c r="D196" s="55" t="s">
        <v>428</v>
      </c>
      <c r="E196" s="55" t="s">
        <v>442</v>
      </c>
      <c r="F196" s="55" t="s">
        <v>443</v>
      </c>
    </row>
    <row r="197" spans="2:6" ht="13.8">
      <c r="B197" s="55" t="s">
        <v>430</v>
      </c>
      <c r="C197" s="55" t="s">
        <v>431</v>
      </c>
      <c r="D197" s="55" t="s">
        <v>428</v>
      </c>
      <c r="E197" s="55" t="s">
        <v>444</v>
      </c>
      <c r="F197" s="55" t="s">
        <v>445</v>
      </c>
    </row>
    <row r="198" spans="2:6" ht="13.8">
      <c r="B198" s="55" t="s">
        <v>430</v>
      </c>
      <c r="C198" s="55" t="s">
        <v>431</v>
      </c>
      <c r="D198" s="55" t="s">
        <v>428</v>
      </c>
      <c r="E198" s="55" t="s">
        <v>446</v>
      </c>
      <c r="F198" s="55" t="s">
        <v>447</v>
      </c>
    </row>
    <row r="199" spans="2:6" ht="13.8">
      <c r="B199" s="55" t="s">
        <v>430</v>
      </c>
      <c r="C199" s="55" t="s">
        <v>431</v>
      </c>
      <c r="D199" s="55" t="s">
        <v>428</v>
      </c>
      <c r="E199" s="55" t="s">
        <v>448</v>
      </c>
      <c r="F199" s="55" t="s">
        <v>449</v>
      </c>
    </row>
    <row r="200" spans="2:6" ht="13.8">
      <c r="B200" s="55" t="s">
        <v>430</v>
      </c>
      <c r="C200" s="55" t="s">
        <v>431</v>
      </c>
      <c r="D200" s="55" t="s">
        <v>428</v>
      </c>
      <c r="E200" s="55" t="s">
        <v>450</v>
      </c>
      <c r="F200" s="55" t="s">
        <v>451</v>
      </c>
    </row>
    <row r="201" spans="2:6" ht="13.8">
      <c r="B201" s="55" t="s">
        <v>430</v>
      </c>
      <c r="C201" s="55" t="s">
        <v>431</v>
      </c>
      <c r="D201" s="55" t="s">
        <v>428</v>
      </c>
      <c r="E201" s="55" t="s">
        <v>452</v>
      </c>
      <c r="F201" s="55" t="s">
        <v>453</v>
      </c>
    </row>
    <row r="202" spans="2:6" ht="13.8">
      <c r="B202" s="55" t="s">
        <v>430</v>
      </c>
      <c r="C202" s="55" t="s">
        <v>431</v>
      </c>
      <c r="D202" s="55" t="s">
        <v>428</v>
      </c>
      <c r="E202" s="55" t="s">
        <v>454</v>
      </c>
      <c r="F202" s="55" t="s">
        <v>455</v>
      </c>
    </row>
    <row r="203" spans="2:6" ht="13.8">
      <c r="B203" s="55" t="s">
        <v>430</v>
      </c>
      <c r="C203" s="55" t="s">
        <v>456</v>
      </c>
      <c r="D203" s="55" t="s">
        <v>457</v>
      </c>
      <c r="E203" s="55" t="s">
        <v>458</v>
      </c>
      <c r="F203" s="55" t="s">
        <v>284</v>
      </c>
    </row>
    <row r="204" spans="2:6" ht="13.8">
      <c r="B204" s="55" t="s">
        <v>430</v>
      </c>
      <c r="C204" s="55" t="s">
        <v>456</v>
      </c>
      <c r="D204" s="55" t="s">
        <v>457</v>
      </c>
      <c r="E204" s="55" t="s">
        <v>432</v>
      </c>
      <c r="F204" s="55" t="s">
        <v>433</v>
      </c>
    </row>
    <row r="205" spans="2:6" ht="13.8">
      <c r="B205" s="55" t="s">
        <v>430</v>
      </c>
      <c r="C205" s="55" t="s">
        <v>456</v>
      </c>
      <c r="D205" s="55" t="s">
        <v>457</v>
      </c>
      <c r="E205" s="55" t="s">
        <v>434</v>
      </c>
      <c r="F205" s="55" t="s">
        <v>435</v>
      </c>
    </row>
    <row r="206" spans="2:6" ht="13.8">
      <c r="B206" s="55" t="s">
        <v>430</v>
      </c>
      <c r="C206" s="55" t="s">
        <v>456</v>
      </c>
      <c r="D206" s="55" t="s">
        <v>457</v>
      </c>
      <c r="E206" s="55" t="s">
        <v>436</v>
      </c>
      <c r="F206" s="55" t="s">
        <v>437</v>
      </c>
    </row>
    <row r="207" spans="2:6" ht="13.8">
      <c r="B207" s="55" t="s">
        <v>430</v>
      </c>
      <c r="C207" s="55" t="s">
        <v>456</v>
      </c>
      <c r="D207" s="55" t="s">
        <v>457</v>
      </c>
      <c r="E207" s="55" t="s">
        <v>438</v>
      </c>
      <c r="F207" s="55" t="s">
        <v>439</v>
      </c>
    </row>
    <row r="208" spans="2:6" ht="13.8">
      <c r="B208" s="55" t="s">
        <v>430</v>
      </c>
      <c r="C208" s="55" t="s">
        <v>456</v>
      </c>
      <c r="D208" s="55" t="s">
        <v>457</v>
      </c>
      <c r="E208" s="55" t="s">
        <v>440</v>
      </c>
      <c r="F208" s="55" t="s">
        <v>441</v>
      </c>
    </row>
    <row r="209" spans="2:6" ht="13.8">
      <c r="B209" s="55" t="s">
        <v>430</v>
      </c>
      <c r="C209" s="55" t="s">
        <v>456</v>
      </c>
      <c r="D209" s="55" t="s">
        <v>457</v>
      </c>
      <c r="E209" s="55" t="s">
        <v>442</v>
      </c>
      <c r="F209" s="55" t="s">
        <v>443</v>
      </c>
    </row>
    <row r="210" spans="2:6" ht="13.8">
      <c r="B210" s="55" t="s">
        <v>430</v>
      </c>
      <c r="C210" s="55" t="s">
        <v>456</v>
      </c>
      <c r="D210" s="55" t="s">
        <v>457</v>
      </c>
      <c r="E210" s="55" t="s">
        <v>459</v>
      </c>
      <c r="F210" s="55" t="s">
        <v>445</v>
      </c>
    </row>
    <row r="211" spans="2:6" ht="13.8">
      <c r="B211" s="55" t="s">
        <v>430</v>
      </c>
      <c r="C211" s="55" t="s">
        <v>456</v>
      </c>
      <c r="D211" s="55" t="s">
        <v>457</v>
      </c>
      <c r="E211" s="55" t="s">
        <v>446</v>
      </c>
      <c r="F211" s="55" t="s">
        <v>447</v>
      </c>
    </row>
    <row r="212" spans="2:6" ht="13.8">
      <c r="B212" s="55" t="s">
        <v>430</v>
      </c>
      <c r="C212" s="55" t="s">
        <v>456</v>
      </c>
      <c r="D212" s="55" t="s">
        <v>457</v>
      </c>
      <c r="E212" s="55" t="s">
        <v>448</v>
      </c>
      <c r="F212" s="55" t="s">
        <v>449</v>
      </c>
    </row>
    <row r="213" spans="2:6" ht="13.8">
      <c r="B213" s="55" t="s">
        <v>430</v>
      </c>
      <c r="C213" s="55" t="s">
        <v>456</v>
      </c>
      <c r="D213" s="55" t="s">
        <v>457</v>
      </c>
      <c r="E213" s="55" t="s">
        <v>450</v>
      </c>
      <c r="F213" s="55" t="s">
        <v>451</v>
      </c>
    </row>
    <row r="214" spans="2:6" ht="13.8">
      <c r="B214" s="55" t="s">
        <v>430</v>
      </c>
      <c r="C214" s="55" t="s">
        <v>456</v>
      </c>
      <c r="D214" s="55" t="s">
        <v>457</v>
      </c>
      <c r="E214" s="55" t="s">
        <v>452</v>
      </c>
      <c r="F214" s="55" t="s">
        <v>453</v>
      </c>
    </row>
    <row r="215" spans="2:6" ht="13.8">
      <c r="B215" s="55" t="s">
        <v>430</v>
      </c>
      <c r="C215" s="55" t="s">
        <v>456</v>
      </c>
      <c r="D215" s="55" t="s">
        <v>457</v>
      </c>
      <c r="E215" s="55" t="s">
        <v>454</v>
      </c>
      <c r="F215" s="55" t="s">
        <v>455</v>
      </c>
    </row>
    <row r="216" spans="2:6" ht="13.8">
      <c r="B216" s="55" t="s">
        <v>430</v>
      </c>
      <c r="C216" s="55" t="s">
        <v>460</v>
      </c>
      <c r="D216" s="55" t="s">
        <v>461</v>
      </c>
      <c r="E216" s="55" t="s">
        <v>458</v>
      </c>
      <c r="F216" s="55" t="s">
        <v>284</v>
      </c>
    </row>
    <row r="217" spans="2:6" ht="13.8">
      <c r="B217" s="55" t="s">
        <v>430</v>
      </c>
      <c r="C217" s="55" t="s">
        <v>460</v>
      </c>
      <c r="D217" s="55" t="s">
        <v>461</v>
      </c>
      <c r="E217" s="55" t="s">
        <v>432</v>
      </c>
      <c r="F217" s="55" t="s">
        <v>433</v>
      </c>
    </row>
    <row r="218" spans="2:6" ht="13.8">
      <c r="B218" s="55" t="s">
        <v>430</v>
      </c>
      <c r="C218" s="55" t="s">
        <v>460</v>
      </c>
      <c r="D218" s="55" t="s">
        <v>461</v>
      </c>
      <c r="E218" s="55" t="s">
        <v>434</v>
      </c>
      <c r="F218" s="55" t="s">
        <v>435</v>
      </c>
    </row>
    <row r="219" spans="2:6" ht="13.8">
      <c r="B219" s="55" t="s">
        <v>430</v>
      </c>
      <c r="C219" s="55" t="s">
        <v>460</v>
      </c>
      <c r="D219" s="55" t="s">
        <v>461</v>
      </c>
      <c r="E219" s="55" t="s">
        <v>436</v>
      </c>
      <c r="F219" s="55" t="s">
        <v>437</v>
      </c>
    </row>
    <row r="220" spans="2:6" ht="13.8">
      <c r="B220" s="55" t="s">
        <v>430</v>
      </c>
      <c r="C220" s="55" t="s">
        <v>460</v>
      </c>
      <c r="D220" s="55" t="s">
        <v>461</v>
      </c>
      <c r="E220" s="55" t="s">
        <v>438</v>
      </c>
      <c r="F220" s="55" t="s">
        <v>439</v>
      </c>
    </row>
    <row r="221" spans="2:6" ht="13.8">
      <c r="B221" s="55" t="s">
        <v>430</v>
      </c>
      <c r="C221" s="55" t="s">
        <v>460</v>
      </c>
      <c r="D221" s="55" t="s">
        <v>461</v>
      </c>
      <c r="E221" s="55" t="s">
        <v>440</v>
      </c>
      <c r="F221" s="55" t="s">
        <v>441</v>
      </c>
    </row>
    <row r="222" spans="2:6" ht="13.8">
      <c r="B222" s="55" t="s">
        <v>430</v>
      </c>
      <c r="C222" s="55" t="s">
        <v>460</v>
      </c>
      <c r="D222" s="55" t="s">
        <v>461</v>
      </c>
      <c r="E222" s="55" t="s">
        <v>442</v>
      </c>
      <c r="F222" s="55" t="s">
        <v>443</v>
      </c>
    </row>
    <row r="223" spans="2:6" ht="13.8">
      <c r="B223" s="55" t="s">
        <v>430</v>
      </c>
      <c r="C223" s="55" t="s">
        <v>460</v>
      </c>
      <c r="D223" s="55" t="s">
        <v>461</v>
      </c>
      <c r="E223" s="55" t="s">
        <v>459</v>
      </c>
      <c r="F223" s="55" t="s">
        <v>445</v>
      </c>
    </row>
    <row r="224" spans="2:6" ht="13.8">
      <c r="B224" s="55" t="s">
        <v>430</v>
      </c>
      <c r="C224" s="55" t="s">
        <v>460</v>
      </c>
      <c r="D224" s="55" t="s">
        <v>461</v>
      </c>
      <c r="E224" s="55" t="s">
        <v>446</v>
      </c>
      <c r="F224" s="55" t="s">
        <v>447</v>
      </c>
    </row>
    <row r="225" spans="2:6" ht="13.8">
      <c r="B225" s="55" t="s">
        <v>430</v>
      </c>
      <c r="C225" s="55" t="s">
        <v>460</v>
      </c>
      <c r="D225" s="55" t="s">
        <v>461</v>
      </c>
      <c r="E225" s="55" t="s">
        <v>448</v>
      </c>
      <c r="F225" s="55" t="s">
        <v>449</v>
      </c>
    </row>
    <row r="226" spans="2:6" ht="13.8">
      <c r="B226" s="55" t="s">
        <v>430</v>
      </c>
      <c r="C226" s="55" t="s">
        <v>460</v>
      </c>
      <c r="D226" s="55" t="s">
        <v>461</v>
      </c>
      <c r="E226" s="55" t="s">
        <v>450</v>
      </c>
      <c r="F226" s="55" t="s">
        <v>451</v>
      </c>
    </row>
    <row r="227" spans="2:6" ht="13.8">
      <c r="B227" s="55" t="s">
        <v>430</v>
      </c>
      <c r="C227" s="55" t="s">
        <v>460</v>
      </c>
      <c r="D227" s="55" t="s">
        <v>461</v>
      </c>
      <c r="E227" s="55" t="s">
        <v>452</v>
      </c>
      <c r="F227" s="55" t="s">
        <v>453</v>
      </c>
    </row>
    <row r="228" spans="2:6" ht="13.8">
      <c r="B228" s="55" t="s">
        <v>430</v>
      </c>
      <c r="C228" s="55" t="s">
        <v>460</v>
      </c>
      <c r="D228" s="55" t="s">
        <v>461</v>
      </c>
      <c r="E228" s="55" t="s">
        <v>454</v>
      </c>
      <c r="F228" s="55" t="s">
        <v>455</v>
      </c>
    </row>
    <row r="229" spans="2:6" ht="13.8">
      <c r="B229" s="55" t="s">
        <v>426</v>
      </c>
      <c r="C229" s="55" t="s">
        <v>462</v>
      </c>
      <c r="D229" s="55" t="s">
        <v>463</v>
      </c>
      <c r="E229" s="55" t="s">
        <v>458</v>
      </c>
      <c r="F229" s="55" t="s">
        <v>284</v>
      </c>
    </row>
    <row r="230" spans="2:6" ht="13.8">
      <c r="B230" s="55" t="s">
        <v>430</v>
      </c>
      <c r="C230" s="55" t="s">
        <v>464</v>
      </c>
      <c r="D230" s="55" t="s">
        <v>463</v>
      </c>
      <c r="E230" s="55" t="s">
        <v>432</v>
      </c>
      <c r="F230" s="55" t="s">
        <v>433</v>
      </c>
    </row>
    <row r="231" spans="2:6" ht="13.8">
      <c r="B231" s="55" t="s">
        <v>430</v>
      </c>
      <c r="C231" s="55" t="s">
        <v>464</v>
      </c>
      <c r="D231" s="55" t="s">
        <v>463</v>
      </c>
      <c r="E231" s="55" t="s">
        <v>434</v>
      </c>
      <c r="F231" s="55" t="s">
        <v>435</v>
      </c>
    </row>
    <row r="232" spans="2:6" ht="13.8">
      <c r="B232" s="55" t="s">
        <v>430</v>
      </c>
      <c r="C232" s="55" t="s">
        <v>464</v>
      </c>
      <c r="D232" s="55" t="s">
        <v>463</v>
      </c>
      <c r="E232" s="55" t="s">
        <v>436</v>
      </c>
      <c r="F232" s="55" t="s">
        <v>437</v>
      </c>
    </row>
    <row r="233" spans="2:6" ht="13.8">
      <c r="B233" s="55" t="s">
        <v>430</v>
      </c>
      <c r="C233" s="55" t="s">
        <v>464</v>
      </c>
      <c r="D233" s="55" t="s">
        <v>463</v>
      </c>
      <c r="E233" s="55" t="s">
        <v>438</v>
      </c>
      <c r="F233" s="55" t="s">
        <v>439</v>
      </c>
    </row>
    <row r="234" spans="2:6" ht="13.8">
      <c r="B234" s="55" t="s">
        <v>430</v>
      </c>
      <c r="C234" s="55" t="s">
        <v>464</v>
      </c>
      <c r="D234" s="55" t="s">
        <v>463</v>
      </c>
      <c r="E234" s="55" t="s">
        <v>440</v>
      </c>
      <c r="F234" s="55" t="s">
        <v>441</v>
      </c>
    </row>
    <row r="235" spans="2:6" ht="13.8">
      <c r="B235" s="55" t="s">
        <v>430</v>
      </c>
      <c r="C235" s="55" t="s">
        <v>464</v>
      </c>
      <c r="D235" s="55" t="s">
        <v>463</v>
      </c>
      <c r="E235" s="55" t="s">
        <v>442</v>
      </c>
      <c r="F235" s="55" t="s">
        <v>443</v>
      </c>
    </row>
    <row r="236" spans="2:6" ht="13.8">
      <c r="B236" s="55" t="s">
        <v>430</v>
      </c>
      <c r="C236" s="55" t="s">
        <v>464</v>
      </c>
      <c r="D236" s="55" t="s">
        <v>463</v>
      </c>
      <c r="E236" s="55" t="s">
        <v>459</v>
      </c>
      <c r="F236" s="55" t="s">
        <v>445</v>
      </c>
    </row>
    <row r="237" spans="2:6" ht="13.8">
      <c r="B237" s="55" t="s">
        <v>430</v>
      </c>
      <c r="C237" s="55" t="s">
        <v>464</v>
      </c>
      <c r="D237" s="55" t="s">
        <v>463</v>
      </c>
      <c r="E237" s="55" t="s">
        <v>446</v>
      </c>
      <c r="F237" s="55" t="s">
        <v>447</v>
      </c>
    </row>
    <row r="238" spans="2:6" ht="13.8">
      <c r="B238" s="55" t="s">
        <v>430</v>
      </c>
      <c r="C238" s="55" t="s">
        <v>464</v>
      </c>
      <c r="D238" s="55" t="s">
        <v>463</v>
      </c>
      <c r="E238" s="55" t="s">
        <v>448</v>
      </c>
      <c r="F238" s="55" t="s">
        <v>449</v>
      </c>
    </row>
    <row r="239" spans="2:6" ht="13.8">
      <c r="B239" s="55" t="s">
        <v>430</v>
      </c>
      <c r="C239" s="55" t="s">
        <v>464</v>
      </c>
      <c r="D239" s="55" t="s">
        <v>463</v>
      </c>
      <c r="E239" s="55" t="s">
        <v>450</v>
      </c>
      <c r="F239" s="55" t="s">
        <v>451</v>
      </c>
    </row>
    <row r="240" spans="2:6" ht="13.8">
      <c r="B240" s="55" t="s">
        <v>430</v>
      </c>
      <c r="C240" s="55" t="s">
        <v>464</v>
      </c>
      <c r="D240" s="55" t="s">
        <v>463</v>
      </c>
      <c r="E240" s="55" t="s">
        <v>452</v>
      </c>
      <c r="F240" s="55" t="s">
        <v>453</v>
      </c>
    </row>
    <row r="241" spans="2:6" ht="13.8">
      <c r="B241" s="55" t="s">
        <v>430</v>
      </c>
      <c r="C241" s="55" t="s">
        <v>464</v>
      </c>
      <c r="D241" s="55" t="s">
        <v>463</v>
      </c>
      <c r="E241" s="55" t="s">
        <v>454</v>
      </c>
      <c r="F241" s="55" t="s">
        <v>455</v>
      </c>
    </row>
    <row r="242" spans="2:6" ht="13.8">
      <c r="B242" s="55" t="s">
        <v>430</v>
      </c>
      <c r="C242" s="55" t="s">
        <v>465</v>
      </c>
      <c r="D242" s="55" t="s">
        <v>466</v>
      </c>
      <c r="E242" s="55" t="s">
        <v>458</v>
      </c>
      <c r="F242" s="55" t="s">
        <v>284</v>
      </c>
    </row>
    <row r="243" spans="2:6" ht="13.8">
      <c r="B243" s="55" t="s">
        <v>430</v>
      </c>
      <c r="C243" s="55" t="s">
        <v>465</v>
      </c>
      <c r="D243" s="55" t="s">
        <v>466</v>
      </c>
      <c r="E243" s="55" t="s">
        <v>432</v>
      </c>
      <c r="F243" s="55" t="s">
        <v>433</v>
      </c>
    </row>
    <row r="244" spans="2:6" ht="13.8">
      <c r="B244" s="55" t="s">
        <v>430</v>
      </c>
      <c r="C244" s="55" t="s">
        <v>465</v>
      </c>
      <c r="D244" s="55" t="s">
        <v>466</v>
      </c>
      <c r="E244" s="55" t="s">
        <v>434</v>
      </c>
      <c r="F244" s="55" t="s">
        <v>435</v>
      </c>
    </row>
    <row r="245" spans="2:6" ht="13.8">
      <c r="B245" s="55" t="s">
        <v>430</v>
      </c>
      <c r="C245" s="55" t="s">
        <v>465</v>
      </c>
      <c r="D245" s="55" t="s">
        <v>466</v>
      </c>
      <c r="E245" s="55" t="s">
        <v>436</v>
      </c>
      <c r="F245" s="55" t="s">
        <v>437</v>
      </c>
    </row>
    <row r="246" spans="2:6" ht="13.8">
      <c r="B246" s="55" t="s">
        <v>430</v>
      </c>
      <c r="C246" s="55" t="s">
        <v>465</v>
      </c>
      <c r="D246" s="55" t="s">
        <v>466</v>
      </c>
      <c r="E246" s="55" t="s">
        <v>438</v>
      </c>
      <c r="F246" s="55" t="s">
        <v>439</v>
      </c>
    </row>
    <row r="247" spans="2:6" ht="13.8">
      <c r="B247" s="55" t="s">
        <v>430</v>
      </c>
      <c r="C247" s="55" t="s">
        <v>465</v>
      </c>
      <c r="D247" s="55" t="s">
        <v>466</v>
      </c>
      <c r="E247" s="55" t="s">
        <v>440</v>
      </c>
      <c r="F247" s="55" t="s">
        <v>441</v>
      </c>
    </row>
    <row r="248" spans="2:6" ht="13.8">
      <c r="B248" s="55" t="s">
        <v>430</v>
      </c>
      <c r="C248" s="55" t="s">
        <v>465</v>
      </c>
      <c r="D248" s="55" t="s">
        <v>466</v>
      </c>
      <c r="E248" s="55" t="s">
        <v>442</v>
      </c>
      <c r="F248" s="55" t="s">
        <v>443</v>
      </c>
    </row>
    <row r="249" spans="2:6" ht="13.8">
      <c r="B249" s="55" t="s">
        <v>430</v>
      </c>
      <c r="C249" s="55" t="s">
        <v>465</v>
      </c>
      <c r="D249" s="55" t="s">
        <v>466</v>
      </c>
      <c r="E249" s="55" t="s">
        <v>459</v>
      </c>
      <c r="F249" s="55" t="s">
        <v>445</v>
      </c>
    </row>
    <row r="250" spans="2:6" ht="13.8">
      <c r="B250" s="55" t="s">
        <v>430</v>
      </c>
      <c r="C250" s="55" t="s">
        <v>465</v>
      </c>
      <c r="D250" s="55" t="s">
        <v>466</v>
      </c>
      <c r="E250" s="55" t="s">
        <v>446</v>
      </c>
      <c r="F250" s="55" t="s">
        <v>447</v>
      </c>
    </row>
    <row r="251" spans="2:6" ht="13.8">
      <c r="B251" s="55" t="s">
        <v>430</v>
      </c>
      <c r="C251" s="55" t="s">
        <v>465</v>
      </c>
      <c r="D251" s="55" t="s">
        <v>466</v>
      </c>
      <c r="E251" s="55" t="s">
        <v>448</v>
      </c>
      <c r="F251" s="55" t="s">
        <v>449</v>
      </c>
    </row>
    <row r="252" spans="2:6" ht="13.8">
      <c r="B252" s="55" t="s">
        <v>430</v>
      </c>
      <c r="C252" s="55" t="s">
        <v>465</v>
      </c>
      <c r="D252" s="55" t="s">
        <v>466</v>
      </c>
      <c r="E252" s="55" t="s">
        <v>450</v>
      </c>
      <c r="F252" s="55" t="s">
        <v>451</v>
      </c>
    </row>
    <row r="253" spans="2:6" ht="13.8">
      <c r="B253" s="55" t="s">
        <v>430</v>
      </c>
      <c r="C253" s="55" t="s">
        <v>465</v>
      </c>
      <c r="D253" s="55" t="s">
        <v>466</v>
      </c>
      <c r="E253" s="55" t="s">
        <v>452</v>
      </c>
      <c r="F253" s="55" t="s">
        <v>453</v>
      </c>
    </row>
    <row r="254" spans="2:6" ht="13.8">
      <c r="B254" s="55" t="s">
        <v>430</v>
      </c>
      <c r="C254" s="55" t="s">
        <v>465</v>
      </c>
      <c r="D254" s="55" t="s">
        <v>466</v>
      </c>
      <c r="E254" s="55" t="s">
        <v>454</v>
      </c>
      <c r="F254" s="55" t="s">
        <v>455</v>
      </c>
    </row>
    <row r="255" spans="2:6" ht="13.8">
      <c r="B255" s="55" t="s">
        <v>430</v>
      </c>
      <c r="C255" s="55" t="s">
        <v>467</v>
      </c>
      <c r="D255" s="55" t="s">
        <v>468</v>
      </c>
      <c r="E255" s="55" t="s">
        <v>458</v>
      </c>
      <c r="F255" s="55" t="s">
        <v>284</v>
      </c>
    </row>
    <row r="256" spans="2:6" ht="13.8">
      <c r="B256" s="55" t="s">
        <v>430</v>
      </c>
      <c r="C256" s="55" t="s">
        <v>467</v>
      </c>
      <c r="D256" s="55" t="s">
        <v>468</v>
      </c>
      <c r="E256" s="55" t="s">
        <v>432</v>
      </c>
      <c r="F256" s="55" t="s">
        <v>433</v>
      </c>
    </row>
    <row r="257" spans="2:6" ht="13.8">
      <c r="B257" s="55" t="s">
        <v>430</v>
      </c>
      <c r="C257" s="55" t="s">
        <v>467</v>
      </c>
      <c r="D257" s="55" t="s">
        <v>468</v>
      </c>
      <c r="E257" s="55" t="s">
        <v>434</v>
      </c>
      <c r="F257" s="55" t="s">
        <v>435</v>
      </c>
    </row>
    <row r="258" spans="2:6" ht="13.8">
      <c r="B258" s="55" t="s">
        <v>430</v>
      </c>
      <c r="C258" s="55" t="s">
        <v>467</v>
      </c>
      <c r="D258" s="55" t="s">
        <v>468</v>
      </c>
      <c r="E258" s="55" t="s">
        <v>436</v>
      </c>
      <c r="F258" s="55" t="s">
        <v>437</v>
      </c>
    </row>
    <row r="259" spans="2:6" ht="13.8">
      <c r="B259" s="55" t="s">
        <v>430</v>
      </c>
      <c r="C259" s="55" t="s">
        <v>467</v>
      </c>
      <c r="D259" s="55" t="s">
        <v>468</v>
      </c>
      <c r="E259" s="55" t="s">
        <v>438</v>
      </c>
      <c r="F259" s="55" t="s">
        <v>439</v>
      </c>
    </row>
    <row r="260" spans="2:6" ht="13.8">
      <c r="B260" s="55" t="s">
        <v>430</v>
      </c>
      <c r="C260" s="55" t="s">
        <v>467</v>
      </c>
      <c r="D260" s="55" t="s">
        <v>468</v>
      </c>
      <c r="E260" s="55" t="s">
        <v>440</v>
      </c>
      <c r="F260" s="55" t="s">
        <v>441</v>
      </c>
    </row>
    <row r="261" spans="2:6" ht="13.8">
      <c r="B261" s="55" t="s">
        <v>430</v>
      </c>
      <c r="C261" s="55" t="s">
        <v>467</v>
      </c>
      <c r="D261" s="55" t="s">
        <v>468</v>
      </c>
      <c r="E261" s="55" t="s">
        <v>442</v>
      </c>
      <c r="F261" s="55" t="s">
        <v>443</v>
      </c>
    </row>
    <row r="262" spans="2:6" ht="13.8">
      <c r="B262" s="55" t="s">
        <v>430</v>
      </c>
      <c r="C262" s="55" t="s">
        <v>467</v>
      </c>
      <c r="D262" s="55" t="s">
        <v>468</v>
      </c>
      <c r="E262" s="55" t="s">
        <v>459</v>
      </c>
      <c r="F262" s="55" t="s">
        <v>445</v>
      </c>
    </row>
    <row r="263" spans="2:6" ht="13.8">
      <c r="B263" s="55" t="s">
        <v>430</v>
      </c>
      <c r="C263" s="55" t="s">
        <v>467</v>
      </c>
      <c r="D263" s="55" t="s">
        <v>468</v>
      </c>
      <c r="E263" s="55" t="s">
        <v>446</v>
      </c>
      <c r="F263" s="55" t="s">
        <v>447</v>
      </c>
    </row>
    <row r="264" spans="2:6" ht="13.8">
      <c r="B264" s="55" t="s">
        <v>430</v>
      </c>
      <c r="C264" s="55" t="s">
        <v>467</v>
      </c>
      <c r="D264" s="55" t="s">
        <v>468</v>
      </c>
      <c r="E264" s="55" t="s">
        <v>448</v>
      </c>
      <c r="F264" s="55" t="s">
        <v>449</v>
      </c>
    </row>
    <row r="265" spans="2:6" ht="13.8">
      <c r="B265" s="55" t="s">
        <v>430</v>
      </c>
      <c r="C265" s="55" t="s">
        <v>467</v>
      </c>
      <c r="D265" s="55" t="s">
        <v>468</v>
      </c>
      <c r="E265" s="55" t="s">
        <v>450</v>
      </c>
      <c r="F265" s="55" t="s">
        <v>451</v>
      </c>
    </row>
    <row r="266" spans="2:6" ht="13.8">
      <c r="B266" s="55" t="s">
        <v>430</v>
      </c>
      <c r="C266" s="55" t="s">
        <v>467</v>
      </c>
      <c r="D266" s="55" t="s">
        <v>468</v>
      </c>
      <c r="E266" s="55" t="s">
        <v>469</v>
      </c>
      <c r="F266" s="55" t="s">
        <v>453</v>
      </c>
    </row>
    <row r="267" spans="2:6" ht="13.8">
      <c r="B267" s="55" t="s">
        <v>430</v>
      </c>
      <c r="C267" s="55" t="s">
        <v>467</v>
      </c>
      <c r="D267" s="55" t="s">
        <v>468</v>
      </c>
      <c r="E267" s="55" t="s">
        <v>454</v>
      </c>
      <c r="F267" s="55" t="s">
        <v>455</v>
      </c>
    </row>
    <row r="268" spans="2:6" ht="13.8">
      <c r="B268" s="55" t="s">
        <v>430</v>
      </c>
      <c r="C268" s="55" t="s">
        <v>470</v>
      </c>
      <c r="D268" s="55" t="s">
        <v>471</v>
      </c>
      <c r="E268" s="55" t="s">
        <v>458</v>
      </c>
      <c r="F268" s="55" t="s">
        <v>284</v>
      </c>
    </row>
    <row r="269" spans="2:6" ht="13.8">
      <c r="B269" s="55" t="s">
        <v>430</v>
      </c>
      <c r="C269" s="55" t="s">
        <v>470</v>
      </c>
      <c r="D269" s="55" t="s">
        <v>471</v>
      </c>
      <c r="E269" s="55" t="s">
        <v>432</v>
      </c>
      <c r="F269" s="55" t="s">
        <v>433</v>
      </c>
    </row>
    <row r="270" spans="2:6" ht="13.8">
      <c r="B270" s="55" t="s">
        <v>430</v>
      </c>
      <c r="C270" s="55" t="s">
        <v>470</v>
      </c>
      <c r="D270" s="55" t="s">
        <v>471</v>
      </c>
      <c r="E270" s="55" t="s">
        <v>434</v>
      </c>
      <c r="F270" s="55" t="s">
        <v>435</v>
      </c>
    </row>
    <row r="271" spans="2:6" ht="13.8">
      <c r="B271" s="55" t="s">
        <v>430</v>
      </c>
      <c r="C271" s="55" t="s">
        <v>470</v>
      </c>
      <c r="D271" s="55" t="s">
        <v>471</v>
      </c>
      <c r="E271" s="55" t="s">
        <v>436</v>
      </c>
      <c r="F271" s="55" t="s">
        <v>437</v>
      </c>
    </row>
    <row r="272" spans="2:6" ht="13.8">
      <c r="B272" s="55" t="s">
        <v>430</v>
      </c>
      <c r="C272" s="55" t="s">
        <v>470</v>
      </c>
      <c r="D272" s="55" t="s">
        <v>471</v>
      </c>
      <c r="E272" s="55" t="s">
        <v>438</v>
      </c>
      <c r="F272" s="55" t="s">
        <v>439</v>
      </c>
    </row>
    <row r="273" spans="2:6" ht="13.8">
      <c r="B273" s="55" t="s">
        <v>430</v>
      </c>
      <c r="C273" s="55" t="s">
        <v>470</v>
      </c>
      <c r="D273" s="55" t="s">
        <v>471</v>
      </c>
      <c r="E273" s="55" t="s">
        <v>440</v>
      </c>
      <c r="F273" s="55" t="s">
        <v>441</v>
      </c>
    </row>
    <row r="274" spans="2:6" ht="13.8">
      <c r="B274" s="55" t="s">
        <v>430</v>
      </c>
      <c r="C274" s="55" t="s">
        <v>470</v>
      </c>
      <c r="D274" s="55" t="s">
        <v>471</v>
      </c>
      <c r="E274" s="55" t="s">
        <v>442</v>
      </c>
      <c r="F274" s="55" t="s">
        <v>443</v>
      </c>
    </row>
    <row r="275" spans="2:6" ht="13.8">
      <c r="B275" s="55" t="s">
        <v>430</v>
      </c>
      <c r="C275" s="55" t="s">
        <v>470</v>
      </c>
      <c r="D275" s="55" t="s">
        <v>471</v>
      </c>
      <c r="E275" s="55" t="s">
        <v>459</v>
      </c>
      <c r="F275" s="55" t="s">
        <v>445</v>
      </c>
    </row>
    <row r="276" spans="2:6" ht="13.8">
      <c r="B276" s="55" t="s">
        <v>430</v>
      </c>
      <c r="C276" s="55" t="s">
        <v>470</v>
      </c>
      <c r="D276" s="55" t="s">
        <v>471</v>
      </c>
      <c r="E276" s="55" t="s">
        <v>446</v>
      </c>
      <c r="F276" s="55" t="s">
        <v>447</v>
      </c>
    </row>
    <row r="277" spans="2:6" ht="13.8">
      <c r="B277" s="55" t="s">
        <v>430</v>
      </c>
      <c r="C277" s="55" t="s">
        <v>470</v>
      </c>
      <c r="D277" s="55" t="s">
        <v>471</v>
      </c>
      <c r="E277" s="55" t="s">
        <v>448</v>
      </c>
      <c r="F277" s="55" t="s">
        <v>449</v>
      </c>
    </row>
    <row r="278" spans="2:6" ht="13.8">
      <c r="B278" s="55" t="s">
        <v>430</v>
      </c>
      <c r="C278" s="55" t="s">
        <v>470</v>
      </c>
      <c r="D278" s="55" t="s">
        <v>471</v>
      </c>
      <c r="E278" s="55" t="s">
        <v>450</v>
      </c>
      <c r="F278" s="55" t="s">
        <v>451</v>
      </c>
    </row>
    <row r="279" spans="2:6" ht="13.8">
      <c r="B279" s="55" t="s">
        <v>430</v>
      </c>
      <c r="C279" s="55" t="s">
        <v>470</v>
      </c>
      <c r="D279" s="55" t="s">
        <v>471</v>
      </c>
      <c r="E279" s="55" t="s">
        <v>452</v>
      </c>
      <c r="F279" s="55" t="s">
        <v>453</v>
      </c>
    </row>
    <row r="280" spans="2:6" ht="13.8">
      <c r="B280" s="55" t="s">
        <v>430</v>
      </c>
      <c r="C280" s="55" t="s">
        <v>470</v>
      </c>
      <c r="D280" s="55" t="s">
        <v>471</v>
      </c>
      <c r="E280" s="55" t="s">
        <v>454</v>
      </c>
      <c r="F280" s="55" t="s">
        <v>455</v>
      </c>
    </row>
    <row r="281" spans="2:6" ht="13.8">
      <c r="B281" s="55" t="s">
        <v>426</v>
      </c>
      <c r="C281" s="55" t="s">
        <v>472</v>
      </c>
      <c r="D281" s="55" t="s">
        <v>473</v>
      </c>
      <c r="E281" s="55" t="s">
        <v>458</v>
      </c>
      <c r="F281" s="55" t="s">
        <v>284</v>
      </c>
    </row>
    <row r="282" spans="2:6" ht="13.8">
      <c r="B282" s="55" t="s">
        <v>430</v>
      </c>
      <c r="C282" s="55" t="s">
        <v>474</v>
      </c>
      <c r="D282" s="55" t="s">
        <v>473</v>
      </c>
      <c r="E282" s="55" t="s">
        <v>432</v>
      </c>
      <c r="F282" s="55" t="s">
        <v>433</v>
      </c>
    </row>
    <row r="283" spans="2:6" ht="13.8">
      <c r="B283" s="55" t="s">
        <v>430</v>
      </c>
      <c r="C283" s="55" t="s">
        <v>474</v>
      </c>
      <c r="D283" s="55" t="s">
        <v>473</v>
      </c>
      <c r="E283" s="55" t="s">
        <v>434</v>
      </c>
      <c r="F283" s="55" t="s">
        <v>435</v>
      </c>
    </row>
    <row r="284" spans="2:6" ht="13.8">
      <c r="B284" s="55" t="s">
        <v>430</v>
      </c>
      <c r="C284" s="55" t="s">
        <v>474</v>
      </c>
      <c r="D284" s="55" t="s">
        <v>473</v>
      </c>
      <c r="E284" s="55" t="s">
        <v>436</v>
      </c>
      <c r="F284" s="55" t="s">
        <v>437</v>
      </c>
    </row>
    <row r="285" spans="2:6" ht="13.8">
      <c r="B285" s="55" t="s">
        <v>430</v>
      </c>
      <c r="C285" s="55" t="s">
        <v>474</v>
      </c>
      <c r="D285" s="55" t="s">
        <v>473</v>
      </c>
      <c r="E285" s="55" t="s">
        <v>438</v>
      </c>
      <c r="F285" s="55" t="s">
        <v>439</v>
      </c>
    </row>
    <row r="286" spans="2:6" ht="13.8">
      <c r="B286" s="55" t="s">
        <v>430</v>
      </c>
      <c r="C286" s="55" t="s">
        <v>474</v>
      </c>
      <c r="D286" s="55" t="s">
        <v>473</v>
      </c>
      <c r="E286" s="55" t="s">
        <v>440</v>
      </c>
      <c r="F286" s="55" t="s">
        <v>441</v>
      </c>
    </row>
    <row r="287" spans="2:6" ht="13.8">
      <c r="B287" s="55" t="s">
        <v>430</v>
      </c>
      <c r="C287" s="55" t="s">
        <v>474</v>
      </c>
      <c r="D287" s="55" t="s">
        <v>473</v>
      </c>
      <c r="E287" s="55" t="s">
        <v>442</v>
      </c>
      <c r="F287" s="55" t="s">
        <v>443</v>
      </c>
    </row>
    <row r="288" spans="2:6" ht="13.8">
      <c r="B288" s="55" t="s">
        <v>430</v>
      </c>
      <c r="C288" s="55" t="s">
        <v>474</v>
      </c>
      <c r="D288" s="55" t="s">
        <v>473</v>
      </c>
      <c r="E288" s="55" t="s">
        <v>459</v>
      </c>
      <c r="F288" s="55" t="s">
        <v>445</v>
      </c>
    </row>
    <row r="289" spans="2:6" ht="13.8">
      <c r="B289" s="55" t="s">
        <v>430</v>
      </c>
      <c r="C289" s="55" t="s">
        <v>474</v>
      </c>
      <c r="D289" s="55" t="s">
        <v>473</v>
      </c>
      <c r="E289" s="55" t="s">
        <v>446</v>
      </c>
      <c r="F289" s="55" t="s">
        <v>447</v>
      </c>
    </row>
    <row r="290" spans="2:6" ht="13.8">
      <c r="B290" s="55" t="s">
        <v>430</v>
      </c>
      <c r="C290" s="55" t="s">
        <v>474</v>
      </c>
      <c r="D290" s="55" t="s">
        <v>473</v>
      </c>
      <c r="E290" s="55" t="s">
        <v>448</v>
      </c>
      <c r="F290" s="55" t="s">
        <v>449</v>
      </c>
    </row>
    <row r="291" spans="2:6" ht="13.8">
      <c r="B291" s="55" t="s">
        <v>430</v>
      </c>
      <c r="C291" s="55" t="s">
        <v>474</v>
      </c>
      <c r="D291" s="55" t="s">
        <v>473</v>
      </c>
      <c r="E291" s="55" t="s">
        <v>450</v>
      </c>
      <c r="F291" s="55" t="s">
        <v>451</v>
      </c>
    </row>
    <row r="292" spans="2:6" ht="13.8">
      <c r="B292" s="55" t="s">
        <v>430</v>
      </c>
      <c r="C292" s="55" t="s">
        <v>474</v>
      </c>
      <c r="D292" s="55" t="s">
        <v>473</v>
      </c>
      <c r="E292" s="55" t="s">
        <v>452</v>
      </c>
      <c r="F292" s="55" t="s">
        <v>453</v>
      </c>
    </row>
    <row r="293" spans="2:6" ht="13.8">
      <c r="B293" s="55" t="s">
        <v>430</v>
      </c>
      <c r="C293" s="55" t="s">
        <v>474</v>
      </c>
      <c r="D293" s="55" t="s">
        <v>473</v>
      </c>
      <c r="E293" s="55" t="s">
        <v>454</v>
      </c>
      <c r="F293" s="55" t="s">
        <v>455</v>
      </c>
    </row>
    <row r="294" spans="2:6" ht="13.8">
      <c r="B294" s="55" t="s">
        <v>430</v>
      </c>
      <c r="C294" s="55" t="s">
        <v>475</v>
      </c>
      <c r="D294" s="55" t="s">
        <v>476</v>
      </c>
      <c r="E294" s="55" t="s">
        <v>458</v>
      </c>
      <c r="F294" s="55" t="s">
        <v>284</v>
      </c>
    </row>
    <row r="295" spans="2:6" ht="13.8">
      <c r="B295" s="55" t="s">
        <v>430</v>
      </c>
      <c r="C295" s="55" t="s">
        <v>475</v>
      </c>
      <c r="D295" s="55" t="s">
        <v>476</v>
      </c>
      <c r="E295" s="55" t="s">
        <v>432</v>
      </c>
      <c r="F295" s="55" t="s">
        <v>433</v>
      </c>
    </row>
    <row r="296" spans="2:6" ht="13.8">
      <c r="B296" s="55" t="s">
        <v>430</v>
      </c>
      <c r="C296" s="55" t="s">
        <v>475</v>
      </c>
      <c r="D296" s="55" t="s">
        <v>476</v>
      </c>
      <c r="E296" s="55" t="s">
        <v>434</v>
      </c>
      <c r="F296" s="55" t="s">
        <v>435</v>
      </c>
    </row>
    <row r="297" spans="2:6" ht="13.8">
      <c r="B297" s="55" t="s">
        <v>430</v>
      </c>
      <c r="C297" s="55" t="s">
        <v>475</v>
      </c>
      <c r="D297" s="55" t="s">
        <v>476</v>
      </c>
      <c r="E297" s="55" t="s">
        <v>436</v>
      </c>
      <c r="F297" s="55" t="s">
        <v>437</v>
      </c>
    </row>
    <row r="298" spans="2:6" ht="13.8">
      <c r="B298" s="55" t="s">
        <v>430</v>
      </c>
      <c r="C298" s="55" t="s">
        <v>475</v>
      </c>
      <c r="D298" s="55" t="s">
        <v>476</v>
      </c>
      <c r="E298" s="55" t="s">
        <v>438</v>
      </c>
      <c r="F298" s="55" t="s">
        <v>439</v>
      </c>
    </row>
    <row r="299" spans="2:6" ht="13.8">
      <c r="B299" s="55" t="s">
        <v>430</v>
      </c>
      <c r="C299" s="55" t="s">
        <v>475</v>
      </c>
      <c r="D299" s="55" t="s">
        <v>476</v>
      </c>
      <c r="E299" s="55" t="s">
        <v>440</v>
      </c>
      <c r="F299" s="55" t="s">
        <v>441</v>
      </c>
    </row>
    <row r="300" spans="2:6" ht="13.8">
      <c r="B300" s="55" t="s">
        <v>430</v>
      </c>
      <c r="C300" s="55" t="s">
        <v>475</v>
      </c>
      <c r="D300" s="55" t="s">
        <v>476</v>
      </c>
      <c r="E300" s="55" t="s">
        <v>442</v>
      </c>
      <c r="F300" s="55" t="s">
        <v>443</v>
      </c>
    </row>
    <row r="301" spans="2:6" ht="13.8">
      <c r="B301" s="55" t="s">
        <v>430</v>
      </c>
      <c r="C301" s="55" t="s">
        <v>475</v>
      </c>
      <c r="D301" s="55" t="s">
        <v>476</v>
      </c>
      <c r="E301" s="55" t="s">
        <v>459</v>
      </c>
      <c r="F301" s="55" t="s">
        <v>445</v>
      </c>
    </row>
    <row r="302" spans="2:6" ht="13.8">
      <c r="B302" s="55" t="s">
        <v>430</v>
      </c>
      <c r="C302" s="55" t="s">
        <v>475</v>
      </c>
      <c r="D302" s="55" t="s">
        <v>476</v>
      </c>
      <c r="E302" s="55" t="s">
        <v>446</v>
      </c>
      <c r="F302" s="55" t="s">
        <v>447</v>
      </c>
    </row>
    <row r="303" spans="2:6" ht="13.8">
      <c r="B303" s="55" t="s">
        <v>430</v>
      </c>
      <c r="C303" s="55" t="s">
        <v>475</v>
      </c>
      <c r="D303" s="55" t="s">
        <v>476</v>
      </c>
      <c r="E303" s="55" t="s">
        <v>448</v>
      </c>
      <c r="F303" s="55" t="s">
        <v>449</v>
      </c>
    </row>
    <row r="304" spans="2:6" ht="13.8">
      <c r="B304" s="55" t="s">
        <v>430</v>
      </c>
      <c r="C304" s="55" t="s">
        <v>475</v>
      </c>
      <c r="D304" s="55" t="s">
        <v>476</v>
      </c>
      <c r="E304" s="55" t="s">
        <v>450</v>
      </c>
      <c r="F304" s="55" t="s">
        <v>451</v>
      </c>
    </row>
    <row r="305" spans="2:6" ht="13.8">
      <c r="B305" s="55" t="s">
        <v>430</v>
      </c>
      <c r="C305" s="55" t="s">
        <v>475</v>
      </c>
      <c r="D305" s="55" t="s">
        <v>476</v>
      </c>
      <c r="E305" s="55" t="s">
        <v>452</v>
      </c>
      <c r="F305" s="55" t="s">
        <v>453</v>
      </c>
    </row>
    <row r="306" spans="2:6" ht="13.8">
      <c r="B306" s="55" t="s">
        <v>430</v>
      </c>
      <c r="C306" s="55" t="s">
        <v>475</v>
      </c>
      <c r="D306" s="55" t="s">
        <v>476</v>
      </c>
      <c r="E306" s="55" t="s">
        <v>454</v>
      </c>
      <c r="F306" s="55" t="s">
        <v>455</v>
      </c>
    </row>
    <row r="307" spans="2:6" ht="13.8">
      <c r="B307" s="55" t="s">
        <v>430</v>
      </c>
      <c r="C307" s="55" t="s">
        <v>477</v>
      </c>
      <c r="D307" s="55" t="s">
        <v>478</v>
      </c>
      <c r="E307" s="55" t="s">
        <v>458</v>
      </c>
      <c r="F307" s="55" t="s">
        <v>284</v>
      </c>
    </row>
    <row r="308" spans="2:6" ht="13.8">
      <c r="B308" s="55" t="s">
        <v>430</v>
      </c>
      <c r="C308" s="55" t="s">
        <v>477</v>
      </c>
      <c r="D308" s="55" t="s">
        <v>478</v>
      </c>
      <c r="E308" s="55" t="s">
        <v>432</v>
      </c>
      <c r="F308" s="55" t="s">
        <v>433</v>
      </c>
    </row>
    <row r="309" spans="2:6" ht="13.8">
      <c r="B309" s="55" t="s">
        <v>430</v>
      </c>
      <c r="C309" s="55" t="s">
        <v>477</v>
      </c>
      <c r="D309" s="55" t="s">
        <v>478</v>
      </c>
      <c r="E309" s="55" t="s">
        <v>434</v>
      </c>
      <c r="F309" s="55" t="s">
        <v>435</v>
      </c>
    </row>
    <row r="310" spans="2:6" ht="13.8">
      <c r="B310" s="55" t="s">
        <v>430</v>
      </c>
      <c r="C310" s="55" t="s">
        <v>477</v>
      </c>
      <c r="D310" s="55" t="s">
        <v>478</v>
      </c>
      <c r="E310" s="55" t="s">
        <v>436</v>
      </c>
      <c r="F310" s="55" t="s">
        <v>437</v>
      </c>
    </row>
    <row r="311" spans="2:6" ht="13.8">
      <c r="B311" s="55" t="s">
        <v>430</v>
      </c>
      <c r="C311" s="55" t="s">
        <v>477</v>
      </c>
      <c r="D311" s="55" t="s">
        <v>478</v>
      </c>
      <c r="E311" s="55" t="s">
        <v>438</v>
      </c>
      <c r="F311" s="55" t="s">
        <v>439</v>
      </c>
    </row>
    <row r="312" spans="2:6" ht="13.8">
      <c r="B312" s="55" t="s">
        <v>430</v>
      </c>
      <c r="C312" s="55" t="s">
        <v>477</v>
      </c>
      <c r="D312" s="55" t="s">
        <v>478</v>
      </c>
      <c r="E312" s="55" t="s">
        <v>440</v>
      </c>
      <c r="F312" s="55" t="s">
        <v>441</v>
      </c>
    </row>
    <row r="313" spans="2:6" ht="13.8">
      <c r="B313" s="55" t="s">
        <v>430</v>
      </c>
      <c r="C313" s="55" t="s">
        <v>477</v>
      </c>
      <c r="D313" s="55" t="s">
        <v>478</v>
      </c>
      <c r="E313" s="55" t="s">
        <v>442</v>
      </c>
      <c r="F313" s="55" t="s">
        <v>443</v>
      </c>
    </row>
    <row r="314" spans="2:6" ht="13.8">
      <c r="B314" s="55" t="s">
        <v>430</v>
      </c>
      <c r="C314" s="55" t="s">
        <v>477</v>
      </c>
      <c r="D314" s="55" t="s">
        <v>478</v>
      </c>
      <c r="E314" s="55" t="s">
        <v>459</v>
      </c>
      <c r="F314" s="55" t="s">
        <v>445</v>
      </c>
    </row>
    <row r="315" spans="2:6" ht="13.8">
      <c r="B315" s="55" t="s">
        <v>430</v>
      </c>
      <c r="C315" s="55" t="s">
        <v>477</v>
      </c>
      <c r="D315" s="55" t="s">
        <v>478</v>
      </c>
      <c r="E315" s="55" t="s">
        <v>446</v>
      </c>
      <c r="F315" s="55" t="s">
        <v>447</v>
      </c>
    </row>
    <row r="316" spans="2:6" ht="13.8">
      <c r="B316" s="55" t="s">
        <v>430</v>
      </c>
      <c r="C316" s="55" t="s">
        <v>477</v>
      </c>
      <c r="D316" s="55" t="s">
        <v>478</v>
      </c>
      <c r="E316" s="55" t="s">
        <v>448</v>
      </c>
      <c r="F316" s="55" t="s">
        <v>449</v>
      </c>
    </row>
    <row r="317" spans="2:6" ht="13.8">
      <c r="B317" s="55" t="s">
        <v>430</v>
      </c>
      <c r="C317" s="55" t="s">
        <v>477</v>
      </c>
      <c r="D317" s="55" t="s">
        <v>478</v>
      </c>
      <c r="E317" s="55" t="s">
        <v>450</v>
      </c>
      <c r="F317" s="55" t="s">
        <v>451</v>
      </c>
    </row>
    <row r="318" spans="2:6" ht="13.8">
      <c r="B318" s="55" t="s">
        <v>430</v>
      </c>
      <c r="C318" s="55" t="s">
        <v>477</v>
      </c>
      <c r="D318" s="55" t="s">
        <v>478</v>
      </c>
      <c r="E318" s="55" t="s">
        <v>452</v>
      </c>
      <c r="F318" s="55" t="s">
        <v>453</v>
      </c>
    </row>
    <row r="319" spans="2:6" ht="13.8">
      <c r="B319" s="55" t="s">
        <v>430</v>
      </c>
      <c r="C319" s="55" t="s">
        <v>477</v>
      </c>
      <c r="D319" s="55" t="s">
        <v>478</v>
      </c>
      <c r="E319" s="55" t="s">
        <v>454</v>
      </c>
      <c r="F319" s="55" t="s">
        <v>455</v>
      </c>
    </row>
    <row r="320" spans="2:6" ht="13.8">
      <c r="B320" s="55" t="s">
        <v>430</v>
      </c>
      <c r="C320" s="55" t="s">
        <v>479</v>
      </c>
      <c r="D320" s="55" t="s">
        <v>480</v>
      </c>
      <c r="E320" s="55" t="s">
        <v>458</v>
      </c>
      <c r="F320" s="55" t="s">
        <v>284</v>
      </c>
    </row>
    <row r="321" spans="2:6" ht="13.8">
      <c r="B321" s="55" t="s">
        <v>430</v>
      </c>
      <c r="C321" s="55" t="s">
        <v>479</v>
      </c>
      <c r="D321" s="55" t="s">
        <v>480</v>
      </c>
      <c r="E321" s="55" t="s">
        <v>432</v>
      </c>
      <c r="F321" s="55" t="s">
        <v>433</v>
      </c>
    </row>
    <row r="322" spans="2:6" ht="13.8">
      <c r="B322" s="55" t="s">
        <v>430</v>
      </c>
      <c r="C322" s="55" t="s">
        <v>479</v>
      </c>
      <c r="D322" s="55" t="s">
        <v>480</v>
      </c>
      <c r="E322" s="55" t="s">
        <v>434</v>
      </c>
      <c r="F322" s="55" t="s">
        <v>435</v>
      </c>
    </row>
    <row r="323" spans="2:6" ht="13.8">
      <c r="B323" s="55" t="s">
        <v>430</v>
      </c>
      <c r="C323" s="55" t="s">
        <v>479</v>
      </c>
      <c r="D323" s="55" t="s">
        <v>480</v>
      </c>
      <c r="E323" s="55" t="s">
        <v>436</v>
      </c>
      <c r="F323" s="55" t="s">
        <v>437</v>
      </c>
    </row>
    <row r="324" spans="2:6" ht="13.8">
      <c r="B324" s="55" t="s">
        <v>430</v>
      </c>
      <c r="C324" s="55" t="s">
        <v>479</v>
      </c>
      <c r="D324" s="55" t="s">
        <v>480</v>
      </c>
      <c r="E324" s="55" t="s">
        <v>438</v>
      </c>
      <c r="F324" s="55" t="s">
        <v>439</v>
      </c>
    </row>
    <row r="325" spans="2:6" ht="13.8">
      <c r="B325" s="55" t="s">
        <v>430</v>
      </c>
      <c r="C325" s="55" t="s">
        <v>479</v>
      </c>
      <c r="D325" s="55" t="s">
        <v>480</v>
      </c>
      <c r="E325" s="55" t="s">
        <v>440</v>
      </c>
      <c r="F325" s="55" t="s">
        <v>441</v>
      </c>
    </row>
    <row r="326" spans="2:6" ht="13.8">
      <c r="B326" s="55" t="s">
        <v>430</v>
      </c>
      <c r="C326" s="55" t="s">
        <v>479</v>
      </c>
      <c r="D326" s="55" t="s">
        <v>480</v>
      </c>
      <c r="E326" s="55" t="s">
        <v>442</v>
      </c>
      <c r="F326" s="55" t="s">
        <v>443</v>
      </c>
    </row>
    <row r="327" spans="2:6" ht="13.8">
      <c r="B327" s="55" t="s">
        <v>430</v>
      </c>
      <c r="C327" s="55" t="s">
        <v>479</v>
      </c>
      <c r="D327" s="55" t="s">
        <v>480</v>
      </c>
      <c r="E327" s="55" t="s">
        <v>459</v>
      </c>
      <c r="F327" s="55" t="s">
        <v>445</v>
      </c>
    </row>
    <row r="328" spans="2:6" ht="13.8">
      <c r="B328" s="55" t="s">
        <v>430</v>
      </c>
      <c r="C328" s="55" t="s">
        <v>479</v>
      </c>
      <c r="D328" s="55" t="s">
        <v>480</v>
      </c>
      <c r="E328" s="55" t="s">
        <v>446</v>
      </c>
      <c r="F328" s="55" t="s">
        <v>447</v>
      </c>
    </row>
    <row r="329" spans="2:6" ht="13.8">
      <c r="B329" s="55" t="s">
        <v>430</v>
      </c>
      <c r="C329" s="55" t="s">
        <v>479</v>
      </c>
      <c r="D329" s="55" t="s">
        <v>480</v>
      </c>
      <c r="E329" s="55" t="s">
        <v>448</v>
      </c>
      <c r="F329" s="55" t="s">
        <v>449</v>
      </c>
    </row>
    <row r="330" spans="2:6" ht="13.8">
      <c r="B330" s="55" t="s">
        <v>430</v>
      </c>
      <c r="C330" s="55" t="s">
        <v>479</v>
      </c>
      <c r="D330" s="55" t="s">
        <v>480</v>
      </c>
      <c r="E330" s="55" t="s">
        <v>450</v>
      </c>
      <c r="F330" s="55" t="s">
        <v>451</v>
      </c>
    </row>
    <row r="331" spans="2:6" ht="13.8">
      <c r="B331" s="55" t="s">
        <v>430</v>
      </c>
      <c r="C331" s="55" t="s">
        <v>479</v>
      </c>
      <c r="D331" s="55" t="s">
        <v>480</v>
      </c>
      <c r="E331" s="55" t="s">
        <v>452</v>
      </c>
      <c r="F331" s="55" t="s">
        <v>453</v>
      </c>
    </row>
    <row r="332" spans="2:6" ht="13.8">
      <c r="B332" s="55" t="s">
        <v>430</v>
      </c>
      <c r="C332" s="55" t="s">
        <v>479</v>
      </c>
      <c r="D332" s="55" t="s">
        <v>480</v>
      </c>
      <c r="E332" s="55" t="s">
        <v>454</v>
      </c>
      <c r="F332" s="55" t="s">
        <v>455</v>
      </c>
    </row>
    <row r="333" spans="2:6" ht="13.8">
      <c r="B333" s="55" t="s">
        <v>430</v>
      </c>
      <c r="C333" s="55" t="s">
        <v>481</v>
      </c>
      <c r="D333" s="55" t="s">
        <v>482</v>
      </c>
      <c r="E333" s="55" t="s">
        <v>458</v>
      </c>
      <c r="F333" s="55" t="s">
        <v>284</v>
      </c>
    </row>
    <row r="334" spans="2:6" ht="13.8">
      <c r="B334" s="55" t="s">
        <v>430</v>
      </c>
      <c r="C334" s="55" t="s">
        <v>481</v>
      </c>
      <c r="D334" s="55" t="s">
        <v>482</v>
      </c>
      <c r="E334" s="55" t="s">
        <v>432</v>
      </c>
      <c r="F334" s="55" t="s">
        <v>433</v>
      </c>
    </row>
    <row r="335" spans="2:6" ht="13.8">
      <c r="B335" s="55" t="s">
        <v>430</v>
      </c>
      <c r="C335" s="55" t="s">
        <v>481</v>
      </c>
      <c r="D335" s="55" t="s">
        <v>482</v>
      </c>
      <c r="E335" s="55" t="s">
        <v>434</v>
      </c>
      <c r="F335" s="55" t="s">
        <v>435</v>
      </c>
    </row>
    <row r="336" spans="2:6" ht="13.8">
      <c r="B336" s="55" t="s">
        <v>430</v>
      </c>
      <c r="C336" s="55" t="s">
        <v>481</v>
      </c>
      <c r="D336" s="55" t="s">
        <v>482</v>
      </c>
      <c r="E336" s="55" t="s">
        <v>436</v>
      </c>
      <c r="F336" s="55" t="s">
        <v>437</v>
      </c>
    </row>
    <row r="337" spans="2:6" ht="13.8">
      <c r="B337" s="55" t="s">
        <v>430</v>
      </c>
      <c r="C337" s="55" t="s">
        <v>481</v>
      </c>
      <c r="D337" s="55" t="s">
        <v>482</v>
      </c>
      <c r="E337" s="55" t="s">
        <v>438</v>
      </c>
      <c r="F337" s="55" t="s">
        <v>439</v>
      </c>
    </row>
    <row r="338" spans="2:6" ht="13.8">
      <c r="B338" s="55" t="s">
        <v>430</v>
      </c>
      <c r="C338" s="55" t="s">
        <v>481</v>
      </c>
      <c r="D338" s="55" t="s">
        <v>482</v>
      </c>
      <c r="E338" s="55" t="s">
        <v>440</v>
      </c>
      <c r="F338" s="55" t="s">
        <v>441</v>
      </c>
    </row>
    <row r="339" spans="2:6" ht="13.8">
      <c r="B339" s="55" t="s">
        <v>430</v>
      </c>
      <c r="C339" s="55" t="s">
        <v>481</v>
      </c>
      <c r="D339" s="55" t="s">
        <v>482</v>
      </c>
      <c r="E339" s="55" t="s">
        <v>442</v>
      </c>
      <c r="F339" s="55" t="s">
        <v>443</v>
      </c>
    </row>
    <row r="340" spans="2:6" ht="13.8">
      <c r="B340" s="55" t="s">
        <v>430</v>
      </c>
      <c r="C340" s="55" t="s">
        <v>481</v>
      </c>
      <c r="D340" s="55" t="s">
        <v>482</v>
      </c>
      <c r="E340" s="55" t="s">
        <v>459</v>
      </c>
      <c r="F340" s="55" t="s">
        <v>445</v>
      </c>
    </row>
    <row r="341" spans="2:6" ht="13.8">
      <c r="B341" s="55" t="s">
        <v>430</v>
      </c>
      <c r="C341" s="55" t="s">
        <v>481</v>
      </c>
      <c r="D341" s="55" t="s">
        <v>482</v>
      </c>
      <c r="E341" s="55" t="s">
        <v>446</v>
      </c>
      <c r="F341" s="55" t="s">
        <v>447</v>
      </c>
    </row>
    <row r="342" spans="2:6" ht="13.8">
      <c r="B342" s="55" t="s">
        <v>430</v>
      </c>
      <c r="C342" s="55" t="s">
        <v>481</v>
      </c>
      <c r="D342" s="55" t="s">
        <v>482</v>
      </c>
      <c r="E342" s="55" t="s">
        <v>448</v>
      </c>
      <c r="F342" s="55" t="s">
        <v>449</v>
      </c>
    </row>
    <row r="343" spans="2:6" ht="13.8">
      <c r="B343" s="55" t="s">
        <v>430</v>
      </c>
      <c r="C343" s="55" t="s">
        <v>481</v>
      </c>
      <c r="D343" s="55" t="s">
        <v>482</v>
      </c>
      <c r="E343" s="55" t="s">
        <v>450</v>
      </c>
      <c r="F343" s="55" t="s">
        <v>451</v>
      </c>
    </row>
    <row r="344" spans="2:6" ht="13.8">
      <c r="B344" s="55" t="s">
        <v>430</v>
      </c>
      <c r="C344" s="55" t="s">
        <v>481</v>
      </c>
      <c r="D344" s="55" t="s">
        <v>482</v>
      </c>
      <c r="E344" s="55" t="s">
        <v>452</v>
      </c>
      <c r="F344" s="55" t="s">
        <v>453</v>
      </c>
    </row>
    <row r="345" spans="2:6" ht="13.8">
      <c r="B345" s="55" t="s">
        <v>430</v>
      </c>
      <c r="C345" s="55" t="s">
        <v>481</v>
      </c>
      <c r="D345" s="55" t="s">
        <v>482</v>
      </c>
      <c r="E345" s="55" t="s">
        <v>454</v>
      </c>
      <c r="F345" s="55" t="s">
        <v>455</v>
      </c>
    </row>
    <row r="346" spans="2:6" ht="13.8">
      <c r="B346" s="55" t="s">
        <v>430</v>
      </c>
      <c r="C346" s="55" t="s">
        <v>483</v>
      </c>
      <c r="D346" s="55" t="s">
        <v>484</v>
      </c>
      <c r="E346" s="55" t="s">
        <v>458</v>
      </c>
      <c r="F346" s="55" t="s">
        <v>284</v>
      </c>
    </row>
    <row r="347" spans="2:6" ht="13.8">
      <c r="B347" s="55" t="s">
        <v>430</v>
      </c>
      <c r="C347" s="55" t="s">
        <v>483</v>
      </c>
      <c r="D347" s="55" t="s">
        <v>484</v>
      </c>
      <c r="E347" s="55" t="s">
        <v>432</v>
      </c>
      <c r="F347" s="55" t="s">
        <v>433</v>
      </c>
    </row>
    <row r="348" spans="2:6" ht="13.8">
      <c r="B348" s="55" t="s">
        <v>430</v>
      </c>
      <c r="C348" s="55" t="s">
        <v>483</v>
      </c>
      <c r="D348" s="55" t="s">
        <v>484</v>
      </c>
      <c r="E348" s="55" t="s">
        <v>434</v>
      </c>
      <c r="F348" s="55" t="s">
        <v>435</v>
      </c>
    </row>
    <row r="349" spans="2:6" ht="13.8">
      <c r="B349" s="55" t="s">
        <v>430</v>
      </c>
      <c r="C349" s="55" t="s">
        <v>483</v>
      </c>
      <c r="D349" s="55" t="s">
        <v>484</v>
      </c>
      <c r="E349" s="55" t="s">
        <v>436</v>
      </c>
      <c r="F349" s="55" t="s">
        <v>437</v>
      </c>
    </row>
    <row r="350" spans="2:6" ht="13.8">
      <c r="B350" s="55" t="s">
        <v>430</v>
      </c>
      <c r="C350" s="55" t="s">
        <v>483</v>
      </c>
      <c r="D350" s="55" t="s">
        <v>484</v>
      </c>
      <c r="E350" s="55" t="s">
        <v>438</v>
      </c>
      <c r="F350" s="55" t="s">
        <v>439</v>
      </c>
    </row>
    <row r="351" spans="2:6" ht="13.8">
      <c r="B351" s="55" t="s">
        <v>430</v>
      </c>
      <c r="C351" s="55" t="s">
        <v>483</v>
      </c>
      <c r="D351" s="55" t="s">
        <v>484</v>
      </c>
      <c r="E351" s="55" t="s">
        <v>440</v>
      </c>
      <c r="F351" s="55" t="s">
        <v>441</v>
      </c>
    </row>
    <row r="352" spans="2:6" ht="13.8">
      <c r="B352" s="55" t="s">
        <v>430</v>
      </c>
      <c r="C352" s="55" t="s">
        <v>483</v>
      </c>
      <c r="D352" s="55" t="s">
        <v>484</v>
      </c>
      <c r="E352" s="55" t="s">
        <v>442</v>
      </c>
      <c r="F352" s="55" t="s">
        <v>443</v>
      </c>
    </row>
    <row r="353" spans="2:6" ht="13.8">
      <c r="B353" s="55" t="s">
        <v>430</v>
      </c>
      <c r="C353" s="55" t="s">
        <v>483</v>
      </c>
      <c r="D353" s="55" t="s">
        <v>484</v>
      </c>
      <c r="E353" s="55" t="s">
        <v>459</v>
      </c>
      <c r="F353" s="55" t="s">
        <v>445</v>
      </c>
    </row>
    <row r="354" spans="2:6" ht="13.8">
      <c r="B354" s="55" t="s">
        <v>430</v>
      </c>
      <c r="C354" s="55" t="s">
        <v>483</v>
      </c>
      <c r="D354" s="55" t="s">
        <v>484</v>
      </c>
      <c r="E354" s="55" t="s">
        <v>446</v>
      </c>
      <c r="F354" s="55" t="s">
        <v>447</v>
      </c>
    </row>
    <row r="355" spans="2:6" ht="13.8">
      <c r="B355" s="55" t="s">
        <v>430</v>
      </c>
      <c r="C355" s="55" t="s">
        <v>483</v>
      </c>
      <c r="D355" s="55" t="s">
        <v>484</v>
      </c>
      <c r="E355" s="55" t="s">
        <v>448</v>
      </c>
      <c r="F355" s="55" t="s">
        <v>449</v>
      </c>
    </row>
    <row r="356" spans="2:6" ht="13.8">
      <c r="B356" s="55" t="s">
        <v>430</v>
      </c>
      <c r="C356" s="55" t="s">
        <v>483</v>
      </c>
      <c r="D356" s="55" t="s">
        <v>484</v>
      </c>
      <c r="E356" s="55" t="s">
        <v>450</v>
      </c>
      <c r="F356" s="55" t="s">
        <v>451</v>
      </c>
    </row>
    <row r="357" spans="2:6" ht="13.8">
      <c r="B357" s="55" t="s">
        <v>430</v>
      </c>
      <c r="C357" s="55" t="s">
        <v>483</v>
      </c>
      <c r="D357" s="55" t="s">
        <v>484</v>
      </c>
      <c r="E357" s="55" t="s">
        <v>452</v>
      </c>
      <c r="F357" s="55" t="s">
        <v>453</v>
      </c>
    </row>
    <row r="358" spans="2:6" ht="13.8">
      <c r="B358" s="55" t="s">
        <v>430</v>
      </c>
      <c r="C358" s="55" t="s">
        <v>483</v>
      </c>
      <c r="D358" s="55" t="s">
        <v>484</v>
      </c>
      <c r="E358" s="55" t="s">
        <v>454</v>
      </c>
      <c r="F358" s="55" t="s">
        <v>455</v>
      </c>
    </row>
    <row r="359" spans="2:6" ht="13.8">
      <c r="B359" s="55" t="s">
        <v>430</v>
      </c>
      <c r="C359" s="55" t="s">
        <v>485</v>
      </c>
      <c r="D359" s="55" t="s">
        <v>486</v>
      </c>
      <c r="E359" s="55" t="s">
        <v>458</v>
      </c>
      <c r="F359" s="55" t="s">
        <v>284</v>
      </c>
    </row>
    <row r="360" spans="2:6" ht="13.8">
      <c r="B360" s="55" t="s">
        <v>430</v>
      </c>
      <c r="C360" s="55" t="s">
        <v>485</v>
      </c>
      <c r="D360" s="55" t="s">
        <v>486</v>
      </c>
      <c r="E360" s="55" t="s">
        <v>432</v>
      </c>
      <c r="F360" s="55" t="s">
        <v>433</v>
      </c>
    </row>
    <row r="361" spans="2:6" ht="13.8">
      <c r="B361" s="55" t="s">
        <v>430</v>
      </c>
      <c r="C361" s="55" t="s">
        <v>485</v>
      </c>
      <c r="D361" s="55" t="s">
        <v>486</v>
      </c>
      <c r="E361" s="55" t="s">
        <v>434</v>
      </c>
      <c r="F361" s="55" t="s">
        <v>435</v>
      </c>
    </row>
    <row r="362" spans="2:6" ht="13.8">
      <c r="B362" s="55" t="s">
        <v>430</v>
      </c>
      <c r="C362" s="55" t="s">
        <v>485</v>
      </c>
      <c r="D362" s="55" t="s">
        <v>486</v>
      </c>
      <c r="E362" s="55" t="s">
        <v>436</v>
      </c>
      <c r="F362" s="55" t="s">
        <v>437</v>
      </c>
    </row>
    <row r="363" spans="2:6" ht="13.8">
      <c r="B363" s="55" t="s">
        <v>430</v>
      </c>
      <c r="C363" s="55" t="s">
        <v>485</v>
      </c>
      <c r="D363" s="55" t="s">
        <v>486</v>
      </c>
      <c r="E363" s="55" t="s">
        <v>438</v>
      </c>
      <c r="F363" s="55" t="s">
        <v>439</v>
      </c>
    </row>
    <row r="364" spans="2:6" ht="13.8">
      <c r="B364" s="55" t="s">
        <v>430</v>
      </c>
      <c r="C364" s="55" t="s">
        <v>485</v>
      </c>
      <c r="D364" s="55" t="s">
        <v>486</v>
      </c>
      <c r="E364" s="55" t="s">
        <v>440</v>
      </c>
      <c r="F364" s="55" t="s">
        <v>441</v>
      </c>
    </row>
    <row r="365" spans="2:6" ht="13.8">
      <c r="B365" s="55" t="s">
        <v>430</v>
      </c>
      <c r="C365" s="55" t="s">
        <v>485</v>
      </c>
      <c r="D365" s="55" t="s">
        <v>486</v>
      </c>
      <c r="E365" s="55" t="s">
        <v>442</v>
      </c>
      <c r="F365" s="55" t="s">
        <v>443</v>
      </c>
    </row>
    <row r="366" spans="2:6" ht="13.8">
      <c r="B366" s="55" t="s">
        <v>430</v>
      </c>
      <c r="C366" s="55" t="s">
        <v>485</v>
      </c>
      <c r="D366" s="55" t="s">
        <v>486</v>
      </c>
      <c r="E366" s="55" t="s">
        <v>459</v>
      </c>
      <c r="F366" s="55" t="s">
        <v>445</v>
      </c>
    </row>
    <row r="367" spans="2:6" ht="13.8">
      <c r="B367" s="55" t="s">
        <v>430</v>
      </c>
      <c r="C367" s="55" t="s">
        <v>485</v>
      </c>
      <c r="D367" s="55" t="s">
        <v>486</v>
      </c>
      <c r="E367" s="55" t="s">
        <v>446</v>
      </c>
      <c r="F367" s="55" t="s">
        <v>447</v>
      </c>
    </row>
    <row r="368" spans="2:6" ht="13.8">
      <c r="B368" s="55" t="s">
        <v>430</v>
      </c>
      <c r="C368" s="55" t="s">
        <v>485</v>
      </c>
      <c r="D368" s="55" t="s">
        <v>486</v>
      </c>
      <c r="E368" s="55" t="s">
        <v>448</v>
      </c>
      <c r="F368" s="55" t="s">
        <v>449</v>
      </c>
    </row>
    <row r="369" spans="2:6" ht="13.8">
      <c r="B369" s="55" t="s">
        <v>430</v>
      </c>
      <c r="C369" s="55" t="s">
        <v>485</v>
      </c>
      <c r="D369" s="55" t="s">
        <v>486</v>
      </c>
      <c r="E369" s="55" t="s">
        <v>450</v>
      </c>
      <c r="F369" s="55" t="s">
        <v>451</v>
      </c>
    </row>
    <row r="370" spans="2:6" ht="13.8">
      <c r="B370" s="55" t="s">
        <v>430</v>
      </c>
      <c r="C370" s="55" t="s">
        <v>485</v>
      </c>
      <c r="D370" s="55" t="s">
        <v>486</v>
      </c>
      <c r="E370" s="55" t="s">
        <v>452</v>
      </c>
      <c r="F370" s="55" t="s">
        <v>453</v>
      </c>
    </row>
    <row r="371" spans="2:6" ht="13.8">
      <c r="B371" s="55" t="s">
        <v>430</v>
      </c>
      <c r="C371" s="55" t="s">
        <v>485</v>
      </c>
      <c r="D371" s="55" t="s">
        <v>486</v>
      </c>
      <c r="E371" s="55" t="s">
        <v>454</v>
      </c>
      <c r="F371" s="55" t="s">
        <v>455</v>
      </c>
    </row>
    <row r="372" spans="2:6" ht="13.8">
      <c r="B372" s="55" t="s">
        <v>487</v>
      </c>
      <c r="C372" s="55" t="s">
        <v>488</v>
      </c>
      <c r="D372" s="55" t="s">
        <v>489</v>
      </c>
      <c r="E372" s="55" t="s">
        <v>458</v>
      </c>
      <c r="F372" s="55" t="s">
        <v>284</v>
      </c>
    </row>
    <row r="373" spans="2:6" ht="13.8">
      <c r="B373" s="55" t="s">
        <v>487</v>
      </c>
      <c r="C373" s="55" t="s">
        <v>488</v>
      </c>
      <c r="D373" s="55" t="s">
        <v>489</v>
      </c>
      <c r="E373" s="55" t="s">
        <v>432</v>
      </c>
      <c r="F373" s="55" t="s">
        <v>433</v>
      </c>
    </row>
    <row r="374" spans="2:6" ht="13.8">
      <c r="B374" s="55" t="s">
        <v>487</v>
      </c>
      <c r="C374" s="55" t="s">
        <v>488</v>
      </c>
      <c r="D374" s="55" t="s">
        <v>489</v>
      </c>
      <c r="E374" s="55" t="s">
        <v>434</v>
      </c>
      <c r="F374" s="55" t="s">
        <v>435</v>
      </c>
    </row>
    <row r="375" spans="2:6" ht="13.8">
      <c r="B375" s="55" t="s">
        <v>487</v>
      </c>
      <c r="C375" s="55" t="s">
        <v>488</v>
      </c>
      <c r="D375" s="55" t="s">
        <v>489</v>
      </c>
      <c r="E375" s="55" t="s">
        <v>436</v>
      </c>
      <c r="F375" s="55" t="s">
        <v>437</v>
      </c>
    </row>
    <row r="376" spans="2:6" ht="13.8">
      <c r="B376" s="55" t="s">
        <v>487</v>
      </c>
      <c r="C376" s="55" t="s">
        <v>488</v>
      </c>
      <c r="D376" s="55" t="s">
        <v>489</v>
      </c>
      <c r="E376" s="55" t="s">
        <v>438</v>
      </c>
      <c r="F376" s="55" t="s">
        <v>439</v>
      </c>
    </row>
    <row r="377" spans="2:6" ht="13.8">
      <c r="B377" s="55" t="s">
        <v>487</v>
      </c>
      <c r="C377" s="55" t="s">
        <v>488</v>
      </c>
      <c r="D377" s="55" t="s">
        <v>489</v>
      </c>
      <c r="E377" s="55" t="s">
        <v>440</v>
      </c>
      <c r="F377" s="55" t="s">
        <v>441</v>
      </c>
    </row>
    <row r="378" spans="2:6" ht="13.8">
      <c r="B378" s="55" t="s">
        <v>487</v>
      </c>
      <c r="C378" s="55" t="s">
        <v>488</v>
      </c>
      <c r="D378" s="55" t="s">
        <v>489</v>
      </c>
      <c r="E378" s="55" t="s">
        <v>442</v>
      </c>
      <c r="F378" s="55" t="s">
        <v>443</v>
      </c>
    </row>
    <row r="379" spans="2:6" ht="13.8">
      <c r="B379" s="55" t="s">
        <v>487</v>
      </c>
      <c r="C379" s="55" t="s">
        <v>488</v>
      </c>
      <c r="D379" s="55" t="s">
        <v>489</v>
      </c>
      <c r="E379" s="80" t="s">
        <v>490</v>
      </c>
      <c r="F379" s="55" t="s">
        <v>445</v>
      </c>
    </row>
    <row r="380" spans="2:6" ht="13.8">
      <c r="B380" s="55" t="s">
        <v>487</v>
      </c>
      <c r="C380" s="55" t="s">
        <v>488</v>
      </c>
      <c r="D380" s="55" t="s">
        <v>489</v>
      </c>
      <c r="E380" s="55" t="s">
        <v>491</v>
      </c>
      <c r="F380" s="55" t="s">
        <v>447</v>
      </c>
    </row>
    <row r="381" spans="2:6" ht="13.8">
      <c r="B381" s="55" t="s">
        <v>487</v>
      </c>
      <c r="C381" s="55" t="s">
        <v>488</v>
      </c>
      <c r="D381" s="55" t="s">
        <v>489</v>
      </c>
      <c r="E381" s="55" t="s">
        <v>492</v>
      </c>
      <c r="F381" s="55" t="s">
        <v>449</v>
      </c>
    </row>
    <row r="382" spans="2:6" ht="13.8">
      <c r="B382" s="55" t="s">
        <v>487</v>
      </c>
      <c r="C382" s="55" t="s">
        <v>488</v>
      </c>
      <c r="D382" s="55" t="s">
        <v>489</v>
      </c>
      <c r="E382" s="80" t="s">
        <v>493</v>
      </c>
      <c r="F382" s="55" t="s">
        <v>451</v>
      </c>
    </row>
    <row r="383" spans="2:6" ht="13.8">
      <c r="B383" s="55" t="s">
        <v>487</v>
      </c>
      <c r="C383" s="55" t="s">
        <v>488</v>
      </c>
      <c r="D383" s="55" t="s">
        <v>489</v>
      </c>
      <c r="E383" s="55" t="s">
        <v>494</v>
      </c>
      <c r="F383" s="55" t="s">
        <v>453</v>
      </c>
    </row>
    <row r="384" spans="2:6" ht="13.8">
      <c r="B384" s="55" t="s">
        <v>487</v>
      </c>
      <c r="C384" s="55" t="s">
        <v>488</v>
      </c>
      <c r="D384" s="55" t="s">
        <v>489</v>
      </c>
      <c r="E384" s="55" t="s">
        <v>495</v>
      </c>
      <c r="F384" s="55" t="s">
        <v>455</v>
      </c>
    </row>
    <row r="385" spans="2:6" ht="13.8">
      <c r="B385" s="55" t="s">
        <v>496</v>
      </c>
      <c r="C385" s="55" t="s">
        <v>497</v>
      </c>
      <c r="D385" s="55" t="s">
        <v>498</v>
      </c>
      <c r="E385" s="55" t="s">
        <v>458</v>
      </c>
      <c r="F385" s="55" t="s">
        <v>284</v>
      </c>
    </row>
    <row r="386" spans="2:6" ht="13.8">
      <c r="B386" s="55" t="s">
        <v>496</v>
      </c>
      <c r="C386" s="55" t="s">
        <v>497</v>
      </c>
      <c r="D386" s="55" t="s">
        <v>498</v>
      </c>
      <c r="E386" s="55" t="s">
        <v>432</v>
      </c>
      <c r="F386" s="55" t="s">
        <v>433</v>
      </c>
    </row>
    <row r="387" spans="2:6" ht="13.8">
      <c r="B387" s="55" t="s">
        <v>496</v>
      </c>
      <c r="C387" s="55" t="s">
        <v>497</v>
      </c>
      <c r="D387" s="55" t="s">
        <v>498</v>
      </c>
      <c r="E387" s="55" t="s">
        <v>434</v>
      </c>
      <c r="F387" s="55" t="s">
        <v>435</v>
      </c>
    </row>
    <row r="388" spans="2:6" ht="13.8">
      <c r="B388" s="55" t="s">
        <v>496</v>
      </c>
      <c r="C388" s="55" t="s">
        <v>497</v>
      </c>
      <c r="D388" s="55" t="s">
        <v>498</v>
      </c>
      <c r="E388" s="55" t="s">
        <v>436</v>
      </c>
      <c r="F388" s="55" t="s">
        <v>437</v>
      </c>
    </row>
    <row r="389" spans="2:6" ht="13.8">
      <c r="B389" s="55" t="s">
        <v>496</v>
      </c>
      <c r="C389" s="55" t="s">
        <v>497</v>
      </c>
      <c r="D389" s="55" t="s">
        <v>498</v>
      </c>
      <c r="E389" s="55" t="s">
        <v>438</v>
      </c>
      <c r="F389" s="55" t="s">
        <v>439</v>
      </c>
    </row>
    <row r="390" spans="2:6" ht="13.8">
      <c r="B390" s="55" t="s">
        <v>496</v>
      </c>
      <c r="C390" s="55" t="s">
        <v>497</v>
      </c>
      <c r="D390" s="55" t="s">
        <v>498</v>
      </c>
      <c r="E390" s="55" t="s">
        <v>440</v>
      </c>
      <c r="F390" s="55" t="s">
        <v>441</v>
      </c>
    </row>
    <row r="391" spans="2:6" ht="13.8">
      <c r="B391" s="55" t="s">
        <v>496</v>
      </c>
      <c r="C391" s="55" t="s">
        <v>497</v>
      </c>
      <c r="D391" s="55" t="s">
        <v>498</v>
      </c>
      <c r="E391" s="55" t="s">
        <v>442</v>
      </c>
      <c r="F391" s="55" t="s">
        <v>443</v>
      </c>
    </row>
    <row r="392" spans="2:6" ht="13.8">
      <c r="B392" s="55" t="s">
        <v>496</v>
      </c>
      <c r="C392" s="55" t="s">
        <v>497</v>
      </c>
      <c r="D392" s="55" t="s">
        <v>498</v>
      </c>
      <c r="E392" s="55" t="s">
        <v>459</v>
      </c>
      <c r="F392" s="55" t="s">
        <v>445</v>
      </c>
    </row>
    <row r="393" spans="2:6" ht="13.8">
      <c r="B393" s="55" t="s">
        <v>496</v>
      </c>
      <c r="C393" s="55" t="s">
        <v>497</v>
      </c>
      <c r="D393" s="55" t="s">
        <v>498</v>
      </c>
      <c r="E393" s="55" t="s">
        <v>446</v>
      </c>
      <c r="F393" s="55" t="s">
        <v>447</v>
      </c>
    </row>
    <row r="394" spans="2:6" ht="13.8">
      <c r="B394" s="55" t="s">
        <v>496</v>
      </c>
      <c r="C394" s="55" t="s">
        <v>497</v>
      </c>
      <c r="D394" s="55" t="s">
        <v>498</v>
      </c>
      <c r="E394" s="55" t="s">
        <v>448</v>
      </c>
      <c r="F394" s="55" t="s">
        <v>449</v>
      </c>
    </row>
    <row r="395" spans="2:6" ht="13.8">
      <c r="B395" s="55" t="s">
        <v>496</v>
      </c>
      <c r="C395" s="55" t="s">
        <v>497</v>
      </c>
      <c r="D395" s="55" t="s">
        <v>498</v>
      </c>
      <c r="E395" s="55" t="s">
        <v>450</v>
      </c>
      <c r="F395" s="55" t="s">
        <v>451</v>
      </c>
    </row>
    <row r="396" spans="2:6" ht="13.8">
      <c r="B396" s="55" t="s">
        <v>496</v>
      </c>
      <c r="C396" s="55" t="s">
        <v>497</v>
      </c>
      <c r="D396" s="55" t="s">
        <v>498</v>
      </c>
      <c r="E396" s="55" t="s">
        <v>452</v>
      </c>
      <c r="F396" s="55" t="s">
        <v>453</v>
      </c>
    </row>
    <row r="397" spans="2:6" ht="13.8">
      <c r="B397" s="55" t="s">
        <v>496</v>
      </c>
      <c r="C397" s="55" t="s">
        <v>497</v>
      </c>
      <c r="D397" s="55" t="s">
        <v>498</v>
      </c>
      <c r="E397" s="55" t="s">
        <v>454</v>
      </c>
      <c r="F397" s="55" t="s">
        <v>455</v>
      </c>
    </row>
    <row r="398" spans="2:6" ht="13.8">
      <c r="B398" s="55" t="s">
        <v>496</v>
      </c>
      <c r="C398" s="55" t="s">
        <v>499</v>
      </c>
      <c r="D398" s="55" t="s">
        <v>500</v>
      </c>
      <c r="E398" s="55" t="s">
        <v>458</v>
      </c>
      <c r="F398" s="55" t="s">
        <v>284</v>
      </c>
    </row>
    <row r="399" spans="2:6" ht="13.8">
      <c r="B399" s="55" t="s">
        <v>496</v>
      </c>
      <c r="C399" s="55" t="s">
        <v>499</v>
      </c>
      <c r="D399" s="55" t="s">
        <v>500</v>
      </c>
      <c r="E399" s="55" t="s">
        <v>432</v>
      </c>
      <c r="F399" s="55" t="s">
        <v>433</v>
      </c>
    </row>
    <row r="400" spans="2:6" ht="13.8">
      <c r="B400" s="55" t="s">
        <v>496</v>
      </c>
      <c r="C400" s="55" t="s">
        <v>499</v>
      </c>
      <c r="D400" s="55" t="s">
        <v>500</v>
      </c>
      <c r="E400" s="55" t="s">
        <v>434</v>
      </c>
      <c r="F400" s="55" t="s">
        <v>435</v>
      </c>
    </row>
    <row r="401" spans="2:6" ht="13.8">
      <c r="B401" s="55" t="s">
        <v>496</v>
      </c>
      <c r="C401" s="55" t="s">
        <v>499</v>
      </c>
      <c r="D401" s="55" t="s">
        <v>500</v>
      </c>
      <c r="E401" s="55" t="s">
        <v>436</v>
      </c>
      <c r="F401" s="55" t="s">
        <v>437</v>
      </c>
    </row>
    <row r="402" spans="2:6" ht="13.8">
      <c r="B402" s="55" t="s">
        <v>496</v>
      </c>
      <c r="C402" s="55" t="s">
        <v>499</v>
      </c>
      <c r="D402" s="55" t="s">
        <v>500</v>
      </c>
      <c r="E402" s="55" t="s">
        <v>438</v>
      </c>
      <c r="F402" s="55" t="s">
        <v>439</v>
      </c>
    </row>
    <row r="403" spans="2:6" ht="13.8">
      <c r="B403" s="55" t="s">
        <v>496</v>
      </c>
      <c r="C403" s="55" t="s">
        <v>499</v>
      </c>
      <c r="D403" s="55" t="s">
        <v>500</v>
      </c>
      <c r="E403" s="55" t="s">
        <v>440</v>
      </c>
      <c r="F403" s="55" t="s">
        <v>441</v>
      </c>
    </row>
    <row r="404" spans="2:6" ht="13.8">
      <c r="B404" s="55" t="s">
        <v>496</v>
      </c>
      <c r="C404" s="55" t="s">
        <v>499</v>
      </c>
      <c r="D404" s="55" t="s">
        <v>500</v>
      </c>
      <c r="E404" s="55" t="s">
        <v>442</v>
      </c>
      <c r="F404" s="55" t="s">
        <v>443</v>
      </c>
    </row>
    <row r="405" spans="2:6" ht="13.8">
      <c r="B405" s="55" t="s">
        <v>501</v>
      </c>
      <c r="C405" s="55" t="s">
        <v>499</v>
      </c>
      <c r="D405" s="55" t="s">
        <v>500</v>
      </c>
      <c r="E405" s="55" t="s">
        <v>459</v>
      </c>
      <c r="F405" s="55" t="s">
        <v>445</v>
      </c>
    </row>
    <row r="406" spans="2:6" ht="13.8">
      <c r="B406" s="55" t="s">
        <v>496</v>
      </c>
      <c r="C406" s="55" t="s">
        <v>499</v>
      </c>
      <c r="D406" s="55" t="s">
        <v>500</v>
      </c>
      <c r="E406" s="55" t="s">
        <v>446</v>
      </c>
      <c r="F406" s="55" t="s">
        <v>447</v>
      </c>
    </row>
    <row r="407" spans="2:6" ht="13.8">
      <c r="B407" s="55" t="s">
        <v>496</v>
      </c>
      <c r="C407" s="55" t="s">
        <v>499</v>
      </c>
      <c r="D407" s="55" t="s">
        <v>500</v>
      </c>
      <c r="E407" s="55" t="s">
        <v>448</v>
      </c>
      <c r="F407" s="55" t="s">
        <v>449</v>
      </c>
    </row>
    <row r="408" spans="2:6" ht="13.8">
      <c r="B408" s="55" t="s">
        <v>496</v>
      </c>
      <c r="C408" s="55" t="s">
        <v>499</v>
      </c>
      <c r="D408" s="55" t="s">
        <v>500</v>
      </c>
      <c r="E408" s="55" t="s">
        <v>450</v>
      </c>
      <c r="F408" s="55" t="s">
        <v>451</v>
      </c>
    </row>
    <row r="409" spans="2:6" ht="13.8">
      <c r="B409" s="55" t="s">
        <v>496</v>
      </c>
      <c r="C409" s="55" t="s">
        <v>499</v>
      </c>
      <c r="D409" s="55" t="s">
        <v>500</v>
      </c>
      <c r="E409" s="55" t="s">
        <v>452</v>
      </c>
      <c r="F409" s="55" t="s">
        <v>453</v>
      </c>
    </row>
    <row r="410" spans="2:6" ht="13.8">
      <c r="B410" s="55" t="s">
        <v>496</v>
      </c>
      <c r="C410" s="55" t="s">
        <v>499</v>
      </c>
      <c r="D410" s="55" t="s">
        <v>500</v>
      </c>
      <c r="E410" s="55" t="s">
        <v>454</v>
      </c>
      <c r="F410" s="55" t="s">
        <v>455</v>
      </c>
    </row>
    <row r="411" spans="2:6" ht="13.8">
      <c r="B411" s="55" t="s">
        <v>496</v>
      </c>
      <c r="C411" s="55" t="s">
        <v>502</v>
      </c>
      <c r="D411" s="55" t="s">
        <v>503</v>
      </c>
      <c r="E411" s="55" t="s">
        <v>458</v>
      </c>
      <c r="F411" s="55" t="s">
        <v>284</v>
      </c>
    </row>
    <row r="412" spans="2:6" ht="13.8">
      <c r="B412" s="55" t="s">
        <v>496</v>
      </c>
      <c r="C412" s="55" t="s">
        <v>502</v>
      </c>
      <c r="D412" s="55" t="s">
        <v>503</v>
      </c>
      <c r="E412" s="55" t="s">
        <v>432</v>
      </c>
      <c r="F412" s="55" t="s">
        <v>433</v>
      </c>
    </row>
    <row r="413" spans="2:6" ht="13.8">
      <c r="B413" s="55" t="s">
        <v>496</v>
      </c>
      <c r="C413" s="55" t="s">
        <v>502</v>
      </c>
      <c r="D413" s="55" t="s">
        <v>503</v>
      </c>
      <c r="E413" s="55" t="s">
        <v>434</v>
      </c>
      <c r="F413" s="55" t="s">
        <v>435</v>
      </c>
    </row>
    <row r="414" spans="2:6" ht="13.8">
      <c r="B414" s="55" t="s">
        <v>496</v>
      </c>
      <c r="C414" s="55" t="s">
        <v>502</v>
      </c>
      <c r="D414" s="55" t="s">
        <v>503</v>
      </c>
      <c r="E414" s="55" t="s">
        <v>436</v>
      </c>
      <c r="F414" s="55" t="s">
        <v>437</v>
      </c>
    </row>
    <row r="415" spans="2:6" ht="13.8">
      <c r="B415" s="55" t="s">
        <v>496</v>
      </c>
      <c r="C415" s="55" t="s">
        <v>502</v>
      </c>
      <c r="D415" s="55" t="s">
        <v>503</v>
      </c>
      <c r="E415" s="55" t="s">
        <v>438</v>
      </c>
      <c r="F415" s="55" t="s">
        <v>439</v>
      </c>
    </row>
    <row r="416" spans="2:6" ht="13.8">
      <c r="B416" s="55" t="s">
        <v>496</v>
      </c>
      <c r="C416" s="55" t="s">
        <v>502</v>
      </c>
      <c r="D416" s="55" t="s">
        <v>503</v>
      </c>
      <c r="E416" s="55" t="s">
        <v>440</v>
      </c>
      <c r="F416" s="55" t="s">
        <v>441</v>
      </c>
    </row>
    <row r="417" spans="2:6" ht="13.8">
      <c r="B417" s="55" t="s">
        <v>496</v>
      </c>
      <c r="C417" s="55" t="s">
        <v>502</v>
      </c>
      <c r="D417" s="55" t="s">
        <v>503</v>
      </c>
      <c r="E417" s="55" t="s">
        <v>442</v>
      </c>
      <c r="F417" s="55" t="s">
        <v>443</v>
      </c>
    </row>
    <row r="418" spans="2:6" ht="13.8">
      <c r="B418" s="55" t="s">
        <v>496</v>
      </c>
      <c r="C418" s="55" t="s">
        <v>502</v>
      </c>
      <c r="D418" s="55" t="s">
        <v>503</v>
      </c>
      <c r="E418" s="55" t="s">
        <v>459</v>
      </c>
      <c r="F418" s="55" t="s">
        <v>445</v>
      </c>
    </row>
    <row r="419" spans="2:6" ht="13.8">
      <c r="B419" s="55" t="s">
        <v>496</v>
      </c>
      <c r="C419" s="55" t="s">
        <v>502</v>
      </c>
      <c r="D419" s="55" t="s">
        <v>503</v>
      </c>
      <c r="E419" s="55" t="s">
        <v>446</v>
      </c>
      <c r="F419" s="55" t="s">
        <v>447</v>
      </c>
    </row>
    <row r="420" spans="2:6" ht="13.8">
      <c r="B420" s="55" t="s">
        <v>496</v>
      </c>
      <c r="C420" s="55" t="s">
        <v>502</v>
      </c>
      <c r="D420" s="55" t="s">
        <v>503</v>
      </c>
      <c r="E420" s="55" t="s">
        <v>448</v>
      </c>
      <c r="F420" s="55" t="s">
        <v>449</v>
      </c>
    </row>
    <row r="421" spans="2:6" ht="13.8">
      <c r="B421" s="55" t="s">
        <v>496</v>
      </c>
      <c r="C421" s="55" t="s">
        <v>502</v>
      </c>
      <c r="D421" s="55" t="s">
        <v>503</v>
      </c>
      <c r="E421" s="55" t="s">
        <v>450</v>
      </c>
      <c r="F421" s="55" t="s">
        <v>451</v>
      </c>
    </row>
    <row r="422" spans="2:6" ht="13.8">
      <c r="B422" s="55" t="s">
        <v>496</v>
      </c>
      <c r="C422" s="55" t="s">
        <v>502</v>
      </c>
      <c r="D422" s="55" t="s">
        <v>503</v>
      </c>
      <c r="E422" s="55" t="s">
        <v>452</v>
      </c>
      <c r="F422" s="55" t="s">
        <v>453</v>
      </c>
    </row>
    <row r="423" spans="2:6" ht="13.8">
      <c r="B423" s="55" t="s">
        <v>496</v>
      </c>
      <c r="C423" s="55" t="s">
        <v>502</v>
      </c>
      <c r="D423" s="55" t="s">
        <v>503</v>
      </c>
      <c r="E423" s="55" t="s">
        <v>454</v>
      </c>
      <c r="F423" s="55" t="s">
        <v>455</v>
      </c>
    </row>
    <row r="424" spans="2:6" ht="13.8">
      <c r="B424" s="55" t="s">
        <v>496</v>
      </c>
      <c r="C424" s="55" t="s">
        <v>504</v>
      </c>
      <c r="D424" s="55" t="s">
        <v>505</v>
      </c>
      <c r="E424" s="55" t="s">
        <v>458</v>
      </c>
      <c r="F424" s="55" t="s">
        <v>284</v>
      </c>
    </row>
    <row r="425" spans="2:6" ht="13.8">
      <c r="B425" s="55" t="s">
        <v>496</v>
      </c>
      <c r="C425" s="55" t="s">
        <v>504</v>
      </c>
      <c r="D425" s="55" t="s">
        <v>505</v>
      </c>
      <c r="E425" s="55" t="s">
        <v>432</v>
      </c>
      <c r="F425" s="55" t="s">
        <v>433</v>
      </c>
    </row>
    <row r="426" spans="2:6" ht="13.8">
      <c r="B426" s="55" t="s">
        <v>496</v>
      </c>
      <c r="C426" s="55" t="s">
        <v>504</v>
      </c>
      <c r="D426" s="55" t="s">
        <v>505</v>
      </c>
      <c r="E426" s="55" t="s">
        <v>434</v>
      </c>
      <c r="F426" s="55" t="s">
        <v>435</v>
      </c>
    </row>
    <row r="427" spans="2:6" ht="13.8">
      <c r="B427" s="55" t="s">
        <v>496</v>
      </c>
      <c r="C427" s="55" t="s">
        <v>504</v>
      </c>
      <c r="D427" s="55" t="s">
        <v>505</v>
      </c>
      <c r="E427" s="55" t="s">
        <v>436</v>
      </c>
      <c r="F427" s="55" t="s">
        <v>437</v>
      </c>
    </row>
    <row r="428" spans="2:6" ht="13.8">
      <c r="B428" s="55" t="s">
        <v>496</v>
      </c>
      <c r="C428" s="55" t="s">
        <v>504</v>
      </c>
      <c r="D428" s="55" t="s">
        <v>505</v>
      </c>
      <c r="E428" s="55" t="s">
        <v>438</v>
      </c>
      <c r="F428" s="55" t="s">
        <v>439</v>
      </c>
    </row>
    <row r="429" spans="2:6" ht="13.8">
      <c r="B429" s="55" t="s">
        <v>496</v>
      </c>
      <c r="C429" s="55" t="s">
        <v>504</v>
      </c>
      <c r="D429" s="55" t="s">
        <v>505</v>
      </c>
      <c r="E429" s="55" t="s">
        <v>440</v>
      </c>
      <c r="F429" s="55" t="s">
        <v>441</v>
      </c>
    </row>
    <row r="430" spans="2:6" ht="13.8">
      <c r="B430" s="55" t="s">
        <v>496</v>
      </c>
      <c r="C430" s="55" t="s">
        <v>504</v>
      </c>
      <c r="D430" s="55" t="s">
        <v>505</v>
      </c>
      <c r="E430" s="55" t="s">
        <v>442</v>
      </c>
      <c r="F430" s="55" t="s">
        <v>443</v>
      </c>
    </row>
    <row r="431" spans="2:6" ht="13.8">
      <c r="B431" s="55" t="s">
        <v>496</v>
      </c>
      <c r="C431" s="55" t="s">
        <v>504</v>
      </c>
      <c r="D431" s="55" t="s">
        <v>505</v>
      </c>
      <c r="E431" s="55" t="s">
        <v>459</v>
      </c>
      <c r="F431" s="55" t="s">
        <v>445</v>
      </c>
    </row>
    <row r="432" spans="2:6" ht="13.8">
      <c r="B432" s="55" t="s">
        <v>496</v>
      </c>
      <c r="C432" s="55" t="s">
        <v>504</v>
      </c>
      <c r="D432" s="55" t="s">
        <v>505</v>
      </c>
      <c r="E432" s="55" t="s">
        <v>446</v>
      </c>
      <c r="F432" s="55" t="s">
        <v>447</v>
      </c>
    </row>
    <row r="433" spans="2:6" ht="13.8">
      <c r="B433" s="55" t="s">
        <v>496</v>
      </c>
      <c r="C433" s="55" t="s">
        <v>504</v>
      </c>
      <c r="D433" s="55" t="s">
        <v>505</v>
      </c>
      <c r="E433" s="55" t="s">
        <v>448</v>
      </c>
      <c r="F433" s="55" t="s">
        <v>449</v>
      </c>
    </row>
    <row r="434" spans="2:6" ht="13.8">
      <c r="B434" s="55" t="s">
        <v>496</v>
      </c>
      <c r="C434" s="55" t="s">
        <v>504</v>
      </c>
      <c r="D434" s="55" t="s">
        <v>505</v>
      </c>
      <c r="E434" s="55" t="s">
        <v>450</v>
      </c>
      <c r="F434" s="55" t="s">
        <v>451</v>
      </c>
    </row>
    <row r="435" spans="2:6" ht="13.8">
      <c r="B435" s="55" t="s">
        <v>496</v>
      </c>
      <c r="C435" s="55" t="s">
        <v>504</v>
      </c>
      <c r="D435" s="55" t="s">
        <v>505</v>
      </c>
      <c r="E435" s="55" t="s">
        <v>452</v>
      </c>
      <c r="F435" s="55" t="s">
        <v>453</v>
      </c>
    </row>
    <row r="436" spans="2:6" ht="13.8">
      <c r="B436" s="55" t="s">
        <v>496</v>
      </c>
      <c r="C436" s="55" t="s">
        <v>504</v>
      </c>
      <c r="D436" s="55" t="s">
        <v>505</v>
      </c>
      <c r="E436" s="55" t="s">
        <v>454</v>
      </c>
      <c r="F436" s="55" t="s">
        <v>455</v>
      </c>
    </row>
    <row r="437" spans="2:6" ht="13.8">
      <c r="B437" s="55" t="s">
        <v>496</v>
      </c>
      <c r="C437" s="55" t="s">
        <v>506</v>
      </c>
      <c r="D437" s="55" t="s">
        <v>507</v>
      </c>
      <c r="E437" s="55" t="s">
        <v>458</v>
      </c>
      <c r="F437" s="55" t="s">
        <v>284</v>
      </c>
    </row>
    <row r="438" spans="2:6" ht="13.8">
      <c r="B438" s="55" t="s">
        <v>496</v>
      </c>
      <c r="C438" s="55" t="s">
        <v>506</v>
      </c>
      <c r="D438" s="55" t="s">
        <v>507</v>
      </c>
      <c r="E438" s="55" t="s">
        <v>432</v>
      </c>
      <c r="F438" s="55" t="s">
        <v>433</v>
      </c>
    </row>
    <row r="439" spans="2:6" ht="13.8">
      <c r="B439" s="55" t="s">
        <v>496</v>
      </c>
      <c r="C439" s="55" t="s">
        <v>506</v>
      </c>
      <c r="D439" s="55" t="s">
        <v>507</v>
      </c>
      <c r="E439" s="55" t="s">
        <v>434</v>
      </c>
      <c r="F439" s="55" t="s">
        <v>435</v>
      </c>
    </row>
    <row r="440" spans="2:6" ht="13.8">
      <c r="B440" s="55" t="s">
        <v>496</v>
      </c>
      <c r="C440" s="55" t="s">
        <v>506</v>
      </c>
      <c r="D440" s="55" t="s">
        <v>507</v>
      </c>
      <c r="E440" s="55" t="s">
        <v>436</v>
      </c>
      <c r="F440" s="55" t="s">
        <v>437</v>
      </c>
    </row>
    <row r="441" spans="2:6" ht="13.8">
      <c r="B441" s="55" t="s">
        <v>496</v>
      </c>
      <c r="C441" s="55" t="s">
        <v>506</v>
      </c>
      <c r="D441" s="55" t="s">
        <v>507</v>
      </c>
      <c r="E441" s="55" t="s">
        <v>438</v>
      </c>
      <c r="F441" s="55" t="s">
        <v>439</v>
      </c>
    </row>
    <row r="442" spans="2:6" ht="13.8">
      <c r="B442" s="55" t="s">
        <v>496</v>
      </c>
      <c r="C442" s="55" t="s">
        <v>506</v>
      </c>
      <c r="D442" s="55" t="s">
        <v>507</v>
      </c>
      <c r="E442" s="55" t="s">
        <v>440</v>
      </c>
      <c r="F442" s="55" t="s">
        <v>441</v>
      </c>
    </row>
    <row r="443" spans="2:6" ht="13.8">
      <c r="B443" s="55" t="s">
        <v>496</v>
      </c>
      <c r="C443" s="55" t="s">
        <v>506</v>
      </c>
      <c r="D443" s="55" t="s">
        <v>507</v>
      </c>
      <c r="E443" s="55" t="s">
        <v>442</v>
      </c>
      <c r="F443" s="55" t="s">
        <v>443</v>
      </c>
    </row>
    <row r="444" spans="2:6" ht="13.8">
      <c r="B444" s="55" t="s">
        <v>496</v>
      </c>
      <c r="C444" s="55" t="s">
        <v>506</v>
      </c>
      <c r="D444" s="55" t="s">
        <v>507</v>
      </c>
      <c r="E444" s="55" t="s">
        <v>459</v>
      </c>
      <c r="F444" s="55" t="s">
        <v>445</v>
      </c>
    </row>
    <row r="445" spans="2:6" ht="13.8">
      <c r="B445" s="55" t="s">
        <v>496</v>
      </c>
      <c r="C445" s="55" t="s">
        <v>506</v>
      </c>
      <c r="D445" s="55" t="s">
        <v>507</v>
      </c>
      <c r="E445" s="55" t="s">
        <v>446</v>
      </c>
      <c r="F445" s="55" t="s">
        <v>447</v>
      </c>
    </row>
    <row r="446" spans="2:6" ht="13.8">
      <c r="B446" s="55" t="s">
        <v>496</v>
      </c>
      <c r="C446" s="55" t="s">
        <v>506</v>
      </c>
      <c r="D446" s="55" t="s">
        <v>507</v>
      </c>
      <c r="E446" s="55" t="s">
        <v>448</v>
      </c>
      <c r="F446" s="55" t="s">
        <v>449</v>
      </c>
    </row>
    <row r="447" spans="2:6" ht="13.8">
      <c r="B447" s="55" t="s">
        <v>496</v>
      </c>
      <c r="C447" s="55" t="s">
        <v>506</v>
      </c>
      <c r="D447" s="55" t="s">
        <v>507</v>
      </c>
      <c r="E447" s="55" t="s">
        <v>450</v>
      </c>
      <c r="F447" s="55" t="s">
        <v>451</v>
      </c>
    </row>
    <row r="448" spans="2:6" ht="13.8">
      <c r="B448" s="55" t="s">
        <v>496</v>
      </c>
      <c r="C448" s="55" t="s">
        <v>506</v>
      </c>
      <c r="D448" s="55" t="s">
        <v>507</v>
      </c>
      <c r="E448" s="55" t="s">
        <v>452</v>
      </c>
      <c r="F448" s="55" t="s">
        <v>453</v>
      </c>
    </row>
    <row r="449" spans="2:6" ht="13.8">
      <c r="B449" s="55" t="s">
        <v>496</v>
      </c>
      <c r="C449" s="55" t="s">
        <v>506</v>
      </c>
      <c r="D449" s="55" t="s">
        <v>507</v>
      </c>
      <c r="E449" s="55" t="s">
        <v>454</v>
      </c>
      <c r="F449" s="55" t="s">
        <v>455</v>
      </c>
    </row>
    <row r="450" spans="2:6" ht="13.8">
      <c r="B450" s="55" t="s">
        <v>496</v>
      </c>
      <c r="C450" s="55" t="s">
        <v>508</v>
      </c>
      <c r="D450" s="55" t="s">
        <v>509</v>
      </c>
      <c r="E450" s="55" t="s">
        <v>458</v>
      </c>
      <c r="F450" s="55" t="s">
        <v>284</v>
      </c>
    </row>
    <row r="451" spans="2:6" ht="13.8">
      <c r="B451" s="55" t="s">
        <v>496</v>
      </c>
      <c r="C451" s="55" t="s">
        <v>508</v>
      </c>
      <c r="D451" s="55" t="s">
        <v>509</v>
      </c>
      <c r="E451" s="55" t="s">
        <v>432</v>
      </c>
      <c r="F451" s="55" t="s">
        <v>433</v>
      </c>
    </row>
    <row r="452" spans="2:6" ht="13.8">
      <c r="B452" s="55" t="s">
        <v>496</v>
      </c>
      <c r="C452" s="55" t="s">
        <v>508</v>
      </c>
      <c r="D452" s="55" t="s">
        <v>509</v>
      </c>
      <c r="E452" s="55" t="s">
        <v>434</v>
      </c>
      <c r="F452" s="55" t="s">
        <v>435</v>
      </c>
    </row>
    <row r="453" spans="2:6" ht="13.8">
      <c r="B453" s="55" t="s">
        <v>496</v>
      </c>
      <c r="C453" s="55" t="s">
        <v>508</v>
      </c>
      <c r="D453" s="55" t="s">
        <v>509</v>
      </c>
      <c r="E453" s="55" t="s">
        <v>436</v>
      </c>
      <c r="F453" s="55" t="s">
        <v>437</v>
      </c>
    </row>
    <row r="454" spans="2:6" ht="13.8">
      <c r="B454" s="55" t="s">
        <v>496</v>
      </c>
      <c r="C454" s="55" t="s">
        <v>508</v>
      </c>
      <c r="D454" s="55" t="s">
        <v>509</v>
      </c>
      <c r="E454" s="55" t="s">
        <v>438</v>
      </c>
      <c r="F454" s="55" t="s">
        <v>439</v>
      </c>
    </row>
    <row r="455" spans="2:6" ht="13.8">
      <c r="B455" s="55" t="s">
        <v>496</v>
      </c>
      <c r="C455" s="55" t="s">
        <v>508</v>
      </c>
      <c r="D455" s="55" t="s">
        <v>509</v>
      </c>
      <c r="E455" s="55" t="s">
        <v>440</v>
      </c>
      <c r="F455" s="55" t="s">
        <v>441</v>
      </c>
    </row>
    <row r="456" spans="2:6" ht="13.8">
      <c r="B456" s="55" t="s">
        <v>496</v>
      </c>
      <c r="C456" s="55" t="s">
        <v>508</v>
      </c>
      <c r="D456" s="55" t="s">
        <v>509</v>
      </c>
      <c r="E456" s="55" t="s">
        <v>442</v>
      </c>
      <c r="F456" s="55" t="s">
        <v>443</v>
      </c>
    </row>
    <row r="457" spans="2:6" ht="13.8">
      <c r="B457" s="55" t="s">
        <v>496</v>
      </c>
      <c r="C457" s="55" t="s">
        <v>508</v>
      </c>
      <c r="D457" s="55" t="s">
        <v>509</v>
      </c>
      <c r="E457" s="55" t="s">
        <v>459</v>
      </c>
      <c r="F457" s="55" t="s">
        <v>445</v>
      </c>
    </row>
    <row r="458" spans="2:6" ht="13.8">
      <c r="B458" s="55" t="s">
        <v>496</v>
      </c>
      <c r="C458" s="55" t="s">
        <v>508</v>
      </c>
      <c r="D458" s="55" t="s">
        <v>509</v>
      </c>
      <c r="E458" s="55" t="s">
        <v>446</v>
      </c>
      <c r="F458" s="55" t="s">
        <v>447</v>
      </c>
    </row>
    <row r="459" spans="2:6" ht="13.8">
      <c r="B459" s="55" t="s">
        <v>496</v>
      </c>
      <c r="C459" s="55" t="s">
        <v>508</v>
      </c>
      <c r="D459" s="55" t="s">
        <v>509</v>
      </c>
      <c r="E459" s="55" t="s">
        <v>448</v>
      </c>
      <c r="F459" s="55" t="s">
        <v>449</v>
      </c>
    </row>
    <row r="460" spans="2:6" ht="13.8">
      <c r="B460" s="55" t="s">
        <v>496</v>
      </c>
      <c r="C460" s="55" t="s">
        <v>508</v>
      </c>
      <c r="D460" s="55" t="s">
        <v>509</v>
      </c>
      <c r="E460" s="55" t="s">
        <v>450</v>
      </c>
      <c r="F460" s="55" t="s">
        <v>451</v>
      </c>
    </row>
    <row r="461" spans="2:6" ht="13.8">
      <c r="B461" s="55" t="s">
        <v>496</v>
      </c>
      <c r="C461" s="55" t="s">
        <v>508</v>
      </c>
      <c r="D461" s="55" t="s">
        <v>509</v>
      </c>
      <c r="E461" s="55" t="s">
        <v>452</v>
      </c>
      <c r="F461" s="55" t="s">
        <v>453</v>
      </c>
    </row>
    <row r="462" spans="2:6" ht="13.8">
      <c r="B462" s="55" t="s">
        <v>496</v>
      </c>
      <c r="C462" s="55" t="s">
        <v>508</v>
      </c>
      <c r="D462" s="55" t="s">
        <v>509</v>
      </c>
      <c r="E462" s="55" t="s">
        <v>454</v>
      </c>
      <c r="F462" s="55" t="s">
        <v>455</v>
      </c>
    </row>
    <row r="463" spans="2:6" ht="13.8">
      <c r="B463" s="55" t="s">
        <v>496</v>
      </c>
      <c r="C463" s="55" t="s">
        <v>510</v>
      </c>
      <c r="D463" s="55" t="s">
        <v>511</v>
      </c>
      <c r="E463" s="55" t="s">
        <v>458</v>
      </c>
      <c r="F463" s="55" t="s">
        <v>284</v>
      </c>
    </row>
    <row r="464" spans="2:6" ht="13.8">
      <c r="B464" s="55" t="s">
        <v>496</v>
      </c>
      <c r="C464" s="55" t="s">
        <v>510</v>
      </c>
      <c r="D464" s="55" t="s">
        <v>511</v>
      </c>
      <c r="E464" s="55" t="s">
        <v>432</v>
      </c>
      <c r="F464" s="55" t="s">
        <v>433</v>
      </c>
    </row>
    <row r="465" spans="2:6" ht="13.8">
      <c r="B465" s="55" t="s">
        <v>496</v>
      </c>
      <c r="C465" s="55" t="s">
        <v>510</v>
      </c>
      <c r="D465" s="55" t="s">
        <v>511</v>
      </c>
      <c r="E465" s="55" t="s">
        <v>434</v>
      </c>
      <c r="F465" s="55" t="s">
        <v>435</v>
      </c>
    </row>
    <row r="466" spans="2:6" ht="13.8">
      <c r="B466" s="55" t="s">
        <v>496</v>
      </c>
      <c r="C466" s="55" t="s">
        <v>510</v>
      </c>
      <c r="D466" s="55" t="s">
        <v>511</v>
      </c>
      <c r="E466" s="55" t="s">
        <v>436</v>
      </c>
      <c r="F466" s="55" t="s">
        <v>437</v>
      </c>
    </row>
    <row r="467" spans="2:6" ht="13.8">
      <c r="B467" s="55" t="s">
        <v>496</v>
      </c>
      <c r="C467" s="55" t="s">
        <v>510</v>
      </c>
      <c r="D467" s="55" t="s">
        <v>511</v>
      </c>
      <c r="E467" s="55" t="s">
        <v>438</v>
      </c>
      <c r="F467" s="55" t="s">
        <v>439</v>
      </c>
    </row>
    <row r="468" spans="2:6" ht="13.8">
      <c r="B468" s="55" t="s">
        <v>496</v>
      </c>
      <c r="C468" s="55" t="s">
        <v>510</v>
      </c>
      <c r="D468" s="55" t="s">
        <v>511</v>
      </c>
      <c r="E468" s="55" t="s">
        <v>440</v>
      </c>
      <c r="F468" s="55" t="s">
        <v>441</v>
      </c>
    </row>
    <row r="469" spans="2:6" ht="13.8">
      <c r="B469" s="55" t="s">
        <v>496</v>
      </c>
      <c r="C469" s="55" t="s">
        <v>510</v>
      </c>
      <c r="D469" s="55" t="s">
        <v>511</v>
      </c>
      <c r="E469" s="55" t="s">
        <v>442</v>
      </c>
      <c r="F469" s="55" t="s">
        <v>443</v>
      </c>
    </row>
    <row r="470" spans="2:6" ht="13.8">
      <c r="B470" s="55" t="s">
        <v>496</v>
      </c>
      <c r="C470" s="55" t="s">
        <v>510</v>
      </c>
      <c r="D470" s="55" t="s">
        <v>511</v>
      </c>
      <c r="E470" s="55" t="s">
        <v>459</v>
      </c>
      <c r="F470" s="55" t="s">
        <v>445</v>
      </c>
    </row>
    <row r="471" spans="2:6" ht="13.8">
      <c r="B471" s="55" t="s">
        <v>496</v>
      </c>
      <c r="C471" s="55" t="s">
        <v>510</v>
      </c>
      <c r="D471" s="55" t="s">
        <v>511</v>
      </c>
      <c r="E471" s="55" t="s">
        <v>446</v>
      </c>
      <c r="F471" s="55" t="s">
        <v>447</v>
      </c>
    </row>
    <row r="472" spans="2:6" ht="13.8">
      <c r="B472" s="55" t="s">
        <v>496</v>
      </c>
      <c r="C472" s="55" t="s">
        <v>510</v>
      </c>
      <c r="D472" s="55" t="s">
        <v>511</v>
      </c>
      <c r="E472" s="55" t="s">
        <v>448</v>
      </c>
      <c r="F472" s="55" t="s">
        <v>449</v>
      </c>
    </row>
    <row r="473" spans="2:6" ht="13.8">
      <c r="B473" s="55" t="s">
        <v>496</v>
      </c>
      <c r="C473" s="55" t="s">
        <v>510</v>
      </c>
      <c r="D473" s="55" t="s">
        <v>511</v>
      </c>
      <c r="E473" s="55" t="s">
        <v>450</v>
      </c>
      <c r="F473" s="55" t="s">
        <v>451</v>
      </c>
    </row>
    <row r="474" spans="2:6" ht="13.8">
      <c r="B474" s="55" t="s">
        <v>496</v>
      </c>
      <c r="C474" s="55" t="s">
        <v>510</v>
      </c>
      <c r="D474" s="55" t="s">
        <v>511</v>
      </c>
      <c r="E474" s="55" t="s">
        <v>452</v>
      </c>
      <c r="F474" s="55" t="s">
        <v>453</v>
      </c>
    </row>
    <row r="475" spans="2:6" ht="13.8">
      <c r="B475" s="55" t="s">
        <v>496</v>
      </c>
      <c r="C475" s="55" t="s">
        <v>510</v>
      </c>
      <c r="D475" s="55" t="s">
        <v>511</v>
      </c>
      <c r="E475" s="55" t="s">
        <v>454</v>
      </c>
      <c r="F475" s="55" t="s">
        <v>455</v>
      </c>
    </row>
    <row r="476" spans="2:6" ht="13.8">
      <c r="B476" s="55" t="s">
        <v>496</v>
      </c>
      <c r="C476" s="55" t="s">
        <v>512</v>
      </c>
      <c r="D476" s="55" t="s">
        <v>513</v>
      </c>
      <c r="E476" s="55" t="s">
        <v>458</v>
      </c>
      <c r="F476" s="55" t="s">
        <v>284</v>
      </c>
    </row>
    <row r="477" spans="2:6" ht="13.8">
      <c r="B477" s="55" t="s">
        <v>496</v>
      </c>
      <c r="C477" s="55" t="s">
        <v>512</v>
      </c>
      <c r="D477" s="55" t="s">
        <v>513</v>
      </c>
      <c r="E477" s="55" t="s">
        <v>432</v>
      </c>
      <c r="F477" s="55" t="s">
        <v>433</v>
      </c>
    </row>
    <row r="478" spans="2:6" ht="13.8">
      <c r="B478" s="55" t="s">
        <v>496</v>
      </c>
      <c r="C478" s="55" t="s">
        <v>512</v>
      </c>
      <c r="D478" s="55" t="s">
        <v>513</v>
      </c>
      <c r="E478" s="55" t="s">
        <v>434</v>
      </c>
      <c r="F478" s="55" t="s">
        <v>435</v>
      </c>
    </row>
    <row r="479" spans="2:6" ht="13.8">
      <c r="B479" s="55" t="s">
        <v>496</v>
      </c>
      <c r="C479" s="55" t="s">
        <v>512</v>
      </c>
      <c r="D479" s="55" t="s">
        <v>513</v>
      </c>
      <c r="E479" s="55" t="s">
        <v>436</v>
      </c>
      <c r="F479" s="55" t="s">
        <v>437</v>
      </c>
    </row>
    <row r="480" spans="2:6" ht="13.8">
      <c r="B480" s="55" t="s">
        <v>496</v>
      </c>
      <c r="C480" s="55" t="s">
        <v>512</v>
      </c>
      <c r="D480" s="55" t="s">
        <v>513</v>
      </c>
      <c r="E480" s="55" t="s">
        <v>438</v>
      </c>
      <c r="F480" s="55" t="s">
        <v>439</v>
      </c>
    </row>
    <row r="481" spans="2:6" ht="13.8">
      <c r="B481" s="55" t="s">
        <v>496</v>
      </c>
      <c r="C481" s="55" t="s">
        <v>512</v>
      </c>
      <c r="D481" s="55" t="s">
        <v>513</v>
      </c>
      <c r="E481" s="55" t="s">
        <v>440</v>
      </c>
      <c r="F481" s="55" t="s">
        <v>441</v>
      </c>
    </row>
    <row r="482" spans="2:6" ht="13.8">
      <c r="B482" s="55" t="s">
        <v>496</v>
      </c>
      <c r="C482" s="55" t="s">
        <v>512</v>
      </c>
      <c r="D482" s="55" t="s">
        <v>513</v>
      </c>
      <c r="E482" s="55" t="s">
        <v>442</v>
      </c>
      <c r="F482" s="55" t="s">
        <v>443</v>
      </c>
    </row>
    <row r="483" spans="2:6" ht="13.8">
      <c r="B483" s="55" t="s">
        <v>496</v>
      </c>
      <c r="C483" s="55" t="s">
        <v>512</v>
      </c>
      <c r="D483" s="55" t="s">
        <v>513</v>
      </c>
      <c r="E483" s="55" t="s">
        <v>459</v>
      </c>
      <c r="F483" s="55" t="s">
        <v>445</v>
      </c>
    </row>
    <row r="484" spans="2:6" ht="13.8">
      <c r="B484" s="55" t="s">
        <v>496</v>
      </c>
      <c r="C484" s="55" t="s">
        <v>512</v>
      </c>
      <c r="D484" s="55" t="s">
        <v>513</v>
      </c>
      <c r="E484" s="55" t="s">
        <v>446</v>
      </c>
      <c r="F484" s="55" t="s">
        <v>447</v>
      </c>
    </row>
    <row r="485" spans="2:6" ht="13.8">
      <c r="B485" s="55" t="s">
        <v>496</v>
      </c>
      <c r="C485" s="55" t="s">
        <v>512</v>
      </c>
      <c r="D485" s="55" t="s">
        <v>513</v>
      </c>
      <c r="E485" s="55" t="s">
        <v>448</v>
      </c>
      <c r="F485" s="55" t="s">
        <v>449</v>
      </c>
    </row>
    <row r="486" spans="2:6" ht="13.8">
      <c r="B486" s="55" t="s">
        <v>496</v>
      </c>
      <c r="C486" s="55" t="s">
        <v>512</v>
      </c>
      <c r="D486" s="55" t="s">
        <v>513</v>
      </c>
      <c r="E486" s="55" t="s">
        <v>450</v>
      </c>
      <c r="F486" s="55" t="s">
        <v>451</v>
      </c>
    </row>
    <row r="487" spans="2:6" ht="13.8">
      <c r="B487" s="55" t="s">
        <v>496</v>
      </c>
      <c r="C487" s="55" t="s">
        <v>512</v>
      </c>
      <c r="D487" s="55" t="s">
        <v>513</v>
      </c>
      <c r="E487" s="55" t="s">
        <v>452</v>
      </c>
      <c r="F487" s="55" t="s">
        <v>453</v>
      </c>
    </row>
    <row r="488" spans="2:6" ht="13.8">
      <c r="B488" s="55" t="s">
        <v>496</v>
      </c>
      <c r="C488" s="55" t="s">
        <v>512</v>
      </c>
      <c r="D488" s="55" t="s">
        <v>513</v>
      </c>
      <c r="E488" s="55" t="s">
        <v>454</v>
      </c>
      <c r="F488" s="55" t="s">
        <v>455</v>
      </c>
    </row>
    <row r="489" spans="2:6" ht="13.8">
      <c r="B489" s="55" t="s">
        <v>496</v>
      </c>
      <c r="C489" s="55" t="s">
        <v>514</v>
      </c>
      <c r="D489" s="55" t="s">
        <v>515</v>
      </c>
      <c r="E489" s="55" t="s">
        <v>458</v>
      </c>
      <c r="F489" s="55" t="s">
        <v>284</v>
      </c>
    </row>
    <row r="490" spans="2:6" ht="13.8">
      <c r="B490" s="55" t="s">
        <v>496</v>
      </c>
      <c r="C490" s="55" t="s">
        <v>514</v>
      </c>
      <c r="D490" s="55" t="s">
        <v>515</v>
      </c>
      <c r="E490" s="55" t="s">
        <v>432</v>
      </c>
      <c r="F490" s="55" t="s">
        <v>433</v>
      </c>
    </row>
    <row r="491" spans="2:6" ht="13.8">
      <c r="B491" s="55" t="s">
        <v>496</v>
      </c>
      <c r="C491" s="55" t="s">
        <v>514</v>
      </c>
      <c r="D491" s="55" t="s">
        <v>515</v>
      </c>
      <c r="E491" s="55" t="s">
        <v>434</v>
      </c>
      <c r="F491" s="55" t="s">
        <v>435</v>
      </c>
    </row>
    <row r="492" spans="2:6" ht="13.8">
      <c r="B492" s="55" t="s">
        <v>496</v>
      </c>
      <c r="C492" s="55" t="s">
        <v>514</v>
      </c>
      <c r="D492" s="55" t="s">
        <v>515</v>
      </c>
      <c r="E492" s="55" t="s">
        <v>436</v>
      </c>
      <c r="F492" s="55" t="s">
        <v>437</v>
      </c>
    </row>
    <row r="493" spans="2:6" ht="13.8">
      <c r="B493" s="55" t="s">
        <v>496</v>
      </c>
      <c r="C493" s="55" t="s">
        <v>514</v>
      </c>
      <c r="D493" s="55" t="s">
        <v>515</v>
      </c>
      <c r="E493" s="55" t="s">
        <v>438</v>
      </c>
      <c r="F493" s="55" t="s">
        <v>439</v>
      </c>
    </row>
    <row r="494" spans="2:6" ht="13.8">
      <c r="B494" s="55" t="s">
        <v>496</v>
      </c>
      <c r="C494" s="55" t="s">
        <v>514</v>
      </c>
      <c r="D494" s="55" t="s">
        <v>515</v>
      </c>
      <c r="E494" s="55" t="s">
        <v>440</v>
      </c>
      <c r="F494" s="55" t="s">
        <v>441</v>
      </c>
    </row>
    <row r="495" spans="2:6" ht="13.8">
      <c r="B495" s="55" t="s">
        <v>496</v>
      </c>
      <c r="C495" s="55" t="s">
        <v>514</v>
      </c>
      <c r="D495" s="55" t="s">
        <v>515</v>
      </c>
      <c r="E495" s="55" t="s">
        <v>442</v>
      </c>
      <c r="F495" s="55" t="s">
        <v>443</v>
      </c>
    </row>
    <row r="496" spans="2:6" ht="13.8">
      <c r="B496" s="55" t="s">
        <v>496</v>
      </c>
      <c r="C496" s="55" t="s">
        <v>514</v>
      </c>
      <c r="D496" s="55" t="s">
        <v>515</v>
      </c>
      <c r="E496" s="55" t="s">
        <v>459</v>
      </c>
      <c r="F496" s="55" t="s">
        <v>445</v>
      </c>
    </row>
    <row r="497" spans="2:6" ht="13.8">
      <c r="B497" s="55" t="s">
        <v>496</v>
      </c>
      <c r="C497" s="55" t="s">
        <v>514</v>
      </c>
      <c r="D497" s="55" t="s">
        <v>515</v>
      </c>
      <c r="E497" s="55" t="s">
        <v>446</v>
      </c>
      <c r="F497" s="55" t="s">
        <v>447</v>
      </c>
    </row>
    <row r="498" spans="2:6" ht="13.8">
      <c r="B498" s="55" t="s">
        <v>496</v>
      </c>
      <c r="C498" s="55" t="s">
        <v>514</v>
      </c>
      <c r="D498" s="55" t="s">
        <v>515</v>
      </c>
      <c r="E498" s="55" t="s">
        <v>448</v>
      </c>
      <c r="F498" s="55" t="s">
        <v>449</v>
      </c>
    </row>
    <row r="499" spans="2:6" ht="13.8">
      <c r="B499" s="55" t="s">
        <v>496</v>
      </c>
      <c r="C499" s="55" t="s">
        <v>514</v>
      </c>
      <c r="D499" s="55" t="s">
        <v>515</v>
      </c>
      <c r="E499" s="55" t="s">
        <v>450</v>
      </c>
      <c r="F499" s="55" t="s">
        <v>451</v>
      </c>
    </row>
    <row r="500" spans="2:6" ht="13.8">
      <c r="B500" s="55" t="s">
        <v>496</v>
      </c>
      <c r="C500" s="55" t="s">
        <v>514</v>
      </c>
      <c r="D500" s="55" t="s">
        <v>515</v>
      </c>
      <c r="E500" s="55" t="s">
        <v>452</v>
      </c>
      <c r="F500" s="55" t="s">
        <v>453</v>
      </c>
    </row>
    <row r="501" spans="2:6" ht="13.8">
      <c r="B501" s="55" t="s">
        <v>496</v>
      </c>
      <c r="C501" s="55" t="s">
        <v>514</v>
      </c>
      <c r="D501" s="55" t="s">
        <v>515</v>
      </c>
      <c r="E501" s="55" t="s">
        <v>454</v>
      </c>
      <c r="F501" s="55" t="s">
        <v>455</v>
      </c>
    </row>
    <row r="502" spans="2:6" ht="13.8">
      <c r="B502" s="55" t="s">
        <v>496</v>
      </c>
      <c r="C502" s="55" t="s">
        <v>516</v>
      </c>
      <c r="D502" s="55" t="s">
        <v>517</v>
      </c>
      <c r="E502" s="55" t="s">
        <v>458</v>
      </c>
      <c r="F502" s="55" t="s">
        <v>284</v>
      </c>
    </row>
    <row r="503" spans="2:6" ht="13.8">
      <c r="B503" s="55" t="s">
        <v>496</v>
      </c>
      <c r="C503" s="55" t="s">
        <v>516</v>
      </c>
      <c r="D503" s="55" t="s">
        <v>517</v>
      </c>
      <c r="E503" s="55" t="s">
        <v>432</v>
      </c>
      <c r="F503" s="55" t="s">
        <v>433</v>
      </c>
    </row>
    <row r="504" spans="2:6" ht="13.8">
      <c r="B504" s="55" t="s">
        <v>496</v>
      </c>
      <c r="C504" s="55" t="s">
        <v>516</v>
      </c>
      <c r="D504" s="55" t="s">
        <v>517</v>
      </c>
      <c r="E504" s="55" t="s">
        <v>434</v>
      </c>
      <c r="F504" s="55" t="s">
        <v>435</v>
      </c>
    </row>
    <row r="505" spans="2:6" ht="13.8">
      <c r="B505" s="55" t="s">
        <v>496</v>
      </c>
      <c r="C505" s="55" t="s">
        <v>516</v>
      </c>
      <c r="D505" s="55" t="s">
        <v>517</v>
      </c>
      <c r="E505" s="55" t="s">
        <v>436</v>
      </c>
      <c r="F505" s="55" t="s">
        <v>437</v>
      </c>
    </row>
    <row r="506" spans="2:6" ht="13.8">
      <c r="B506" s="55" t="s">
        <v>496</v>
      </c>
      <c r="C506" s="55" t="s">
        <v>516</v>
      </c>
      <c r="D506" s="55" t="s">
        <v>517</v>
      </c>
      <c r="E506" s="55" t="s">
        <v>438</v>
      </c>
      <c r="F506" s="55" t="s">
        <v>439</v>
      </c>
    </row>
    <row r="507" spans="2:6" ht="13.8">
      <c r="B507" s="55" t="s">
        <v>496</v>
      </c>
      <c r="C507" s="55" t="s">
        <v>516</v>
      </c>
      <c r="D507" s="55" t="s">
        <v>517</v>
      </c>
      <c r="E507" s="55" t="s">
        <v>440</v>
      </c>
      <c r="F507" s="55" t="s">
        <v>441</v>
      </c>
    </row>
    <row r="508" spans="2:6" ht="13.8">
      <c r="B508" s="55" t="s">
        <v>496</v>
      </c>
      <c r="C508" s="55" t="s">
        <v>516</v>
      </c>
      <c r="D508" s="55" t="s">
        <v>517</v>
      </c>
      <c r="E508" s="55" t="s">
        <v>442</v>
      </c>
      <c r="F508" s="55" t="s">
        <v>443</v>
      </c>
    </row>
    <row r="509" spans="2:6" ht="13.8">
      <c r="B509" s="55" t="s">
        <v>496</v>
      </c>
      <c r="C509" s="55" t="s">
        <v>516</v>
      </c>
      <c r="D509" s="55" t="s">
        <v>517</v>
      </c>
      <c r="E509" s="55" t="s">
        <v>459</v>
      </c>
      <c r="F509" s="55" t="s">
        <v>445</v>
      </c>
    </row>
    <row r="510" spans="2:6" ht="13.8">
      <c r="B510" s="55" t="s">
        <v>496</v>
      </c>
      <c r="C510" s="55" t="s">
        <v>516</v>
      </c>
      <c r="D510" s="55" t="s">
        <v>517</v>
      </c>
      <c r="E510" s="55" t="s">
        <v>446</v>
      </c>
      <c r="F510" s="55" t="s">
        <v>447</v>
      </c>
    </row>
    <row r="511" spans="2:6" ht="13.8">
      <c r="B511" s="55" t="s">
        <v>496</v>
      </c>
      <c r="C511" s="55" t="s">
        <v>516</v>
      </c>
      <c r="D511" s="55" t="s">
        <v>517</v>
      </c>
      <c r="E511" s="55" t="s">
        <v>448</v>
      </c>
      <c r="F511" s="55" t="s">
        <v>449</v>
      </c>
    </row>
    <row r="512" spans="2:6" ht="13.8">
      <c r="B512" s="55" t="s">
        <v>496</v>
      </c>
      <c r="C512" s="55" t="s">
        <v>516</v>
      </c>
      <c r="D512" s="55" t="s">
        <v>517</v>
      </c>
      <c r="E512" s="55" t="s">
        <v>450</v>
      </c>
      <c r="F512" s="55" t="s">
        <v>451</v>
      </c>
    </row>
    <row r="513" spans="2:6" ht="13.8">
      <c r="B513" s="55" t="s">
        <v>496</v>
      </c>
      <c r="C513" s="55" t="s">
        <v>516</v>
      </c>
      <c r="D513" s="55" t="s">
        <v>517</v>
      </c>
      <c r="E513" s="55" t="s">
        <v>452</v>
      </c>
      <c r="F513" s="55" t="s">
        <v>453</v>
      </c>
    </row>
    <row r="514" spans="2:6" ht="13.8">
      <c r="B514" s="55" t="s">
        <v>496</v>
      </c>
      <c r="C514" s="55" t="s">
        <v>516</v>
      </c>
      <c r="D514" s="55" t="s">
        <v>517</v>
      </c>
      <c r="E514" s="55" t="s">
        <v>454</v>
      </c>
      <c r="F514" s="55" t="s">
        <v>455</v>
      </c>
    </row>
    <row r="515" spans="2:6" ht="13.8">
      <c r="B515" s="55" t="s">
        <v>496</v>
      </c>
      <c r="C515" s="55" t="s">
        <v>518</v>
      </c>
      <c r="D515" s="55" t="s">
        <v>519</v>
      </c>
      <c r="E515" s="55" t="s">
        <v>458</v>
      </c>
      <c r="F515" s="55" t="s">
        <v>284</v>
      </c>
    </row>
    <row r="516" spans="2:6" ht="13.8">
      <c r="B516" s="55" t="s">
        <v>496</v>
      </c>
      <c r="C516" s="55" t="s">
        <v>518</v>
      </c>
      <c r="D516" s="55" t="s">
        <v>519</v>
      </c>
      <c r="E516" s="55" t="s">
        <v>432</v>
      </c>
      <c r="F516" s="55" t="s">
        <v>433</v>
      </c>
    </row>
    <row r="517" spans="2:6" ht="13.8">
      <c r="B517" s="55" t="s">
        <v>496</v>
      </c>
      <c r="C517" s="55" t="s">
        <v>518</v>
      </c>
      <c r="D517" s="55" t="s">
        <v>519</v>
      </c>
      <c r="E517" s="55" t="s">
        <v>434</v>
      </c>
      <c r="F517" s="55" t="s">
        <v>435</v>
      </c>
    </row>
    <row r="518" spans="2:6" ht="13.8">
      <c r="B518" s="55" t="s">
        <v>496</v>
      </c>
      <c r="C518" s="55" t="s">
        <v>518</v>
      </c>
      <c r="D518" s="55" t="s">
        <v>519</v>
      </c>
      <c r="E518" s="55" t="s">
        <v>436</v>
      </c>
      <c r="F518" s="55" t="s">
        <v>437</v>
      </c>
    </row>
    <row r="519" spans="2:6" ht="13.8">
      <c r="B519" s="55" t="s">
        <v>496</v>
      </c>
      <c r="C519" s="55" t="s">
        <v>518</v>
      </c>
      <c r="D519" s="55" t="s">
        <v>519</v>
      </c>
      <c r="E519" s="55" t="s">
        <v>438</v>
      </c>
      <c r="F519" s="55" t="s">
        <v>439</v>
      </c>
    </row>
    <row r="520" spans="2:6" ht="13.8">
      <c r="B520" s="55" t="s">
        <v>496</v>
      </c>
      <c r="C520" s="55" t="s">
        <v>518</v>
      </c>
      <c r="D520" s="55" t="s">
        <v>519</v>
      </c>
      <c r="E520" s="55" t="s">
        <v>440</v>
      </c>
      <c r="F520" s="55" t="s">
        <v>441</v>
      </c>
    </row>
    <row r="521" spans="2:6" ht="13.8">
      <c r="B521" s="55" t="s">
        <v>496</v>
      </c>
      <c r="C521" s="55" t="s">
        <v>518</v>
      </c>
      <c r="D521" s="55" t="s">
        <v>519</v>
      </c>
      <c r="E521" s="55" t="s">
        <v>442</v>
      </c>
      <c r="F521" s="55" t="s">
        <v>443</v>
      </c>
    </row>
    <row r="522" spans="2:6" ht="13.8">
      <c r="B522" s="55" t="s">
        <v>496</v>
      </c>
      <c r="C522" s="55" t="s">
        <v>518</v>
      </c>
      <c r="D522" s="55" t="s">
        <v>519</v>
      </c>
      <c r="E522" s="55" t="s">
        <v>459</v>
      </c>
      <c r="F522" s="55" t="s">
        <v>445</v>
      </c>
    </row>
    <row r="523" spans="2:6" ht="13.8">
      <c r="B523" s="55" t="s">
        <v>496</v>
      </c>
      <c r="C523" s="55" t="s">
        <v>518</v>
      </c>
      <c r="D523" s="55" t="s">
        <v>519</v>
      </c>
      <c r="E523" s="55" t="s">
        <v>446</v>
      </c>
      <c r="F523" s="55" t="s">
        <v>447</v>
      </c>
    </row>
    <row r="524" spans="2:6" ht="13.8">
      <c r="B524" s="55" t="s">
        <v>496</v>
      </c>
      <c r="C524" s="55" t="s">
        <v>518</v>
      </c>
      <c r="D524" s="55" t="s">
        <v>519</v>
      </c>
      <c r="E524" s="55" t="s">
        <v>448</v>
      </c>
      <c r="F524" s="55" t="s">
        <v>449</v>
      </c>
    </row>
    <row r="525" spans="2:6" ht="13.8">
      <c r="B525" s="55" t="s">
        <v>496</v>
      </c>
      <c r="C525" s="55" t="s">
        <v>518</v>
      </c>
      <c r="D525" s="55" t="s">
        <v>519</v>
      </c>
      <c r="E525" s="55" t="s">
        <v>450</v>
      </c>
      <c r="F525" s="55" t="s">
        <v>451</v>
      </c>
    </row>
    <row r="526" spans="2:6" ht="13.8">
      <c r="B526" s="55" t="s">
        <v>496</v>
      </c>
      <c r="C526" s="55" t="s">
        <v>518</v>
      </c>
      <c r="D526" s="55" t="s">
        <v>519</v>
      </c>
      <c r="E526" s="55" t="s">
        <v>452</v>
      </c>
      <c r="F526" s="55" t="s">
        <v>453</v>
      </c>
    </row>
    <row r="527" spans="2:6" ht="13.8">
      <c r="B527" s="55" t="s">
        <v>496</v>
      </c>
      <c r="C527" s="55" t="s">
        <v>518</v>
      </c>
      <c r="D527" s="55" t="s">
        <v>519</v>
      </c>
      <c r="E527" s="55" t="s">
        <v>454</v>
      </c>
      <c r="F527" s="55" t="s">
        <v>455</v>
      </c>
    </row>
    <row r="528" spans="2:6" ht="13.8">
      <c r="B528" s="55" t="s">
        <v>496</v>
      </c>
      <c r="C528" s="55" t="s">
        <v>520</v>
      </c>
      <c r="D528" s="55" t="s">
        <v>521</v>
      </c>
      <c r="E528" s="55" t="s">
        <v>458</v>
      </c>
      <c r="F528" s="55" t="s">
        <v>284</v>
      </c>
    </row>
    <row r="529" spans="2:6" ht="13.8">
      <c r="B529" s="55" t="s">
        <v>496</v>
      </c>
      <c r="C529" s="55" t="s">
        <v>520</v>
      </c>
      <c r="D529" s="55" t="s">
        <v>521</v>
      </c>
      <c r="E529" s="55" t="s">
        <v>432</v>
      </c>
      <c r="F529" s="55" t="s">
        <v>433</v>
      </c>
    </row>
    <row r="530" spans="2:6" ht="13.8">
      <c r="B530" s="55" t="s">
        <v>496</v>
      </c>
      <c r="C530" s="55" t="s">
        <v>520</v>
      </c>
      <c r="D530" s="55" t="s">
        <v>521</v>
      </c>
      <c r="E530" s="55" t="s">
        <v>434</v>
      </c>
      <c r="F530" s="55" t="s">
        <v>435</v>
      </c>
    </row>
    <row r="531" spans="2:6" ht="13.8">
      <c r="B531" s="55" t="s">
        <v>496</v>
      </c>
      <c r="C531" s="55" t="s">
        <v>520</v>
      </c>
      <c r="D531" s="55" t="s">
        <v>521</v>
      </c>
      <c r="E531" s="55" t="s">
        <v>436</v>
      </c>
      <c r="F531" s="55" t="s">
        <v>437</v>
      </c>
    </row>
    <row r="532" spans="2:6" ht="13.8">
      <c r="B532" s="55" t="s">
        <v>496</v>
      </c>
      <c r="C532" s="55" t="s">
        <v>520</v>
      </c>
      <c r="D532" s="55" t="s">
        <v>521</v>
      </c>
      <c r="E532" s="55" t="s">
        <v>438</v>
      </c>
      <c r="F532" s="55" t="s">
        <v>439</v>
      </c>
    </row>
    <row r="533" spans="2:6" ht="13.8">
      <c r="B533" s="55" t="s">
        <v>496</v>
      </c>
      <c r="C533" s="55" t="s">
        <v>520</v>
      </c>
      <c r="D533" s="55" t="s">
        <v>521</v>
      </c>
      <c r="E533" s="55" t="s">
        <v>440</v>
      </c>
      <c r="F533" s="55" t="s">
        <v>441</v>
      </c>
    </row>
    <row r="534" spans="2:6" ht="13.8">
      <c r="B534" s="55" t="s">
        <v>496</v>
      </c>
      <c r="C534" s="55" t="s">
        <v>520</v>
      </c>
      <c r="D534" s="55" t="s">
        <v>521</v>
      </c>
      <c r="E534" s="55" t="s">
        <v>442</v>
      </c>
      <c r="F534" s="55" t="s">
        <v>443</v>
      </c>
    </row>
    <row r="535" spans="2:6" ht="13.8">
      <c r="B535" s="55" t="s">
        <v>496</v>
      </c>
      <c r="C535" s="55" t="s">
        <v>520</v>
      </c>
      <c r="D535" s="55" t="s">
        <v>521</v>
      </c>
      <c r="E535" s="55" t="s">
        <v>459</v>
      </c>
      <c r="F535" s="55" t="s">
        <v>445</v>
      </c>
    </row>
    <row r="536" spans="2:6" ht="13.8">
      <c r="B536" s="55" t="s">
        <v>496</v>
      </c>
      <c r="C536" s="55" t="s">
        <v>520</v>
      </c>
      <c r="D536" s="55" t="s">
        <v>521</v>
      </c>
      <c r="E536" s="55" t="s">
        <v>446</v>
      </c>
      <c r="F536" s="55" t="s">
        <v>447</v>
      </c>
    </row>
    <row r="537" spans="2:6" ht="13.8">
      <c r="B537" s="55" t="s">
        <v>496</v>
      </c>
      <c r="C537" s="55" t="s">
        <v>520</v>
      </c>
      <c r="D537" s="55" t="s">
        <v>521</v>
      </c>
      <c r="E537" s="55" t="s">
        <v>448</v>
      </c>
      <c r="F537" s="55" t="s">
        <v>449</v>
      </c>
    </row>
    <row r="538" spans="2:6" ht="13.8">
      <c r="B538" s="55" t="s">
        <v>496</v>
      </c>
      <c r="C538" s="55" t="s">
        <v>520</v>
      </c>
      <c r="D538" s="55" t="s">
        <v>521</v>
      </c>
      <c r="E538" s="55" t="s">
        <v>450</v>
      </c>
      <c r="F538" s="55" t="s">
        <v>451</v>
      </c>
    </row>
    <row r="539" spans="2:6" ht="13.8">
      <c r="B539" s="55" t="s">
        <v>496</v>
      </c>
      <c r="C539" s="55" t="s">
        <v>520</v>
      </c>
      <c r="D539" s="55" t="s">
        <v>521</v>
      </c>
      <c r="E539" s="55" t="s">
        <v>452</v>
      </c>
      <c r="F539" s="55" t="s">
        <v>453</v>
      </c>
    </row>
    <row r="540" spans="2:6" ht="13.8">
      <c r="B540" s="55" t="s">
        <v>496</v>
      </c>
      <c r="C540" s="55" t="s">
        <v>520</v>
      </c>
      <c r="D540" s="55" t="s">
        <v>521</v>
      </c>
      <c r="E540" s="55" t="s">
        <v>454</v>
      </c>
      <c r="F540" s="55" t="s">
        <v>455</v>
      </c>
    </row>
    <row r="541" spans="2:6" ht="13.8">
      <c r="B541" s="55" t="s">
        <v>496</v>
      </c>
      <c r="C541" s="55" t="s">
        <v>522</v>
      </c>
      <c r="D541" s="55" t="s">
        <v>523</v>
      </c>
      <c r="E541" s="55" t="s">
        <v>458</v>
      </c>
      <c r="F541" s="55" t="s">
        <v>284</v>
      </c>
    </row>
    <row r="542" spans="2:6" ht="13.8">
      <c r="B542" s="55" t="s">
        <v>496</v>
      </c>
      <c r="C542" s="55" t="s">
        <v>522</v>
      </c>
      <c r="D542" s="55" t="s">
        <v>523</v>
      </c>
      <c r="E542" s="55" t="s">
        <v>432</v>
      </c>
      <c r="F542" s="55" t="s">
        <v>433</v>
      </c>
    </row>
    <row r="543" spans="2:6" ht="13.8">
      <c r="B543" s="55" t="s">
        <v>496</v>
      </c>
      <c r="C543" s="55" t="s">
        <v>522</v>
      </c>
      <c r="D543" s="55" t="s">
        <v>523</v>
      </c>
      <c r="E543" s="55" t="s">
        <v>434</v>
      </c>
      <c r="F543" s="55" t="s">
        <v>435</v>
      </c>
    </row>
    <row r="544" spans="2:6" ht="13.8">
      <c r="B544" s="55" t="s">
        <v>496</v>
      </c>
      <c r="C544" s="55" t="s">
        <v>522</v>
      </c>
      <c r="D544" s="55" t="s">
        <v>523</v>
      </c>
      <c r="E544" s="55" t="s">
        <v>436</v>
      </c>
      <c r="F544" s="55" t="s">
        <v>437</v>
      </c>
    </row>
    <row r="545" spans="2:6" ht="13.8">
      <c r="B545" s="55" t="s">
        <v>496</v>
      </c>
      <c r="C545" s="55" t="s">
        <v>522</v>
      </c>
      <c r="D545" s="55" t="s">
        <v>523</v>
      </c>
      <c r="E545" s="55" t="s">
        <v>438</v>
      </c>
      <c r="F545" s="55" t="s">
        <v>439</v>
      </c>
    </row>
    <row r="546" spans="2:6" ht="13.8">
      <c r="B546" s="55" t="s">
        <v>496</v>
      </c>
      <c r="C546" s="55" t="s">
        <v>522</v>
      </c>
      <c r="D546" s="55" t="s">
        <v>523</v>
      </c>
      <c r="E546" s="55" t="s">
        <v>440</v>
      </c>
      <c r="F546" s="55" t="s">
        <v>441</v>
      </c>
    </row>
    <row r="547" spans="2:6" ht="13.8">
      <c r="B547" s="55" t="s">
        <v>496</v>
      </c>
      <c r="C547" s="55" t="s">
        <v>522</v>
      </c>
      <c r="D547" s="55" t="s">
        <v>523</v>
      </c>
      <c r="E547" s="55" t="s">
        <v>442</v>
      </c>
      <c r="F547" s="55" t="s">
        <v>443</v>
      </c>
    </row>
    <row r="548" spans="2:6" ht="13.8">
      <c r="B548" s="55" t="s">
        <v>496</v>
      </c>
      <c r="C548" s="55" t="s">
        <v>522</v>
      </c>
      <c r="D548" s="55" t="s">
        <v>523</v>
      </c>
      <c r="E548" s="55" t="s">
        <v>459</v>
      </c>
      <c r="F548" s="55" t="s">
        <v>445</v>
      </c>
    </row>
    <row r="549" spans="2:6" ht="13.8">
      <c r="B549" s="55" t="s">
        <v>496</v>
      </c>
      <c r="C549" s="55" t="s">
        <v>522</v>
      </c>
      <c r="D549" s="55" t="s">
        <v>523</v>
      </c>
      <c r="E549" s="55" t="s">
        <v>446</v>
      </c>
      <c r="F549" s="55" t="s">
        <v>447</v>
      </c>
    </row>
    <row r="550" spans="2:6" ht="13.8">
      <c r="B550" s="55" t="s">
        <v>496</v>
      </c>
      <c r="C550" s="55" t="s">
        <v>522</v>
      </c>
      <c r="D550" s="55" t="s">
        <v>523</v>
      </c>
      <c r="E550" s="55" t="s">
        <v>448</v>
      </c>
      <c r="F550" s="55" t="s">
        <v>449</v>
      </c>
    </row>
    <row r="551" spans="2:6" ht="13.8">
      <c r="B551" s="55" t="s">
        <v>496</v>
      </c>
      <c r="C551" s="55" t="s">
        <v>522</v>
      </c>
      <c r="D551" s="55" t="s">
        <v>523</v>
      </c>
      <c r="E551" s="55" t="s">
        <v>450</v>
      </c>
      <c r="F551" s="55" t="s">
        <v>451</v>
      </c>
    </row>
    <row r="552" spans="2:6" ht="13.8">
      <c r="B552" s="55" t="s">
        <v>496</v>
      </c>
      <c r="C552" s="55" t="s">
        <v>522</v>
      </c>
      <c r="D552" s="55" t="s">
        <v>523</v>
      </c>
      <c r="E552" s="55" t="s">
        <v>452</v>
      </c>
      <c r="F552" s="55" t="s">
        <v>453</v>
      </c>
    </row>
    <row r="553" spans="2:6" ht="13.8">
      <c r="B553" s="55" t="s">
        <v>496</v>
      </c>
      <c r="C553" s="55" t="s">
        <v>522</v>
      </c>
      <c r="D553" s="55" t="s">
        <v>523</v>
      </c>
      <c r="E553" s="55" t="s">
        <v>454</v>
      </c>
      <c r="F553" s="55" t="s">
        <v>455</v>
      </c>
    </row>
    <row r="554" spans="2:6" ht="13.8">
      <c r="B554" s="55" t="s">
        <v>496</v>
      </c>
      <c r="C554" s="55" t="s">
        <v>524</v>
      </c>
      <c r="D554" s="55" t="s">
        <v>525</v>
      </c>
      <c r="E554" s="55" t="s">
        <v>458</v>
      </c>
      <c r="F554" s="55" t="s">
        <v>284</v>
      </c>
    </row>
    <row r="555" spans="2:6" ht="13.8">
      <c r="B555" s="55" t="s">
        <v>496</v>
      </c>
      <c r="C555" s="55" t="s">
        <v>524</v>
      </c>
      <c r="D555" s="55" t="s">
        <v>525</v>
      </c>
      <c r="E555" s="55" t="s">
        <v>432</v>
      </c>
      <c r="F555" s="55" t="s">
        <v>433</v>
      </c>
    </row>
    <row r="556" spans="2:6" ht="13.8">
      <c r="B556" s="55" t="s">
        <v>496</v>
      </c>
      <c r="C556" s="55" t="s">
        <v>524</v>
      </c>
      <c r="D556" s="55" t="s">
        <v>525</v>
      </c>
      <c r="E556" s="55" t="s">
        <v>434</v>
      </c>
      <c r="F556" s="55" t="s">
        <v>435</v>
      </c>
    </row>
    <row r="557" spans="2:6" ht="13.8">
      <c r="B557" s="55" t="s">
        <v>496</v>
      </c>
      <c r="C557" s="55" t="s">
        <v>524</v>
      </c>
      <c r="D557" s="55" t="s">
        <v>525</v>
      </c>
      <c r="E557" s="55" t="s">
        <v>436</v>
      </c>
      <c r="F557" s="55" t="s">
        <v>437</v>
      </c>
    </row>
    <row r="558" spans="2:6" ht="13.8">
      <c r="B558" s="55" t="s">
        <v>496</v>
      </c>
      <c r="C558" s="55" t="s">
        <v>524</v>
      </c>
      <c r="D558" s="55" t="s">
        <v>525</v>
      </c>
      <c r="E558" s="55" t="s">
        <v>438</v>
      </c>
      <c r="F558" s="55" t="s">
        <v>439</v>
      </c>
    </row>
    <row r="559" spans="2:6" ht="13.8">
      <c r="B559" s="55" t="s">
        <v>496</v>
      </c>
      <c r="C559" s="55" t="s">
        <v>524</v>
      </c>
      <c r="D559" s="55" t="s">
        <v>525</v>
      </c>
      <c r="E559" s="55" t="s">
        <v>440</v>
      </c>
      <c r="F559" s="55" t="s">
        <v>441</v>
      </c>
    </row>
    <row r="560" spans="2:6" ht="13.8">
      <c r="B560" s="55" t="s">
        <v>496</v>
      </c>
      <c r="C560" s="55" t="s">
        <v>524</v>
      </c>
      <c r="D560" s="55" t="s">
        <v>525</v>
      </c>
      <c r="E560" s="55" t="s">
        <v>442</v>
      </c>
      <c r="F560" s="55" t="s">
        <v>443</v>
      </c>
    </row>
    <row r="561" spans="2:6" ht="13.8">
      <c r="B561" s="55" t="s">
        <v>496</v>
      </c>
      <c r="C561" s="55" t="s">
        <v>524</v>
      </c>
      <c r="D561" s="55" t="s">
        <v>525</v>
      </c>
      <c r="E561" s="55" t="s">
        <v>459</v>
      </c>
      <c r="F561" s="55" t="s">
        <v>445</v>
      </c>
    </row>
    <row r="562" spans="2:6" ht="13.8">
      <c r="B562" s="55" t="s">
        <v>496</v>
      </c>
      <c r="C562" s="55" t="s">
        <v>524</v>
      </c>
      <c r="D562" s="55" t="s">
        <v>525</v>
      </c>
      <c r="E562" s="55" t="s">
        <v>446</v>
      </c>
      <c r="F562" s="55" t="s">
        <v>447</v>
      </c>
    </row>
    <row r="563" spans="2:6" ht="13.8">
      <c r="B563" s="55" t="s">
        <v>496</v>
      </c>
      <c r="C563" s="55" t="s">
        <v>524</v>
      </c>
      <c r="D563" s="55" t="s">
        <v>525</v>
      </c>
      <c r="E563" s="55" t="s">
        <v>448</v>
      </c>
      <c r="F563" s="55" t="s">
        <v>449</v>
      </c>
    </row>
    <row r="564" spans="2:6" ht="13.8">
      <c r="B564" s="55" t="s">
        <v>496</v>
      </c>
      <c r="C564" s="55" t="s">
        <v>524</v>
      </c>
      <c r="D564" s="55" t="s">
        <v>525</v>
      </c>
      <c r="E564" s="55" t="s">
        <v>450</v>
      </c>
      <c r="F564" s="55" t="s">
        <v>451</v>
      </c>
    </row>
    <row r="565" spans="2:6" ht="13.8">
      <c r="B565" s="55" t="s">
        <v>496</v>
      </c>
      <c r="C565" s="55" t="s">
        <v>524</v>
      </c>
      <c r="D565" s="55" t="s">
        <v>525</v>
      </c>
      <c r="E565" s="55" t="s">
        <v>452</v>
      </c>
      <c r="F565" s="55" t="s">
        <v>453</v>
      </c>
    </row>
    <row r="566" spans="2:6" ht="13.8">
      <c r="B566" s="55" t="s">
        <v>496</v>
      </c>
      <c r="C566" s="55" t="s">
        <v>524</v>
      </c>
      <c r="D566" s="55" t="s">
        <v>525</v>
      </c>
      <c r="E566" s="55" t="s">
        <v>454</v>
      </c>
      <c r="F566" s="55" t="s">
        <v>455</v>
      </c>
    </row>
    <row r="567" spans="2:6" ht="13.8">
      <c r="B567" s="55" t="s">
        <v>496</v>
      </c>
      <c r="C567" s="55" t="s">
        <v>526</v>
      </c>
      <c r="D567" s="55" t="s">
        <v>527</v>
      </c>
      <c r="E567" s="55" t="s">
        <v>458</v>
      </c>
      <c r="F567" s="55" t="s">
        <v>284</v>
      </c>
    </row>
    <row r="568" spans="2:6" ht="13.8">
      <c r="B568" s="55" t="s">
        <v>496</v>
      </c>
      <c r="C568" s="55" t="s">
        <v>526</v>
      </c>
      <c r="D568" s="55" t="s">
        <v>527</v>
      </c>
      <c r="E568" s="55" t="s">
        <v>432</v>
      </c>
      <c r="F568" s="55" t="s">
        <v>433</v>
      </c>
    </row>
    <row r="569" spans="2:6" ht="13.8">
      <c r="B569" s="55" t="s">
        <v>496</v>
      </c>
      <c r="C569" s="55" t="s">
        <v>526</v>
      </c>
      <c r="D569" s="55" t="s">
        <v>527</v>
      </c>
      <c r="E569" s="55" t="s">
        <v>434</v>
      </c>
      <c r="F569" s="55" t="s">
        <v>435</v>
      </c>
    </row>
    <row r="570" spans="2:6" ht="13.8">
      <c r="B570" s="55" t="s">
        <v>496</v>
      </c>
      <c r="C570" s="55" t="s">
        <v>526</v>
      </c>
      <c r="D570" s="55" t="s">
        <v>527</v>
      </c>
      <c r="E570" s="55" t="s">
        <v>436</v>
      </c>
      <c r="F570" s="55" t="s">
        <v>437</v>
      </c>
    </row>
    <row r="571" spans="2:6" ht="13.8">
      <c r="B571" s="55" t="s">
        <v>496</v>
      </c>
      <c r="C571" s="55" t="s">
        <v>526</v>
      </c>
      <c r="D571" s="55" t="s">
        <v>527</v>
      </c>
      <c r="E571" s="55" t="s">
        <v>438</v>
      </c>
      <c r="F571" s="55" t="s">
        <v>439</v>
      </c>
    </row>
    <row r="572" spans="2:6" ht="13.8">
      <c r="B572" s="55" t="s">
        <v>496</v>
      </c>
      <c r="C572" s="55" t="s">
        <v>526</v>
      </c>
      <c r="D572" s="55" t="s">
        <v>527</v>
      </c>
      <c r="E572" s="55" t="s">
        <v>440</v>
      </c>
      <c r="F572" s="55" t="s">
        <v>441</v>
      </c>
    </row>
    <row r="573" spans="2:6" ht="13.8">
      <c r="B573" s="55" t="s">
        <v>496</v>
      </c>
      <c r="C573" s="55" t="s">
        <v>526</v>
      </c>
      <c r="D573" s="55" t="s">
        <v>527</v>
      </c>
      <c r="E573" s="55" t="s">
        <v>442</v>
      </c>
      <c r="F573" s="55" t="s">
        <v>443</v>
      </c>
    </row>
    <row r="574" spans="2:6" ht="13.8">
      <c r="B574" s="55" t="s">
        <v>496</v>
      </c>
      <c r="C574" s="55" t="s">
        <v>526</v>
      </c>
      <c r="D574" s="55" t="s">
        <v>527</v>
      </c>
      <c r="E574" s="55" t="s">
        <v>459</v>
      </c>
      <c r="F574" s="55" t="s">
        <v>445</v>
      </c>
    </row>
    <row r="575" spans="2:6" ht="13.8">
      <c r="B575" s="55" t="s">
        <v>496</v>
      </c>
      <c r="C575" s="55" t="s">
        <v>526</v>
      </c>
      <c r="D575" s="55" t="s">
        <v>527</v>
      </c>
      <c r="E575" s="55" t="s">
        <v>446</v>
      </c>
      <c r="F575" s="55" t="s">
        <v>447</v>
      </c>
    </row>
    <row r="576" spans="2:6" ht="13.8">
      <c r="B576" s="55" t="s">
        <v>496</v>
      </c>
      <c r="C576" s="55" t="s">
        <v>526</v>
      </c>
      <c r="D576" s="55" t="s">
        <v>527</v>
      </c>
      <c r="E576" s="55" t="s">
        <v>448</v>
      </c>
      <c r="F576" s="55" t="s">
        <v>449</v>
      </c>
    </row>
    <row r="577" spans="2:6" ht="13.8">
      <c r="B577" s="55" t="s">
        <v>496</v>
      </c>
      <c r="C577" s="55" t="s">
        <v>526</v>
      </c>
      <c r="D577" s="55" t="s">
        <v>527</v>
      </c>
      <c r="E577" s="55" t="s">
        <v>450</v>
      </c>
      <c r="F577" s="55" t="s">
        <v>451</v>
      </c>
    </row>
    <row r="578" spans="2:6" ht="13.8">
      <c r="B578" s="55" t="s">
        <v>496</v>
      </c>
      <c r="C578" s="55" t="s">
        <v>526</v>
      </c>
      <c r="D578" s="55" t="s">
        <v>527</v>
      </c>
      <c r="E578" s="55" t="s">
        <v>452</v>
      </c>
      <c r="F578" s="55" t="s">
        <v>453</v>
      </c>
    </row>
    <row r="579" spans="2:6" ht="13.8">
      <c r="B579" s="55" t="s">
        <v>496</v>
      </c>
      <c r="C579" s="55" t="s">
        <v>526</v>
      </c>
      <c r="D579" s="55" t="s">
        <v>527</v>
      </c>
      <c r="E579" s="55" t="s">
        <v>454</v>
      </c>
      <c r="F579" s="55" t="s">
        <v>455</v>
      </c>
    </row>
    <row r="580" spans="2:6" ht="13.8">
      <c r="B580" s="55" t="s">
        <v>496</v>
      </c>
      <c r="C580" s="55" t="s">
        <v>528</v>
      </c>
      <c r="D580" s="55" t="s">
        <v>529</v>
      </c>
      <c r="E580" s="55" t="s">
        <v>458</v>
      </c>
      <c r="F580" s="55" t="s">
        <v>284</v>
      </c>
    </row>
    <row r="581" spans="2:6" ht="13.8">
      <c r="B581" s="55" t="s">
        <v>496</v>
      </c>
      <c r="C581" s="55" t="s">
        <v>528</v>
      </c>
      <c r="D581" s="55" t="s">
        <v>529</v>
      </c>
      <c r="E581" s="55" t="s">
        <v>432</v>
      </c>
      <c r="F581" s="55" t="s">
        <v>433</v>
      </c>
    </row>
    <row r="582" spans="2:6" ht="13.8">
      <c r="B582" s="55" t="s">
        <v>496</v>
      </c>
      <c r="C582" s="55" t="s">
        <v>528</v>
      </c>
      <c r="D582" s="55" t="s">
        <v>529</v>
      </c>
      <c r="E582" s="55" t="s">
        <v>434</v>
      </c>
      <c r="F582" s="55" t="s">
        <v>435</v>
      </c>
    </row>
    <row r="583" spans="2:6" ht="13.8">
      <c r="B583" s="55" t="s">
        <v>496</v>
      </c>
      <c r="C583" s="55" t="s">
        <v>528</v>
      </c>
      <c r="D583" s="55" t="s">
        <v>529</v>
      </c>
      <c r="E583" s="55" t="s">
        <v>436</v>
      </c>
      <c r="F583" s="55" t="s">
        <v>437</v>
      </c>
    </row>
    <row r="584" spans="2:6" ht="13.8">
      <c r="B584" s="55" t="s">
        <v>496</v>
      </c>
      <c r="C584" s="55" t="s">
        <v>528</v>
      </c>
      <c r="D584" s="55" t="s">
        <v>529</v>
      </c>
      <c r="E584" s="55" t="s">
        <v>438</v>
      </c>
      <c r="F584" s="55" t="s">
        <v>439</v>
      </c>
    </row>
    <row r="585" spans="2:6" ht="13.8">
      <c r="B585" s="55" t="s">
        <v>496</v>
      </c>
      <c r="C585" s="55" t="s">
        <v>528</v>
      </c>
      <c r="D585" s="55" t="s">
        <v>529</v>
      </c>
      <c r="E585" s="55" t="s">
        <v>440</v>
      </c>
      <c r="F585" s="55" t="s">
        <v>441</v>
      </c>
    </row>
    <row r="586" spans="2:6" ht="13.8">
      <c r="B586" s="55" t="s">
        <v>496</v>
      </c>
      <c r="C586" s="55" t="s">
        <v>528</v>
      </c>
      <c r="D586" s="55" t="s">
        <v>529</v>
      </c>
      <c r="E586" s="55" t="s">
        <v>442</v>
      </c>
      <c r="F586" s="55" t="s">
        <v>443</v>
      </c>
    </row>
    <row r="587" spans="2:6" ht="13.8">
      <c r="B587" s="55" t="s">
        <v>496</v>
      </c>
      <c r="C587" s="55" t="s">
        <v>528</v>
      </c>
      <c r="D587" s="55" t="s">
        <v>529</v>
      </c>
      <c r="E587" s="55" t="s">
        <v>459</v>
      </c>
      <c r="F587" s="55" t="s">
        <v>445</v>
      </c>
    </row>
    <row r="588" spans="2:6" ht="13.8">
      <c r="B588" s="55" t="s">
        <v>496</v>
      </c>
      <c r="C588" s="55" t="s">
        <v>528</v>
      </c>
      <c r="D588" s="55" t="s">
        <v>529</v>
      </c>
      <c r="E588" s="55" t="s">
        <v>446</v>
      </c>
      <c r="F588" s="55" t="s">
        <v>447</v>
      </c>
    </row>
    <row r="589" spans="2:6" ht="13.8">
      <c r="B589" s="55" t="s">
        <v>496</v>
      </c>
      <c r="C589" s="55" t="s">
        <v>528</v>
      </c>
      <c r="D589" s="55" t="s">
        <v>529</v>
      </c>
      <c r="E589" s="55" t="s">
        <v>448</v>
      </c>
      <c r="F589" s="55" t="s">
        <v>449</v>
      </c>
    </row>
    <row r="590" spans="2:6" ht="13.8">
      <c r="B590" s="55" t="s">
        <v>496</v>
      </c>
      <c r="C590" s="55" t="s">
        <v>528</v>
      </c>
      <c r="D590" s="55" t="s">
        <v>529</v>
      </c>
      <c r="E590" s="55" t="s">
        <v>450</v>
      </c>
      <c r="F590" s="55" t="s">
        <v>451</v>
      </c>
    </row>
    <row r="591" spans="2:6" ht="13.8">
      <c r="B591" s="55" t="s">
        <v>496</v>
      </c>
      <c r="C591" s="55" t="s">
        <v>528</v>
      </c>
      <c r="D591" s="55" t="s">
        <v>529</v>
      </c>
      <c r="E591" s="55" t="s">
        <v>452</v>
      </c>
      <c r="F591" s="55" t="s">
        <v>453</v>
      </c>
    </row>
    <row r="592" spans="2:6" ht="13.8">
      <c r="B592" s="55" t="s">
        <v>496</v>
      </c>
      <c r="C592" s="55" t="s">
        <v>528</v>
      </c>
      <c r="D592" s="55" t="s">
        <v>529</v>
      </c>
      <c r="E592" s="55" t="s">
        <v>454</v>
      </c>
      <c r="F592" s="55" t="s">
        <v>455</v>
      </c>
    </row>
    <row r="593" spans="2:6" ht="13.8">
      <c r="B593" s="55" t="s">
        <v>530</v>
      </c>
      <c r="C593" s="55" t="s">
        <v>531</v>
      </c>
      <c r="D593" s="55" t="s">
        <v>532</v>
      </c>
      <c r="E593" s="55" t="s">
        <v>458</v>
      </c>
      <c r="F593" s="55" t="s">
        <v>284</v>
      </c>
    </row>
    <row r="594" spans="2:6" ht="13.8">
      <c r="B594" s="55" t="s">
        <v>530</v>
      </c>
      <c r="C594" s="55" t="s">
        <v>531</v>
      </c>
      <c r="D594" s="55" t="s">
        <v>532</v>
      </c>
      <c r="E594" s="55" t="s">
        <v>432</v>
      </c>
      <c r="F594" s="55" t="s">
        <v>433</v>
      </c>
    </row>
    <row r="595" spans="2:6" ht="13.8">
      <c r="B595" s="55" t="s">
        <v>530</v>
      </c>
      <c r="C595" s="55" t="s">
        <v>531</v>
      </c>
      <c r="D595" s="55" t="s">
        <v>532</v>
      </c>
      <c r="E595" s="55" t="s">
        <v>434</v>
      </c>
      <c r="F595" s="55" t="s">
        <v>435</v>
      </c>
    </row>
    <row r="596" spans="2:6" ht="13.8">
      <c r="B596" s="55" t="s">
        <v>530</v>
      </c>
      <c r="C596" s="55" t="s">
        <v>531</v>
      </c>
      <c r="D596" s="55" t="s">
        <v>532</v>
      </c>
      <c r="E596" s="55" t="s">
        <v>436</v>
      </c>
      <c r="F596" s="55" t="s">
        <v>437</v>
      </c>
    </row>
    <row r="597" spans="2:6" ht="13.8">
      <c r="B597" s="55" t="s">
        <v>530</v>
      </c>
      <c r="C597" s="55" t="s">
        <v>531</v>
      </c>
      <c r="D597" s="55" t="s">
        <v>532</v>
      </c>
      <c r="E597" s="55" t="s">
        <v>438</v>
      </c>
      <c r="F597" s="55" t="s">
        <v>439</v>
      </c>
    </row>
    <row r="598" spans="2:6" ht="13.8">
      <c r="B598" s="55" t="s">
        <v>530</v>
      </c>
      <c r="C598" s="55" t="s">
        <v>531</v>
      </c>
      <c r="D598" s="55" t="s">
        <v>532</v>
      </c>
      <c r="E598" s="55" t="s">
        <v>440</v>
      </c>
      <c r="F598" s="55" t="s">
        <v>441</v>
      </c>
    </row>
    <row r="599" spans="2:6" ht="13.8">
      <c r="B599" s="55" t="s">
        <v>530</v>
      </c>
      <c r="C599" s="55" t="s">
        <v>531</v>
      </c>
      <c r="D599" s="55" t="s">
        <v>532</v>
      </c>
      <c r="E599" s="55" t="s">
        <v>442</v>
      </c>
      <c r="F599" s="55" t="s">
        <v>443</v>
      </c>
    </row>
    <row r="600" spans="2:6" ht="13.8">
      <c r="B600" s="55" t="s">
        <v>530</v>
      </c>
      <c r="C600" s="55" t="s">
        <v>531</v>
      </c>
      <c r="D600" s="55" t="s">
        <v>532</v>
      </c>
      <c r="E600" s="55" t="s">
        <v>459</v>
      </c>
      <c r="F600" s="55" t="s">
        <v>445</v>
      </c>
    </row>
    <row r="601" spans="2:6" ht="13.8">
      <c r="B601" s="55" t="s">
        <v>530</v>
      </c>
      <c r="C601" s="55" t="s">
        <v>531</v>
      </c>
      <c r="D601" s="55" t="s">
        <v>532</v>
      </c>
      <c r="E601" s="55" t="s">
        <v>446</v>
      </c>
      <c r="F601" s="55" t="s">
        <v>447</v>
      </c>
    </row>
    <row r="602" spans="2:6" ht="13.8">
      <c r="B602" s="55" t="s">
        <v>530</v>
      </c>
      <c r="C602" s="55" t="s">
        <v>531</v>
      </c>
      <c r="D602" s="55" t="s">
        <v>532</v>
      </c>
      <c r="E602" s="55" t="s">
        <v>448</v>
      </c>
      <c r="F602" s="55" t="s">
        <v>449</v>
      </c>
    </row>
    <row r="603" spans="2:6" ht="13.8">
      <c r="B603" s="55" t="s">
        <v>530</v>
      </c>
      <c r="C603" s="55" t="s">
        <v>531</v>
      </c>
      <c r="D603" s="55" t="s">
        <v>532</v>
      </c>
      <c r="E603" s="55" t="s">
        <v>450</v>
      </c>
      <c r="F603" s="55" t="s">
        <v>451</v>
      </c>
    </row>
    <row r="604" spans="2:6" ht="13.8">
      <c r="B604" s="55" t="s">
        <v>530</v>
      </c>
      <c r="C604" s="55" t="s">
        <v>531</v>
      </c>
      <c r="D604" s="55" t="s">
        <v>532</v>
      </c>
      <c r="E604" s="55" t="s">
        <v>452</v>
      </c>
      <c r="F604" s="55" t="s">
        <v>453</v>
      </c>
    </row>
    <row r="605" spans="2:6" ht="13.8">
      <c r="B605" s="55" t="s">
        <v>530</v>
      </c>
      <c r="C605" s="55" t="s">
        <v>531</v>
      </c>
      <c r="D605" s="55" t="s">
        <v>532</v>
      </c>
      <c r="E605" s="55" t="s">
        <v>454</v>
      </c>
      <c r="F605" s="55" t="s">
        <v>455</v>
      </c>
    </row>
    <row r="606" spans="2:6" ht="13.8">
      <c r="B606" s="55" t="s">
        <v>530</v>
      </c>
      <c r="C606" s="55" t="s">
        <v>533</v>
      </c>
      <c r="D606" s="55" t="s">
        <v>534</v>
      </c>
      <c r="E606" s="55" t="s">
        <v>458</v>
      </c>
      <c r="F606" s="55" t="s">
        <v>284</v>
      </c>
    </row>
    <row r="607" spans="2:6" ht="13.8">
      <c r="B607" s="55" t="s">
        <v>530</v>
      </c>
      <c r="C607" s="55" t="s">
        <v>533</v>
      </c>
      <c r="D607" s="55" t="s">
        <v>534</v>
      </c>
      <c r="E607" s="55" t="s">
        <v>432</v>
      </c>
      <c r="F607" s="55" t="s">
        <v>433</v>
      </c>
    </row>
    <row r="608" spans="2:6" ht="13.8">
      <c r="B608" s="55" t="s">
        <v>530</v>
      </c>
      <c r="C608" s="55" t="s">
        <v>533</v>
      </c>
      <c r="D608" s="55" t="s">
        <v>534</v>
      </c>
      <c r="E608" s="55" t="s">
        <v>434</v>
      </c>
      <c r="F608" s="55" t="s">
        <v>435</v>
      </c>
    </row>
    <row r="609" spans="2:6" ht="13.8">
      <c r="B609" s="55" t="s">
        <v>530</v>
      </c>
      <c r="C609" s="55" t="s">
        <v>533</v>
      </c>
      <c r="D609" s="55" t="s">
        <v>534</v>
      </c>
      <c r="E609" s="55" t="s">
        <v>436</v>
      </c>
      <c r="F609" s="55" t="s">
        <v>437</v>
      </c>
    </row>
    <row r="610" spans="2:6" ht="13.8">
      <c r="B610" s="55" t="s">
        <v>530</v>
      </c>
      <c r="C610" s="55" t="s">
        <v>533</v>
      </c>
      <c r="D610" s="55" t="s">
        <v>534</v>
      </c>
      <c r="E610" s="55" t="s">
        <v>438</v>
      </c>
      <c r="F610" s="55" t="s">
        <v>439</v>
      </c>
    </row>
    <row r="611" spans="2:6" ht="13.8">
      <c r="B611" s="55" t="s">
        <v>530</v>
      </c>
      <c r="C611" s="55" t="s">
        <v>533</v>
      </c>
      <c r="D611" s="55" t="s">
        <v>534</v>
      </c>
      <c r="E611" s="55" t="s">
        <v>440</v>
      </c>
      <c r="F611" s="55" t="s">
        <v>441</v>
      </c>
    </row>
    <row r="612" spans="2:6" ht="13.8">
      <c r="B612" s="55" t="s">
        <v>530</v>
      </c>
      <c r="C612" s="55" t="s">
        <v>533</v>
      </c>
      <c r="D612" s="55" t="s">
        <v>534</v>
      </c>
      <c r="E612" s="55" t="s">
        <v>442</v>
      </c>
      <c r="F612" s="55" t="s">
        <v>443</v>
      </c>
    </row>
    <row r="613" spans="2:6" ht="13.8">
      <c r="B613" s="55" t="s">
        <v>530</v>
      </c>
      <c r="C613" s="55" t="s">
        <v>533</v>
      </c>
      <c r="D613" s="55" t="s">
        <v>534</v>
      </c>
      <c r="E613" s="55" t="s">
        <v>459</v>
      </c>
      <c r="F613" s="55" t="s">
        <v>445</v>
      </c>
    </row>
    <row r="614" spans="2:6" ht="13.8">
      <c r="B614" s="55" t="s">
        <v>530</v>
      </c>
      <c r="C614" s="55" t="s">
        <v>533</v>
      </c>
      <c r="D614" s="55" t="s">
        <v>534</v>
      </c>
      <c r="E614" s="55" t="s">
        <v>446</v>
      </c>
      <c r="F614" s="55" t="s">
        <v>447</v>
      </c>
    </row>
    <row r="615" spans="2:6" ht="13.8">
      <c r="B615" s="55" t="s">
        <v>530</v>
      </c>
      <c r="C615" s="55" t="s">
        <v>533</v>
      </c>
      <c r="D615" s="55" t="s">
        <v>534</v>
      </c>
      <c r="E615" s="55" t="s">
        <v>448</v>
      </c>
      <c r="F615" s="55" t="s">
        <v>449</v>
      </c>
    </row>
    <row r="616" spans="2:6" ht="13.8">
      <c r="B616" s="55" t="s">
        <v>530</v>
      </c>
      <c r="C616" s="55" t="s">
        <v>533</v>
      </c>
      <c r="D616" s="55" t="s">
        <v>534</v>
      </c>
      <c r="E616" s="55" t="s">
        <v>450</v>
      </c>
      <c r="F616" s="55" t="s">
        <v>451</v>
      </c>
    </row>
    <row r="617" spans="2:6" ht="13.8">
      <c r="B617" s="55" t="s">
        <v>530</v>
      </c>
      <c r="C617" s="55" t="s">
        <v>533</v>
      </c>
      <c r="D617" s="55" t="s">
        <v>534</v>
      </c>
      <c r="E617" s="55" t="s">
        <v>452</v>
      </c>
      <c r="F617" s="55" t="s">
        <v>453</v>
      </c>
    </row>
    <row r="618" spans="2:6" ht="13.8">
      <c r="B618" s="55" t="s">
        <v>530</v>
      </c>
      <c r="C618" s="55" t="s">
        <v>533</v>
      </c>
      <c r="D618" s="55" t="s">
        <v>534</v>
      </c>
      <c r="E618" s="55" t="s">
        <v>454</v>
      </c>
      <c r="F618" s="55" t="s">
        <v>455</v>
      </c>
    </row>
    <row r="619" spans="2:6" ht="13.8">
      <c r="B619" s="55" t="s">
        <v>530</v>
      </c>
      <c r="C619" s="55" t="s">
        <v>535</v>
      </c>
      <c r="D619" s="55" t="s">
        <v>536</v>
      </c>
      <c r="E619" s="55" t="s">
        <v>458</v>
      </c>
      <c r="F619" s="55" t="s">
        <v>284</v>
      </c>
    </row>
    <row r="620" spans="2:6" ht="13.8">
      <c r="B620" s="55" t="s">
        <v>530</v>
      </c>
      <c r="C620" s="55" t="s">
        <v>535</v>
      </c>
      <c r="D620" s="55" t="s">
        <v>536</v>
      </c>
      <c r="E620" s="55" t="s">
        <v>432</v>
      </c>
      <c r="F620" s="55" t="s">
        <v>433</v>
      </c>
    </row>
    <row r="621" spans="2:6" ht="13.8">
      <c r="B621" s="55" t="s">
        <v>530</v>
      </c>
      <c r="C621" s="55" t="s">
        <v>535</v>
      </c>
      <c r="D621" s="55" t="s">
        <v>536</v>
      </c>
      <c r="E621" s="55" t="s">
        <v>434</v>
      </c>
      <c r="F621" s="55" t="s">
        <v>435</v>
      </c>
    </row>
    <row r="622" spans="2:6" ht="13.8">
      <c r="B622" s="55" t="s">
        <v>530</v>
      </c>
      <c r="C622" s="55" t="s">
        <v>535</v>
      </c>
      <c r="D622" s="55" t="s">
        <v>536</v>
      </c>
      <c r="E622" s="55" t="s">
        <v>436</v>
      </c>
      <c r="F622" s="55" t="s">
        <v>437</v>
      </c>
    </row>
    <row r="623" spans="2:6" ht="13.8">
      <c r="B623" s="55" t="s">
        <v>530</v>
      </c>
      <c r="C623" s="55" t="s">
        <v>535</v>
      </c>
      <c r="D623" s="55" t="s">
        <v>536</v>
      </c>
      <c r="E623" s="55" t="s">
        <v>438</v>
      </c>
      <c r="F623" s="55" t="s">
        <v>439</v>
      </c>
    </row>
    <row r="624" spans="2:6" ht="13.8">
      <c r="B624" s="55" t="s">
        <v>530</v>
      </c>
      <c r="C624" s="55" t="s">
        <v>535</v>
      </c>
      <c r="D624" s="55" t="s">
        <v>536</v>
      </c>
      <c r="E624" s="55" t="s">
        <v>440</v>
      </c>
      <c r="F624" s="55" t="s">
        <v>441</v>
      </c>
    </row>
    <row r="625" spans="2:6" ht="13.8">
      <c r="B625" s="55" t="s">
        <v>530</v>
      </c>
      <c r="C625" s="55" t="s">
        <v>535</v>
      </c>
      <c r="D625" s="55" t="s">
        <v>536</v>
      </c>
      <c r="E625" s="55" t="s">
        <v>442</v>
      </c>
      <c r="F625" s="55" t="s">
        <v>443</v>
      </c>
    </row>
    <row r="626" spans="2:6" ht="13.8">
      <c r="B626" s="55" t="s">
        <v>530</v>
      </c>
      <c r="C626" s="55" t="s">
        <v>535</v>
      </c>
      <c r="D626" s="55" t="s">
        <v>536</v>
      </c>
      <c r="E626" s="55" t="s">
        <v>459</v>
      </c>
      <c r="F626" s="55" t="s">
        <v>445</v>
      </c>
    </row>
    <row r="627" spans="2:6" ht="13.8">
      <c r="B627" s="55" t="s">
        <v>530</v>
      </c>
      <c r="C627" s="55" t="s">
        <v>535</v>
      </c>
      <c r="D627" s="55" t="s">
        <v>536</v>
      </c>
      <c r="E627" s="55" t="s">
        <v>446</v>
      </c>
      <c r="F627" s="55" t="s">
        <v>447</v>
      </c>
    </row>
    <row r="628" spans="2:6" ht="13.8">
      <c r="B628" s="55" t="s">
        <v>530</v>
      </c>
      <c r="C628" s="55" t="s">
        <v>535</v>
      </c>
      <c r="D628" s="55" t="s">
        <v>536</v>
      </c>
      <c r="E628" s="55" t="s">
        <v>448</v>
      </c>
      <c r="F628" s="55" t="s">
        <v>449</v>
      </c>
    </row>
    <row r="629" spans="2:6" ht="13.8">
      <c r="B629" s="55" t="s">
        <v>530</v>
      </c>
      <c r="C629" s="55" t="s">
        <v>535</v>
      </c>
      <c r="D629" s="55" t="s">
        <v>536</v>
      </c>
      <c r="E629" s="55" t="s">
        <v>450</v>
      </c>
      <c r="F629" s="55" t="s">
        <v>451</v>
      </c>
    </row>
    <row r="630" spans="2:6" ht="13.8">
      <c r="B630" s="55" t="s">
        <v>530</v>
      </c>
      <c r="C630" s="55" t="s">
        <v>535</v>
      </c>
      <c r="D630" s="55" t="s">
        <v>536</v>
      </c>
      <c r="E630" s="55" t="s">
        <v>452</v>
      </c>
      <c r="F630" s="55" t="s">
        <v>453</v>
      </c>
    </row>
    <row r="631" spans="2:6" ht="13.8">
      <c r="B631" s="55" t="s">
        <v>530</v>
      </c>
      <c r="C631" s="55" t="s">
        <v>535</v>
      </c>
      <c r="D631" s="55" t="s">
        <v>536</v>
      </c>
      <c r="E631" s="55" t="s">
        <v>454</v>
      </c>
      <c r="F631" s="55" t="s">
        <v>455</v>
      </c>
    </row>
    <row r="632" spans="2:6" ht="13.8">
      <c r="B632" s="55" t="s">
        <v>530</v>
      </c>
      <c r="C632" s="55" t="s">
        <v>537</v>
      </c>
      <c r="D632" s="55" t="s">
        <v>538</v>
      </c>
      <c r="E632" s="55" t="s">
        <v>458</v>
      </c>
      <c r="F632" s="55" t="s">
        <v>284</v>
      </c>
    </row>
    <row r="633" spans="2:6" ht="13.8">
      <c r="B633" s="55" t="s">
        <v>530</v>
      </c>
      <c r="C633" s="55" t="s">
        <v>537</v>
      </c>
      <c r="D633" s="55" t="s">
        <v>538</v>
      </c>
      <c r="E633" s="55" t="s">
        <v>432</v>
      </c>
      <c r="F633" s="55" t="s">
        <v>433</v>
      </c>
    </row>
    <row r="634" spans="2:6" ht="13.8">
      <c r="B634" s="55" t="s">
        <v>530</v>
      </c>
      <c r="C634" s="55" t="s">
        <v>537</v>
      </c>
      <c r="D634" s="55" t="s">
        <v>538</v>
      </c>
      <c r="E634" s="55" t="s">
        <v>434</v>
      </c>
      <c r="F634" s="55" t="s">
        <v>435</v>
      </c>
    </row>
    <row r="635" spans="2:6" ht="13.8">
      <c r="B635" s="55" t="s">
        <v>530</v>
      </c>
      <c r="C635" s="55" t="s">
        <v>537</v>
      </c>
      <c r="D635" s="55" t="s">
        <v>538</v>
      </c>
      <c r="E635" s="55" t="s">
        <v>436</v>
      </c>
      <c r="F635" s="55" t="s">
        <v>437</v>
      </c>
    </row>
    <row r="636" spans="2:6" ht="13.8">
      <c r="B636" s="55" t="s">
        <v>530</v>
      </c>
      <c r="C636" s="55" t="s">
        <v>537</v>
      </c>
      <c r="D636" s="55" t="s">
        <v>538</v>
      </c>
      <c r="E636" s="55" t="s">
        <v>438</v>
      </c>
      <c r="F636" s="55" t="s">
        <v>439</v>
      </c>
    </row>
    <row r="637" spans="2:6" ht="13.8">
      <c r="B637" s="55" t="s">
        <v>530</v>
      </c>
      <c r="C637" s="55" t="s">
        <v>537</v>
      </c>
      <c r="D637" s="55" t="s">
        <v>538</v>
      </c>
      <c r="E637" s="55" t="s">
        <v>440</v>
      </c>
      <c r="F637" s="55" t="s">
        <v>441</v>
      </c>
    </row>
    <row r="638" spans="2:6" ht="13.8">
      <c r="B638" s="55" t="s">
        <v>530</v>
      </c>
      <c r="C638" s="55" t="s">
        <v>537</v>
      </c>
      <c r="D638" s="55" t="s">
        <v>538</v>
      </c>
      <c r="E638" s="55" t="s">
        <v>442</v>
      </c>
      <c r="F638" s="55" t="s">
        <v>443</v>
      </c>
    </row>
    <row r="639" spans="2:6" ht="13.8">
      <c r="B639" s="55" t="s">
        <v>530</v>
      </c>
      <c r="C639" s="55" t="s">
        <v>537</v>
      </c>
      <c r="D639" s="55" t="s">
        <v>538</v>
      </c>
      <c r="E639" s="55" t="s">
        <v>459</v>
      </c>
      <c r="F639" s="55" t="s">
        <v>445</v>
      </c>
    </row>
    <row r="640" spans="2:6" ht="13.8">
      <c r="B640" s="55" t="s">
        <v>530</v>
      </c>
      <c r="C640" s="55" t="s">
        <v>537</v>
      </c>
      <c r="D640" s="55" t="s">
        <v>538</v>
      </c>
      <c r="E640" s="55" t="s">
        <v>446</v>
      </c>
      <c r="F640" s="55" t="s">
        <v>447</v>
      </c>
    </row>
    <row r="641" spans="2:6" ht="13.8">
      <c r="B641" s="55" t="s">
        <v>530</v>
      </c>
      <c r="C641" s="55" t="s">
        <v>537</v>
      </c>
      <c r="D641" s="55" t="s">
        <v>538</v>
      </c>
      <c r="E641" s="55" t="s">
        <v>448</v>
      </c>
      <c r="F641" s="55" t="s">
        <v>449</v>
      </c>
    </row>
    <row r="642" spans="2:6" ht="13.8">
      <c r="B642" s="55" t="s">
        <v>530</v>
      </c>
      <c r="C642" s="55" t="s">
        <v>537</v>
      </c>
      <c r="D642" s="55" t="s">
        <v>538</v>
      </c>
      <c r="E642" s="55" t="s">
        <v>450</v>
      </c>
      <c r="F642" s="55" t="s">
        <v>451</v>
      </c>
    </row>
    <row r="643" spans="2:6" ht="13.8">
      <c r="B643" s="55" t="s">
        <v>530</v>
      </c>
      <c r="C643" s="55" t="s">
        <v>537</v>
      </c>
      <c r="D643" s="55" t="s">
        <v>538</v>
      </c>
      <c r="E643" s="55" t="s">
        <v>452</v>
      </c>
      <c r="F643" s="55" t="s">
        <v>453</v>
      </c>
    </row>
    <row r="644" spans="2:6" ht="13.8">
      <c r="B644" s="55" t="s">
        <v>530</v>
      </c>
      <c r="C644" s="55" t="s">
        <v>537</v>
      </c>
      <c r="D644" s="55" t="s">
        <v>538</v>
      </c>
      <c r="E644" s="55" t="s">
        <v>454</v>
      </c>
      <c r="F644" s="55" t="s">
        <v>455</v>
      </c>
    </row>
    <row r="645" spans="2:6" ht="13.8">
      <c r="B645" s="55" t="s">
        <v>530</v>
      </c>
      <c r="C645" s="55" t="s">
        <v>539</v>
      </c>
      <c r="D645" s="55" t="s">
        <v>540</v>
      </c>
      <c r="E645" s="55" t="s">
        <v>458</v>
      </c>
      <c r="F645" s="55" t="s">
        <v>284</v>
      </c>
    </row>
    <row r="646" spans="2:6" ht="13.8">
      <c r="B646" s="55" t="s">
        <v>530</v>
      </c>
      <c r="C646" s="55" t="s">
        <v>539</v>
      </c>
      <c r="D646" s="55" t="s">
        <v>541</v>
      </c>
      <c r="E646" s="55" t="s">
        <v>432</v>
      </c>
      <c r="F646" s="55" t="s">
        <v>433</v>
      </c>
    </row>
    <row r="647" spans="2:6" ht="13.8">
      <c r="B647" s="55" t="s">
        <v>530</v>
      </c>
      <c r="C647" s="55" t="s">
        <v>539</v>
      </c>
      <c r="D647" s="55" t="s">
        <v>541</v>
      </c>
      <c r="E647" s="55" t="s">
        <v>434</v>
      </c>
      <c r="F647" s="55" t="s">
        <v>435</v>
      </c>
    </row>
    <row r="648" spans="2:6" ht="13.8">
      <c r="B648" s="55" t="s">
        <v>530</v>
      </c>
      <c r="C648" s="55" t="s">
        <v>539</v>
      </c>
      <c r="D648" s="55" t="s">
        <v>541</v>
      </c>
      <c r="E648" s="55" t="s">
        <v>436</v>
      </c>
      <c r="F648" s="55" t="s">
        <v>437</v>
      </c>
    </row>
    <row r="649" spans="2:6" ht="13.8">
      <c r="B649" s="55" t="s">
        <v>530</v>
      </c>
      <c r="C649" s="55" t="s">
        <v>539</v>
      </c>
      <c r="D649" s="55" t="s">
        <v>541</v>
      </c>
      <c r="E649" s="55" t="s">
        <v>438</v>
      </c>
      <c r="F649" s="55" t="s">
        <v>439</v>
      </c>
    </row>
    <row r="650" spans="2:6" ht="13.8">
      <c r="B650" s="55" t="s">
        <v>530</v>
      </c>
      <c r="C650" s="55" t="s">
        <v>539</v>
      </c>
      <c r="D650" s="55" t="s">
        <v>541</v>
      </c>
      <c r="E650" s="55" t="s">
        <v>440</v>
      </c>
      <c r="F650" s="55" t="s">
        <v>441</v>
      </c>
    </row>
    <row r="651" spans="2:6" ht="13.8">
      <c r="B651" s="55" t="s">
        <v>530</v>
      </c>
      <c r="C651" s="55" t="s">
        <v>539</v>
      </c>
      <c r="D651" s="55" t="s">
        <v>541</v>
      </c>
      <c r="E651" s="55" t="s">
        <v>442</v>
      </c>
      <c r="F651" s="55" t="s">
        <v>443</v>
      </c>
    </row>
    <row r="652" spans="2:6" ht="13.8">
      <c r="B652" s="55" t="s">
        <v>530</v>
      </c>
      <c r="C652" s="55" t="s">
        <v>539</v>
      </c>
      <c r="D652" s="55" t="s">
        <v>541</v>
      </c>
      <c r="E652" s="55" t="s">
        <v>459</v>
      </c>
      <c r="F652" s="55" t="s">
        <v>445</v>
      </c>
    </row>
    <row r="653" spans="2:6" ht="13.8">
      <c r="B653" s="55" t="s">
        <v>530</v>
      </c>
      <c r="C653" s="55" t="s">
        <v>539</v>
      </c>
      <c r="D653" s="55" t="s">
        <v>541</v>
      </c>
      <c r="E653" s="55" t="s">
        <v>446</v>
      </c>
      <c r="F653" s="55" t="s">
        <v>447</v>
      </c>
    </row>
    <row r="654" spans="2:6" ht="13.8">
      <c r="B654" s="55" t="s">
        <v>530</v>
      </c>
      <c r="C654" s="55" t="s">
        <v>539</v>
      </c>
      <c r="D654" s="55" t="s">
        <v>541</v>
      </c>
      <c r="E654" s="55" t="s">
        <v>448</v>
      </c>
      <c r="F654" s="55" t="s">
        <v>449</v>
      </c>
    </row>
    <row r="655" spans="2:6" ht="13.8">
      <c r="B655" s="55" t="s">
        <v>530</v>
      </c>
      <c r="C655" s="55" t="s">
        <v>539</v>
      </c>
      <c r="D655" s="55" t="s">
        <v>541</v>
      </c>
      <c r="E655" s="55" t="s">
        <v>450</v>
      </c>
      <c r="F655" s="55" t="s">
        <v>451</v>
      </c>
    </row>
    <row r="656" spans="2:6" ht="13.8">
      <c r="B656" s="55" t="s">
        <v>530</v>
      </c>
      <c r="C656" s="55" t="s">
        <v>539</v>
      </c>
      <c r="D656" s="55" t="s">
        <v>541</v>
      </c>
      <c r="E656" s="55" t="s">
        <v>452</v>
      </c>
      <c r="F656" s="55" t="s">
        <v>453</v>
      </c>
    </row>
    <row r="657" spans="2:6" ht="13.8">
      <c r="B657" s="55" t="s">
        <v>530</v>
      </c>
      <c r="C657" s="55" t="s">
        <v>539</v>
      </c>
      <c r="D657" s="55" t="s">
        <v>541</v>
      </c>
      <c r="E657" s="55" t="s">
        <v>454</v>
      </c>
      <c r="F657" s="55" t="s">
        <v>455</v>
      </c>
    </row>
    <row r="658" spans="2:6" ht="13.8">
      <c r="B658" s="55" t="s">
        <v>530</v>
      </c>
      <c r="C658" s="55" t="s">
        <v>542</v>
      </c>
      <c r="D658" s="55" t="s">
        <v>543</v>
      </c>
      <c r="E658" s="55" t="s">
        <v>458</v>
      </c>
      <c r="F658" s="55" t="s">
        <v>284</v>
      </c>
    </row>
    <row r="659" spans="2:6" ht="13.8">
      <c r="B659" s="55" t="s">
        <v>530</v>
      </c>
      <c r="C659" s="55" t="s">
        <v>542</v>
      </c>
      <c r="D659" s="55" t="s">
        <v>543</v>
      </c>
      <c r="E659" s="55" t="s">
        <v>432</v>
      </c>
      <c r="F659" s="55" t="s">
        <v>433</v>
      </c>
    </row>
    <row r="660" spans="2:6" ht="13.8">
      <c r="B660" s="55" t="s">
        <v>530</v>
      </c>
      <c r="C660" s="55" t="s">
        <v>542</v>
      </c>
      <c r="D660" s="55" t="s">
        <v>543</v>
      </c>
      <c r="E660" s="55" t="s">
        <v>434</v>
      </c>
      <c r="F660" s="55" t="s">
        <v>435</v>
      </c>
    </row>
    <row r="661" spans="2:6" ht="13.8">
      <c r="B661" s="55" t="s">
        <v>530</v>
      </c>
      <c r="C661" s="55" t="s">
        <v>542</v>
      </c>
      <c r="D661" s="55" t="s">
        <v>543</v>
      </c>
      <c r="E661" s="55" t="s">
        <v>436</v>
      </c>
      <c r="F661" s="55" t="s">
        <v>437</v>
      </c>
    </row>
    <row r="662" spans="2:6" ht="13.8">
      <c r="B662" s="55" t="s">
        <v>530</v>
      </c>
      <c r="C662" s="55" t="s">
        <v>542</v>
      </c>
      <c r="D662" s="55" t="s">
        <v>543</v>
      </c>
      <c r="E662" s="55" t="s">
        <v>438</v>
      </c>
      <c r="F662" s="55" t="s">
        <v>439</v>
      </c>
    </row>
    <row r="663" spans="2:6" ht="13.8">
      <c r="B663" s="55" t="s">
        <v>530</v>
      </c>
      <c r="C663" s="55" t="s">
        <v>542</v>
      </c>
      <c r="D663" s="55" t="s">
        <v>543</v>
      </c>
      <c r="E663" s="55" t="s">
        <v>440</v>
      </c>
      <c r="F663" s="55" t="s">
        <v>441</v>
      </c>
    </row>
    <row r="664" spans="2:6" ht="13.8">
      <c r="B664" s="55" t="s">
        <v>530</v>
      </c>
      <c r="C664" s="55" t="s">
        <v>542</v>
      </c>
      <c r="D664" s="55" t="s">
        <v>543</v>
      </c>
      <c r="E664" s="55" t="s">
        <v>442</v>
      </c>
      <c r="F664" s="55" t="s">
        <v>443</v>
      </c>
    </row>
    <row r="665" spans="2:6" ht="13.8">
      <c r="B665" s="55" t="s">
        <v>530</v>
      </c>
      <c r="C665" s="55" t="s">
        <v>542</v>
      </c>
      <c r="D665" s="55" t="s">
        <v>543</v>
      </c>
      <c r="E665" s="55" t="s">
        <v>459</v>
      </c>
      <c r="F665" s="55" t="s">
        <v>445</v>
      </c>
    </row>
    <row r="666" spans="2:6" ht="13.8">
      <c r="B666" s="55" t="s">
        <v>530</v>
      </c>
      <c r="C666" s="55" t="s">
        <v>544</v>
      </c>
      <c r="D666" s="55" t="s">
        <v>543</v>
      </c>
      <c r="E666" s="55" t="s">
        <v>545</v>
      </c>
      <c r="F666" s="55" t="s">
        <v>447</v>
      </c>
    </row>
    <row r="667" spans="2:6" ht="13.8">
      <c r="B667" s="55" t="s">
        <v>530</v>
      </c>
      <c r="C667" s="55" t="s">
        <v>542</v>
      </c>
      <c r="D667" s="55" t="s">
        <v>543</v>
      </c>
      <c r="E667" s="55" t="s">
        <v>448</v>
      </c>
      <c r="F667" s="55" t="s">
        <v>449</v>
      </c>
    </row>
    <row r="668" spans="2:6" ht="13.8">
      <c r="B668" s="55" t="s">
        <v>530</v>
      </c>
      <c r="C668" s="55" t="s">
        <v>542</v>
      </c>
      <c r="D668" s="55" t="s">
        <v>543</v>
      </c>
      <c r="E668" s="55" t="s">
        <v>450</v>
      </c>
      <c r="F668" s="55" t="s">
        <v>451</v>
      </c>
    </row>
    <row r="669" spans="2:6" ht="13.8">
      <c r="B669" s="55" t="s">
        <v>530</v>
      </c>
      <c r="C669" s="55" t="s">
        <v>542</v>
      </c>
      <c r="D669" s="55" t="s">
        <v>543</v>
      </c>
      <c r="E669" s="55" t="s">
        <v>452</v>
      </c>
      <c r="F669" s="55" t="s">
        <v>453</v>
      </c>
    </row>
    <row r="670" spans="2:6" ht="13.8">
      <c r="B670" s="55" t="s">
        <v>530</v>
      </c>
      <c r="C670" s="55" t="s">
        <v>542</v>
      </c>
      <c r="D670" s="55" t="s">
        <v>543</v>
      </c>
      <c r="E670" s="55" t="s">
        <v>454</v>
      </c>
      <c r="F670" s="55" t="s">
        <v>455</v>
      </c>
    </row>
    <row r="671" spans="2:6" ht="13.8">
      <c r="B671" s="55" t="s">
        <v>530</v>
      </c>
      <c r="C671" s="55" t="s">
        <v>546</v>
      </c>
      <c r="D671" s="55" t="s">
        <v>547</v>
      </c>
      <c r="E671" s="55" t="s">
        <v>458</v>
      </c>
      <c r="F671" s="55" t="s">
        <v>284</v>
      </c>
    </row>
    <row r="672" spans="2:6" ht="13.8">
      <c r="B672" s="55" t="s">
        <v>530</v>
      </c>
      <c r="C672" s="55" t="s">
        <v>546</v>
      </c>
      <c r="D672" s="55" t="s">
        <v>547</v>
      </c>
      <c r="E672" s="55" t="s">
        <v>432</v>
      </c>
      <c r="F672" s="55" t="s">
        <v>433</v>
      </c>
    </row>
    <row r="673" spans="2:6" ht="13.8">
      <c r="B673" s="55" t="s">
        <v>530</v>
      </c>
      <c r="C673" s="55" t="s">
        <v>546</v>
      </c>
      <c r="D673" s="55" t="s">
        <v>547</v>
      </c>
      <c r="E673" s="55" t="s">
        <v>434</v>
      </c>
      <c r="F673" s="55" t="s">
        <v>435</v>
      </c>
    </row>
    <row r="674" spans="2:6" ht="13.8">
      <c r="B674" s="55" t="s">
        <v>530</v>
      </c>
      <c r="C674" s="55" t="s">
        <v>546</v>
      </c>
      <c r="D674" s="55" t="s">
        <v>547</v>
      </c>
      <c r="E674" s="55" t="s">
        <v>436</v>
      </c>
      <c r="F674" s="55" t="s">
        <v>437</v>
      </c>
    </row>
    <row r="675" spans="2:6" ht="13.8">
      <c r="B675" s="55" t="s">
        <v>530</v>
      </c>
      <c r="C675" s="55" t="s">
        <v>546</v>
      </c>
      <c r="D675" s="55" t="s">
        <v>547</v>
      </c>
      <c r="E675" s="55" t="s">
        <v>438</v>
      </c>
      <c r="F675" s="55" t="s">
        <v>439</v>
      </c>
    </row>
    <row r="676" spans="2:6" ht="13.8">
      <c r="B676" s="55" t="s">
        <v>530</v>
      </c>
      <c r="C676" s="55" t="s">
        <v>546</v>
      </c>
      <c r="D676" s="55" t="s">
        <v>547</v>
      </c>
      <c r="E676" s="55" t="s">
        <v>440</v>
      </c>
      <c r="F676" s="55" t="s">
        <v>441</v>
      </c>
    </row>
    <row r="677" spans="2:6" ht="13.8">
      <c r="B677" s="55" t="s">
        <v>530</v>
      </c>
      <c r="C677" s="55" t="s">
        <v>546</v>
      </c>
      <c r="D677" s="55" t="s">
        <v>547</v>
      </c>
      <c r="E677" s="55" t="s">
        <v>442</v>
      </c>
      <c r="F677" s="55" t="s">
        <v>443</v>
      </c>
    </row>
    <row r="678" spans="2:6" ht="13.8">
      <c r="B678" s="55" t="s">
        <v>530</v>
      </c>
      <c r="C678" s="55" t="s">
        <v>546</v>
      </c>
      <c r="D678" s="55" t="s">
        <v>547</v>
      </c>
      <c r="E678" s="55" t="s">
        <v>459</v>
      </c>
      <c r="F678" s="55" t="s">
        <v>445</v>
      </c>
    </row>
    <row r="679" spans="2:6" ht="13.8">
      <c r="B679" s="55" t="s">
        <v>530</v>
      </c>
      <c r="C679" s="55" t="s">
        <v>546</v>
      </c>
      <c r="D679" s="55" t="s">
        <v>547</v>
      </c>
      <c r="E679" s="55" t="s">
        <v>446</v>
      </c>
      <c r="F679" s="55" t="s">
        <v>447</v>
      </c>
    </row>
    <row r="680" spans="2:6" ht="13.8">
      <c r="B680" s="55" t="s">
        <v>530</v>
      </c>
      <c r="C680" s="55" t="s">
        <v>546</v>
      </c>
      <c r="D680" s="55" t="s">
        <v>547</v>
      </c>
      <c r="E680" s="55" t="s">
        <v>448</v>
      </c>
      <c r="F680" s="55" t="s">
        <v>449</v>
      </c>
    </row>
    <row r="681" spans="2:6" ht="13.8">
      <c r="B681" s="55" t="s">
        <v>530</v>
      </c>
      <c r="C681" s="55" t="s">
        <v>546</v>
      </c>
      <c r="D681" s="55" t="s">
        <v>547</v>
      </c>
      <c r="E681" s="55" t="s">
        <v>450</v>
      </c>
      <c r="F681" s="55" t="s">
        <v>451</v>
      </c>
    </row>
    <row r="682" spans="2:6" ht="13.8">
      <c r="B682" s="55" t="s">
        <v>530</v>
      </c>
      <c r="C682" s="55" t="s">
        <v>546</v>
      </c>
      <c r="D682" s="55" t="s">
        <v>547</v>
      </c>
      <c r="E682" s="55" t="s">
        <v>452</v>
      </c>
      <c r="F682" s="55" t="s">
        <v>453</v>
      </c>
    </row>
    <row r="683" spans="2:6" ht="13.8">
      <c r="B683" s="55" t="s">
        <v>530</v>
      </c>
      <c r="C683" s="55" t="s">
        <v>546</v>
      </c>
      <c r="D683" s="55" t="s">
        <v>547</v>
      </c>
      <c r="E683" s="55" t="s">
        <v>454</v>
      </c>
      <c r="F683" s="55" t="s">
        <v>455</v>
      </c>
    </row>
    <row r="684" spans="2:6" ht="13.8">
      <c r="B684" s="55" t="s">
        <v>530</v>
      </c>
      <c r="C684" s="55" t="s">
        <v>548</v>
      </c>
      <c r="D684" s="55" t="s">
        <v>549</v>
      </c>
      <c r="E684" s="55" t="s">
        <v>458</v>
      </c>
      <c r="F684" s="55" t="s">
        <v>284</v>
      </c>
    </row>
    <row r="685" spans="2:6" ht="13.8">
      <c r="B685" s="55" t="s">
        <v>530</v>
      </c>
      <c r="C685" s="55" t="s">
        <v>548</v>
      </c>
      <c r="D685" s="55" t="s">
        <v>549</v>
      </c>
      <c r="E685" s="55" t="s">
        <v>432</v>
      </c>
      <c r="F685" s="55" t="s">
        <v>433</v>
      </c>
    </row>
    <row r="686" spans="2:6" ht="13.8">
      <c r="B686" s="55" t="s">
        <v>530</v>
      </c>
      <c r="C686" s="55" t="s">
        <v>548</v>
      </c>
      <c r="D686" s="55" t="s">
        <v>549</v>
      </c>
      <c r="E686" s="55" t="s">
        <v>434</v>
      </c>
      <c r="F686" s="55" t="s">
        <v>435</v>
      </c>
    </row>
    <row r="687" spans="2:6" ht="13.8">
      <c r="B687" s="55" t="s">
        <v>530</v>
      </c>
      <c r="C687" s="55" t="s">
        <v>548</v>
      </c>
      <c r="D687" s="55" t="s">
        <v>549</v>
      </c>
      <c r="E687" s="55" t="s">
        <v>436</v>
      </c>
      <c r="F687" s="55" t="s">
        <v>437</v>
      </c>
    </row>
    <row r="688" spans="2:6" ht="13.8">
      <c r="B688" s="55" t="s">
        <v>530</v>
      </c>
      <c r="C688" s="55" t="s">
        <v>548</v>
      </c>
      <c r="D688" s="55" t="s">
        <v>549</v>
      </c>
      <c r="E688" s="55" t="s">
        <v>438</v>
      </c>
      <c r="F688" s="55" t="s">
        <v>439</v>
      </c>
    </row>
    <row r="689" spans="2:6" ht="13.8">
      <c r="B689" s="55" t="s">
        <v>530</v>
      </c>
      <c r="C689" s="55" t="s">
        <v>548</v>
      </c>
      <c r="D689" s="55" t="s">
        <v>549</v>
      </c>
      <c r="E689" s="55" t="s">
        <v>440</v>
      </c>
      <c r="F689" s="55" t="s">
        <v>441</v>
      </c>
    </row>
    <row r="690" spans="2:6" ht="13.8">
      <c r="B690" s="55" t="s">
        <v>530</v>
      </c>
      <c r="C690" s="55" t="s">
        <v>548</v>
      </c>
      <c r="D690" s="55" t="s">
        <v>549</v>
      </c>
      <c r="E690" s="55" t="s">
        <v>442</v>
      </c>
      <c r="F690" s="55" t="s">
        <v>443</v>
      </c>
    </row>
    <row r="691" spans="2:6" ht="13.8">
      <c r="B691" s="55" t="s">
        <v>530</v>
      </c>
      <c r="C691" s="55" t="s">
        <v>548</v>
      </c>
      <c r="D691" s="55" t="s">
        <v>549</v>
      </c>
      <c r="E691" s="55" t="s">
        <v>459</v>
      </c>
      <c r="F691" s="55" t="s">
        <v>445</v>
      </c>
    </row>
    <row r="692" spans="2:6" ht="13.8">
      <c r="B692" s="55" t="s">
        <v>530</v>
      </c>
      <c r="C692" s="55" t="s">
        <v>548</v>
      </c>
      <c r="D692" s="55" t="s">
        <v>549</v>
      </c>
      <c r="E692" s="55" t="s">
        <v>446</v>
      </c>
      <c r="F692" s="55" t="s">
        <v>447</v>
      </c>
    </row>
    <row r="693" spans="2:6" ht="13.8">
      <c r="B693" s="55" t="s">
        <v>530</v>
      </c>
      <c r="C693" s="55" t="s">
        <v>548</v>
      </c>
      <c r="D693" s="55" t="s">
        <v>549</v>
      </c>
      <c r="E693" s="55" t="s">
        <v>448</v>
      </c>
      <c r="F693" s="55" t="s">
        <v>449</v>
      </c>
    </row>
    <row r="694" spans="2:6" ht="13.8">
      <c r="B694" s="55" t="s">
        <v>530</v>
      </c>
      <c r="C694" s="55" t="s">
        <v>548</v>
      </c>
      <c r="D694" s="55" t="s">
        <v>549</v>
      </c>
      <c r="E694" s="55" t="s">
        <v>450</v>
      </c>
      <c r="F694" s="55" t="s">
        <v>451</v>
      </c>
    </row>
    <row r="695" spans="2:6" ht="13.8">
      <c r="B695" s="55" t="s">
        <v>530</v>
      </c>
      <c r="C695" s="55" t="s">
        <v>548</v>
      </c>
      <c r="D695" s="55" t="s">
        <v>549</v>
      </c>
      <c r="E695" s="55" t="s">
        <v>452</v>
      </c>
      <c r="F695" s="55" t="s">
        <v>453</v>
      </c>
    </row>
    <row r="696" spans="2:6" ht="13.8">
      <c r="B696" s="55" t="s">
        <v>530</v>
      </c>
      <c r="C696" s="55" t="s">
        <v>548</v>
      </c>
      <c r="D696" s="55" t="s">
        <v>549</v>
      </c>
      <c r="E696" s="55" t="s">
        <v>454</v>
      </c>
      <c r="F696" s="55" t="s">
        <v>455</v>
      </c>
    </row>
    <row r="697" spans="2:6" ht="13.8">
      <c r="B697" s="55" t="s">
        <v>550</v>
      </c>
      <c r="C697" s="55" t="s">
        <v>551</v>
      </c>
      <c r="D697" s="55" t="s">
        <v>552</v>
      </c>
      <c r="E697" s="55" t="s">
        <v>458</v>
      </c>
      <c r="F697" s="55" t="s">
        <v>284</v>
      </c>
    </row>
    <row r="698" spans="2:6" ht="13.8">
      <c r="B698" s="55" t="s">
        <v>530</v>
      </c>
      <c r="C698" s="55" t="s">
        <v>553</v>
      </c>
      <c r="D698" s="55" t="s">
        <v>552</v>
      </c>
      <c r="E698" s="55" t="s">
        <v>432</v>
      </c>
      <c r="F698" s="55" t="s">
        <v>433</v>
      </c>
    </row>
    <row r="699" spans="2:6" ht="13.8">
      <c r="B699" s="55" t="s">
        <v>530</v>
      </c>
      <c r="C699" s="55" t="s">
        <v>553</v>
      </c>
      <c r="D699" s="55" t="s">
        <v>552</v>
      </c>
      <c r="E699" s="55" t="s">
        <v>434</v>
      </c>
      <c r="F699" s="55" t="s">
        <v>435</v>
      </c>
    </row>
    <row r="700" spans="2:6" ht="13.8">
      <c r="B700" s="55" t="s">
        <v>530</v>
      </c>
      <c r="C700" s="55" t="s">
        <v>553</v>
      </c>
      <c r="D700" s="55" t="s">
        <v>552</v>
      </c>
      <c r="E700" s="55" t="s">
        <v>436</v>
      </c>
      <c r="F700" s="55" t="s">
        <v>437</v>
      </c>
    </row>
    <row r="701" spans="2:6" ht="13.8">
      <c r="B701" s="55" t="s">
        <v>530</v>
      </c>
      <c r="C701" s="55" t="s">
        <v>553</v>
      </c>
      <c r="D701" s="55" t="s">
        <v>552</v>
      </c>
      <c r="E701" s="55" t="s">
        <v>438</v>
      </c>
      <c r="F701" s="55" t="s">
        <v>439</v>
      </c>
    </row>
    <row r="702" spans="2:6" ht="13.8">
      <c r="B702" s="55" t="s">
        <v>530</v>
      </c>
      <c r="C702" s="55" t="s">
        <v>553</v>
      </c>
      <c r="D702" s="55" t="s">
        <v>552</v>
      </c>
      <c r="E702" s="55" t="s">
        <v>440</v>
      </c>
      <c r="F702" s="55" t="s">
        <v>441</v>
      </c>
    </row>
    <row r="703" spans="2:6" ht="13.8">
      <c r="B703" s="55" t="s">
        <v>530</v>
      </c>
      <c r="C703" s="55" t="s">
        <v>553</v>
      </c>
      <c r="D703" s="55" t="s">
        <v>552</v>
      </c>
      <c r="E703" s="55" t="s">
        <v>442</v>
      </c>
      <c r="F703" s="55" t="s">
        <v>443</v>
      </c>
    </row>
    <row r="704" spans="2:6" ht="13.8">
      <c r="B704" s="55" t="s">
        <v>530</v>
      </c>
      <c r="C704" s="55" t="s">
        <v>553</v>
      </c>
      <c r="D704" s="55" t="s">
        <v>552</v>
      </c>
      <c r="E704" s="55" t="s">
        <v>459</v>
      </c>
      <c r="F704" s="55" t="s">
        <v>445</v>
      </c>
    </row>
    <row r="705" spans="2:6" ht="13.8">
      <c r="B705" s="55" t="s">
        <v>530</v>
      </c>
      <c r="C705" s="55" t="s">
        <v>553</v>
      </c>
      <c r="D705" s="55" t="s">
        <v>552</v>
      </c>
      <c r="E705" s="55" t="s">
        <v>446</v>
      </c>
      <c r="F705" s="55" t="s">
        <v>447</v>
      </c>
    </row>
    <row r="706" spans="2:6" ht="13.8">
      <c r="B706" s="55" t="s">
        <v>530</v>
      </c>
      <c r="C706" s="55" t="s">
        <v>553</v>
      </c>
      <c r="D706" s="55" t="s">
        <v>552</v>
      </c>
      <c r="E706" s="55" t="s">
        <v>448</v>
      </c>
      <c r="F706" s="55" t="s">
        <v>449</v>
      </c>
    </row>
    <row r="707" spans="2:6" ht="13.8">
      <c r="B707" s="55" t="s">
        <v>530</v>
      </c>
      <c r="C707" s="55" t="s">
        <v>553</v>
      </c>
      <c r="D707" s="55" t="s">
        <v>552</v>
      </c>
      <c r="E707" s="55" t="s">
        <v>450</v>
      </c>
      <c r="F707" s="55" t="s">
        <v>451</v>
      </c>
    </row>
    <row r="708" spans="2:6" ht="13.8">
      <c r="B708" s="55" t="s">
        <v>530</v>
      </c>
      <c r="C708" s="55" t="s">
        <v>553</v>
      </c>
      <c r="D708" s="55" t="s">
        <v>552</v>
      </c>
      <c r="E708" s="55" t="s">
        <v>452</v>
      </c>
      <c r="F708" s="55" t="s">
        <v>453</v>
      </c>
    </row>
    <row r="709" spans="2:6" ht="13.8">
      <c r="B709" s="55" t="s">
        <v>530</v>
      </c>
      <c r="C709" s="55" t="s">
        <v>553</v>
      </c>
      <c r="D709" s="55" t="s">
        <v>552</v>
      </c>
      <c r="E709" s="55" t="s">
        <v>454</v>
      </c>
      <c r="F709" s="55" t="s">
        <v>455</v>
      </c>
    </row>
    <row r="710" spans="2:6" ht="13.8">
      <c r="B710" s="55" t="s">
        <v>530</v>
      </c>
      <c r="C710" s="55" t="s">
        <v>554</v>
      </c>
      <c r="D710" s="55" t="s">
        <v>555</v>
      </c>
      <c r="E710" s="55" t="s">
        <v>458</v>
      </c>
      <c r="F710" s="55" t="s">
        <v>284</v>
      </c>
    </row>
    <row r="711" spans="2:6" ht="13.8">
      <c r="B711" s="55" t="s">
        <v>530</v>
      </c>
      <c r="C711" s="55" t="s">
        <v>554</v>
      </c>
      <c r="D711" s="55" t="s">
        <v>555</v>
      </c>
      <c r="E711" s="55" t="s">
        <v>432</v>
      </c>
      <c r="F711" s="55" t="s">
        <v>433</v>
      </c>
    </row>
    <row r="712" spans="2:6" ht="13.8">
      <c r="B712" s="55" t="s">
        <v>530</v>
      </c>
      <c r="C712" s="55" t="s">
        <v>554</v>
      </c>
      <c r="D712" s="55" t="s">
        <v>555</v>
      </c>
      <c r="E712" s="55" t="s">
        <v>434</v>
      </c>
      <c r="F712" s="55" t="s">
        <v>435</v>
      </c>
    </row>
    <row r="713" spans="2:6" ht="13.8">
      <c r="B713" s="55" t="s">
        <v>530</v>
      </c>
      <c r="C713" s="55" t="s">
        <v>554</v>
      </c>
      <c r="D713" s="55" t="s">
        <v>555</v>
      </c>
      <c r="E713" s="55" t="s">
        <v>436</v>
      </c>
      <c r="F713" s="55" t="s">
        <v>437</v>
      </c>
    </row>
    <row r="714" spans="2:6" ht="13.8">
      <c r="B714" s="55" t="s">
        <v>530</v>
      </c>
      <c r="C714" s="55" t="s">
        <v>554</v>
      </c>
      <c r="D714" s="55" t="s">
        <v>555</v>
      </c>
      <c r="E714" s="55" t="s">
        <v>438</v>
      </c>
      <c r="F714" s="55" t="s">
        <v>439</v>
      </c>
    </row>
    <row r="715" spans="2:6" ht="13.8">
      <c r="B715" s="55" t="s">
        <v>530</v>
      </c>
      <c r="C715" s="55" t="s">
        <v>554</v>
      </c>
      <c r="D715" s="55" t="s">
        <v>555</v>
      </c>
      <c r="E715" s="55" t="s">
        <v>440</v>
      </c>
      <c r="F715" s="55" t="s">
        <v>441</v>
      </c>
    </row>
    <row r="716" spans="2:6" ht="13.8">
      <c r="B716" s="55" t="s">
        <v>530</v>
      </c>
      <c r="C716" s="55" t="s">
        <v>554</v>
      </c>
      <c r="D716" s="55" t="s">
        <v>555</v>
      </c>
      <c r="E716" s="55" t="s">
        <v>442</v>
      </c>
      <c r="F716" s="55" t="s">
        <v>443</v>
      </c>
    </row>
    <row r="717" spans="2:6" ht="13.8">
      <c r="B717" s="55" t="s">
        <v>530</v>
      </c>
      <c r="C717" s="55" t="s">
        <v>554</v>
      </c>
      <c r="D717" s="55" t="s">
        <v>555</v>
      </c>
      <c r="E717" s="55" t="s">
        <v>459</v>
      </c>
      <c r="F717" s="55" t="s">
        <v>445</v>
      </c>
    </row>
    <row r="718" spans="2:6" ht="13.8">
      <c r="B718" s="55" t="s">
        <v>530</v>
      </c>
      <c r="C718" s="55" t="s">
        <v>554</v>
      </c>
      <c r="D718" s="55" t="s">
        <v>555</v>
      </c>
      <c r="E718" s="55" t="s">
        <v>446</v>
      </c>
      <c r="F718" s="55" t="s">
        <v>447</v>
      </c>
    </row>
    <row r="719" spans="2:6" ht="13.8">
      <c r="B719" s="55" t="s">
        <v>530</v>
      </c>
      <c r="C719" s="55" t="s">
        <v>554</v>
      </c>
      <c r="D719" s="55" t="s">
        <v>555</v>
      </c>
      <c r="E719" s="55" t="s">
        <v>448</v>
      </c>
      <c r="F719" s="55" t="s">
        <v>449</v>
      </c>
    </row>
    <row r="720" spans="2:6" ht="13.8">
      <c r="B720" s="55" t="s">
        <v>530</v>
      </c>
      <c r="C720" s="55" t="s">
        <v>554</v>
      </c>
      <c r="D720" s="55" t="s">
        <v>555</v>
      </c>
      <c r="E720" s="55" t="s">
        <v>450</v>
      </c>
      <c r="F720" s="55" t="s">
        <v>451</v>
      </c>
    </row>
    <row r="721" spans="2:6" ht="13.8">
      <c r="B721" s="55" t="s">
        <v>530</v>
      </c>
      <c r="C721" s="55" t="s">
        <v>554</v>
      </c>
      <c r="D721" s="55" t="s">
        <v>555</v>
      </c>
      <c r="E721" s="55" t="s">
        <v>452</v>
      </c>
      <c r="F721" s="55" t="s">
        <v>453</v>
      </c>
    </row>
    <row r="722" spans="2:6" ht="13.8">
      <c r="B722" s="55" t="s">
        <v>530</v>
      </c>
      <c r="C722" s="55" t="s">
        <v>554</v>
      </c>
      <c r="D722" s="55" t="s">
        <v>555</v>
      </c>
      <c r="E722" s="55" t="s">
        <v>454</v>
      </c>
      <c r="F722" s="55" t="s">
        <v>455</v>
      </c>
    </row>
    <row r="723" spans="2:6" ht="13.8">
      <c r="B723" s="55" t="s">
        <v>530</v>
      </c>
      <c r="C723" s="55" t="s">
        <v>556</v>
      </c>
      <c r="D723" s="55" t="s">
        <v>557</v>
      </c>
      <c r="E723" s="55" t="s">
        <v>458</v>
      </c>
      <c r="F723" s="55" t="s">
        <v>284</v>
      </c>
    </row>
    <row r="724" spans="2:6" ht="13.8">
      <c r="B724" s="55" t="s">
        <v>530</v>
      </c>
      <c r="C724" s="55" t="s">
        <v>556</v>
      </c>
      <c r="D724" s="55" t="s">
        <v>557</v>
      </c>
      <c r="E724" s="55" t="s">
        <v>432</v>
      </c>
      <c r="F724" s="55" t="s">
        <v>433</v>
      </c>
    </row>
    <row r="725" spans="2:6" ht="13.8">
      <c r="B725" s="55" t="s">
        <v>530</v>
      </c>
      <c r="C725" s="55" t="s">
        <v>556</v>
      </c>
      <c r="D725" s="55" t="s">
        <v>557</v>
      </c>
      <c r="E725" s="55" t="s">
        <v>434</v>
      </c>
      <c r="F725" s="55" t="s">
        <v>435</v>
      </c>
    </row>
    <row r="726" spans="2:6" ht="13.8">
      <c r="B726" s="55" t="s">
        <v>530</v>
      </c>
      <c r="C726" s="55" t="s">
        <v>556</v>
      </c>
      <c r="D726" s="55" t="s">
        <v>557</v>
      </c>
      <c r="E726" s="55" t="s">
        <v>436</v>
      </c>
      <c r="F726" s="55" t="s">
        <v>437</v>
      </c>
    </row>
    <row r="727" spans="2:6" ht="13.8">
      <c r="B727" s="55" t="s">
        <v>530</v>
      </c>
      <c r="C727" s="55" t="s">
        <v>556</v>
      </c>
      <c r="D727" s="55" t="s">
        <v>557</v>
      </c>
      <c r="E727" s="55" t="s">
        <v>438</v>
      </c>
      <c r="F727" s="55" t="s">
        <v>439</v>
      </c>
    </row>
    <row r="728" spans="2:6" ht="13.8">
      <c r="B728" s="55" t="s">
        <v>530</v>
      </c>
      <c r="C728" s="55" t="s">
        <v>556</v>
      </c>
      <c r="D728" s="55" t="s">
        <v>557</v>
      </c>
      <c r="E728" s="55" t="s">
        <v>440</v>
      </c>
      <c r="F728" s="55" t="s">
        <v>441</v>
      </c>
    </row>
    <row r="729" spans="2:6" ht="13.8">
      <c r="B729" s="55" t="s">
        <v>530</v>
      </c>
      <c r="C729" s="55" t="s">
        <v>556</v>
      </c>
      <c r="D729" s="55" t="s">
        <v>557</v>
      </c>
      <c r="E729" s="55" t="s">
        <v>442</v>
      </c>
      <c r="F729" s="55" t="s">
        <v>443</v>
      </c>
    </row>
    <row r="730" spans="2:6" ht="13.8">
      <c r="B730" s="55" t="s">
        <v>530</v>
      </c>
      <c r="C730" s="55" t="s">
        <v>556</v>
      </c>
      <c r="D730" s="55" t="s">
        <v>557</v>
      </c>
      <c r="E730" s="55" t="s">
        <v>459</v>
      </c>
      <c r="F730" s="55" t="s">
        <v>445</v>
      </c>
    </row>
    <row r="731" spans="2:6" ht="13.8">
      <c r="B731" s="55" t="s">
        <v>530</v>
      </c>
      <c r="C731" s="55" t="s">
        <v>556</v>
      </c>
      <c r="D731" s="55" t="s">
        <v>557</v>
      </c>
      <c r="E731" s="55" t="s">
        <v>446</v>
      </c>
      <c r="F731" s="55" t="s">
        <v>447</v>
      </c>
    </row>
    <row r="732" spans="2:6" ht="13.8">
      <c r="B732" s="55" t="s">
        <v>530</v>
      </c>
      <c r="C732" s="55" t="s">
        <v>556</v>
      </c>
      <c r="D732" s="55" t="s">
        <v>557</v>
      </c>
      <c r="E732" s="55" t="s">
        <v>448</v>
      </c>
      <c r="F732" s="55" t="s">
        <v>449</v>
      </c>
    </row>
    <row r="733" spans="2:6" ht="13.8">
      <c r="B733" s="55" t="s">
        <v>530</v>
      </c>
      <c r="C733" s="55" t="s">
        <v>556</v>
      </c>
      <c r="D733" s="55" t="s">
        <v>557</v>
      </c>
      <c r="E733" s="55" t="s">
        <v>450</v>
      </c>
      <c r="F733" s="55" t="s">
        <v>451</v>
      </c>
    </row>
    <row r="734" spans="2:6" ht="13.8">
      <c r="B734" s="55" t="s">
        <v>530</v>
      </c>
      <c r="C734" s="55" t="s">
        <v>556</v>
      </c>
      <c r="D734" s="55" t="s">
        <v>557</v>
      </c>
      <c r="E734" s="55" t="s">
        <v>452</v>
      </c>
      <c r="F734" s="55" t="s">
        <v>453</v>
      </c>
    </row>
    <row r="735" spans="2:6" ht="13.8">
      <c r="B735" s="55" t="s">
        <v>530</v>
      </c>
      <c r="C735" s="55" t="s">
        <v>556</v>
      </c>
      <c r="D735" s="55" t="s">
        <v>557</v>
      </c>
      <c r="E735" s="55" t="s">
        <v>454</v>
      </c>
      <c r="F735" s="55" t="s">
        <v>455</v>
      </c>
    </row>
    <row r="736" spans="2:6" ht="13.8">
      <c r="B736" s="55" t="s">
        <v>530</v>
      </c>
      <c r="C736" s="55" t="s">
        <v>558</v>
      </c>
      <c r="D736" s="55" t="s">
        <v>559</v>
      </c>
      <c r="E736" s="55" t="s">
        <v>458</v>
      </c>
      <c r="F736" s="55" t="s">
        <v>284</v>
      </c>
    </row>
    <row r="737" spans="2:6" ht="13.8">
      <c r="B737" s="55" t="s">
        <v>530</v>
      </c>
      <c r="C737" s="55" t="s">
        <v>558</v>
      </c>
      <c r="D737" s="55" t="s">
        <v>559</v>
      </c>
      <c r="E737" s="55" t="s">
        <v>432</v>
      </c>
      <c r="F737" s="55" t="s">
        <v>433</v>
      </c>
    </row>
    <row r="738" spans="2:6" ht="13.8">
      <c r="B738" s="55" t="s">
        <v>530</v>
      </c>
      <c r="C738" s="55" t="s">
        <v>558</v>
      </c>
      <c r="D738" s="55" t="s">
        <v>559</v>
      </c>
      <c r="E738" s="55" t="s">
        <v>434</v>
      </c>
      <c r="F738" s="55" t="s">
        <v>435</v>
      </c>
    </row>
    <row r="739" spans="2:6" ht="13.8">
      <c r="B739" s="55" t="s">
        <v>530</v>
      </c>
      <c r="C739" s="55" t="s">
        <v>558</v>
      </c>
      <c r="D739" s="55" t="s">
        <v>559</v>
      </c>
      <c r="E739" s="55" t="s">
        <v>436</v>
      </c>
      <c r="F739" s="55" t="s">
        <v>437</v>
      </c>
    </row>
    <row r="740" spans="2:6" ht="13.8">
      <c r="B740" s="55" t="s">
        <v>530</v>
      </c>
      <c r="C740" s="55" t="s">
        <v>558</v>
      </c>
      <c r="D740" s="55" t="s">
        <v>559</v>
      </c>
      <c r="E740" s="55" t="s">
        <v>438</v>
      </c>
      <c r="F740" s="55" t="s">
        <v>439</v>
      </c>
    </row>
    <row r="741" spans="2:6" ht="13.8">
      <c r="B741" s="55" t="s">
        <v>530</v>
      </c>
      <c r="C741" s="55" t="s">
        <v>558</v>
      </c>
      <c r="D741" s="55" t="s">
        <v>559</v>
      </c>
      <c r="E741" s="55" t="s">
        <v>440</v>
      </c>
      <c r="F741" s="55" t="s">
        <v>441</v>
      </c>
    </row>
    <row r="742" spans="2:6" ht="13.8">
      <c r="B742" s="55" t="s">
        <v>530</v>
      </c>
      <c r="C742" s="55" t="s">
        <v>558</v>
      </c>
      <c r="D742" s="55" t="s">
        <v>559</v>
      </c>
      <c r="E742" s="55" t="s">
        <v>442</v>
      </c>
      <c r="F742" s="55" t="s">
        <v>443</v>
      </c>
    </row>
    <row r="743" spans="2:6" ht="13.8">
      <c r="B743" s="55" t="s">
        <v>530</v>
      </c>
      <c r="C743" s="55" t="s">
        <v>558</v>
      </c>
      <c r="D743" s="55" t="s">
        <v>559</v>
      </c>
      <c r="E743" s="55" t="s">
        <v>459</v>
      </c>
      <c r="F743" s="55" t="s">
        <v>445</v>
      </c>
    </row>
    <row r="744" spans="2:6" ht="13.8">
      <c r="B744" s="55" t="s">
        <v>530</v>
      </c>
      <c r="C744" s="55" t="s">
        <v>558</v>
      </c>
      <c r="D744" s="55" t="s">
        <v>559</v>
      </c>
      <c r="E744" s="55" t="s">
        <v>446</v>
      </c>
      <c r="F744" s="55" t="s">
        <v>447</v>
      </c>
    </row>
    <row r="745" spans="2:6" ht="13.8">
      <c r="B745" s="55" t="s">
        <v>530</v>
      </c>
      <c r="C745" s="55" t="s">
        <v>558</v>
      </c>
      <c r="D745" s="55" t="s">
        <v>559</v>
      </c>
      <c r="E745" s="55" t="s">
        <v>448</v>
      </c>
      <c r="F745" s="55" t="s">
        <v>449</v>
      </c>
    </row>
    <row r="746" spans="2:6" ht="13.8">
      <c r="B746" s="55" t="s">
        <v>530</v>
      </c>
      <c r="C746" s="55" t="s">
        <v>558</v>
      </c>
      <c r="D746" s="55" t="s">
        <v>559</v>
      </c>
      <c r="E746" s="55" t="s">
        <v>450</v>
      </c>
      <c r="F746" s="55" t="s">
        <v>451</v>
      </c>
    </row>
    <row r="747" spans="2:6" ht="13.8">
      <c r="B747" s="55" t="s">
        <v>530</v>
      </c>
      <c r="C747" s="55" t="s">
        <v>558</v>
      </c>
      <c r="D747" s="55" t="s">
        <v>559</v>
      </c>
      <c r="E747" s="55" t="s">
        <v>452</v>
      </c>
      <c r="F747" s="55" t="s">
        <v>453</v>
      </c>
    </row>
    <row r="748" spans="2:6" ht="13.8">
      <c r="B748" s="55" t="s">
        <v>530</v>
      </c>
      <c r="C748" s="55" t="s">
        <v>558</v>
      </c>
      <c r="D748" s="55" t="s">
        <v>559</v>
      </c>
      <c r="E748" s="55" t="s">
        <v>454</v>
      </c>
      <c r="F748" s="55" t="s">
        <v>455</v>
      </c>
    </row>
    <row r="749" spans="2:6" ht="13.8">
      <c r="B749" s="55" t="s">
        <v>530</v>
      </c>
      <c r="C749" s="55" t="s">
        <v>560</v>
      </c>
      <c r="D749" s="55" t="s">
        <v>561</v>
      </c>
      <c r="E749" s="55" t="s">
        <v>458</v>
      </c>
      <c r="F749" s="55" t="s">
        <v>284</v>
      </c>
    </row>
    <row r="750" spans="2:6" ht="13.8">
      <c r="B750" s="55" t="s">
        <v>530</v>
      </c>
      <c r="C750" s="55" t="s">
        <v>560</v>
      </c>
      <c r="D750" s="55" t="s">
        <v>561</v>
      </c>
      <c r="E750" s="55" t="s">
        <v>432</v>
      </c>
      <c r="F750" s="55" t="s">
        <v>433</v>
      </c>
    </row>
    <row r="751" spans="2:6" ht="13.8">
      <c r="B751" s="55" t="s">
        <v>530</v>
      </c>
      <c r="C751" s="55" t="s">
        <v>560</v>
      </c>
      <c r="D751" s="55" t="s">
        <v>561</v>
      </c>
      <c r="E751" s="55" t="s">
        <v>434</v>
      </c>
      <c r="F751" s="55" t="s">
        <v>435</v>
      </c>
    </row>
    <row r="752" spans="2:6" ht="13.8">
      <c r="B752" s="55" t="s">
        <v>530</v>
      </c>
      <c r="C752" s="55" t="s">
        <v>560</v>
      </c>
      <c r="D752" s="55" t="s">
        <v>561</v>
      </c>
      <c r="E752" s="55" t="s">
        <v>436</v>
      </c>
      <c r="F752" s="55" t="s">
        <v>437</v>
      </c>
    </row>
    <row r="753" spans="2:7" ht="13.8">
      <c r="B753" s="55" t="s">
        <v>530</v>
      </c>
      <c r="C753" s="55" t="s">
        <v>560</v>
      </c>
      <c r="D753" s="55" t="s">
        <v>561</v>
      </c>
      <c r="E753" s="55" t="s">
        <v>438</v>
      </c>
      <c r="F753" s="55" t="s">
        <v>439</v>
      </c>
      <c r="G753" s="60"/>
    </row>
    <row r="754" spans="2:7" ht="13.8">
      <c r="B754" s="55" t="s">
        <v>530</v>
      </c>
      <c r="C754" s="55" t="s">
        <v>560</v>
      </c>
      <c r="D754" s="55" t="s">
        <v>561</v>
      </c>
      <c r="E754" s="55" t="s">
        <v>440</v>
      </c>
      <c r="F754" s="55" t="s">
        <v>441</v>
      </c>
      <c r="G754" s="60"/>
    </row>
    <row r="755" spans="2:7" ht="13.8">
      <c r="B755" s="55" t="s">
        <v>530</v>
      </c>
      <c r="C755" s="55" t="s">
        <v>560</v>
      </c>
      <c r="D755" s="55" t="s">
        <v>561</v>
      </c>
      <c r="E755" s="55" t="s">
        <v>442</v>
      </c>
      <c r="F755" s="55" t="s">
        <v>443</v>
      </c>
      <c r="G755" s="60"/>
    </row>
    <row r="756" spans="2:7" ht="13.8">
      <c r="B756" s="55" t="s">
        <v>530</v>
      </c>
      <c r="C756" s="55" t="s">
        <v>560</v>
      </c>
      <c r="D756" s="55" t="s">
        <v>561</v>
      </c>
      <c r="E756" s="55" t="s">
        <v>459</v>
      </c>
      <c r="F756" s="55" t="s">
        <v>445</v>
      </c>
      <c r="G756" s="60"/>
    </row>
    <row r="757" spans="2:7" ht="13.8">
      <c r="B757" s="55" t="s">
        <v>530</v>
      </c>
      <c r="C757" s="55" t="s">
        <v>560</v>
      </c>
      <c r="D757" s="55" t="s">
        <v>561</v>
      </c>
      <c r="E757" s="55" t="s">
        <v>446</v>
      </c>
      <c r="F757" s="55" t="s">
        <v>447</v>
      </c>
      <c r="G757" s="60"/>
    </row>
    <row r="758" spans="2:7" ht="13.8">
      <c r="B758" s="55" t="s">
        <v>530</v>
      </c>
      <c r="C758" s="55" t="s">
        <v>560</v>
      </c>
      <c r="D758" s="55" t="s">
        <v>561</v>
      </c>
      <c r="E758" s="55" t="s">
        <v>448</v>
      </c>
      <c r="F758" s="55" t="s">
        <v>449</v>
      </c>
      <c r="G758" s="60"/>
    </row>
    <row r="759" spans="2:7" ht="13.8">
      <c r="B759" s="55" t="s">
        <v>530</v>
      </c>
      <c r="C759" s="55" t="s">
        <v>560</v>
      </c>
      <c r="D759" s="55" t="s">
        <v>561</v>
      </c>
      <c r="E759" s="55" t="s">
        <v>450</v>
      </c>
      <c r="F759" s="55" t="s">
        <v>451</v>
      </c>
      <c r="G759" s="60"/>
    </row>
    <row r="760" spans="2:7" ht="13.8">
      <c r="B760" s="55" t="s">
        <v>530</v>
      </c>
      <c r="C760" s="55" t="s">
        <v>560</v>
      </c>
      <c r="D760" s="55" t="s">
        <v>561</v>
      </c>
      <c r="E760" s="55" t="s">
        <v>452</v>
      </c>
      <c r="F760" s="55" t="s">
        <v>453</v>
      </c>
      <c r="G760" s="60"/>
    </row>
    <row r="761" spans="2:7" ht="13.8">
      <c r="B761" s="55" t="s">
        <v>530</v>
      </c>
      <c r="C761" s="55" t="s">
        <v>560</v>
      </c>
      <c r="D761" s="55" t="s">
        <v>561</v>
      </c>
      <c r="E761" s="55" t="s">
        <v>454</v>
      </c>
      <c r="F761" s="55" t="s">
        <v>455</v>
      </c>
      <c r="G761" s="60"/>
    </row>
    <row r="762" spans="2:7" ht="13.8">
      <c r="B762" s="55" t="s">
        <v>530</v>
      </c>
      <c r="C762" s="55" t="s">
        <v>562</v>
      </c>
      <c r="D762" s="55" t="s">
        <v>563</v>
      </c>
      <c r="E762" s="55" t="s">
        <v>458</v>
      </c>
      <c r="F762" s="55" t="s">
        <v>284</v>
      </c>
      <c r="G762" s="60"/>
    </row>
    <row r="763" spans="2:7" ht="13.8">
      <c r="B763" s="55" t="s">
        <v>530</v>
      </c>
      <c r="C763" s="55" t="s">
        <v>562</v>
      </c>
      <c r="D763" s="55" t="s">
        <v>563</v>
      </c>
      <c r="E763" s="55" t="s">
        <v>432</v>
      </c>
      <c r="F763" s="55" t="s">
        <v>433</v>
      </c>
      <c r="G763" s="60"/>
    </row>
    <row r="764" spans="2:7" ht="13.8">
      <c r="B764" s="55" t="s">
        <v>530</v>
      </c>
      <c r="C764" s="55" t="s">
        <v>562</v>
      </c>
      <c r="D764" s="55" t="s">
        <v>563</v>
      </c>
      <c r="E764" s="55" t="s">
        <v>434</v>
      </c>
      <c r="F764" s="55" t="s">
        <v>435</v>
      </c>
      <c r="G764" s="60"/>
    </row>
    <row r="765" spans="2:7" ht="13.8">
      <c r="B765" s="55" t="s">
        <v>530</v>
      </c>
      <c r="C765" s="55" t="s">
        <v>562</v>
      </c>
      <c r="D765" s="55" t="s">
        <v>563</v>
      </c>
      <c r="E765" s="55" t="s">
        <v>436</v>
      </c>
      <c r="F765" s="55" t="s">
        <v>437</v>
      </c>
      <c r="G765" s="60"/>
    </row>
    <row r="766" spans="2:7" ht="13.8">
      <c r="B766" s="55" t="s">
        <v>530</v>
      </c>
      <c r="C766" s="55" t="s">
        <v>562</v>
      </c>
      <c r="D766" s="55" t="s">
        <v>563</v>
      </c>
      <c r="E766" s="55" t="s">
        <v>438</v>
      </c>
      <c r="F766" s="55" t="s">
        <v>439</v>
      </c>
      <c r="G766" s="60"/>
    </row>
    <row r="767" spans="2:7" ht="13.8">
      <c r="B767" s="55" t="s">
        <v>530</v>
      </c>
      <c r="C767" s="55" t="s">
        <v>562</v>
      </c>
      <c r="D767" s="55" t="s">
        <v>563</v>
      </c>
      <c r="E767" s="55" t="s">
        <v>440</v>
      </c>
      <c r="F767" s="55" t="s">
        <v>441</v>
      </c>
      <c r="G767" s="81" t="s">
        <v>564</v>
      </c>
    </row>
    <row r="768" spans="2:7" ht="13.8">
      <c r="B768" s="55" t="s">
        <v>530</v>
      </c>
      <c r="C768" s="55" t="s">
        <v>562</v>
      </c>
      <c r="D768" s="55" t="s">
        <v>563</v>
      </c>
      <c r="E768" s="55" t="s">
        <v>442</v>
      </c>
      <c r="F768" s="55" t="s">
        <v>443</v>
      </c>
      <c r="G768" s="81" t="s">
        <v>564</v>
      </c>
    </row>
    <row r="769" spans="2:7" ht="13.8">
      <c r="B769" s="55" t="s">
        <v>530</v>
      </c>
      <c r="C769" s="55" t="s">
        <v>562</v>
      </c>
      <c r="D769" s="55" t="s">
        <v>563</v>
      </c>
      <c r="E769" s="55" t="s">
        <v>459</v>
      </c>
      <c r="F769" s="55" t="s">
        <v>445</v>
      </c>
      <c r="G769" s="81" t="s">
        <v>564</v>
      </c>
    </row>
    <row r="770" spans="2:7" ht="13.8">
      <c r="B770" s="55" t="s">
        <v>530</v>
      </c>
      <c r="C770" s="55" t="s">
        <v>562</v>
      </c>
      <c r="D770" s="55" t="s">
        <v>563</v>
      </c>
      <c r="E770" s="55" t="s">
        <v>446</v>
      </c>
      <c r="F770" s="55" t="s">
        <v>447</v>
      </c>
      <c r="G770" s="81" t="s">
        <v>564</v>
      </c>
    </row>
    <row r="771" spans="2:7" ht="13.8">
      <c r="B771" s="55" t="s">
        <v>530</v>
      </c>
      <c r="C771" s="55" t="s">
        <v>562</v>
      </c>
      <c r="D771" s="55" t="s">
        <v>563</v>
      </c>
      <c r="E771" s="55" t="s">
        <v>448</v>
      </c>
      <c r="F771" s="55" t="s">
        <v>449</v>
      </c>
      <c r="G771" s="81" t="s">
        <v>564</v>
      </c>
    </row>
    <row r="772" spans="2:7" ht="13.8">
      <c r="B772" s="55" t="s">
        <v>530</v>
      </c>
      <c r="C772" s="55" t="s">
        <v>562</v>
      </c>
      <c r="D772" s="55" t="s">
        <v>563</v>
      </c>
      <c r="E772" s="55" t="s">
        <v>450</v>
      </c>
      <c r="F772" s="55" t="s">
        <v>451</v>
      </c>
      <c r="G772" s="81" t="s">
        <v>564</v>
      </c>
    </row>
    <row r="773" spans="2:7" ht="13.8">
      <c r="B773" s="55" t="s">
        <v>530</v>
      </c>
      <c r="C773" s="55" t="s">
        <v>562</v>
      </c>
      <c r="D773" s="55" t="s">
        <v>563</v>
      </c>
      <c r="E773" s="55" t="s">
        <v>452</v>
      </c>
      <c r="F773" s="55" t="s">
        <v>453</v>
      </c>
      <c r="G773" s="81" t="s">
        <v>564</v>
      </c>
    </row>
    <row r="774" spans="2:7" ht="13.8">
      <c r="B774" s="55" t="s">
        <v>530</v>
      </c>
      <c r="C774" s="55" t="s">
        <v>562</v>
      </c>
      <c r="D774" s="55" t="s">
        <v>563</v>
      </c>
      <c r="E774" s="55" t="s">
        <v>454</v>
      </c>
      <c r="F774" s="55" t="s">
        <v>455</v>
      </c>
      <c r="G774" s="81" t="s">
        <v>564</v>
      </c>
    </row>
    <row r="775" spans="2:7" ht="13.8">
      <c r="B775" s="55" t="s">
        <v>530</v>
      </c>
      <c r="C775" s="55" t="s">
        <v>565</v>
      </c>
      <c r="D775" s="55" t="s">
        <v>566</v>
      </c>
      <c r="E775" s="55" t="s">
        <v>458</v>
      </c>
      <c r="F775" s="55" t="s">
        <v>284</v>
      </c>
      <c r="G775" s="81" t="s">
        <v>564</v>
      </c>
    </row>
    <row r="776" spans="2:7" ht="13.8">
      <c r="B776" s="55" t="s">
        <v>530</v>
      </c>
      <c r="C776" s="55" t="s">
        <v>565</v>
      </c>
      <c r="D776" s="55" t="s">
        <v>566</v>
      </c>
      <c r="E776" s="55" t="s">
        <v>432</v>
      </c>
      <c r="F776" s="55" t="s">
        <v>433</v>
      </c>
      <c r="G776" s="81" t="s">
        <v>564</v>
      </c>
    </row>
    <row r="777" spans="2:7" ht="13.8">
      <c r="B777" s="55" t="s">
        <v>530</v>
      </c>
      <c r="C777" s="55" t="s">
        <v>565</v>
      </c>
      <c r="D777" s="55" t="s">
        <v>566</v>
      </c>
      <c r="E777" s="55" t="s">
        <v>434</v>
      </c>
      <c r="F777" s="55" t="s">
        <v>435</v>
      </c>
      <c r="G777" s="81" t="s">
        <v>564</v>
      </c>
    </row>
    <row r="778" spans="2:7" ht="13.8">
      <c r="B778" s="55" t="s">
        <v>530</v>
      </c>
      <c r="C778" s="55" t="s">
        <v>565</v>
      </c>
      <c r="D778" s="55" t="s">
        <v>566</v>
      </c>
      <c r="E778" s="55" t="s">
        <v>436</v>
      </c>
      <c r="F778" s="55" t="s">
        <v>437</v>
      </c>
      <c r="G778" s="81" t="s">
        <v>564</v>
      </c>
    </row>
    <row r="779" spans="2:7" ht="13.8">
      <c r="B779" s="55" t="s">
        <v>530</v>
      </c>
      <c r="C779" s="55" t="s">
        <v>565</v>
      </c>
      <c r="D779" s="55" t="s">
        <v>566</v>
      </c>
      <c r="E779" s="55" t="s">
        <v>438</v>
      </c>
      <c r="F779" s="55" t="s">
        <v>439</v>
      </c>
      <c r="G779" s="81" t="s">
        <v>564</v>
      </c>
    </row>
    <row r="780" spans="2:7" ht="13.8">
      <c r="B780" s="55" t="s">
        <v>530</v>
      </c>
      <c r="C780" s="55" t="s">
        <v>565</v>
      </c>
      <c r="D780" s="55" t="s">
        <v>566</v>
      </c>
      <c r="E780" s="55" t="s">
        <v>440</v>
      </c>
      <c r="F780" s="55" t="s">
        <v>441</v>
      </c>
      <c r="G780" s="81" t="s">
        <v>564</v>
      </c>
    </row>
    <row r="781" spans="2:7" ht="13.8">
      <c r="B781" s="55" t="s">
        <v>530</v>
      </c>
      <c r="C781" s="55" t="s">
        <v>565</v>
      </c>
      <c r="D781" s="55" t="s">
        <v>566</v>
      </c>
      <c r="E781" s="55" t="s">
        <v>442</v>
      </c>
      <c r="F781" s="55" t="s">
        <v>443</v>
      </c>
      <c r="G781" s="81" t="s">
        <v>564</v>
      </c>
    </row>
    <row r="782" spans="2:7" ht="13.8">
      <c r="B782" s="55" t="s">
        <v>530</v>
      </c>
      <c r="C782" s="55" t="s">
        <v>565</v>
      </c>
      <c r="D782" s="55" t="s">
        <v>566</v>
      </c>
      <c r="E782" s="55" t="s">
        <v>459</v>
      </c>
      <c r="F782" s="55" t="s">
        <v>445</v>
      </c>
      <c r="G782" s="81" t="s">
        <v>564</v>
      </c>
    </row>
    <row r="783" spans="2:7" ht="13.8">
      <c r="B783" s="55" t="s">
        <v>530</v>
      </c>
      <c r="C783" s="55" t="s">
        <v>565</v>
      </c>
      <c r="D783" s="55" t="s">
        <v>566</v>
      </c>
      <c r="E783" s="55" t="s">
        <v>446</v>
      </c>
      <c r="F783" s="55" t="s">
        <v>447</v>
      </c>
      <c r="G783" s="81" t="s">
        <v>564</v>
      </c>
    </row>
    <row r="784" spans="2:7" ht="13.8">
      <c r="B784" s="55" t="s">
        <v>530</v>
      </c>
      <c r="C784" s="55" t="s">
        <v>565</v>
      </c>
      <c r="D784" s="55" t="s">
        <v>566</v>
      </c>
      <c r="E784" s="55" t="s">
        <v>448</v>
      </c>
      <c r="F784" s="55" t="s">
        <v>449</v>
      </c>
      <c r="G784" s="60"/>
    </row>
    <row r="785" spans="2:6" ht="13.8">
      <c r="B785" s="55" t="s">
        <v>530</v>
      </c>
      <c r="C785" s="55" t="s">
        <v>565</v>
      </c>
      <c r="D785" s="55" t="s">
        <v>566</v>
      </c>
      <c r="E785" s="55" t="s">
        <v>450</v>
      </c>
      <c r="F785" s="55" t="s">
        <v>451</v>
      </c>
    </row>
    <row r="786" spans="2:6" ht="13.8">
      <c r="B786" s="55" t="s">
        <v>530</v>
      </c>
      <c r="C786" s="55" t="s">
        <v>565</v>
      </c>
      <c r="D786" s="55" t="s">
        <v>566</v>
      </c>
      <c r="E786" s="55" t="s">
        <v>452</v>
      </c>
      <c r="F786" s="55" t="s">
        <v>453</v>
      </c>
    </row>
    <row r="787" spans="2:6" ht="13.8">
      <c r="B787" s="55" t="s">
        <v>530</v>
      </c>
      <c r="C787" s="55" t="s">
        <v>565</v>
      </c>
      <c r="D787" s="55" t="s">
        <v>566</v>
      </c>
      <c r="E787" s="55" t="s">
        <v>454</v>
      </c>
      <c r="F787" s="55" t="s">
        <v>455</v>
      </c>
    </row>
    <row r="788" spans="2:6" ht="13.8">
      <c r="B788" s="55" t="s">
        <v>530</v>
      </c>
      <c r="C788" s="55" t="s">
        <v>528</v>
      </c>
      <c r="D788" s="55" t="s">
        <v>567</v>
      </c>
      <c r="E788" s="55" t="s">
        <v>458</v>
      </c>
      <c r="F788" s="55" t="s">
        <v>284</v>
      </c>
    </row>
    <row r="789" spans="2:6" ht="13.8">
      <c r="B789" s="55" t="s">
        <v>530</v>
      </c>
      <c r="C789" s="55" t="s">
        <v>528</v>
      </c>
      <c r="D789" s="55" t="s">
        <v>567</v>
      </c>
      <c r="E789" s="55" t="s">
        <v>432</v>
      </c>
      <c r="F789" s="55" t="s">
        <v>433</v>
      </c>
    </row>
    <row r="790" spans="2:6" ht="13.8">
      <c r="B790" s="55" t="s">
        <v>530</v>
      </c>
      <c r="C790" s="55" t="s">
        <v>528</v>
      </c>
      <c r="D790" s="55" t="s">
        <v>567</v>
      </c>
      <c r="E790" s="55" t="s">
        <v>434</v>
      </c>
      <c r="F790" s="55" t="s">
        <v>435</v>
      </c>
    </row>
    <row r="791" spans="2:6" ht="13.8">
      <c r="B791" s="55" t="s">
        <v>530</v>
      </c>
      <c r="C791" s="55" t="s">
        <v>528</v>
      </c>
      <c r="D791" s="55" t="s">
        <v>567</v>
      </c>
      <c r="E791" s="55" t="s">
        <v>436</v>
      </c>
      <c r="F791" s="55" t="s">
        <v>437</v>
      </c>
    </row>
    <row r="792" spans="2:6" ht="13.8">
      <c r="B792" s="55" t="s">
        <v>530</v>
      </c>
      <c r="C792" s="55" t="s">
        <v>528</v>
      </c>
      <c r="D792" s="55" t="s">
        <v>567</v>
      </c>
      <c r="E792" s="55" t="s">
        <v>438</v>
      </c>
      <c r="F792" s="55" t="s">
        <v>439</v>
      </c>
    </row>
    <row r="793" spans="2:6" ht="13.8">
      <c r="B793" s="55" t="s">
        <v>530</v>
      </c>
      <c r="C793" s="55" t="s">
        <v>528</v>
      </c>
      <c r="D793" s="55" t="s">
        <v>567</v>
      </c>
      <c r="E793" s="55" t="s">
        <v>440</v>
      </c>
      <c r="F793" s="55" t="s">
        <v>441</v>
      </c>
    </row>
    <row r="794" spans="2:6" ht="13.8">
      <c r="B794" s="55" t="s">
        <v>530</v>
      </c>
      <c r="C794" s="55" t="s">
        <v>528</v>
      </c>
      <c r="D794" s="55" t="s">
        <v>567</v>
      </c>
      <c r="E794" s="55" t="s">
        <v>442</v>
      </c>
      <c r="F794" s="55" t="s">
        <v>443</v>
      </c>
    </row>
    <row r="795" spans="2:6" ht="13.8">
      <c r="B795" s="55" t="s">
        <v>530</v>
      </c>
      <c r="C795" s="55" t="s">
        <v>528</v>
      </c>
      <c r="D795" s="55" t="s">
        <v>567</v>
      </c>
      <c r="E795" s="55" t="s">
        <v>459</v>
      </c>
      <c r="F795" s="55" t="s">
        <v>445</v>
      </c>
    </row>
    <row r="796" spans="2:6" ht="13.8">
      <c r="B796" s="55" t="s">
        <v>530</v>
      </c>
      <c r="C796" s="55" t="s">
        <v>528</v>
      </c>
      <c r="D796" s="55" t="s">
        <v>567</v>
      </c>
      <c r="E796" s="55" t="s">
        <v>446</v>
      </c>
      <c r="F796" s="55" t="s">
        <v>447</v>
      </c>
    </row>
    <row r="797" spans="2:6" ht="13.8">
      <c r="B797" s="55" t="s">
        <v>530</v>
      </c>
      <c r="C797" s="55" t="s">
        <v>528</v>
      </c>
      <c r="D797" s="55" t="s">
        <v>567</v>
      </c>
      <c r="E797" s="55" t="s">
        <v>448</v>
      </c>
      <c r="F797" s="55" t="s">
        <v>449</v>
      </c>
    </row>
    <row r="798" spans="2:6" ht="13.8">
      <c r="B798" s="55" t="s">
        <v>530</v>
      </c>
      <c r="C798" s="55" t="s">
        <v>528</v>
      </c>
      <c r="D798" s="55" t="s">
        <v>567</v>
      </c>
      <c r="E798" s="55" t="s">
        <v>450</v>
      </c>
      <c r="F798" s="55" t="s">
        <v>451</v>
      </c>
    </row>
    <row r="799" spans="2:6" ht="13.8">
      <c r="B799" s="55" t="s">
        <v>530</v>
      </c>
      <c r="C799" s="55" t="s">
        <v>528</v>
      </c>
      <c r="D799" s="55" t="s">
        <v>567</v>
      </c>
      <c r="E799" s="55" t="s">
        <v>452</v>
      </c>
      <c r="F799" s="55" t="s">
        <v>453</v>
      </c>
    </row>
    <row r="800" spans="2:6" ht="13.8">
      <c r="B800" s="55" t="s">
        <v>530</v>
      </c>
      <c r="C800" s="55" t="s">
        <v>528</v>
      </c>
      <c r="D800" s="55" t="s">
        <v>567</v>
      </c>
      <c r="E800" s="55" t="s">
        <v>454</v>
      </c>
      <c r="F800" s="55" t="s">
        <v>455</v>
      </c>
    </row>
    <row r="801" spans="2:6" ht="13.8">
      <c r="B801" s="55" t="s">
        <v>530</v>
      </c>
      <c r="C801" s="55" t="s">
        <v>568</v>
      </c>
      <c r="D801" s="55" t="s">
        <v>569</v>
      </c>
      <c r="E801" s="55" t="s">
        <v>458</v>
      </c>
      <c r="F801" s="55" t="s">
        <v>284</v>
      </c>
    </row>
    <row r="802" spans="2:6" ht="13.8">
      <c r="B802" s="55" t="s">
        <v>550</v>
      </c>
      <c r="C802" s="55" t="s">
        <v>568</v>
      </c>
      <c r="D802" s="55" t="s">
        <v>569</v>
      </c>
      <c r="E802" s="55" t="s">
        <v>432</v>
      </c>
      <c r="F802" s="55" t="s">
        <v>433</v>
      </c>
    </row>
    <row r="803" spans="2:6" ht="13.8">
      <c r="B803" s="55" t="s">
        <v>530</v>
      </c>
      <c r="C803" s="55" t="s">
        <v>568</v>
      </c>
      <c r="D803" s="55" t="s">
        <v>569</v>
      </c>
      <c r="E803" s="55" t="s">
        <v>434</v>
      </c>
      <c r="F803" s="55" t="s">
        <v>435</v>
      </c>
    </row>
    <row r="804" spans="2:6" ht="13.8">
      <c r="B804" s="55" t="s">
        <v>530</v>
      </c>
      <c r="C804" s="55" t="s">
        <v>568</v>
      </c>
      <c r="D804" s="55" t="s">
        <v>569</v>
      </c>
      <c r="E804" s="55" t="s">
        <v>436</v>
      </c>
      <c r="F804" s="55" t="s">
        <v>437</v>
      </c>
    </row>
    <row r="805" spans="2:6" ht="13.8">
      <c r="B805" s="55" t="s">
        <v>530</v>
      </c>
      <c r="C805" s="55" t="s">
        <v>568</v>
      </c>
      <c r="D805" s="55" t="s">
        <v>569</v>
      </c>
      <c r="E805" s="55" t="s">
        <v>438</v>
      </c>
      <c r="F805" s="55" t="s">
        <v>439</v>
      </c>
    </row>
    <row r="806" spans="2:6" ht="13.8">
      <c r="B806" s="55" t="s">
        <v>530</v>
      </c>
      <c r="C806" s="55" t="s">
        <v>568</v>
      </c>
      <c r="D806" s="55" t="s">
        <v>569</v>
      </c>
      <c r="E806" s="55" t="s">
        <v>440</v>
      </c>
      <c r="F806" s="55" t="s">
        <v>441</v>
      </c>
    </row>
    <row r="807" spans="2:6" ht="13.8">
      <c r="B807" s="55" t="s">
        <v>530</v>
      </c>
      <c r="C807" s="55" t="s">
        <v>568</v>
      </c>
      <c r="D807" s="55" t="s">
        <v>569</v>
      </c>
      <c r="E807" s="55" t="s">
        <v>442</v>
      </c>
      <c r="F807" s="55" t="s">
        <v>443</v>
      </c>
    </row>
    <row r="808" spans="2:6" ht="13.8">
      <c r="B808" s="55" t="s">
        <v>530</v>
      </c>
      <c r="C808" s="55" t="s">
        <v>568</v>
      </c>
      <c r="D808" s="55" t="s">
        <v>569</v>
      </c>
      <c r="E808" s="55" t="s">
        <v>459</v>
      </c>
      <c r="F808" s="55" t="s">
        <v>445</v>
      </c>
    </row>
    <row r="809" spans="2:6" ht="13.8">
      <c r="B809" s="55" t="s">
        <v>530</v>
      </c>
      <c r="C809" s="55" t="s">
        <v>568</v>
      </c>
      <c r="D809" s="55" t="s">
        <v>569</v>
      </c>
      <c r="E809" s="55" t="s">
        <v>446</v>
      </c>
      <c r="F809" s="55" t="s">
        <v>447</v>
      </c>
    </row>
    <row r="810" spans="2:6" ht="13.8">
      <c r="B810" s="55" t="s">
        <v>530</v>
      </c>
      <c r="C810" s="55" t="s">
        <v>568</v>
      </c>
      <c r="D810" s="55" t="s">
        <v>569</v>
      </c>
      <c r="E810" s="55" t="s">
        <v>448</v>
      </c>
      <c r="F810" s="55" t="s">
        <v>449</v>
      </c>
    </row>
    <row r="811" spans="2:6" ht="13.8">
      <c r="B811" s="55" t="s">
        <v>530</v>
      </c>
      <c r="C811" s="55" t="s">
        <v>568</v>
      </c>
      <c r="D811" s="55" t="s">
        <v>569</v>
      </c>
      <c r="E811" s="55" t="s">
        <v>450</v>
      </c>
      <c r="F811" s="55" t="s">
        <v>451</v>
      </c>
    </row>
    <row r="812" spans="2:6" ht="13.8">
      <c r="B812" s="55" t="s">
        <v>530</v>
      </c>
      <c r="C812" s="55" t="s">
        <v>568</v>
      </c>
      <c r="D812" s="55" t="s">
        <v>569</v>
      </c>
      <c r="E812" s="55" t="s">
        <v>452</v>
      </c>
      <c r="F812" s="55" t="s">
        <v>453</v>
      </c>
    </row>
    <row r="813" spans="2:6" ht="13.8">
      <c r="B813" s="55" t="s">
        <v>530</v>
      </c>
      <c r="C813" s="55" t="s">
        <v>568</v>
      </c>
      <c r="D813" s="55" t="s">
        <v>569</v>
      </c>
      <c r="E813" s="55" t="s">
        <v>454</v>
      </c>
      <c r="F813" s="55" t="s">
        <v>455</v>
      </c>
    </row>
    <row r="814" spans="2:6" ht="13.8">
      <c r="B814" s="55" t="s">
        <v>530</v>
      </c>
      <c r="C814" s="55" t="s">
        <v>570</v>
      </c>
      <c r="D814" s="55" t="s">
        <v>571</v>
      </c>
      <c r="E814" s="55" t="s">
        <v>458</v>
      </c>
      <c r="F814" s="55" t="s">
        <v>284</v>
      </c>
    </row>
    <row r="815" spans="2:6" ht="13.8">
      <c r="B815" s="55" t="s">
        <v>530</v>
      </c>
      <c r="C815" s="55" t="s">
        <v>570</v>
      </c>
      <c r="D815" s="55" t="s">
        <v>571</v>
      </c>
      <c r="E815" s="55" t="s">
        <v>432</v>
      </c>
      <c r="F815" s="55" t="s">
        <v>433</v>
      </c>
    </row>
    <row r="816" spans="2:6" ht="13.8">
      <c r="B816" s="55" t="s">
        <v>530</v>
      </c>
      <c r="C816" s="55" t="s">
        <v>570</v>
      </c>
      <c r="D816" s="55" t="s">
        <v>571</v>
      </c>
      <c r="E816" s="55" t="s">
        <v>434</v>
      </c>
      <c r="F816" s="55" t="s">
        <v>435</v>
      </c>
    </row>
    <row r="817" spans="2:6" ht="13.8">
      <c r="B817" s="55" t="s">
        <v>530</v>
      </c>
      <c r="C817" s="55" t="s">
        <v>570</v>
      </c>
      <c r="D817" s="55" t="s">
        <v>571</v>
      </c>
      <c r="E817" s="55" t="s">
        <v>436</v>
      </c>
      <c r="F817" s="55" t="s">
        <v>437</v>
      </c>
    </row>
    <row r="818" spans="2:6" ht="13.8">
      <c r="B818" s="55" t="s">
        <v>530</v>
      </c>
      <c r="C818" s="55" t="s">
        <v>570</v>
      </c>
      <c r="D818" s="55" t="s">
        <v>571</v>
      </c>
      <c r="E818" s="55" t="s">
        <v>438</v>
      </c>
      <c r="F818" s="55" t="s">
        <v>439</v>
      </c>
    </row>
    <row r="819" spans="2:6" ht="13.8">
      <c r="B819" s="55" t="s">
        <v>530</v>
      </c>
      <c r="C819" s="55" t="s">
        <v>570</v>
      </c>
      <c r="D819" s="55" t="s">
        <v>571</v>
      </c>
      <c r="E819" s="55" t="s">
        <v>440</v>
      </c>
      <c r="F819" s="55" t="s">
        <v>441</v>
      </c>
    </row>
    <row r="820" spans="2:6" ht="13.8">
      <c r="B820" s="55" t="s">
        <v>530</v>
      </c>
      <c r="C820" s="55" t="s">
        <v>570</v>
      </c>
      <c r="D820" s="55" t="s">
        <v>571</v>
      </c>
      <c r="E820" s="55" t="s">
        <v>442</v>
      </c>
      <c r="F820" s="55" t="s">
        <v>443</v>
      </c>
    </row>
    <row r="821" spans="2:6" ht="13.8">
      <c r="B821" s="55" t="s">
        <v>530</v>
      </c>
      <c r="C821" s="55" t="s">
        <v>570</v>
      </c>
      <c r="D821" s="55" t="s">
        <v>571</v>
      </c>
      <c r="E821" s="55" t="s">
        <v>459</v>
      </c>
      <c r="F821" s="55" t="s">
        <v>445</v>
      </c>
    </row>
    <row r="822" spans="2:6" ht="13.8">
      <c r="B822" s="55" t="s">
        <v>530</v>
      </c>
      <c r="C822" s="55" t="s">
        <v>570</v>
      </c>
      <c r="D822" s="55" t="s">
        <v>571</v>
      </c>
      <c r="E822" s="55" t="s">
        <v>446</v>
      </c>
      <c r="F822" s="55" t="s">
        <v>447</v>
      </c>
    </row>
    <row r="823" spans="2:6" ht="13.8">
      <c r="B823" s="55" t="s">
        <v>530</v>
      </c>
      <c r="C823" s="55" t="s">
        <v>570</v>
      </c>
      <c r="D823" s="55" t="s">
        <v>571</v>
      </c>
      <c r="E823" s="55" t="s">
        <v>448</v>
      </c>
      <c r="F823" s="55" t="s">
        <v>449</v>
      </c>
    </row>
    <row r="824" spans="2:6" ht="13.8">
      <c r="B824" s="55" t="s">
        <v>530</v>
      </c>
      <c r="C824" s="55" t="s">
        <v>570</v>
      </c>
      <c r="D824" s="55" t="s">
        <v>571</v>
      </c>
      <c r="E824" s="55" t="s">
        <v>450</v>
      </c>
      <c r="F824" s="55" t="s">
        <v>451</v>
      </c>
    </row>
    <row r="825" spans="2:6" ht="13.8">
      <c r="B825" s="55" t="s">
        <v>530</v>
      </c>
      <c r="C825" s="55" t="s">
        <v>570</v>
      </c>
      <c r="D825" s="55" t="s">
        <v>571</v>
      </c>
      <c r="E825" s="55" t="s">
        <v>452</v>
      </c>
      <c r="F825" s="55" t="s">
        <v>453</v>
      </c>
    </row>
    <row r="826" spans="2:6" ht="13.8">
      <c r="B826" s="55" t="s">
        <v>530</v>
      </c>
      <c r="C826" s="55" t="s">
        <v>570</v>
      </c>
      <c r="D826" s="55" t="s">
        <v>571</v>
      </c>
      <c r="E826" s="55" t="s">
        <v>454</v>
      </c>
      <c r="F826" s="55" t="s">
        <v>455</v>
      </c>
    </row>
    <row r="827" spans="2:6" ht="13.8">
      <c r="B827" s="55" t="s">
        <v>530</v>
      </c>
      <c r="C827" s="55" t="s">
        <v>572</v>
      </c>
      <c r="D827" s="55" t="s">
        <v>573</v>
      </c>
      <c r="E827" s="55" t="s">
        <v>458</v>
      </c>
      <c r="F827" s="55" t="s">
        <v>284</v>
      </c>
    </row>
    <row r="828" spans="2:6" ht="13.8">
      <c r="B828" s="55" t="s">
        <v>530</v>
      </c>
      <c r="C828" s="55" t="s">
        <v>572</v>
      </c>
      <c r="D828" s="55" t="s">
        <v>573</v>
      </c>
      <c r="E828" s="55" t="s">
        <v>432</v>
      </c>
      <c r="F828" s="55" t="s">
        <v>433</v>
      </c>
    </row>
    <row r="829" spans="2:6" ht="13.8">
      <c r="B829" s="55" t="s">
        <v>530</v>
      </c>
      <c r="C829" s="55" t="s">
        <v>572</v>
      </c>
      <c r="D829" s="55" t="s">
        <v>573</v>
      </c>
      <c r="E829" s="55" t="s">
        <v>434</v>
      </c>
      <c r="F829" s="55" t="s">
        <v>435</v>
      </c>
    </row>
    <row r="830" spans="2:6" ht="13.8">
      <c r="B830" s="55" t="s">
        <v>530</v>
      </c>
      <c r="C830" s="55" t="s">
        <v>572</v>
      </c>
      <c r="D830" s="55" t="s">
        <v>573</v>
      </c>
      <c r="E830" s="55" t="s">
        <v>436</v>
      </c>
      <c r="F830" s="55" t="s">
        <v>437</v>
      </c>
    </row>
    <row r="831" spans="2:6" ht="13.8">
      <c r="B831" s="55" t="s">
        <v>530</v>
      </c>
      <c r="C831" s="55" t="s">
        <v>572</v>
      </c>
      <c r="D831" s="55" t="s">
        <v>573</v>
      </c>
      <c r="E831" s="55" t="s">
        <v>438</v>
      </c>
      <c r="F831" s="55" t="s">
        <v>439</v>
      </c>
    </row>
    <row r="832" spans="2:6" ht="13.8">
      <c r="B832" s="55" t="s">
        <v>530</v>
      </c>
      <c r="C832" s="55" t="s">
        <v>572</v>
      </c>
      <c r="D832" s="55" t="s">
        <v>573</v>
      </c>
      <c r="E832" s="55" t="s">
        <v>440</v>
      </c>
      <c r="F832" s="55" t="s">
        <v>441</v>
      </c>
    </row>
    <row r="833" spans="2:6" ht="13.8">
      <c r="B833" s="55" t="s">
        <v>530</v>
      </c>
      <c r="C833" s="55" t="s">
        <v>572</v>
      </c>
      <c r="D833" s="55" t="s">
        <v>573</v>
      </c>
      <c r="E833" s="55" t="s">
        <v>442</v>
      </c>
      <c r="F833" s="55" t="s">
        <v>443</v>
      </c>
    </row>
    <row r="834" spans="2:6" ht="13.8">
      <c r="B834" s="55" t="s">
        <v>530</v>
      </c>
      <c r="C834" s="55" t="s">
        <v>572</v>
      </c>
      <c r="D834" s="55" t="s">
        <v>573</v>
      </c>
      <c r="E834" s="55" t="s">
        <v>459</v>
      </c>
      <c r="F834" s="55" t="s">
        <v>445</v>
      </c>
    </row>
    <row r="835" spans="2:6" ht="13.8">
      <c r="B835" s="55" t="s">
        <v>530</v>
      </c>
      <c r="C835" s="55" t="s">
        <v>572</v>
      </c>
      <c r="D835" s="55" t="s">
        <v>573</v>
      </c>
      <c r="E835" s="55" t="s">
        <v>446</v>
      </c>
      <c r="F835" s="55" t="s">
        <v>447</v>
      </c>
    </row>
    <row r="836" spans="2:6" ht="13.8">
      <c r="B836" s="55" t="s">
        <v>530</v>
      </c>
      <c r="C836" s="55" t="s">
        <v>572</v>
      </c>
      <c r="D836" s="55" t="s">
        <v>573</v>
      </c>
      <c r="E836" s="55" t="s">
        <v>448</v>
      </c>
      <c r="F836" s="55" t="s">
        <v>449</v>
      </c>
    </row>
    <row r="837" spans="2:6" ht="13.8">
      <c r="B837" s="55" t="s">
        <v>530</v>
      </c>
      <c r="C837" s="55" t="s">
        <v>572</v>
      </c>
      <c r="D837" s="55" t="s">
        <v>573</v>
      </c>
      <c r="E837" s="55" t="s">
        <v>450</v>
      </c>
      <c r="F837" s="55" t="s">
        <v>451</v>
      </c>
    </row>
    <row r="838" spans="2:6" ht="13.8">
      <c r="B838" s="55" t="s">
        <v>530</v>
      </c>
      <c r="C838" s="55" t="s">
        <v>572</v>
      </c>
      <c r="D838" s="55" t="s">
        <v>573</v>
      </c>
      <c r="E838" s="55" t="s">
        <v>452</v>
      </c>
      <c r="F838" s="55" t="s">
        <v>453</v>
      </c>
    </row>
    <row r="839" spans="2:6" ht="13.8">
      <c r="B839" s="55" t="s">
        <v>530</v>
      </c>
      <c r="C839" s="55" t="s">
        <v>572</v>
      </c>
      <c r="D839" s="55" t="s">
        <v>573</v>
      </c>
      <c r="E839" s="55" t="s">
        <v>454</v>
      </c>
      <c r="F839" s="55" t="s">
        <v>455</v>
      </c>
    </row>
    <row r="840" spans="2:6" ht="13.8">
      <c r="B840" s="55" t="s">
        <v>574</v>
      </c>
      <c r="C840" s="55" t="s">
        <v>575</v>
      </c>
      <c r="D840" s="55" t="s">
        <v>576</v>
      </c>
      <c r="E840" s="55" t="s">
        <v>577</v>
      </c>
      <c r="F840" s="55" t="s">
        <v>284</v>
      </c>
    </row>
    <row r="841" spans="2:6" ht="13.8">
      <c r="B841" s="55" t="s">
        <v>574</v>
      </c>
      <c r="C841" s="55" t="s">
        <v>575</v>
      </c>
      <c r="D841" s="55" t="s">
        <v>576</v>
      </c>
      <c r="E841" s="55" t="s">
        <v>578</v>
      </c>
      <c r="F841" s="55" t="s">
        <v>433</v>
      </c>
    </row>
    <row r="842" spans="2:6" ht="13.8">
      <c r="B842" s="55" t="s">
        <v>574</v>
      </c>
      <c r="C842" s="55" t="s">
        <v>575</v>
      </c>
      <c r="D842" s="55" t="s">
        <v>576</v>
      </c>
      <c r="E842" s="55" t="s">
        <v>579</v>
      </c>
      <c r="F842" s="55" t="s">
        <v>435</v>
      </c>
    </row>
    <row r="843" spans="2:6" ht="13.8">
      <c r="B843" s="55" t="s">
        <v>574</v>
      </c>
      <c r="C843" s="55" t="s">
        <v>575</v>
      </c>
      <c r="D843" s="55" t="s">
        <v>576</v>
      </c>
      <c r="E843" s="55" t="s">
        <v>580</v>
      </c>
      <c r="F843" s="55" t="s">
        <v>437</v>
      </c>
    </row>
    <row r="844" spans="2:6" ht="13.8">
      <c r="B844" s="55" t="s">
        <v>574</v>
      </c>
      <c r="C844" s="55" t="s">
        <v>575</v>
      </c>
      <c r="D844" s="55" t="s">
        <v>576</v>
      </c>
      <c r="E844" s="55" t="s">
        <v>581</v>
      </c>
      <c r="F844" s="55" t="s">
        <v>439</v>
      </c>
    </row>
    <row r="845" spans="2:6" ht="13.8">
      <c r="B845" s="55" t="s">
        <v>574</v>
      </c>
      <c r="C845" s="55" t="s">
        <v>575</v>
      </c>
      <c r="D845" s="55" t="s">
        <v>576</v>
      </c>
      <c r="E845" s="55" t="s">
        <v>582</v>
      </c>
      <c r="F845" s="55" t="s">
        <v>441</v>
      </c>
    </row>
    <row r="846" spans="2:6" ht="13.8">
      <c r="B846" s="55" t="s">
        <v>574</v>
      </c>
      <c r="C846" s="55" t="s">
        <v>575</v>
      </c>
      <c r="D846" s="55" t="s">
        <v>576</v>
      </c>
      <c r="E846" s="55" t="s">
        <v>583</v>
      </c>
      <c r="F846" s="55" t="s">
        <v>443</v>
      </c>
    </row>
    <row r="847" spans="2:6" ht="13.8">
      <c r="B847" s="55" t="s">
        <v>574</v>
      </c>
      <c r="C847" s="55" t="s">
        <v>575</v>
      </c>
      <c r="D847" s="55" t="s">
        <v>576</v>
      </c>
      <c r="E847" s="55" t="s">
        <v>584</v>
      </c>
      <c r="F847" s="55" t="s">
        <v>445</v>
      </c>
    </row>
    <row r="848" spans="2:6" ht="13.8">
      <c r="B848" s="55" t="s">
        <v>574</v>
      </c>
      <c r="C848" s="55" t="s">
        <v>575</v>
      </c>
      <c r="D848" s="55" t="s">
        <v>576</v>
      </c>
      <c r="E848" s="55" t="s">
        <v>585</v>
      </c>
      <c r="F848" s="55" t="s">
        <v>447</v>
      </c>
    </row>
    <row r="849" spans="2:6" ht="13.8">
      <c r="B849" s="55" t="s">
        <v>574</v>
      </c>
      <c r="C849" s="55" t="s">
        <v>586</v>
      </c>
      <c r="D849" s="55" t="s">
        <v>587</v>
      </c>
      <c r="E849" s="55" t="s">
        <v>577</v>
      </c>
      <c r="F849" s="55" t="s">
        <v>284</v>
      </c>
    </row>
    <row r="850" spans="2:6" ht="13.8">
      <c r="B850" s="55" t="s">
        <v>574</v>
      </c>
      <c r="C850" s="55" t="s">
        <v>586</v>
      </c>
      <c r="D850" s="55" t="s">
        <v>587</v>
      </c>
      <c r="E850" s="55" t="s">
        <v>578</v>
      </c>
      <c r="F850" s="55" t="s">
        <v>433</v>
      </c>
    </row>
    <row r="851" spans="2:6" ht="13.8">
      <c r="B851" s="55" t="s">
        <v>574</v>
      </c>
      <c r="C851" s="55" t="s">
        <v>586</v>
      </c>
      <c r="D851" s="55" t="s">
        <v>587</v>
      </c>
      <c r="E851" s="55" t="s">
        <v>579</v>
      </c>
      <c r="F851" s="55" t="s">
        <v>435</v>
      </c>
    </row>
    <row r="852" spans="2:6" ht="13.8">
      <c r="B852" s="55" t="s">
        <v>574</v>
      </c>
      <c r="C852" s="55" t="s">
        <v>586</v>
      </c>
      <c r="D852" s="55" t="s">
        <v>587</v>
      </c>
      <c r="E852" s="55" t="s">
        <v>580</v>
      </c>
      <c r="F852" s="55" t="s">
        <v>437</v>
      </c>
    </row>
    <row r="853" spans="2:6" ht="13.8">
      <c r="B853" s="55" t="s">
        <v>574</v>
      </c>
      <c r="C853" s="55" t="s">
        <v>586</v>
      </c>
      <c r="D853" s="55" t="s">
        <v>587</v>
      </c>
      <c r="E853" s="55" t="s">
        <v>581</v>
      </c>
      <c r="F853" s="55" t="s">
        <v>439</v>
      </c>
    </row>
    <row r="854" spans="2:6" ht="13.8">
      <c r="B854" s="55" t="s">
        <v>574</v>
      </c>
      <c r="C854" s="55" t="s">
        <v>586</v>
      </c>
      <c r="D854" s="55" t="s">
        <v>587</v>
      </c>
      <c r="E854" s="55" t="s">
        <v>582</v>
      </c>
      <c r="F854" s="55" t="s">
        <v>441</v>
      </c>
    </row>
    <row r="855" spans="2:6" ht="13.8">
      <c r="B855" s="55" t="s">
        <v>574</v>
      </c>
      <c r="C855" s="55" t="s">
        <v>586</v>
      </c>
      <c r="D855" s="55" t="s">
        <v>587</v>
      </c>
      <c r="E855" s="55" t="s">
        <v>583</v>
      </c>
      <c r="F855" s="55" t="s">
        <v>443</v>
      </c>
    </row>
    <row r="856" spans="2:6" ht="13.8">
      <c r="B856" s="55" t="s">
        <v>574</v>
      </c>
      <c r="C856" s="55" t="s">
        <v>586</v>
      </c>
      <c r="D856" s="55" t="s">
        <v>587</v>
      </c>
      <c r="E856" s="55" t="s">
        <v>584</v>
      </c>
      <c r="F856" s="55" t="s">
        <v>445</v>
      </c>
    </row>
    <row r="857" spans="2:6" ht="13.8">
      <c r="B857" s="55" t="s">
        <v>574</v>
      </c>
      <c r="C857" s="55" t="s">
        <v>586</v>
      </c>
      <c r="D857" s="55" t="s">
        <v>587</v>
      </c>
      <c r="E857" s="55" t="s">
        <v>585</v>
      </c>
      <c r="F857" s="55" t="s">
        <v>447</v>
      </c>
    </row>
    <row r="858" spans="2:6" ht="13.8">
      <c r="B858" s="55" t="s">
        <v>574</v>
      </c>
      <c r="C858" s="55" t="s">
        <v>588</v>
      </c>
      <c r="D858" s="55" t="s">
        <v>589</v>
      </c>
      <c r="E858" s="55" t="s">
        <v>577</v>
      </c>
      <c r="F858" s="55" t="s">
        <v>284</v>
      </c>
    </row>
    <row r="859" spans="2:6" ht="13.8">
      <c r="B859" s="55" t="s">
        <v>574</v>
      </c>
      <c r="C859" s="55" t="s">
        <v>588</v>
      </c>
      <c r="D859" s="55" t="s">
        <v>589</v>
      </c>
      <c r="E859" s="55" t="s">
        <v>578</v>
      </c>
      <c r="F859" s="55" t="s">
        <v>433</v>
      </c>
    </row>
    <row r="860" spans="2:6" ht="13.8">
      <c r="B860" s="55" t="s">
        <v>574</v>
      </c>
      <c r="C860" s="55" t="s">
        <v>588</v>
      </c>
      <c r="D860" s="55" t="s">
        <v>589</v>
      </c>
      <c r="E860" s="55" t="s">
        <v>579</v>
      </c>
      <c r="F860" s="55" t="s">
        <v>435</v>
      </c>
    </row>
    <row r="861" spans="2:6" ht="13.8">
      <c r="B861" s="55" t="s">
        <v>574</v>
      </c>
      <c r="C861" s="55" t="s">
        <v>588</v>
      </c>
      <c r="D861" s="55" t="s">
        <v>589</v>
      </c>
      <c r="E861" s="55" t="s">
        <v>580</v>
      </c>
      <c r="F861" s="55" t="s">
        <v>437</v>
      </c>
    </row>
    <row r="862" spans="2:6" ht="13.8">
      <c r="B862" s="55" t="s">
        <v>574</v>
      </c>
      <c r="C862" s="55" t="s">
        <v>588</v>
      </c>
      <c r="D862" s="55" t="s">
        <v>589</v>
      </c>
      <c r="E862" s="55" t="s">
        <v>581</v>
      </c>
      <c r="F862" s="55" t="s">
        <v>439</v>
      </c>
    </row>
    <row r="863" spans="2:6" ht="13.8">
      <c r="B863" s="55" t="s">
        <v>574</v>
      </c>
      <c r="C863" s="55" t="s">
        <v>588</v>
      </c>
      <c r="D863" s="55" t="s">
        <v>589</v>
      </c>
      <c r="E863" s="55" t="s">
        <v>582</v>
      </c>
      <c r="F863" s="55" t="s">
        <v>441</v>
      </c>
    </row>
    <row r="864" spans="2:6" ht="13.8">
      <c r="B864" s="55" t="s">
        <v>574</v>
      </c>
      <c r="C864" s="55" t="s">
        <v>588</v>
      </c>
      <c r="D864" s="55" t="s">
        <v>589</v>
      </c>
      <c r="E864" s="55" t="s">
        <v>583</v>
      </c>
      <c r="F864" s="55" t="s">
        <v>443</v>
      </c>
    </row>
    <row r="865" spans="2:6" ht="13.8">
      <c r="B865" s="55" t="s">
        <v>574</v>
      </c>
      <c r="C865" s="55" t="s">
        <v>588</v>
      </c>
      <c r="D865" s="55" t="s">
        <v>589</v>
      </c>
      <c r="E865" s="55" t="s">
        <v>584</v>
      </c>
      <c r="F865" s="55" t="s">
        <v>445</v>
      </c>
    </row>
    <row r="866" spans="2:6" ht="13.8">
      <c r="B866" s="55" t="s">
        <v>574</v>
      </c>
      <c r="C866" s="55" t="s">
        <v>588</v>
      </c>
      <c r="D866" s="55" t="s">
        <v>589</v>
      </c>
      <c r="E866" s="55" t="s">
        <v>585</v>
      </c>
      <c r="F866" s="55" t="s">
        <v>447</v>
      </c>
    </row>
    <row r="867" spans="2:6" ht="13.8">
      <c r="B867" s="55" t="s">
        <v>574</v>
      </c>
      <c r="C867" s="55" t="s">
        <v>590</v>
      </c>
      <c r="D867" s="55" t="s">
        <v>591</v>
      </c>
      <c r="E867" s="55" t="s">
        <v>577</v>
      </c>
      <c r="F867" s="55" t="s">
        <v>284</v>
      </c>
    </row>
    <row r="868" spans="2:6" ht="13.8">
      <c r="B868" s="55" t="s">
        <v>574</v>
      </c>
      <c r="C868" s="55" t="s">
        <v>590</v>
      </c>
      <c r="D868" s="55" t="s">
        <v>591</v>
      </c>
      <c r="E868" s="55" t="s">
        <v>578</v>
      </c>
      <c r="F868" s="55" t="s">
        <v>433</v>
      </c>
    </row>
    <row r="869" spans="2:6" ht="13.8">
      <c r="B869" s="55" t="s">
        <v>574</v>
      </c>
      <c r="C869" s="55" t="s">
        <v>590</v>
      </c>
      <c r="D869" s="55" t="s">
        <v>591</v>
      </c>
      <c r="E869" s="55" t="s">
        <v>592</v>
      </c>
      <c r="F869" s="55" t="s">
        <v>451</v>
      </c>
    </row>
    <row r="870" spans="2:6" ht="13.8">
      <c r="B870" s="55" t="s">
        <v>574</v>
      </c>
      <c r="C870" s="55" t="s">
        <v>590</v>
      </c>
      <c r="D870" s="55" t="s">
        <v>591</v>
      </c>
      <c r="E870" s="55" t="s">
        <v>593</v>
      </c>
      <c r="F870" s="55" t="s">
        <v>449</v>
      </c>
    </row>
    <row r="871" spans="2:6" ht="13.8">
      <c r="B871" s="55" t="s">
        <v>574</v>
      </c>
      <c r="C871" s="55" t="s">
        <v>590</v>
      </c>
      <c r="D871" s="55" t="s">
        <v>591</v>
      </c>
      <c r="E871" s="55" t="s">
        <v>579</v>
      </c>
      <c r="F871" s="55" t="s">
        <v>435</v>
      </c>
    </row>
    <row r="872" spans="2:6" ht="13.8">
      <c r="B872" s="55" t="s">
        <v>574</v>
      </c>
      <c r="C872" s="55" t="s">
        <v>590</v>
      </c>
      <c r="D872" s="55" t="s">
        <v>591</v>
      </c>
      <c r="E872" s="55" t="s">
        <v>580</v>
      </c>
      <c r="F872" s="55" t="s">
        <v>437</v>
      </c>
    </row>
    <row r="873" spans="2:6" ht="13.8">
      <c r="B873" s="55" t="s">
        <v>574</v>
      </c>
      <c r="C873" s="55" t="s">
        <v>590</v>
      </c>
      <c r="D873" s="55" t="s">
        <v>591</v>
      </c>
      <c r="E873" s="55" t="s">
        <v>581</v>
      </c>
      <c r="F873" s="55" t="s">
        <v>439</v>
      </c>
    </row>
    <row r="874" spans="2:6" ht="13.8">
      <c r="B874" s="55" t="s">
        <v>574</v>
      </c>
      <c r="C874" s="55" t="s">
        <v>590</v>
      </c>
      <c r="D874" s="55" t="s">
        <v>591</v>
      </c>
      <c r="E874" s="55" t="s">
        <v>582</v>
      </c>
      <c r="F874" s="55" t="s">
        <v>441</v>
      </c>
    </row>
    <row r="875" spans="2:6" ht="13.8">
      <c r="B875" s="55" t="s">
        <v>574</v>
      </c>
      <c r="C875" s="55" t="s">
        <v>590</v>
      </c>
      <c r="D875" s="55" t="s">
        <v>591</v>
      </c>
      <c r="E875" s="55" t="s">
        <v>583</v>
      </c>
      <c r="F875" s="55" t="s">
        <v>443</v>
      </c>
    </row>
    <row r="876" spans="2:6" ht="13.8">
      <c r="B876" s="55" t="s">
        <v>574</v>
      </c>
      <c r="C876" s="55" t="s">
        <v>590</v>
      </c>
      <c r="D876" s="55" t="s">
        <v>591</v>
      </c>
      <c r="E876" s="55" t="s">
        <v>584</v>
      </c>
      <c r="F876" s="55" t="s">
        <v>445</v>
      </c>
    </row>
    <row r="877" spans="2:6" ht="13.8">
      <c r="B877" s="55" t="s">
        <v>574</v>
      </c>
      <c r="C877" s="55" t="s">
        <v>590</v>
      </c>
      <c r="D877" s="55" t="s">
        <v>591</v>
      </c>
      <c r="E877" s="55" t="s">
        <v>585</v>
      </c>
      <c r="F877" s="55" t="s">
        <v>447</v>
      </c>
    </row>
    <row r="878" spans="2:6" ht="13.8">
      <c r="B878" s="55" t="s">
        <v>574</v>
      </c>
      <c r="C878" s="55" t="s">
        <v>594</v>
      </c>
      <c r="D878" s="55" t="s">
        <v>595</v>
      </c>
      <c r="E878" s="55" t="s">
        <v>577</v>
      </c>
      <c r="F878" s="55" t="s">
        <v>284</v>
      </c>
    </row>
    <row r="879" spans="2:6" ht="13.8">
      <c r="B879" s="55" t="s">
        <v>574</v>
      </c>
      <c r="C879" s="55" t="s">
        <v>594</v>
      </c>
      <c r="D879" s="55" t="s">
        <v>595</v>
      </c>
      <c r="E879" s="55" t="s">
        <v>578</v>
      </c>
      <c r="F879" s="55" t="s">
        <v>433</v>
      </c>
    </row>
    <row r="880" spans="2:6" ht="13.8">
      <c r="B880" s="55" t="s">
        <v>574</v>
      </c>
      <c r="C880" s="55" t="s">
        <v>594</v>
      </c>
      <c r="D880" s="55" t="s">
        <v>595</v>
      </c>
      <c r="E880" s="55" t="s">
        <v>592</v>
      </c>
      <c r="F880" s="55" t="s">
        <v>451</v>
      </c>
    </row>
    <row r="881" spans="2:6" ht="13.8">
      <c r="B881" s="55" t="s">
        <v>574</v>
      </c>
      <c r="C881" s="55" t="s">
        <v>594</v>
      </c>
      <c r="D881" s="55" t="s">
        <v>595</v>
      </c>
      <c r="E881" s="55" t="s">
        <v>593</v>
      </c>
      <c r="F881" s="55" t="s">
        <v>449</v>
      </c>
    </row>
    <row r="882" spans="2:6" ht="13.8">
      <c r="B882" s="55" t="s">
        <v>574</v>
      </c>
      <c r="C882" s="55" t="s">
        <v>594</v>
      </c>
      <c r="D882" s="55" t="s">
        <v>595</v>
      </c>
      <c r="E882" s="55" t="s">
        <v>579</v>
      </c>
      <c r="F882" s="55" t="s">
        <v>435</v>
      </c>
    </row>
    <row r="883" spans="2:6" ht="13.8">
      <c r="B883" s="55" t="s">
        <v>574</v>
      </c>
      <c r="C883" s="55" t="s">
        <v>594</v>
      </c>
      <c r="D883" s="55" t="s">
        <v>595</v>
      </c>
      <c r="E883" s="55" t="s">
        <v>580</v>
      </c>
      <c r="F883" s="55" t="s">
        <v>437</v>
      </c>
    </row>
    <row r="884" spans="2:6" ht="13.8">
      <c r="B884" s="55" t="s">
        <v>574</v>
      </c>
      <c r="C884" s="55" t="s">
        <v>594</v>
      </c>
      <c r="D884" s="55" t="s">
        <v>595</v>
      </c>
      <c r="E884" s="55" t="s">
        <v>581</v>
      </c>
      <c r="F884" s="55" t="s">
        <v>439</v>
      </c>
    </row>
    <row r="885" spans="2:6" ht="13.8">
      <c r="B885" s="55" t="s">
        <v>574</v>
      </c>
      <c r="C885" s="55" t="s">
        <v>594</v>
      </c>
      <c r="D885" s="55" t="s">
        <v>595</v>
      </c>
      <c r="E885" s="55" t="s">
        <v>582</v>
      </c>
      <c r="F885" s="55" t="s">
        <v>441</v>
      </c>
    </row>
    <row r="886" spans="2:6" ht="13.8">
      <c r="B886" s="55" t="s">
        <v>574</v>
      </c>
      <c r="C886" s="55" t="s">
        <v>594</v>
      </c>
      <c r="D886" s="55" t="s">
        <v>595</v>
      </c>
      <c r="E886" s="55" t="s">
        <v>583</v>
      </c>
      <c r="F886" s="55" t="s">
        <v>443</v>
      </c>
    </row>
    <row r="887" spans="2:6" ht="13.8">
      <c r="B887" s="55" t="s">
        <v>574</v>
      </c>
      <c r="C887" s="55" t="s">
        <v>594</v>
      </c>
      <c r="D887" s="55" t="s">
        <v>595</v>
      </c>
      <c r="E887" s="55" t="s">
        <v>584</v>
      </c>
      <c r="F887" s="55" t="s">
        <v>445</v>
      </c>
    </row>
    <row r="888" spans="2:6" ht="13.8">
      <c r="B888" s="55" t="s">
        <v>574</v>
      </c>
      <c r="C888" s="55" t="s">
        <v>594</v>
      </c>
      <c r="D888" s="55" t="s">
        <v>595</v>
      </c>
      <c r="E888" s="55" t="s">
        <v>585</v>
      </c>
      <c r="F888" s="55" t="s">
        <v>447</v>
      </c>
    </row>
    <row r="889" spans="2:6" ht="13.8">
      <c r="B889" s="55" t="s">
        <v>574</v>
      </c>
      <c r="C889" s="55" t="s">
        <v>596</v>
      </c>
      <c r="D889" s="55" t="s">
        <v>597</v>
      </c>
      <c r="E889" s="55" t="s">
        <v>577</v>
      </c>
      <c r="F889" s="55" t="s">
        <v>284</v>
      </c>
    </row>
    <row r="890" spans="2:6" ht="13.8">
      <c r="B890" s="55" t="s">
        <v>574</v>
      </c>
      <c r="C890" s="55" t="s">
        <v>596</v>
      </c>
      <c r="D890" s="55" t="s">
        <v>597</v>
      </c>
      <c r="E890" s="55" t="s">
        <v>578</v>
      </c>
      <c r="F890" s="55" t="s">
        <v>433</v>
      </c>
    </row>
    <row r="891" spans="2:6" ht="13.8">
      <c r="B891" s="55" t="s">
        <v>574</v>
      </c>
      <c r="C891" s="55" t="s">
        <v>596</v>
      </c>
      <c r="D891" s="55" t="s">
        <v>597</v>
      </c>
      <c r="E891" s="55" t="s">
        <v>579</v>
      </c>
      <c r="F891" s="55" t="s">
        <v>435</v>
      </c>
    </row>
    <row r="892" spans="2:6" ht="13.8">
      <c r="B892" s="55" t="s">
        <v>574</v>
      </c>
      <c r="C892" s="55" t="s">
        <v>596</v>
      </c>
      <c r="D892" s="55" t="s">
        <v>597</v>
      </c>
      <c r="E892" s="55" t="s">
        <v>580</v>
      </c>
      <c r="F892" s="55" t="s">
        <v>437</v>
      </c>
    </row>
    <row r="893" spans="2:6" ht="13.8">
      <c r="B893" s="55" t="s">
        <v>574</v>
      </c>
      <c r="C893" s="55" t="s">
        <v>596</v>
      </c>
      <c r="D893" s="55" t="s">
        <v>597</v>
      </c>
      <c r="E893" s="55" t="s">
        <v>581</v>
      </c>
      <c r="F893" s="55" t="s">
        <v>439</v>
      </c>
    </row>
    <row r="894" spans="2:6" ht="13.8">
      <c r="B894" s="55" t="s">
        <v>574</v>
      </c>
      <c r="C894" s="55" t="s">
        <v>596</v>
      </c>
      <c r="D894" s="55" t="s">
        <v>597</v>
      </c>
      <c r="E894" s="55" t="s">
        <v>582</v>
      </c>
      <c r="F894" s="55" t="s">
        <v>441</v>
      </c>
    </row>
    <row r="895" spans="2:6" ht="13.8">
      <c r="B895" s="55" t="s">
        <v>574</v>
      </c>
      <c r="C895" s="55" t="s">
        <v>596</v>
      </c>
      <c r="D895" s="55" t="s">
        <v>597</v>
      </c>
      <c r="E895" s="55" t="s">
        <v>583</v>
      </c>
      <c r="F895" s="55" t="s">
        <v>443</v>
      </c>
    </row>
    <row r="896" spans="2:6" ht="13.8">
      <c r="B896" s="55" t="s">
        <v>574</v>
      </c>
      <c r="C896" s="55" t="s">
        <v>596</v>
      </c>
      <c r="D896" s="55" t="s">
        <v>597</v>
      </c>
      <c r="E896" s="55" t="s">
        <v>584</v>
      </c>
      <c r="F896" s="55" t="s">
        <v>445</v>
      </c>
    </row>
    <row r="897" spans="2:6" ht="13.8">
      <c r="B897" s="55" t="s">
        <v>574</v>
      </c>
      <c r="C897" s="55" t="s">
        <v>596</v>
      </c>
      <c r="D897" s="55" t="s">
        <v>597</v>
      </c>
      <c r="E897" s="55" t="s">
        <v>585</v>
      </c>
      <c r="F897" s="55" t="s">
        <v>447</v>
      </c>
    </row>
    <row r="898" spans="2:6" ht="13.8">
      <c r="B898" s="55" t="s">
        <v>574</v>
      </c>
      <c r="C898" s="55" t="s">
        <v>598</v>
      </c>
      <c r="D898" s="55" t="s">
        <v>599</v>
      </c>
      <c r="E898" s="55" t="s">
        <v>577</v>
      </c>
      <c r="F898" s="55" t="s">
        <v>284</v>
      </c>
    </row>
    <row r="899" spans="2:6" ht="13.8">
      <c r="B899" s="55" t="s">
        <v>574</v>
      </c>
      <c r="C899" s="55" t="s">
        <v>598</v>
      </c>
      <c r="D899" s="55" t="s">
        <v>599</v>
      </c>
      <c r="E899" s="55" t="s">
        <v>578</v>
      </c>
      <c r="F899" s="55" t="s">
        <v>433</v>
      </c>
    </row>
    <row r="900" spans="2:6" ht="13.8">
      <c r="B900" s="55" t="s">
        <v>574</v>
      </c>
      <c r="C900" s="55" t="s">
        <v>598</v>
      </c>
      <c r="D900" s="55" t="s">
        <v>599</v>
      </c>
      <c r="E900" s="55" t="s">
        <v>579</v>
      </c>
      <c r="F900" s="55" t="s">
        <v>435</v>
      </c>
    </row>
    <row r="901" spans="2:6" ht="13.8">
      <c r="B901" s="55" t="s">
        <v>574</v>
      </c>
      <c r="C901" s="55" t="s">
        <v>598</v>
      </c>
      <c r="D901" s="55" t="s">
        <v>599</v>
      </c>
      <c r="E901" s="55" t="s">
        <v>580</v>
      </c>
      <c r="F901" s="55" t="s">
        <v>437</v>
      </c>
    </row>
    <row r="902" spans="2:6" ht="13.8">
      <c r="B902" s="55" t="s">
        <v>574</v>
      </c>
      <c r="C902" s="55" t="s">
        <v>598</v>
      </c>
      <c r="D902" s="55" t="s">
        <v>599</v>
      </c>
      <c r="E902" s="55" t="s">
        <v>581</v>
      </c>
      <c r="F902" s="55" t="s">
        <v>439</v>
      </c>
    </row>
    <row r="903" spans="2:6" ht="13.8">
      <c r="B903" s="55" t="s">
        <v>574</v>
      </c>
      <c r="C903" s="55" t="s">
        <v>598</v>
      </c>
      <c r="D903" s="55" t="s">
        <v>599</v>
      </c>
      <c r="E903" s="55" t="s">
        <v>582</v>
      </c>
      <c r="F903" s="55" t="s">
        <v>441</v>
      </c>
    </row>
    <row r="904" spans="2:6" ht="13.8">
      <c r="B904" s="55" t="s">
        <v>574</v>
      </c>
      <c r="C904" s="55" t="s">
        <v>598</v>
      </c>
      <c r="D904" s="55" t="s">
        <v>599</v>
      </c>
      <c r="E904" s="55" t="s">
        <v>583</v>
      </c>
      <c r="F904" s="55" t="s">
        <v>443</v>
      </c>
    </row>
    <row r="905" spans="2:6" ht="13.8">
      <c r="B905" s="55" t="s">
        <v>574</v>
      </c>
      <c r="C905" s="55" t="s">
        <v>598</v>
      </c>
      <c r="D905" s="55" t="s">
        <v>599</v>
      </c>
      <c r="E905" s="55" t="s">
        <v>584</v>
      </c>
      <c r="F905" s="55" t="s">
        <v>445</v>
      </c>
    </row>
    <row r="906" spans="2:6" ht="13.8">
      <c r="B906" s="55" t="s">
        <v>574</v>
      </c>
      <c r="C906" s="55" t="s">
        <v>598</v>
      </c>
      <c r="D906" s="55" t="s">
        <v>599</v>
      </c>
      <c r="E906" s="55" t="s">
        <v>585</v>
      </c>
      <c r="F906" s="55" t="s">
        <v>447</v>
      </c>
    </row>
    <row r="907" spans="2:6" ht="13.8">
      <c r="B907" s="55" t="s">
        <v>574</v>
      </c>
      <c r="C907" s="55" t="s">
        <v>600</v>
      </c>
      <c r="D907" s="55" t="s">
        <v>601</v>
      </c>
      <c r="E907" s="55" t="s">
        <v>577</v>
      </c>
      <c r="F907" s="55" t="s">
        <v>284</v>
      </c>
    </row>
    <row r="908" spans="2:6" ht="13.8">
      <c r="B908" s="55" t="s">
        <v>574</v>
      </c>
      <c r="C908" s="55" t="s">
        <v>600</v>
      </c>
      <c r="D908" s="55" t="s">
        <v>601</v>
      </c>
      <c r="E908" s="55" t="s">
        <v>578</v>
      </c>
      <c r="F908" s="55" t="s">
        <v>433</v>
      </c>
    </row>
    <row r="909" spans="2:6" ht="13.8">
      <c r="B909" s="55" t="s">
        <v>574</v>
      </c>
      <c r="C909" s="55" t="s">
        <v>600</v>
      </c>
      <c r="D909" s="55" t="s">
        <v>601</v>
      </c>
      <c r="E909" s="55" t="s">
        <v>579</v>
      </c>
      <c r="F909" s="55" t="s">
        <v>435</v>
      </c>
    </row>
    <row r="910" spans="2:6" ht="13.8">
      <c r="B910" s="55" t="s">
        <v>574</v>
      </c>
      <c r="C910" s="55" t="s">
        <v>600</v>
      </c>
      <c r="D910" s="55" t="s">
        <v>601</v>
      </c>
      <c r="E910" s="55" t="s">
        <v>580</v>
      </c>
      <c r="F910" s="55" t="s">
        <v>437</v>
      </c>
    </row>
    <row r="911" spans="2:6" ht="13.8">
      <c r="B911" s="55" t="s">
        <v>574</v>
      </c>
      <c r="C911" s="55" t="s">
        <v>600</v>
      </c>
      <c r="D911" s="55" t="s">
        <v>601</v>
      </c>
      <c r="E911" s="55" t="s">
        <v>581</v>
      </c>
      <c r="F911" s="55" t="s">
        <v>439</v>
      </c>
    </row>
    <row r="912" spans="2:6" ht="13.8">
      <c r="B912" s="55" t="s">
        <v>574</v>
      </c>
      <c r="C912" s="55" t="s">
        <v>600</v>
      </c>
      <c r="D912" s="55" t="s">
        <v>601</v>
      </c>
      <c r="E912" s="55" t="s">
        <v>582</v>
      </c>
      <c r="F912" s="55" t="s">
        <v>441</v>
      </c>
    </row>
    <row r="913" spans="2:6" ht="13.8">
      <c r="B913" s="55" t="s">
        <v>574</v>
      </c>
      <c r="C913" s="55" t="s">
        <v>600</v>
      </c>
      <c r="D913" s="55" t="s">
        <v>601</v>
      </c>
      <c r="E913" s="55" t="s">
        <v>583</v>
      </c>
      <c r="F913" s="55" t="s">
        <v>443</v>
      </c>
    </row>
    <row r="914" spans="2:6" ht="13.8">
      <c r="B914" s="55" t="s">
        <v>574</v>
      </c>
      <c r="C914" s="55" t="s">
        <v>600</v>
      </c>
      <c r="D914" s="55" t="s">
        <v>601</v>
      </c>
      <c r="E914" s="55" t="s">
        <v>584</v>
      </c>
      <c r="F914" s="55" t="s">
        <v>445</v>
      </c>
    </row>
    <row r="915" spans="2:6" ht="13.8">
      <c r="B915" s="55" t="s">
        <v>574</v>
      </c>
      <c r="C915" s="55" t="s">
        <v>600</v>
      </c>
      <c r="D915" s="55" t="s">
        <v>601</v>
      </c>
      <c r="E915" s="55" t="s">
        <v>585</v>
      </c>
      <c r="F915" s="55" t="s">
        <v>447</v>
      </c>
    </row>
    <row r="916" spans="2:6" ht="13.8">
      <c r="B916" s="55" t="s">
        <v>574</v>
      </c>
      <c r="C916" s="55" t="s">
        <v>602</v>
      </c>
      <c r="D916" s="55" t="s">
        <v>603</v>
      </c>
      <c r="E916" s="55" t="s">
        <v>577</v>
      </c>
      <c r="F916" s="55" t="s">
        <v>284</v>
      </c>
    </row>
    <row r="917" spans="2:6" ht="13.8">
      <c r="B917" s="55" t="s">
        <v>574</v>
      </c>
      <c r="C917" s="55" t="s">
        <v>602</v>
      </c>
      <c r="D917" s="55" t="s">
        <v>603</v>
      </c>
      <c r="E917" s="55" t="s">
        <v>578</v>
      </c>
      <c r="F917" s="55" t="s">
        <v>433</v>
      </c>
    </row>
    <row r="918" spans="2:6" ht="13.8">
      <c r="B918" s="55" t="s">
        <v>574</v>
      </c>
      <c r="C918" s="55" t="s">
        <v>602</v>
      </c>
      <c r="D918" s="55" t="s">
        <v>603</v>
      </c>
      <c r="E918" s="55" t="s">
        <v>579</v>
      </c>
      <c r="F918" s="55" t="s">
        <v>435</v>
      </c>
    </row>
    <row r="919" spans="2:6" ht="13.8">
      <c r="B919" s="55" t="s">
        <v>574</v>
      </c>
      <c r="C919" s="55" t="s">
        <v>602</v>
      </c>
      <c r="D919" s="55" t="s">
        <v>603</v>
      </c>
      <c r="E919" s="55" t="s">
        <v>580</v>
      </c>
      <c r="F919" s="55" t="s">
        <v>437</v>
      </c>
    </row>
    <row r="920" spans="2:6" ht="13.8">
      <c r="B920" s="55" t="s">
        <v>574</v>
      </c>
      <c r="C920" s="55" t="s">
        <v>602</v>
      </c>
      <c r="D920" s="55" t="s">
        <v>603</v>
      </c>
      <c r="E920" s="55" t="s">
        <v>581</v>
      </c>
      <c r="F920" s="55" t="s">
        <v>439</v>
      </c>
    </row>
    <row r="921" spans="2:6" ht="13.8">
      <c r="B921" s="55" t="s">
        <v>574</v>
      </c>
      <c r="C921" s="55" t="s">
        <v>602</v>
      </c>
      <c r="D921" s="55" t="s">
        <v>603</v>
      </c>
      <c r="E921" s="55" t="s">
        <v>582</v>
      </c>
      <c r="F921" s="55" t="s">
        <v>441</v>
      </c>
    </row>
    <row r="922" spans="2:6" ht="13.8">
      <c r="B922" s="55" t="s">
        <v>574</v>
      </c>
      <c r="C922" s="55" t="s">
        <v>602</v>
      </c>
      <c r="D922" s="55" t="s">
        <v>603</v>
      </c>
      <c r="E922" s="55" t="s">
        <v>583</v>
      </c>
      <c r="F922" s="55" t="s">
        <v>443</v>
      </c>
    </row>
    <row r="923" spans="2:6" ht="13.8">
      <c r="B923" s="55" t="s">
        <v>574</v>
      </c>
      <c r="C923" s="55" t="s">
        <v>602</v>
      </c>
      <c r="D923" s="55" t="s">
        <v>603</v>
      </c>
      <c r="E923" s="55" t="s">
        <v>584</v>
      </c>
      <c r="F923" s="55" t="s">
        <v>445</v>
      </c>
    </row>
    <row r="924" spans="2:6" ht="13.8">
      <c r="B924" s="55" t="s">
        <v>574</v>
      </c>
      <c r="C924" s="55" t="s">
        <v>602</v>
      </c>
      <c r="D924" s="55" t="s">
        <v>603</v>
      </c>
      <c r="E924" s="55" t="s">
        <v>585</v>
      </c>
      <c r="F924" s="55" t="s">
        <v>447</v>
      </c>
    </row>
    <row r="925" spans="2:6" ht="13.8">
      <c r="B925" s="55" t="s">
        <v>574</v>
      </c>
      <c r="C925" s="55" t="s">
        <v>604</v>
      </c>
      <c r="D925" s="55" t="s">
        <v>605</v>
      </c>
      <c r="E925" s="55" t="s">
        <v>577</v>
      </c>
      <c r="F925" s="55" t="s">
        <v>284</v>
      </c>
    </row>
    <row r="926" spans="2:6" ht="13.8">
      <c r="B926" s="55" t="s">
        <v>574</v>
      </c>
      <c r="C926" s="55" t="s">
        <v>604</v>
      </c>
      <c r="D926" s="55" t="s">
        <v>605</v>
      </c>
      <c r="E926" s="55" t="s">
        <v>578</v>
      </c>
      <c r="F926" s="55" t="s">
        <v>433</v>
      </c>
    </row>
    <row r="927" spans="2:6" ht="13.8">
      <c r="B927" s="55" t="s">
        <v>574</v>
      </c>
      <c r="C927" s="55" t="s">
        <v>604</v>
      </c>
      <c r="D927" s="55" t="s">
        <v>605</v>
      </c>
      <c r="E927" s="55" t="s">
        <v>579</v>
      </c>
      <c r="F927" s="55" t="s">
        <v>435</v>
      </c>
    </row>
    <row r="928" spans="2:6" ht="13.8">
      <c r="B928" s="55" t="s">
        <v>574</v>
      </c>
      <c r="C928" s="55" t="s">
        <v>604</v>
      </c>
      <c r="D928" s="55" t="s">
        <v>605</v>
      </c>
      <c r="E928" s="55" t="s">
        <v>580</v>
      </c>
      <c r="F928" s="55" t="s">
        <v>437</v>
      </c>
    </row>
    <row r="929" spans="2:6" ht="13.8">
      <c r="B929" s="55" t="s">
        <v>574</v>
      </c>
      <c r="C929" s="55" t="s">
        <v>604</v>
      </c>
      <c r="D929" s="55" t="s">
        <v>605</v>
      </c>
      <c r="E929" s="55" t="s">
        <v>581</v>
      </c>
      <c r="F929" s="55" t="s">
        <v>439</v>
      </c>
    </row>
    <row r="930" spans="2:6" ht="13.8">
      <c r="B930" s="55" t="s">
        <v>574</v>
      </c>
      <c r="C930" s="55" t="s">
        <v>604</v>
      </c>
      <c r="D930" s="55" t="s">
        <v>605</v>
      </c>
      <c r="E930" s="55" t="s">
        <v>582</v>
      </c>
      <c r="F930" s="55" t="s">
        <v>441</v>
      </c>
    </row>
    <row r="931" spans="2:6" ht="13.8">
      <c r="B931" s="55" t="s">
        <v>574</v>
      </c>
      <c r="C931" s="55" t="s">
        <v>604</v>
      </c>
      <c r="D931" s="55" t="s">
        <v>605</v>
      </c>
      <c r="E931" s="55" t="s">
        <v>583</v>
      </c>
      <c r="F931" s="55" t="s">
        <v>443</v>
      </c>
    </row>
    <row r="932" spans="2:6" ht="13.8">
      <c r="B932" s="55" t="s">
        <v>574</v>
      </c>
      <c r="C932" s="55" t="s">
        <v>606</v>
      </c>
      <c r="D932" s="55" t="s">
        <v>605</v>
      </c>
      <c r="E932" s="55" t="s">
        <v>607</v>
      </c>
      <c r="F932" s="55" t="s">
        <v>445</v>
      </c>
    </row>
    <row r="933" spans="2:6" ht="13.8">
      <c r="B933" s="55" t="s">
        <v>574</v>
      </c>
      <c r="C933" s="55" t="s">
        <v>604</v>
      </c>
      <c r="D933" s="55" t="s">
        <v>605</v>
      </c>
      <c r="E933" s="55" t="s">
        <v>585</v>
      </c>
      <c r="F933" s="55" t="s">
        <v>447</v>
      </c>
    </row>
    <row r="934" spans="2:6" ht="13.8">
      <c r="B934" s="55" t="s">
        <v>574</v>
      </c>
      <c r="C934" s="55" t="s">
        <v>608</v>
      </c>
      <c r="D934" s="55" t="s">
        <v>609</v>
      </c>
      <c r="E934" s="55" t="s">
        <v>577</v>
      </c>
      <c r="F934" s="55" t="s">
        <v>284</v>
      </c>
    </row>
    <row r="935" spans="2:6" ht="13.8">
      <c r="B935" s="55" t="s">
        <v>574</v>
      </c>
      <c r="C935" s="55" t="s">
        <v>608</v>
      </c>
      <c r="D935" s="55" t="s">
        <v>609</v>
      </c>
      <c r="E935" s="55" t="s">
        <v>578</v>
      </c>
      <c r="F935" s="55" t="s">
        <v>433</v>
      </c>
    </row>
    <row r="936" spans="2:6" ht="13.8">
      <c r="B936" s="55" t="s">
        <v>574</v>
      </c>
      <c r="C936" s="55" t="s">
        <v>608</v>
      </c>
      <c r="D936" s="55" t="s">
        <v>609</v>
      </c>
      <c r="E936" s="55" t="s">
        <v>592</v>
      </c>
      <c r="F936" s="55" t="s">
        <v>451</v>
      </c>
    </row>
    <row r="937" spans="2:6" ht="13.8">
      <c r="B937" s="55" t="s">
        <v>574</v>
      </c>
      <c r="C937" s="55" t="s">
        <v>608</v>
      </c>
      <c r="D937" s="55" t="s">
        <v>609</v>
      </c>
      <c r="E937" s="55" t="s">
        <v>593</v>
      </c>
      <c r="F937" s="55" t="s">
        <v>449</v>
      </c>
    </row>
    <row r="938" spans="2:6" ht="13.8">
      <c r="B938" s="55" t="s">
        <v>574</v>
      </c>
      <c r="C938" s="55" t="s">
        <v>608</v>
      </c>
      <c r="D938" s="55" t="s">
        <v>609</v>
      </c>
      <c r="E938" s="55" t="s">
        <v>579</v>
      </c>
      <c r="F938" s="55" t="s">
        <v>435</v>
      </c>
    </row>
    <row r="939" spans="2:6" ht="13.8">
      <c r="B939" s="55" t="s">
        <v>574</v>
      </c>
      <c r="C939" s="55" t="s">
        <v>608</v>
      </c>
      <c r="D939" s="55" t="s">
        <v>609</v>
      </c>
      <c r="E939" s="55" t="s">
        <v>580</v>
      </c>
      <c r="F939" s="55" t="s">
        <v>437</v>
      </c>
    </row>
    <row r="940" spans="2:6" ht="13.8">
      <c r="B940" s="55" t="s">
        <v>574</v>
      </c>
      <c r="C940" s="55" t="s">
        <v>608</v>
      </c>
      <c r="D940" s="55" t="s">
        <v>609</v>
      </c>
      <c r="E940" s="55" t="s">
        <v>581</v>
      </c>
      <c r="F940" s="55" t="s">
        <v>439</v>
      </c>
    </row>
    <row r="941" spans="2:6" ht="13.8">
      <c r="B941" s="55" t="s">
        <v>574</v>
      </c>
      <c r="C941" s="55" t="s">
        <v>608</v>
      </c>
      <c r="D941" s="55" t="s">
        <v>609</v>
      </c>
      <c r="E941" s="55" t="s">
        <v>582</v>
      </c>
      <c r="F941" s="55" t="s">
        <v>441</v>
      </c>
    </row>
    <row r="942" spans="2:6" ht="13.8">
      <c r="B942" s="55" t="s">
        <v>574</v>
      </c>
      <c r="C942" s="55" t="s">
        <v>608</v>
      </c>
      <c r="D942" s="55" t="s">
        <v>609</v>
      </c>
      <c r="E942" s="55" t="s">
        <v>583</v>
      </c>
      <c r="F942" s="55" t="s">
        <v>443</v>
      </c>
    </row>
    <row r="943" spans="2:6" ht="13.8">
      <c r="B943" s="55" t="s">
        <v>574</v>
      </c>
      <c r="C943" s="55" t="s">
        <v>608</v>
      </c>
      <c r="D943" s="55" t="s">
        <v>609</v>
      </c>
      <c r="E943" s="55" t="s">
        <v>584</v>
      </c>
      <c r="F943" s="55" t="s">
        <v>445</v>
      </c>
    </row>
    <row r="944" spans="2:6" ht="13.8">
      <c r="B944" s="55" t="s">
        <v>574</v>
      </c>
      <c r="C944" s="55" t="s">
        <v>608</v>
      </c>
      <c r="D944" s="55" t="s">
        <v>609</v>
      </c>
      <c r="E944" s="55" t="s">
        <v>585</v>
      </c>
      <c r="F944" s="55" t="s">
        <v>447</v>
      </c>
    </row>
    <row r="945" spans="2:6" ht="13.8">
      <c r="B945" s="55" t="s">
        <v>574</v>
      </c>
      <c r="C945" s="55" t="s">
        <v>610</v>
      </c>
      <c r="D945" s="55" t="s">
        <v>611</v>
      </c>
      <c r="E945" s="55" t="s">
        <v>577</v>
      </c>
      <c r="F945" s="55" t="s">
        <v>284</v>
      </c>
    </row>
    <row r="946" spans="2:6" ht="13.8">
      <c r="B946" s="55" t="s">
        <v>574</v>
      </c>
      <c r="C946" s="55" t="s">
        <v>610</v>
      </c>
      <c r="D946" s="55" t="s">
        <v>611</v>
      </c>
      <c r="E946" s="55" t="s">
        <v>578</v>
      </c>
      <c r="F946" s="55" t="s">
        <v>433</v>
      </c>
    </row>
    <row r="947" spans="2:6" ht="13.8">
      <c r="B947" s="55" t="s">
        <v>574</v>
      </c>
      <c r="C947" s="55" t="s">
        <v>610</v>
      </c>
      <c r="D947" s="55" t="s">
        <v>611</v>
      </c>
      <c r="E947" s="55" t="s">
        <v>592</v>
      </c>
      <c r="F947" s="55" t="s">
        <v>451</v>
      </c>
    </row>
    <row r="948" spans="2:6" ht="13.8">
      <c r="B948" s="55" t="s">
        <v>574</v>
      </c>
      <c r="C948" s="55" t="s">
        <v>610</v>
      </c>
      <c r="D948" s="55" t="s">
        <v>611</v>
      </c>
      <c r="E948" s="55" t="s">
        <v>593</v>
      </c>
      <c r="F948" s="55" t="s">
        <v>449</v>
      </c>
    </row>
    <row r="949" spans="2:6" ht="13.8">
      <c r="B949" s="55" t="s">
        <v>574</v>
      </c>
      <c r="C949" s="55" t="s">
        <v>610</v>
      </c>
      <c r="D949" s="55" t="s">
        <v>611</v>
      </c>
      <c r="E949" s="55" t="s">
        <v>579</v>
      </c>
      <c r="F949" s="55" t="s">
        <v>435</v>
      </c>
    </row>
    <row r="950" spans="2:6" ht="13.8">
      <c r="B950" s="55" t="s">
        <v>574</v>
      </c>
      <c r="C950" s="55" t="s">
        <v>610</v>
      </c>
      <c r="D950" s="55" t="s">
        <v>611</v>
      </c>
      <c r="E950" s="55" t="s">
        <v>580</v>
      </c>
      <c r="F950" s="55" t="s">
        <v>437</v>
      </c>
    </row>
    <row r="951" spans="2:6" ht="13.8">
      <c r="B951" s="55" t="s">
        <v>574</v>
      </c>
      <c r="C951" s="55" t="s">
        <v>610</v>
      </c>
      <c r="D951" s="55" t="s">
        <v>611</v>
      </c>
      <c r="E951" s="55" t="s">
        <v>581</v>
      </c>
      <c r="F951" s="55" t="s">
        <v>439</v>
      </c>
    </row>
    <row r="952" spans="2:6" ht="13.8">
      <c r="B952" s="55" t="s">
        <v>574</v>
      </c>
      <c r="C952" s="55" t="s">
        <v>610</v>
      </c>
      <c r="D952" s="55" t="s">
        <v>611</v>
      </c>
      <c r="E952" s="55" t="s">
        <v>582</v>
      </c>
      <c r="F952" s="55" t="s">
        <v>441</v>
      </c>
    </row>
    <row r="953" spans="2:6" ht="13.8">
      <c r="B953" s="55" t="s">
        <v>574</v>
      </c>
      <c r="C953" s="55" t="s">
        <v>610</v>
      </c>
      <c r="D953" s="55" t="s">
        <v>611</v>
      </c>
      <c r="E953" s="55" t="s">
        <v>583</v>
      </c>
      <c r="F953" s="55" t="s">
        <v>443</v>
      </c>
    </row>
    <row r="954" spans="2:6" ht="13.8">
      <c r="B954" s="55" t="s">
        <v>574</v>
      </c>
      <c r="C954" s="55" t="s">
        <v>612</v>
      </c>
      <c r="D954" s="55" t="s">
        <v>611</v>
      </c>
      <c r="E954" s="55" t="s">
        <v>607</v>
      </c>
      <c r="F954" s="55" t="s">
        <v>445</v>
      </c>
    </row>
    <row r="955" spans="2:6" ht="13.8">
      <c r="B955" s="55" t="s">
        <v>574</v>
      </c>
      <c r="C955" s="55" t="s">
        <v>610</v>
      </c>
      <c r="D955" s="55" t="s">
        <v>611</v>
      </c>
      <c r="E955" s="55" t="s">
        <v>585</v>
      </c>
      <c r="F955" s="55" t="s">
        <v>447</v>
      </c>
    </row>
    <row r="956" spans="2:6" ht="13.8">
      <c r="B956" s="55" t="s">
        <v>574</v>
      </c>
      <c r="C956" s="55" t="s">
        <v>613</v>
      </c>
      <c r="D956" s="55" t="s">
        <v>614</v>
      </c>
      <c r="E956" s="55" t="s">
        <v>577</v>
      </c>
      <c r="F956" s="55" t="s">
        <v>284</v>
      </c>
    </row>
    <row r="957" spans="2:6" ht="13.8">
      <c r="B957" s="55" t="s">
        <v>574</v>
      </c>
      <c r="C957" s="55" t="s">
        <v>613</v>
      </c>
      <c r="D957" s="55" t="s">
        <v>614</v>
      </c>
      <c r="E957" s="55" t="s">
        <v>578</v>
      </c>
      <c r="F957" s="55" t="s">
        <v>433</v>
      </c>
    </row>
    <row r="958" spans="2:6" ht="13.8">
      <c r="B958" s="55" t="s">
        <v>574</v>
      </c>
      <c r="C958" s="55" t="s">
        <v>613</v>
      </c>
      <c r="D958" s="55" t="s">
        <v>614</v>
      </c>
      <c r="E958" s="55" t="s">
        <v>579</v>
      </c>
      <c r="F958" s="55" t="s">
        <v>435</v>
      </c>
    </row>
    <row r="959" spans="2:6" ht="13.8">
      <c r="B959" s="55" t="s">
        <v>574</v>
      </c>
      <c r="C959" s="55" t="s">
        <v>613</v>
      </c>
      <c r="D959" s="55" t="s">
        <v>614</v>
      </c>
      <c r="E959" s="55" t="s">
        <v>580</v>
      </c>
      <c r="F959" s="55" t="s">
        <v>437</v>
      </c>
    </row>
    <row r="960" spans="2:6" ht="13.8">
      <c r="B960" s="55" t="s">
        <v>574</v>
      </c>
      <c r="C960" s="55" t="s">
        <v>613</v>
      </c>
      <c r="D960" s="55" t="s">
        <v>614</v>
      </c>
      <c r="E960" s="55" t="s">
        <v>581</v>
      </c>
      <c r="F960" s="55" t="s">
        <v>439</v>
      </c>
    </row>
    <row r="961" spans="2:6" ht="13.8">
      <c r="B961" s="55" t="s">
        <v>574</v>
      </c>
      <c r="C961" s="55" t="s">
        <v>613</v>
      </c>
      <c r="D961" s="55" t="s">
        <v>614</v>
      </c>
      <c r="E961" s="55" t="s">
        <v>582</v>
      </c>
      <c r="F961" s="55" t="s">
        <v>441</v>
      </c>
    </row>
    <row r="962" spans="2:6" ht="13.8">
      <c r="B962" s="55" t="s">
        <v>574</v>
      </c>
      <c r="C962" s="55" t="s">
        <v>613</v>
      </c>
      <c r="D962" s="55" t="s">
        <v>614</v>
      </c>
      <c r="E962" s="55" t="s">
        <v>583</v>
      </c>
      <c r="F962" s="55" t="s">
        <v>443</v>
      </c>
    </row>
    <row r="963" spans="2:6" ht="13.8">
      <c r="B963" s="55" t="s">
        <v>574</v>
      </c>
      <c r="C963" s="55" t="s">
        <v>613</v>
      </c>
      <c r="D963" s="55" t="s">
        <v>614</v>
      </c>
      <c r="E963" s="55" t="s">
        <v>584</v>
      </c>
      <c r="F963" s="55" t="s">
        <v>445</v>
      </c>
    </row>
    <row r="964" spans="2:6" ht="13.8">
      <c r="B964" s="55" t="s">
        <v>574</v>
      </c>
      <c r="C964" s="55" t="s">
        <v>613</v>
      </c>
      <c r="D964" s="55" t="s">
        <v>614</v>
      </c>
      <c r="E964" s="55" t="s">
        <v>585</v>
      </c>
      <c r="F964" s="55" t="s">
        <v>447</v>
      </c>
    </row>
    <row r="965" spans="2:6" ht="13.8">
      <c r="B965" s="55" t="s">
        <v>574</v>
      </c>
      <c r="C965" s="55" t="s">
        <v>615</v>
      </c>
      <c r="D965" s="55" t="s">
        <v>616</v>
      </c>
      <c r="E965" s="55" t="s">
        <v>577</v>
      </c>
      <c r="F965" s="55" t="s">
        <v>284</v>
      </c>
    </row>
    <row r="966" spans="2:6" ht="13.8">
      <c r="B966" s="55" t="s">
        <v>574</v>
      </c>
      <c r="C966" s="55" t="s">
        <v>615</v>
      </c>
      <c r="D966" s="55" t="s">
        <v>616</v>
      </c>
      <c r="E966" s="55" t="s">
        <v>578</v>
      </c>
      <c r="F966" s="55" t="s">
        <v>433</v>
      </c>
    </row>
    <row r="967" spans="2:6" ht="13.8">
      <c r="B967" s="55" t="s">
        <v>574</v>
      </c>
      <c r="C967" s="55" t="s">
        <v>615</v>
      </c>
      <c r="D967" s="55" t="s">
        <v>616</v>
      </c>
      <c r="E967" s="55" t="s">
        <v>579</v>
      </c>
      <c r="F967" s="55" t="s">
        <v>435</v>
      </c>
    </row>
    <row r="968" spans="2:6" ht="13.8">
      <c r="B968" s="55" t="s">
        <v>574</v>
      </c>
      <c r="C968" s="55" t="s">
        <v>615</v>
      </c>
      <c r="D968" s="55" t="s">
        <v>616</v>
      </c>
      <c r="E968" s="55" t="s">
        <v>580</v>
      </c>
      <c r="F968" s="55" t="s">
        <v>437</v>
      </c>
    </row>
    <row r="969" spans="2:6" ht="13.8">
      <c r="B969" s="55" t="s">
        <v>574</v>
      </c>
      <c r="C969" s="55" t="s">
        <v>615</v>
      </c>
      <c r="D969" s="55" t="s">
        <v>616</v>
      </c>
      <c r="E969" s="55" t="s">
        <v>581</v>
      </c>
      <c r="F969" s="55" t="s">
        <v>439</v>
      </c>
    </row>
    <row r="970" spans="2:6" ht="13.8">
      <c r="B970" s="55" t="s">
        <v>574</v>
      </c>
      <c r="C970" s="55" t="s">
        <v>615</v>
      </c>
      <c r="D970" s="55" t="s">
        <v>616</v>
      </c>
      <c r="E970" s="55" t="s">
        <v>582</v>
      </c>
      <c r="F970" s="55" t="s">
        <v>441</v>
      </c>
    </row>
    <row r="971" spans="2:6" ht="13.8">
      <c r="B971" s="55" t="s">
        <v>574</v>
      </c>
      <c r="C971" s="55" t="s">
        <v>615</v>
      </c>
      <c r="D971" s="55" t="s">
        <v>616</v>
      </c>
      <c r="E971" s="55" t="s">
        <v>583</v>
      </c>
      <c r="F971" s="55" t="s">
        <v>443</v>
      </c>
    </row>
    <row r="972" spans="2:6" ht="13.8">
      <c r="B972" s="55" t="s">
        <v>574</v>
      </c>
      <c r="C972" s="55" t="s">
        <v>615</v>
      </c>
      <c r="D972" s="55" t="s">
        <v>616</v>
      </c>
      <c r="E972" s="55" t="s">
        <v>584</v>
      </c>
      <c r="F972" s="55" t="s">
        <v>445</v>
      </c>
    </row>
    <row r="973" spans="2:6" ht="13.8">
      <c r="B973" s="55" t="s">
        <v>574</v>
      </c>
      <c r="C973" s="55" t="s">
        <v>615</v>
      </c>
      <c r="D973" s="55" t="s">
        <v>616</v>
      </c>
      <c r="E973" s="55" t="s">
        <v>585</v>
      </c>
      <c r="F973" s="55" t="s">
        <v>447</v>
      </c>
    </row>
    <row r="974" spans="2:6" ht="13.8">
      <c r="B974" s="55" t="s">
        <v>574</v>
      </c>
      <c r="C974" s="55" t="s">
        <v>617</v>
      </c>
      <c r="D974" s="55" t="s">
        <v>618</v>
      </c>
      <c r="E974" s="55" t="s">
        <v>577</v>
      </c>
      <c r="F974" s="55" t="s">
        <v>284</v>
      </c>
    </row>
    <row r="975" spans="2:6" ht="13.8">
      <c r="B975" s="55" t="s">
        <v>574</v>
      </c>
      <c r="C975" s="55" t="s">
        <v>617</v>
      </c>
      <c r="D975" s="55" t="s">
        <v>618</v>
      </c>
      <c r="E975" s="55" t="s">
        <v>578</v>
      </c>
      <c r="F975" s="55" t="s">
        <v>433</v>
      </c>
    </row>
    <row r="976" spans="2:6" ht="13.8">
      <c r="B976" s="55" t="s">
        <v>574</v>
      </c>
      <c r="C976" s="55" t="s">
        <v>617</v>
      </c>
      <c r="D976" s="55" t="s">
        <v>618</v>
      </c>
      <c r="E976" s="55" t="s">
        <v>579</v>
      </c>
      <c r="F976" s="55" t="s">
        <v>435</v>
      </c>
    </row>
    <row r="977" spans="2:6" ht="13.8">
      <c r="B977" s="55" t="s">
        <v>574</v>
      </c>
      <c r="C977" s="55" t="s">
        <v>617</v>
      </c>
      <c r="D977" s="55" t="s">
        <v>618</v>
      </c>
      <c r="E977" s="55" t="s">
        <v>580</v>
      </c>
      <c r="F977" s="55" t="s">
        <v>437</v>
      </c>
    </row>
    <row r="978" spans="2:6" ht="13.8">
      <c r="B978" s="55" t="s">
        <v>574</v>
      </c>
      <c r="C978" s="55" t="s">
        <v>617</v>
      </c>
      <c r="D978" s="55" t="s">
        <v>618</v>
      </c>
      <c r="E978" s="55" t="s">
        <v>581</v>
      </c>
      <c r="F978" s="55" t="s">
        <v>439</v>
      </c>
    </row>
    <row r="979" spans="2:6" ht="13.8">
      <c r="B979" s="55" t="s">
        <v>574</v>
      </c>
      <c r="C979" s="55" t="s">
        <v>617</v>
      </c>
      <c r="D979" s="55" t="s">
        <v>618</v>
      </c>
      <c r="E979" s="55" t="s">
        <v>582</v>
      </c>
      <c r="F979" s="55" t="s">
        <v>441</v>
      </c>
    </row>
    <row r="980" spans="2:6" ht="13.8">
      <c r="B980" s="55" t="s">
        <v>574</v>
      </c>
      <c r="C980" s="55" t="s">
        <v>617</v>
      </c>
      <c r="D980" s="55" t="s">
        <v>618</v>
      </c>
      <c r="E980" s="55" t="s">
        <v>583</v>
      </c>
      <c r="F980" s="55" t="s">
        <v>443</v>
      </c>
    </row>
    <row r="981" spans="2:6" ht="13.8">
      <c r="B981" s="55" t="s">
        <v>574</v>
      </c>
      <c r="C981" s="55" t="s">
        <v>617</v>
      </c>
      <c r="D981" s="55" t="s">
        <v>618</v>
      </c>
      <c r="E981" s="55" t="s">
        <v>584</v>
      </c>
      <c r="F981" s="55" t="s">
        <v>445</v>
      </c>
    </row>
    <row r="982" spans="2:6" ht="13.8">
      <c r="B982" s="55" t="s">
        <v>574</v>
      </c>
      <c r="C982" s="55" t="s">
        <v>617</v>
      </c>
      <c r="D982" s="55" t="s">
        <v>618</v>
      </c>
      <c r="E982" s="55" t="s">
        <v>585</v>
      </c>
      <c r="F982" s="55" t="s">
        <v>447</v>
      </c>
    </row>
    <row r="983" spans="2:6" ht="13.8">
      <c r="B983" s="55" t="s">
        <v>574</v>
      </c>
      <c r="C983" s="55" t="s">
        <v>619</v>
      </c>
      <c r="D983" s="55" t="s">
        <v>620</v>
      </c>
      <c r="E983" s="55" t="s">
        <v>577</v>
      </c>
      <c r="F983" s="55" t="s">
        <v>284</v>
      </c>
    </row>
    <row r="984" spans="2:6" ht="13.8">
      <c r="B984" s="55" t="s">
        <v>574</v>
      </c>
      <c r="C984" s="55" t="s">
        <v>619</v>
      </c>
      <c r="D984" s="55" t="s">
        <v>620</v>
      </c>
      <c r="E984" s="55" t="s">
        <v>578</v>
      </c>
      <c r="F984" s="55" t="s">
        <v>433</v>
      </c>
    </row>
    <row r="985" spans="2:6" ht="13.8">
      <c r="B985" s="55" t="s">
        <v>574</v>
      </c>
      <c r="C985" s="55" t="s">
        <v>619</v>
      </c>
      <c r="D985" s="55" t="s">
        <v>620</v>
      </c>
      <c r="E985" s="55" t="s">
        <v>579</v>
      </c>
      <c r="F985" s="55" t="s">
        <v>435</v>
      </c>
    </row>
    <row r="986" spans="2:6" ht="13.8">
      <c r="B986" s="55" t="s">
        <v>574</v>
      </c>
      <c r="C986" s="55" t="s">
        <v>619</v>
      </c>
      <c r="D986" s="55" t="s">
        <v>620</v>
      </c>
      <c r="E986" s="55" t="s">
        <v>580</v>
      </c>
      <c r="F986" s="55" t="s">
        <v>437</v>
      </c>
    </row>
    <row r="987" spans="2:6" ht="13.8">
      <c r="B987" s="55" t="s">
        <v>574</v>
      </c>
      <c r="C987" s="55" t="s">
        <v>619</v>
      </c>
      <c r="D987" s="55" t="s">
        <v>620</v>
      </c>
      <c r="E987" s="55" t="s">
        <v>581</v>
      </c>
      <c r="F987" s="55" t="s">
        <v>439</v>
      </c>
    </row>
    <row r="988" spans="2:6" ht="13.8">
      <c r="B988" s="55" t="s">
        <v>574</v>
      </c>
      <c r="C988" s="55" t="s">
        <v>619</v>
      </c>
      <c r="D988" s="55" t="s">
        <v>620</v>
      </c>
      <c r="E988" s="55" t="s">
        <v>582</v>
      </c>
      <c r="F988" s="55" t="s">
        <v>441</v>
      </c>
    </row>
    <row r="989" spans="2:6" ht="13.8">
      <c r="B989" s="55" t="s">
        <v>574</v>
      </c>
      <c r="C989" s="55" t="s">
        <v>619</v>
      </c>
      <c r="D989" s="55" t="s">
        <v>620</v>
      </c>
      <c r="E989" s="55" t="s">
        <v>583</v>
      </c>
      <c r="F989" s="55" t="s">
        <v>443</v>
      </c>
    </row>
    <row r="990" spans="2:6" ht="13.8">
      <c r="B990" s="55" t="s">
        <v>574</v>
      </c>
      <c r="C990" s="55" t="s">
        <v>619</v>
      </c>
      <c r="D990" s="55" t="s">
        <v>620</v>
      </c>
      <c r="E990" s="55" t="s">
        <v>607</v>
      </c>
      <c r="F990" s="55" t="s">
        <v>445</v>
      </c>
    </row>
    <row r="991" spans="2:6" ht="13.8">
      <c r="B991" s="55" t="s">
        <v>574</v>
      </c>
      <c r="C991" s="55" t="s">
        <v>619</v>
      </c>
      <c r="D991" s="55" t="s">
        <v>620</v>
      </c>
      <c r="E991" s="55" t="s">
        <v>585</v>
      </c>
      <c r="F991" s="55" t="s">
        <v>447</v>
      </c>
    </row>
    <row r="992" spans="2:6" ht="13.8">
      <c r="B992" s="55" t="s">
        <v>574</v>
      </c>
      <c r="C992" s="55" t="s">
        <v>621</v>
      </c>
      <c r="D992" s="55" t="s">
        <v>622</v>
      </c>
      <c r="E992" s="55" t="s">
        <v>577</v>
      </c>
      <c r="F992" s="55" t="s">
        <v>284</v>
      </c>
    </row>
    <row r="993" spans="2:6" ht="13.8">
      <c r="B993" s="55" t="s">
        <v>574</v>
      </c>
      <c r="C993" s="55" t="s">
        <v>623</v>
      </c>
      <c r="D993" s="55" t="s">
        <v>622</v>
      </c>
      <c r="E993" s="55" t="s">
        <v>578</v>
      </c>
      <c r="F993" s="55" t="s">
        <v>433</v>
      </c>
    </row>
    <row r="994" spans="2:6" ht="13.8">
      <c r="B994" s="55" t="s">
        <v>574</v>
      </c>
      <c r="C994" s="55" t="s">
        <v>623</v>
      </c>
      <c r="D994" s="55" t="s">
        <v>622</v>
      </c>
      <c r="E994" s="55" t="s">
        <v>579</v>
      </c>
      <c r="F994" s="55" t="s">
        <v>435</v>
      </c>
    </row>
    <row r="995" spans="2:6" ht="13.8">
      <c r="B995" s="55" t="s">
        <v>574</v>
      </c>
      <c r="C995" s="55" t="s">
        <v>623</v>
      </c>
      <c r="D995" s="55" t="s">
        <v>622</v>
      </c>
      <c r="E995" s="55" t="s">
        <v>580</v>
      </c>
      <c r="F995" s="55" t="s">
        <v>437</v>
      </c>
    </row>
    <row r="996" spans="2:6" ht="13.8">
      <c r="B996" s="55" t="s">
        <v>574</v>
      </c>
      <c r="C996" s="55" t="s">
        <v>623</v>
      </c>
      <c r="D996" s="55" t="s">
        <v>622</v>
      </c>
      <c r="E996" s="55" t="s">
        <v>581</v>
      </c>
      <c r="F996" s="55" t="s">
        <v>439</v>
      </c>
    </row>
    <row r="997" spans="2:6" ht="13.8">
      <c r="B997" s="55" t="s">
        <v>574</v>
      </c>
      <c r="C997" s="55" t="s">
        <v>623</v>
      </c>
      <c r="D997" s="55" t="s">
        <v>622</v>
      </c>
      <c r="E997" s="55" t="s">
        <v>582</v>
      </c>
      <c r="F997" s="55" t="s">
        <v>441</v>
      </c>
    </row>
    <row r="998" spans="2:6" ht="13.8">
      <c r="B998" s="55" t="s">
        <v>574</v>
      </c>
      <c r="C998" s="55" t="s">
        <v>623</v>
      </c>
      <c r="D998" s="55" t="s">
        <v>622</v>
      </c>
      <c r="E998" s="55" t="s">
        <v>583</v>
      </c>
      <c r="F998" s="55" t="s">
        <v>443</v>
      </c>
    </row>
    <row r="999" spans="2:6" ht="13.8">
      <c r="B999" s="55" t="s">
        <v>574</v>
      </c>
      <c r="C999" s="55" t="s">
        <v>623</v>
      </c>
      <c r="D999" s="55" t="s">
        <v>622</v>
      </c>
      <c r="E999" s="55" t="s">
        <v>584</v>
      </c>
      <c r="F999" s="55" t="s">
        <v>445</v>
      </c>
    </row>
    <row r="1000" spans="2:6" ht="13.8">
      <c r="B1000" s="55" t="s">
        <v>574</v>
      </c>
      <c r="C1000" s="55" t="s">
        <v>623</v>
      </c>
      <c r="D1000" s="55" t="s">
        <v>622</v>
      </c>
      <c r="E1000" s="55" t="s">
        <v>585</v>
      </c>
      <c r="F1000" s="55" t="s">
        <v>447</v>
      </c>
    </row>
    <row r="1001" spans="2:6" ht="13.8">
      <c r="B1001" s="55" t="s">
        <v>574</v>
      </c>
      <c r="C1001" s="55" t="s">
        <v>624</v>
      </c>
      <c r="D1001" s="55" t="s">
        <v>625</v>
      </c>
      <c r="E1001" s="55" t="s">
        <v>577</v>
      </c>
      <c r="F1001" s="55" t="s">
        <v>284</v>
      </c>
    </row>
    <row r="1002" spans="2:6" ht="13.8">
      <c r="B1002" s="55" t="s">
        <v>574</v>
      </c>
      <c r="C1002" s="55" t="s">
        <v>624</v>
      </c>
      <c r="D1002" s="55" t="s">
        <v>625</v>
      </c>
      <c r="E1002" s="55" t="s">
        <v>578</v>
      </c>
      <c r="F1002" s="55" t="s">
        <v>433</v>
      </c>
    </row>
    <row r="1003" spans="2:6" ht="13.8">
      <c r="B1003" s="55" t="s">
        <v>574</v>
      </c>
      <c r="C1003" s="55" t="s">
        <v>624</v>
      </c>
      <c r="D1003" s="55" t="s">
        <v>625</v>
      </c>
      <c r="E1003" s="55" t="s">
        <v>592</v>
      </c>
      <c r="F1003" s="55" t="s">
        <v>451</v>
      </c>
    </row>
    <row r="1004" spans="2:6" ht="13.8">
      <c r="B1004" s="55" t="s">
        <v>574</v>
      </c>
      <c r="C1004" s="55" t="s">
        <v>624</v>
      </c>
      <c r="D1004" s="55" t="s">
        <v>625</v>
      </c>
      <c r="E1004" s="55" t="s">
        <v>593</v>
      </c>
      <c r="F1004" s="55" t="s">
        <v>449</v>
      </c>
    </row>
    <row r="1005" spans="2:6" ht="13.8">
      <c r="B1005" s="55" t="s">
        <v>574</v>
      </c>
      <c r="C1005" s="55" t="s">
        <v>624</v>
      </c>
      <c r="D1005" s="55" t="s">
        <v>625</v>
      </c>
      <c r="E1005" s="55" t="s">
        <v>579</v>
      </c>
      <c r="F1005" s="55" t="s">
        <v>435</v>
      </c>
    </row>
    <row r="1006" spans="2:6" ht="13.8">
      <c r="B1006" s="55" t="s">
        <v>574</v>
      </c>
      <c r="C1006" s="55" t="s">
        <v>624</v>
      </c>
      <c r="D1006" s="55" t="s">
        <v>625</v>
      </c>
      <c r="E1006" s="55" t="s">
        <v>580</v>
      </c>
      <c r="F1006" s="55" t="s">
        <v>437</v>
      </c>
    </row>
    <row r="1007" spans="2:6" ht="13.8">
      <c r="B1007" s="55" t="s">
        <v>574</v>
      </c>
      <c r="C1007" s="55" t="s">
        <v>624</v>
      </c>
      <c r="D1007" s="55" t="s">
        <v>625</v>
      </c>
      <c r="E1007" s="55" t="s">
        <v>581</v>
      </c>
      <c r="F1007" s="55" t="s">
        <v>439</v>
      </c>
    </row>
    <row r="1008" spans="2:6" ht="13.8">
      <c r="B1008" s="55" t="s">
        <v>574</v>
      </c>
      <c r="C1008" s="55" t="s">
        <v>624</v>
      </c>
      <c r="D1008" s="55" t="s">
        <v>625</v>
      </c>
      <c r="E1008" s="55" t="s">
        <v>582</v>
      </c>
      <c r="F1008" s="55" t="s">
        <v>441</v>
      </c>
    </row>
    <row r="1009" spans="2:6" ht="13.8">
      <c r="B1009" s="55" t="s">
        <v>574</v>
      </c>
      <c r="C1009" s="55" t="s">
        <v>624</v>
      </c>
      <c r="D1009" s="55" t="s">
        <v>625</v>
      </c>
      <c r="E1009" s="55" t="s">
        <v>583</v>
      </c>
      <c r="F1009" s="55" t="s">
        <v>443</v>
      </c>
    </row>
    <row r="1010" spans="2:6" ht="13.8">
      <c r="B1010" s="55" t="s">
        <v>574</v>
      </c>
      <c r="C1010" s="55" t="s">
        <v>624</v>
      </c>
      <c r="D1010" s="55" t="s">
        <v>625</v>
      </c>
      <c r="E1010" s="55" t="s">
        <v>584</v>
      </c>
      <c r="F1010" s="55" t="s">
        <v>445</v>
      </c>
    </row>
    <row r="1011" spans="2:6" ht="13.8">
      <c r="B1011" s="55" t="s">
        <v>574</v>
      </c>
      <c r="C1011" s="55" t="s">
        <v>624</v>
      </c>
      <c r="D1011" s="55" t="s">
        <v>625</v>
      </c>
      <c r="E1011" s="55" t="s">
        <v>585</v>
      </c>
      <c r="F1011" s="55" t="s">
        <v>447</v>
      </c>
    </row>
    <row r="1012" spans="2:6" ht="13.8">
      <c r="B1012" s="55" t="s">
        <v>574</v>
      </c>
      <c r="C1012" s="55" t="s">
        <v>626</v>
      </c>
      <c r="D1012" s="55" t="s">
        <v>627</v>
      </c>
      <c r="E1012" s="55" t="s">
        <v>577</v>
      </c>
      <c r="F1012" s="55" t="s">
        <v>284</v>
      </c>
    </row>
    <row r="1013" spans="2:6" ht="13.8">
      <c r="B1013" s="55" t="s">
        <v>574</v>
      </c>
      <c r="C1013" s="55" t="s">
        <v>626</v>
      </c>
      <c r="D1013" s="55" t="s">
        <v>627</v>
      </c>
      <c r="E1013" s="55" t="s">
        <v>578</v>
      </c>
      <c r="F1013" s="55" t="s">
        <v>433</v>
      </c>
    </row>
    <row r="1014" spans="2:6" ht="13.8">
      <c r="B1014" s="55" t="s">
        <v>574</v>
      </c>
      <c r="C1014" s="55" t="s">
        <v>626</v>
      </c>
      <c r="D1014" s="55" t="s">
        <v>627</v>
      </c>
      <c r="E1014" s="55" t="s">
        <v>592</v>
      </c>
      <c r="F1014" s="55" t="s">
        <v>451</v>
      </c>
    </row>
    <row r="1015" spans="2:6" ht="13.8">
      <c r="B1015" s="55" t="s">
        <v>574</v>
      </c>
      <c r="C1015" s="55" t="s">
        <v>626</v>
      </c>
      <c r="D1015" s="55" t="s">
        <v>627</v>
      </c>
      <c r="E1015" s="55" t="s">
        <v>593</v>
      </c>
      <c r="F1015" s="55" t="s">
        <v>449</v>
      </c>
    </row>
    <row r="1016" spans="2:6" ht="13.8">
      <c r="B1016" s="55" t="s">
        <v>574</v>
      </c>
      <c r="C1016" s="55" t="s">
        <v>626</v>
      </c>
      <c r="D1016" s="55" t="s">
        <v>627</v>
      </c>
      <c r="E1016" s="55" t="s">
        <v>579</v>
      </c>
      <c r="F1016" s="55" t="s">
        <v>435</v>
      </c>
    </row>
    <row r="1017" spans="2:6" ht="13.8">
      <c r="B1017" s="55" t="s">
        <v>574</v>
      </c>
      <c r="C1017" s="55" t="s">
        <v>626</v>
      </c>
      <c r="D1017" s="55" t="s">
        <v>627</v>
      </c>
      <c r="E1017" s="55" t="s">
        <v>580</v>
      </c>
      <c r="F1017" s="55" t="s">
        <v>437</v>
      </c>
    </row>
    <row r="1018" spans="2:6" ht="13.8">
      <c r="B1018" s="55" t="s">
        <v>574</v>
      </c>
      <c r="C1018" s="55" t="s">
        <v>626</v>
      </c>
      <c r="D1018" s="55" t="s">
        <v>627</v>
      </c>
      <c r="E1018" s="55" t="s">
        <v>581</v>
      </c>
      <c r="F1018" s="55" t="s">
        <v>439</v>
      </c>
    </row>
    <row r="1019" spans="2:6" ht="13.8">
      <c r="B1019" s="55" t="s">
        <v>574</v>
      </c>
      <c r="C1019" s="55" t="s">
        <v>626</v>
      </c>
      <c r="D1019" s="55" t="s">
        <v>627</v>
      </c>
      <c r="E1019" s="55" t="s">
        <v>582</v>
      </c>
      <c r="F1019" s="55" t="s">
        <v>441</v>
      </c>
    </row>
    <row r="1020" spans="2:6" ht="13.8">
      <c r="B1020" s="55" t="s">
        <v>574</v>
      </c>
      <c r="C1020" s="55" t="s">
        <v>626</v>
      </c>
      <c r="D1020" s="55" t="s">
        <v>627</v>
      </c>
      <c r="E1020" s="55" t="s">
        <v>583</v>
      </c>
      <c r="F1020" s="55" t="s">
        <v>443</v>
      </c>
    </row>
    <row r="1021" spans="2:6" ht="13.8">
      <c r="B1021" s="55" t="s">
        <v>574</v>
      </c>
      <c r="C1021" s="55" t="s">
        <v>626</v>
      </c>
      <c r="D1021" s="55" t="s">
        <v>627</v>
      </c>
      <c r="E1021" s="55" t="s">
        <v>584</v>
      </c>
      <c r="F1021" s="55" t="s">
        <v>445</v>
      </c>
    </row>
    <row r="1022" spans="2:6" ht="13.8">
      <c r="B1022" s="55" t="s">
        <v>574</v>
      </c>
      <c r="C1022" s="55" t="s">
        <v>626</v>
      </c>
      <c r="D1022" s="55" t="s">
        <v>627</v>
      </c>
      <c r="E1022" s="55" t="s">
        <v>585</v>
      </c>
      <c r="F1022" s="55" t="s">
        <v>447</v>
      </c>
    </row>
    <row r="1023" spans="2:6" ht="13.8">
      <c r="B1023" s="55" t="s">
        <v>574</v>
      </c>
      <c r="C1023" s="55" t="s">
        <v>628</v>
      </c>
      <c r="D1023" s="55" t="s">
        <v>629</v>
      </c>
      <c r="E1023" s="55" t="s">
        <v>577</v>
      </c>
      <c r="F1023" s="55" t="s">
        <v>284</v>
      </c>
    </row>
    <row r="1024" spans="2:6" ht="13.8">
      <c r="B1024" s="55" t="s">
        <v>574</v>
      </c>
      <c r="C1024" s="55" t="s">
        <v>628</v>
      </c>
      <c r="D1024" s="55" t="s">
        <v>629</v>
      </c>
      <c r="E1024" s="55" t="s">
        <v>578</v>
      </c>
      <c r="F1024" s="55" t="s">
        <v>433</v>
      </c>
    </row>
    <row r="1025" spans="2:6" ht="13.8">
      <c r="B1025" s="55" t="s">
        <v>574</v>
      </c>
      <c r="C1025" s="55" t="s">
        <v>628</v>
      </c>
      <c r="D1025" s="55" t="s">
        <v>629</v>
      </c>
      <c r="E1025" s="55" t="s">
        <v>579</v>
      </c>
      <c r="F1025" s="55" t="s">
        <v>435</v>
      </c>
    </row>
    <row r="1026" spans="2:6" ht="13.8">
      <c r="B1026" s="55" t="s">
        <v>574</v>
      </c>
      <c r="C1026" s="55" t="s">
        <v>628</v>
      </c>
      <c r="D1026" s="55" t="s">
        <v>629</v>
      </c>
      <c r="E1026" s="55" t="s">
        <v>580</v>
      </c>
      <c r="F1026" s="55" t="s">
        <v>437</v>
      </c>
    </row>
    <row r="1027" spans="2:6" ht="13.8">
      <c r="B1027" s="55" t="s">
        <v>574</v>
      </c>
      <c r="C1027" s="55" t="s">
        <v>628</v>
      </c>
      <c r="D1027" s="55" t="s">
        <v>629</v>
      </c>
      <c r="E1027" s="55" t="s">
        <v>581</v>
      </c>
      <c r="F1027" s="55" t="s">
        <v>439</v>
      </c>
    </row>
    <row r="1028" spans="2:6" ht="13.8">
      <c r="B1028" s="55" t="s">
        <v>574</v>
      </c>
      <c r="C1028" s="55" t="s">
        <v>628</v>
      </c>
      <c r="D1028" s="55" t="s">
        <v>629</v>
      </c>
      <c r="E1028" s="55" t="s">
        <v>582</v>
      </c>
      <c r="F1028" s="55" t="s">
        <v>441</v>
      </c>
    </row>
    <row r="1029" spans="2:6" ht="13.8">
      <c r="B1029" s="55" t="s">
        <v>574</v>
      </c>
      <c r="C1029" s="55" t="s">
        <v>628</v>
      </c>
      <c r="D1029" s="55" t="s">
        <v>629</v>
      </c>
      <c r="E1029" s="55" t="s">
        <v>583</v>
      </c>
      <c r="F1029" s="55" t="s">
        <v>443</v>
      </c>
    </row>
    <row r="1030" spans="2:6" ht="13.8">
      <c r="B1030" s="55" t="s">
        <v>574</v>
      </c>
      <c r="C1030" s="55" t="s">
        <v>628</v>
      </c>
      <c r="D1030" s="55" t="s">
        <v>629</v>
      </c>
      <c r="E1030" s="55" t="s">
        <v>584</v>
      </c>
      <c r="F1030" s="55" t="s">
        <v>445</v>
      </c>
    </row>
    <row r="1031" spans="2:6" ht="13.8">
      <c r="B1031" s="55" t="s">
        <v>574</v>
      </c>
      <c r="C1031" s="55" t="s">
        <v>628</v>
      </c>
      <c r="D1031" s="55" t="s">
        <v>629</v>
      </c>
      <c r="E1031" s="55" t="s">
        <v>585</v>
      </c>
      <c r="F1031" s="55" t="s">
        <v>447</v>
      </c>
    </row>
    <row r="1032" spans="2:6" ht="13.8">
      <c r="B1032" s="55" t="s">
        <v>574</v>
      </c>
      <c r="C1032" s="55" t="s">
        <v>630</v>
      </c>
      <c r="D1032" s="55" t="s">
        <v>631</v>
      </c>
      <c r="E1032" s="55" t="s">
        <v>577</v>
      </c>
      <c r="F1032" s="55" t="s">
        <v>284</v>
      </c>
    </row>
    <row r="1033" spans="2:6" ht="13.8">
      <c r="B1033" s="55" t="s">
        <v>574</v>
      </c>
      <c r="C1033" s="55" t="s">
        <v>630</v>
      </c>
      <c r="D1033" s="55" t="s">
        <v>631</v>
      </c>
      <c r="E1033" s="55" t="s">
        <v>578</v>
      </c>
      <c r="F1033" s="55" t="s">
        <v>433</v>
      </c>
    </row>
    <row r="1034" spans="2:6" ht="13.8">
      <c r="B1034" s="55" t="s">
        <v>574</v>
      </c>
      <c r="C1034" s="55" t="s">
        <v>630</v>
      </c>
      <c r="D1034" s="55" t="s">
        <v>631</v>
      </c>
      <c r="E1034" s="55" t="s">
        <v>579</v>
      </c>
      <c r="F1034" s="55" t="s">
        <v>435</v>
      </c>
    </row>
    <row r="1035" spans="2:6" ht="13.8">
      <c r="B1035" s="55" t="s">
        <v>574</v>
      </c>
      <c r="C1035" s="55" t="s">
        <v>630</v>
      </c>
      <c r="D1035" s="55" t="s">
        <v>631</v>
      </c>
      <c r="E1035" s="55" t="s">
        <v>580</v>
      </c>
      <c r="F1035" s="55" t="s">
        <v>437</v>
      </c>
    </row>
    <row r="1036" spans="2:6" ht="13.8">
      <c r="B1036" s="55" t="s">
        <v>574</v>
      </c>
      <c r="C1036" s="55" t="s">
        <v>630</v>
      </c>
      <c r="D1036" s="55" t="s">
        <v>631</v>
      </c>
      <c r="E1036" s="55" t="s">
        <v>581</v>
      </c>
      <c r="F1036" s="55" t="s">
        <v>439</v>
      </c>
    </row>
    <row r="1037" spans="2:6" ht="13.8">
      <c r="B1037" s="55" t="s">
        <v>574</v>
      </c>
      <c r="C1037" s="55" t="s">
        <v>630</v>
      </c>
      <c r="D1037" s="55" t="s">
        <v>631</v>
      </c>
      <c r="E1037" s="55" t="s">
        <v>582</v>
      </c>
      <c r="F1037" s="55" t="s">
        <v>441</v>
      </c>
    </row>
    <row r="1038" spans="2:6" ht="13.8">
      <c r="B1038" s="55" t="s">
        <v>574</v>
      </c>
      <c r="C1038" s="55" t="s">
        <v>630</v>
      </c>
      <c r="D1038" s="55" t="s">
        <v>631</v>
      </c>
      <c r="E1038" s="55" t="s">
        <v>583</v>
      </c>
      <c r="F1038" s="55" t="s">
        <v>443</v>
      </c>
    </row>
    <row r="1039" spans="2:6" ht="13.8">
      <c r="B1039" s="55" t="s">
        <v>574</v>
      </c>
      <c r="C1039" s="55" t="s">
        <v>630</v>
      </c>
      <c r="D1039" s="55" t="s">
        <v>631</v>
      </c>
      <c r="E1039" s="55" t="s">
        <v>584</v>
      </c>
      <c r="F1039" s="55" t="s">
        <v>445</v>
      </c>
    </row>
    <row r="1040" spans="2:6" ht="13.8">
      <c r="B1040" s="55" t="s">
        <v>574</v>
      </c>
      <c r="C1040" s="55" t="s">
        <v>630</v>
      </c>
      <c r="D1040" s="55" t="s">
        <v>631</v>
      </c>
      <c r="E1040" s="55" t="s">
        <v>585</v>
      </c>
      <c r="F1040" s="55" t="s">
        <v>447</v>
      </c>
    </row>
    <row r="1041" spans="2:6" ht="13.8">
      <c r="B1041" s="55" t="s">
        <v>632</v>
      </c>
      <c r="C1041" s="55" t="s">
        <v>633</v>
      </c>
      <c r="D1041" s="55" t="s">
        <v>634</v>
      </c>
      <c r="E1041" s="55" t="s">
        <v>633</v>
      </c>
      <c r="F1041" s="55" t="s">
        <v>284</v>
      </c>
    </row>
    <row r="1042" spans="2:6" ht="13.8">
      <c r="B1042" s="55" t="s">
        <v>632</v>
      </c>
      <c r="C1042" s="55" t="s">
        <v>635</v>
      </c>
      <c r="D1042" s="55" t="s">
        <v>636</v>
      </c>
      <c r="E1042" s="55" t="s">
        <v>635</v>
      </c>
      <c r="F1042" s="55" t="s">
        <v>637</v>
      </c>
    </row>
    <row r="1043" spans="2:6" ht="13.8">
      <c r="B1043" s="55" t="s">
        <v>638</v>
      </c>
      <c r="C1043" s="55" t="s">
        <v>639</v>
      </c>
      <c r="D1043" s="55" t="s">
        <v>640</v>
      </c>
      <c r="E1043" s="82" t="s">
        <v>635</v>
      </c>
      <c r="F1043" s="55" t="s">
        <v>641</v>
      </c>
    </row>
    <row r="1044" spans="2:6" ht="13.8">
      <c r="B1044" s="55" t="s">
        <v>642</v>
      </c>
      <c r="C1044" s="55" t="s">
        <v>643</v>
      </c>
      <c r="D1044" s="55" t="s">
        <v>644</v>
      </c>
      <c r="E1044" s="55" t="s">
        <v>643</v>
      </c>
      <c r="F1044" s="55" t="s">
        <v>419</v>
      </c>
    </row>
    <row r="1045" spans="2:6" ht="13.8">
      <c r="B1045" s="30"/>
      <c r="C1045" s="30"/>
      <c r="D1045" s="30"/>
      <c r="E1045" s="30"/>
      <c r="F1045" s="30"/>
    </row>
  </sheetData>
  <autoFilter ref="B7:K1044" xr:uid="{00000000-0009-0000-0000-000005000000}"/>
  <mergeCells count="2">
    <mergeCell ref="I8:I10"/>
    <mergeCell ref="I11:I13"/>
  </mergeCells>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4B81-6F71-429B-BE57-F207A3508CDB}">
  <dimension ref="A1:C14"/>
  <sheetViews>
    <sheetView workbookViewId="0">
      <selection activeCell="I18" sqref="I18"/>
    </sheetView>
  </sheetViews>
  <sheetFormatPr defaultRowHeight="14.4"/>
  <cols>
    <col min="1" max="1" width="4.33203125" customWidth="1"/>
    <col min="2" max="2" width="15.77734375" customWidth="1"/>
    <col min="3" max="3" width="30" customWidth="1"/>
  </cols>
  <sheetData>
    <row r="1" spans="1:3">
      <c r="A1" s="296" t="s">
        <v>7971</v>
      </c>
      <c r="B1" s="296" t="s">
        <v>8853</v>
      </c>
      <c r="C1" s="296" t="s">
        <v>8898</v>
      </c>
    </row>
    <row r="2" spans="1:3">
      <c r="A2" s="295">
        <v>1</v>
      </c>
      <c r="B2" s="295" t="s">
        <v>8891</v>
      </c>
      <c r="C2" s="297" t="s">
        <v>8890</v>
      </c>
    </row>
    <row r="3" spans="1:3">
      <c r="A3" s="295">
        <v>2</v>
      </c>
      <c r="B3" s="295" t="s">
        <v>8892</v>
      </c>
      <c r="C3" s="297" t="s">
        <v>8899</v>
      </c>
    </row>
    <row r="4" spans="1:3">
      <c r="A4" s="295">
        <v>3</v>
      </c>
      <c r="B4" s="295" t="s">
        <v>8893</v>
      </c>
      <c r="C4" s="297" t="s">
        <v>8900</v>
      </c>
    </row>
    <row r="5" spans="1:3">
      <c r="A5" s="295">
        <v>4</v>
      </c>
      <c r="B5" s="295" t="s">
        <v>8894</v>
      </c>
      <c r="C5" s="297" t="s">
        <v>8901</v>
      </c>
    </row>
    <row r="6" spans="1:3">
      <c r="A6" s="295">
        <v>5</v>
      </c>
      <c r="B6" s="295" t="s">
        <v>8895</v>
      </c>
      <c r="C6" s="297" t="s">
        <v>8903</v>
      </c>
    </row>
    <row r="7" spans="1:3">
      <c r="A7" s="295">
        <v>6</v>
      </c>
      <c r="B7" s="295" t="s">
        <v>8897</v>
      </c>
      <c r="C7" s="297" t="s">
        <v>8904</v>
      </c>
    </row>
    <row r="8" spans="1:3">
      <c r="A8" s="295">
        <v>7</v>
      </c>
      <c r="B8" s="295" t="s">
        <v>8896</v>
      </c>
      <c r="C8" s="297" t="s">
        <v>8905</v>
      </c>
    </row>
    <row r="9" spans="1:3">
      <c r="A9" s="295">
        <v>8</v>
      </c>
      <c r="B9" s="295" t="s">
        <v>8902</v>
      </c>
      <c r="C9" s="297" t="s">
        <v>8906</v>
      </c>
    </row>
    <row r="10" spans="1:3">
      <c r="A10" s="295">
        <v>9</v>
      </c>
      <c r="B10" s="295" t="s">
        <v>8908</v>
      </c>
      <c r="C10" s="297" t="s">
        <v>8907</v>
      </c>
    </row>
    <row r="11" spans="1:3">
      <c r="A11" s="295">
        <v>10</v>
      </c>
      <c r="B11" s="295" t="s">
        <v>8909</v>
      </c>
      <c r="C11" s="295" t="s">
        <v>8907</v>
      </c>
    </row>
    <row r="12" spans="1:3">
      <c r="A12" s="295">
        <v>11</v>
      </c>
      <c r="B12" s="295" t="s">
        <v>8910</v>
      </c>
      <c r="C12" s="295" t="s">
        <v>8907</v>
      </c>
    </row>
    <row r="13" spans="1:3">
      <c r="A13" s="295">
        <v>12</v>
      </c>
      <c r="B13" s="295" t="s">
        <v>8911</v>
      </c>
      <c r="C13" s="295" t="s">
        <v>8907</v>
      </c>
    </row>
    <row r="14" spans="1:3">
      <c r="A14" s="295">
        <v>13</v>
      </c>
      <c r="B14" s="295" t="s">
        <v>8912</v>
      </c>
      <c r="C14" s="295" t="s">
        <v>8907</v>
      </c>
    </row>
  </sheetData>
  <hyperlinks>
    <hyperlink ref="C10" r:id="rId1" xr:uid="{2F909162-E243-4C9F-AA55-2E167B832BA9}"/>
    <hyperlink ref="C3" r:id="rId2" xr:uid="{CDA762AC-42E3-44E1-9D39-7C640345CA87}"/>
    <hyperlink ref="C5" r:id="rId3" xr:uid="{09AE15D3-CB2A-4841-B55D-28817122FA42}"/>
    <hyperlink ref="C6" r:id="rId4" xr:uid="{B9BA213F-93F3-499F-A7C9-FD45B2EC2048}"/>
    <hyperlink ref="C7" r:id="rId5" xr:uid="{D0BD0BE3-565B-4A86-BCD4-1AC90862FF62}"/>
    <hyperlink ref="C8" r:id="rId6" xr:uid="{C978A1A1-F857-49B3-9E36-31F8B889B90B}"/>
    <hyperlink ref="C4" r:id="rId7" xr:uid="{2FF1D06B-B9F9-4A71-9AA8-886D6F4A5790}"/>
    <hyperlink ref="C9" r:id="rId8" xr:uid="{B92F4907-F389-4CF2-829D-057A54D5EA6E}"/>
    <hyperlink ref="C2" r:id="rId9" xr:uid="{51256A9B-BAC5-41EE-96A0-9D201F206E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24B8-8165-407A-97F0-2F4D644A6EDE}">
  <dimension ref="A1:BJ123"/>
  <sheetViews>
    <sheetView view="pageBreakPreview" zoomScale="115" zoomScaleNormal="115" zoomScaleSheetLayoutView="115" workbookViewId="0">
      <selection activeCell="BT17" sqref="BT17"/>
    </sheetView>
  </sheetViews>
  <sheetFormatPr defaultColWidth="9" defaultRowHeight="13.8"/>
  <cols>
    <col min="1" max="20" width="1.6640625" style="232" customWidth="1"/>
    <col min="21" max="23" width="1.6640625" style="233" customWidth="1"/>
    <col min="24" max="113" width="1.6640625" style="232" customWidth="1"/>
    <col min="114" max="16384" width="9" style="232"/>
  </cols>
  <sheetData>
    <row r="1" spans="1:62" ht="15" customHeight="1" thickBot="1">
      <c r="A1" s="228"/>
      <c r="B1" s="228"/>
      <c r="C1" s="229" t="s">
        <v>8767</v>
      </c>
      <c r="D1" s="230"/>
      <c r="E1" s="231"/>
      <c r="F1" s="231"/>
      <c r="G1" s="231"/>
      <c r="H1" s="231"/>
      <c r="I1" s="231"/>
      <c r="J1" s="231"/>
      <c r="K1" s="231"/>
      <c r="L1" s="231"/>
      <c r="M1" s="231"/>
      <c r="U1" s="232"/>
      <c r="V1" s="232"/>
      <c r="W1" s="232"/>
    </row>
    <row r="2" spans="1:62" s="228" customFormat="1" ht="14.25" customHeight="1">
      <c r="A2" s="539" t="s">
        <v>8768</v>
      </c>
      <c r="B2" s="558"/>
      <c r="C2" s="398" t="s">
        <v>8769</v>
      </c>
      <c r="D2" s="399"/>
      <c r="E2" s="399"/>
      <c r="F2" s="399"/>
      <c r="G2" s="399"/>
      <c r="H2" s="399"/>
      <c r="I2" s="400"/>
      <c r="J2" s="402" t="str">
        <f>IF(qcn_qc_no="","-",qcn_qc_no)</f>
        <v>Q2300416</v>
      </c>
      <c r="K2" s="403"/>
      <c r="L2" s="403"/>
      <c r="M2" s="403"/>
      <c r="N2" s="403"/>
      <c r="O2" s="403"/>
      <c r="P2" s="403"/>
      <c r="Q2" s="403"/>
      <c r="R2" s="403"/>
      <c r="S2" s="403"/>
      <c r="T2" s="403"/>
      <c r="U2" s="403"/>
      <c r="V2" s="403"/>
      <c r="W2" s="403"/>
      <c r="X2" s="404"/>
      <c r="Y2" s="408" t="s">
        <v>8770</v>
      </c>
      <c r="Z2" s="399"/>
      <c r="AA2" s="399"/>
      <c r="AB2" s="399"/>
      <c r="AC2" s="399"/>
      <c r="AD2" s="399"/>
      <c r="AE2" s="400"/>
      <c r="AF2" s="410" t="str">
        <f>IF(qcn_register_class_e="","-",qcn_register_class_e)</f>
        <v>New register</v>
      </c>
      <c r="AG2" s="411"/>
      <c r="AH2" s="411"/>
      <c r="AI2" s="411"/>
      <c r="AJ2" s="411"/>
      <c r="AK2" s="411"/>
      <c r="AL2" s="411"/>
      <c r="AM2" s="411"/>
      <c r="AN2" s="411"/>
      <c r="AO2" s="411"/>
      <c r="AP2" s="411"/>
      <c r="AQ2" s="411"/>
      <c r="AR2" s="411"/>
      <c r="AS2" s="411"/>
      <c r="AT2" s="412"/>
      <c r="AU2" s="416" t="s">
        <v>8771</v>
      </c>
      <c r="AV2" s="417"/>
      <c r="AW2" s="417"/>
      <c r="AX2" s="417"/>
      <c r="AY2" s="418"/>
      <c r="AZ2" s="373" t="str">
        <f>IF(admin="","-",admin)</f>
        <v>-</v>
      </c>
      <c r="BA2" s="374"/>
      <c r="BB2" s="374"/>
      <c r="BC2" s="374"/>
      <c r="BD2" s="374"/>
      <c r="BE2" s="374"/>
      <c r="BF2" s="374"/>
      <c r="BG2" s="374"/>
      <c r="BH2" s="374"/>
      <c r="BI2" s="374"/>
      <c r="BJ2" s="375"/>
    </row>
    <row r="3" spans="1:62" s="228" customFormat="1" ht="14.25" customHeight="1">
      <c r="A3" s="559"/>
      <c r="B3" s="560"/>
      <c r="C3" s="401"/>
      <c r="D3" s="384"/>
      <c r="E3" s="384"/>
      <c r="F3" s="384"/>
      <c r="G3" s="384"/>
      <c r="H3" s="384"/>
      <c r="I3" s="385"/>
      <c r="J3" s="405"/>
      <c r="K3" s="406"/>
      <c r="L3" s="406"/>
      <c r="M3" s="406"/>
      <c r="N3" s="406"/>
      <c r="O3" s="406"/>
      <c r="P3" s="406"/>
      <c r="Q3" s="406"/>
      <c r="R3" s="406"/>
      <c r="S3" s="406"/>
      <c r="T3" s="406"/>
      <c r="U3" s="406"/>
      <c r="V3" s="406"/>
      <c r="W3" s="406"/>
      <c r="X3" s="407"/>
      <c r="Y3" s="409"/>
      <c r="Z3" s="384"/>
      <c r="AA3" s="384"/>
      <c r="AB3" s="384"/>
      <c r="AC3" s="384"/>
      <c r="AD3" s="384"/>
      <c r="AE3" s="385"/>
      <c r="AF3" s="413"/>
      <c r="AG3" s="414"/>
      <c r="AH3" s="414"/>
      <c r="AI3" s="414"/>
      <c r="AJ3" s="414"/>
      <c r="AK3" s="414"/>
      <c r="AL3" s="414"/>
      <c r="AM3" s="414"/>
      <c r="AN3" s="414"/>
      <c r="AO3" s="414"/>
      <c r="AP3" s="414"/>
      <c r="AQ3" s="414"/>
      <c r="AR3" s="414"/>
      <c r="AS3" s="414"/>
      <c r="AT3" s="415"/>
      <c r="AU3" s="376" t="s">
        <v>8772</v>
      </c>
      <c r="AV3" s="377"/>
      <c r="AW3" s="377"/>
      <c r="AX3" s="377"/>
      <c r="AY3" s="378"/>
      <c r="AZ3" s="379" t="str">
        <f>IF(document_number="","-",document_number)</f>
        <v>QCN-Q2300416</v>
      </c>
      <c r="BA3" s="380"/>
      <c r="BB3" s="380"/>
      <c r="BC3" s="380"/>
      <c r="BD3" s="380"/>
      <c r="BE3" s="380"/>
      <c r="BF3" s="380"/>
      <c r="BG3" s="380"/>
      <c r="BH3" s="380"/>
      <c r="BI3" s="380"/>
      <c r="BJ3" s="381"/>
    </row>
    <row r="4" spans="1:62" s="228" customFormat="1" ht="14.25" customHeight="1">
      <c r="A4" s="559"/>
      <c r="B4" s="560"/>
      <c r="C4" s="382" t="s">
        <v>8773</v>
      </c>
      <c r="D4" s="382"/>
      <c r="E4" s="382"/>
      <c r="F4" s="382"/>
      <c r="G4" s="382"/>
      <c r="H4" s="382"/>
      <c r="I4" s="383"/>
      <c r="J4" s="386" t="str">
        <f>IF(qcn_claim_class_e="","-",qcn_claim_class_e)</f>
        <v>Customer claim</v>
      </c>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c r="AT4" s="387"/>
      <c r="AU4" s="376" t="s">
        <v>8774</v>
      </c>
      <c r="AV4" s="377"/>
      <c r="AW4" s="377"/>
      <c r="AX4" s="377"/>
      <c r="AY4" s="377"/>
      <c r="AZ4" s="377"/>
      <c r="BA4" s="377"/>
      <c r="BB4" s="378"/>
      <c r="BC4" s="390" t="s">
        <v>8775</v>
      </c>
      <c r="BD4" s="391"/>
      <c r="BE4" s="391"/>
      <c r="BF4" s="391"/>
      <c r="BG4" s="391"/>
      <c r="BH4" s="391"/>
      <c r="BI4" s="391"/>
      <c r="BJ4" s="392"/>
    </row>
    <row r="5" spans="1:62" s="228" customFormat="1" ht="14.25" customHeight="1">
      <c r="A5" s="559"/>
      <c r="B5" s="560"/>
      <c r="C5" s="384"/>
      <c r="D5" s="384"/>
      <c r="E5" s="384"/>
      <c r="F5" s="384"/>
      <c r="G5" s="384"/>
      <c r="H5" s="384"/>
      <c r="I5" s="385"/>
      <c r="J5" s="388"/>
      <c r="K5" s="389"/>
      <c r="L5" s="389"/>
      <c r="M5" s="389"/>
      <c r="N5" s="389"/>
      <c r="O5" s="389"/>
      <c r="P5" s="389"/>
      <c r="Q5" s="389"/>
      <c r="R5" s="389"/>
      <c r="S5" s="389"/>
      <c r="T5" s="389"/>
      <c r="U5" s="389"/>
      <c r="V5" s="389"/>
      <c r="W5" s="389"/>
      <c r="X5" s="389"/>
      <c r="Y5" s="389"/>
      <c r="Z5" s="389"/>
      <c r="AA5" s="389"/>
      <c r="AB5" s="389"/>
      <c r="AC5" s="389"/>
      <c r="AD5" s="389"/>
      <c r="AE5" s="389"/>
      <c r="AF5" s="389"/>
      <c r="AG5" s="389"/>
      <c r="AH5" s="389"/>
      <c r="AI5" s="389"/>
      <c r="AJ5" s="389"/>
      <c r="AK5" s="389"/>
      <c r="AL5" s="389"/>
      <c r="AM5" s="389"/>
      <c r="AN5" s="389"/>
      <c r="AO5" s="389"/>
      <c r="AP5" s="389"/>
      <c r="AQ5" s="389"/>
      <c r="AR5" s="389"/>
      <c r="AS5" s="389"/>
      <c r="AT5" s="389"/>
      <c r="AU5" s="393" t="str">
        <f>IF(workcheck_date="","-",workcheck_date)</f>
        <v>-</v>
      </c>
      <c r="AV5" s="394"/>
      <c r="AW5" s="394"/>
      <c r="AX5" s="394"/>
      <c r="AY5" s="394"/>
      <c r="AZ5" s="394"/>
      <c r="BA5" s="394"/>
      <c r="BB5" s="395"/>
      <c r="BC5" s="396">
        <f>IF(create_date="","-",create_date)</f>
        <v>45072</v>
      </c>
      <c r="BD5" s="394"/>
      <c r="BE5" s="394"/>
      <c r="BF5" s="394"/>
      <c r="BG5" s="394"/>
      <c r="BH5" s="394"/>
      <c r="BI5" s="394"/>
      <c r="BJ5" s="397"/>
    </row>
    <row r="6" spans="1:62" s="228" customFormat="1" ht="14.25" customHeight="1">
      <c r="A6" s="559"/>
      <c r="B6" s="560"/>
      <c r="C6" s="437" t="s">
        <v>8776</v>
      </c>
      <c r="D6" s="438"/>
      <c r="E6" s="438"/>
      <c r="F6" s="438"/>
      <c r="G6" s="438"/>
      <c r="H6" s="438"/>
      <c r="I6" s="439"/>
      <c r="J6" s="443" t="str">
        <f>IF(qcn_factory_e="","-",qcn_factory_e)</f>
        <v>KTC MDL mass production</v>
      </c>
      <c r="K6" s="444"/>
      <c r="L6" s="444"/>
      <c r="M6" s="444"/>
      <c r="N6" s="444"/>
      <c r="O6" s="444"/>
      <c r="P6" s="444"/>
      <c r="Q6" s="444"/>
      <c r="R6" s="444"/>
      <c r="S6" s="444"/>
      <c r="T6" s="444"/>
      <c r="U6" s="444"/>
      <c r="V6" s="444"/>
      <c r="W6" s="444"/>
      <c r="X6" s="444"/>
      <c r="Y6" s="444"/>
      <c r="Z6" s="444"/>
      <c r="AA6" s="444"/>
      <c r="AB6" s="444"/>
      <c r="AC6" s="444"/>
      <c r="AD6" s="444"/>
      <c r="AE6" s="444"/>
      <c r="AF6" s="444"/>
      <c r="AG6" s="444"/>
      <c r="AH6" s="444"/>
      <c r="AI6" s="444"/>
      <c r="AJ6" s="444"/>
      <c r="AK6" s="444"/>
      <c r="AL6" s="444"/>
      <c r="AM6" s="444"/>
      <c r="AN6" s="444"/>
      <c r="AO6" s="444"/>
      <c r="AP6" s="444"/>
      <c r="AQ6" s="444"/>
      <c r="AR6" s="444"/>
      <c r="AS6" s="444"/>
      <c r="AT6" s="444"/>
      <c r="AU6" s="447" t="str">
        <f>IF(workcheck_person_faxnumber="","-",workcheck_person_faxnumber)</f>
        <v>-</v>
      </c>
      <c r="AV6" s="420"/>
      <c r="AW6" s="420"/>
      <c r="AX6" s="420"/>
      <c r="AY6" s="420"/>
      <c r="AZ6" s="420"/>
      <c r="BA6" s="420"/>
      <c r="BB6" s="448"/>
      <c r="BC6" s="419" t="str">
        <f>IF(create_faxnumber="","-",create_faxnumber)</f>
        <v>-</v>
      </c>
      <c r="BD6" s="420"/>
      <c r="BE6" s="420"/>
      <c r="BF6" s="420"/>
      <c r="BG6" s="420"/>
      <c r="BH6" s="420"/>
      <c r="BI6" s="420"/>
      <c r="BJ6" s="421"/>
    </row>
    <row r="7" spans="1:62" s="228" customFormat="1" ht="14.25" customHeight="1" thickBot="1">
      <c r="A7" s="559"/>
      <c r="B7" s="560"/>
      <c r="C7" s="440"/>
      <c r="D7" s="441"/>
      <c r="E7" s="441"/>
      <c r="F7" s="441"/>
      <c r="G7" s="441"/>
      <c r="H7" s="441"/>
      <c r="I7" s="442"/>
      <c r="J7" s="445"/>
      <c r="K7" s="446"/>
      <c r="L7" s="446"/>
      <c r="M7" s="446"/>
      <c r="N7" s="446"/>
      <c r="O7" s="446"/>
      <c r="P7" s="446"/>
      <c r="Q7" s="446"/>
      <c r="R7" s="446"/>
      <c r="S7" s="446"/>
      <c r="T7" s="446"/>
      <c r="U7" s="446"/>
      <c r="V7" s="446"/>
      <c r="W7" s="446"/>
      <c r="X7" s="446"/>
      <c r="Y7" s="446"/>
      <c r="Z7" s="446"/>
      <c r="AA7" s="446"/>
      <c r="AB7" s="446"/>
      <c r="AC7" s="446"/>
      <c r="AD7" s="446"/>
      <c r="AE7" s="446"/>
      <c r="AF7" s="446"/>
      <c r="AG7" s="446"/>
      <c r="AH7" s="446"/>
      <c r="AI7" s="446"/>
      <c r="AJ7" s="446"/>
      <c r="AK7" s="446"/>
      <c r="AL7" s="446"/>
      <c r="AM7" s="446"/>
      <c r="AN7" s="446"/>
      <c r="AO7" s="446"/>
      <c r="AP7" s="446"/>
      <c r="AQ7" s="446"/>
      <c r="AR7" s="446"/>
      <c r="AS7" s="446"/>
      <c r="AT7" s="446"/>
      <c r="AU7" s="422" t="str">
        <f>IF(workcheck_person_e="","-",workcheck_person_e)</f>
        <v>-</v>
      </c>
      <c r="AV7" s="423"/>
      <c r="AW7" s="423"/>
      <c r="AX7" s="423"/>
      <c r="AY7" s="423"/>
      <c r="AZ7" s="423"/>
      <c r="BA7" s="423"/>
      <c r="BB7" s="424"/>
      <c r="BC7" s="425" t="str">
        <f>IF(create_person_e="","-",create_person_e)</f>
        <v>Kazutoyo Yasui</v>
      </c>
      <c r="BD7" s="423"/>
      <c r="BE7" s="423"/>
      <c r="BF7" s="423"/>
      <c r="BG7" s="423"/>
      <c r="BH7" s="423"/>
      <c r="BI7" s="423"/>
      <c r="BJ7" s="426"/>
    </row>
    <row r="8" spans="1:62" s="228" customFormat="1" ht="14.25" customHeight="1">
      <c r="A8" s="559"/>
      <c r="B8" s="560"/>
      <c r="C8" s="427" t="s">
        <v>8777</v>
      </c>
      <c r="D8" s="382"/>
      <c r="E8" s="382"/>
      <c r="F8" s="382"/>
      <c r="G8" s="382"/>
      <c r="H8" s="382"/>
      <c r="I8" s="383"/>
      <c r="J8" s="428" t="str">
        <f>IF(qcn_model_code="","-",qcn_model_code)</f>
        <v>364947AA</v>
      </c>
      <c r="K8" s="429"/>
      <c r="L8" s="429"/>
      <c r="M8" s="429"/>
      <c r="N8" s="429"/>
      <c r="O8" s="430"/>
      <c r="P8" s="434" t="s">
        <v>8778</v>
      </c>
      <c r="Q8" s="382"/>
      <c r="R8" s="382"/>
      <c r="S8" s="382"/>
      <c r="T8" s="382"/>
      <c r="U8" s="382"/>
      <c r="V8" s="383"/>
      <c r="W8" s="435" t="str">
        <f>IF(qcn_model_name="","-",qcn_model_name)</f>
        <v>T-64947GD031HU-T-AAN</v>
      </c>
      <c r="X8" s="435"/>
      <c r="Y8" s="435"/>
      <c r="Z8" s="435"/>
      <c r="AA8" s="435"/>
      <c r="AB8" s="435"/>
      <c r="AC8" s="435"/>
      <c r="AD8" s="435"/>
      <c r="AE8" s="435"/>
      <c r="AF8" s="435"/>
      <c r="AG8" s="435"/>
      <c r="AH8" s="435"/>
      <c r="AI8" s="435"/>
      <c r="AJ8" s="435"/>
      <c r="AK8" s="435"/>
      <c r="AL8" s="435"/>
      <c r="AM8" s="435"/>
      <c r="AN8" s="435"/>
      <c r="AO8" s="435"/>
      <c r="AP8" s="435"/>
      <c r="AQ8" s="435"/>
      <c r="AR8" s="435"/>
      <c r="AS8" s="435"/>
      <c r="AT8" s="436" t="s">
        <v>8779</v>
      </c>
      <c r="AU8" s="436"/>
      <c r="AV8" s="436"/>
      <c r="AW8" s="436"/>
      <c r="AX8" s="436"/>
      <c r="AY8" s="436"/>
      <c r="AZ8" s="436"/>
      <c r="BA8" s="411" t="str">
        <f>IF(qcn_part_name="","-",qcn_part_name)</f>
        <v>MDL</v>
      </c>
      <c r="BB8" s="411"/>
      <c r="BC8" s="411"/>
      <c r="BD8" s="411"/>
      <c r="BE8" s="411"/>
      <c r="BF8" s="411"/>
      <c r="BG8" s="411"/>
      <c r="BH8" s="411"/>
      <c r="BI8" s="411"/>
      <c r="BJ8" s="412"/>
    </row>
    <row r="9" spans="1:62" s="228" customFormat="1" ht="14.25" customHeight="1">
      <c r="A9" s="559"/>
      <c r="B9" s="560"/>
      <c r="C9" s="401"/>
      <c r="D9" s="384"/>
      <c r="E9" s="384"/>
      <c r="F9" s="384"/>
      <c r="G9" s="384"/>
      <c r="H9" s="384"/>
      <c r="I9" s="385"/>
      <c r="J9" s="431"/>
      <c r="K9" s="432"/>
      <c r="L9" s="432"/>
      <c r="M9" s="432"/>
      <c r="N9" s="432"/>
      <c r="O9" s="433"/>
      <c r="P9" s="409"/>
      <c r="Q9" s="384"/>
      <c r="R9" s="384"/>
      <c r="S9" s="384"/>
      <c r="T9" s="384"/>
      <c r="U9" s="384"/>
      <c r="V9" s="385"/>
      <c r="W9" s="435"/>
      <c r="X9" s="435"/>
      <c r="Y9" s="435"/>
      <c r="Z9" s="435"/>
      <c r="AA9" s="435"/>
      <c r="AB9" s="435"/>
      <c r="AC9" s="435"/>
      <c r="AD9" s="435"/>
      <c r="AE9" s="435"/>
      <c r="AF9" s="435"/>
      <c r="AG9" s="435"/>
      <c r="AH9" s="435"/>
      <c r="AI9" s="435"/>
      <c r="AJ9" s="435"/>
      <c r="AK9" s="435"/>
      <c r="AL9" s="435"/>
      <c r="AM9" s="435"/>
      <c r="AN9" s="435"/>
      <c r="AO9" s="435"/>
      <c r="AP9" s="435"/>
      <c r="AQ9" s="435"/>
      <c r="AR9" s="435"/>
      <c r="AS9" s="435"/>
      <c r="AT9" s="436"/>
      <c r="AU9" s="436"/>
      <c r="AV9" s="436"/>
      <c r="AW9" s="436"/>
      <c r="AX9" s="436"/>
      <c r="AY9" s="436"/>
      <c r="AZ9" s="436"/>
      <c r="BA9" s="414"/>
      <c r="BB9" s="414"/>
      <c r="BC9" s="414"/>
      <c r="BD9" s="414"/>
      <c r="BE9" s="414"/>
      <c r="BF9" s="414"/>
      <c r="BG9" s="414"/>
      <c r="BH9" s="414"/>
      <c r="BI9" s="414"/>
      <c r="BJ9" s="415"/>
    </row>
    <row r="10" spans="1:62" s="228" customFormat="1" ht="14.25" customHeight="1">
      <c r="A10" s="559"/>
      <c r="B10" s="560"/>
      <c r="C10" s="427" t="s">
        <v>8780</v>
      </c>
      <c r="D10" s="382"/>
      <c r="E10" s="382"/>
      <c r="F10" s="382"/>
      <c r="G10" s="382"/>
      <c r="H10" s="382"/>
      <c r="I10" s="383"/>
      <c r="J10" s="477" t="str">
        <f>IF(qcn_customer_b_code="","-",qcn_customer_b_code)</f>
        <v>L0804</v>
      </c>
      <c r="K10" s="478"/>
      <c r="L10" s="478"/>
      <c r="M10" s="478"/>
      <c r="N10" s="478"/>
      <c r="O10" s="479"/>
      <c r="P10" s="434" t="s">
        <v>8781</v>
      </c>
      <c r="Q10" s="382"/>
      <c r="R10" s="382"/>
      <c r="S10" s="382"/>
      <c r="T10" s="382"/>
      <c r="U10" s="382"/>
      <c r="V10" s="383"/>
      <c r="W10" s="483" t="str">
        <f>IF(qcn_customer_b_e="","-",qcn_customer_b_e)</f>
        <v>LITEON OVERSEA2</v>
      </c>
      <c r="X10" s="484"/>
      <c r="Y10" s="484"/>
      <c r="Z10" s="484"/>
      <c r="AA10" s="484"/>
      <c r="AB10" s="484"/>
      <c r="AC10" s="484"/>
      <c r="AD10" s="484"/>
      <c r="AE10" s="484"/>
      <c r="AF10" s="484"/>
      <c r="AG10" s="484"/>
      <c r="AH10" s="484"/>
      <c r="AI10" s="484"/>
      <c r="AJ10" s="484"/>
      <c r="AK10" s="484"/>
      <c r="AL10" s="484"/>
      <c r="AM10" s="484"/>
      <c r="AN10" s="484"/>
      <c r="AO10" s="484"/>
      <c r="AP10" s="484"/>
      <c r="AQ10" s="484"/>
      <c r="AR10" s="484"/>
      <c r="AS10" s="484"/>
      <c r="AT10" s="484"/>
      <c r="AU10" s="484"/>
      <c r="AV10" s="484"/>
      <c r="AW10" s="484"/>
      <c r="AX10" s="484"/>
      <c r="AY10" s="484"/>
      <c r="AZ10" s="484"/>
      <c r="BA10" s="484"/>
      <c r="BB10" s="484"/>
      <c r="BC10" s="484"/>
      <c r="BD10" s="484"/>
      <c r="BE10" s="484"/>
      <c r="BF10" s="484"/>
      <c r="BG10" s="484"/>
      <c r="BH10" s="484"/>
      <c r="BI10" s="484"/>
      <c r="BJ10" s="485"/>
    </row>
    <row r="11" spans="1:62" s="228" customFormat="1" ht="14.25" customHeight="1">
      <c r="A11" s="559"/>
      <c r="B11" s="560"/>
      <c r="C11" s="401"/>
      <c r="D11" s="384"/>
      <c r="E11" s="384"/>
      <c r="F11" s="384"/>
      <c r="G11" s="384"/>
      <c r="H11" s="384"/>
      <c r="I11" s="385"/>
      <c r="J11" s="480"/>
      <c r="K11" s="481"/>
      <c r="L11" s="481"/>
      <c r="M11" s="481"/>
      <c r="N11" s="481"/>
      <c r="O11" s="482"/>
      <c r="P11" s="409"/>
      <c r="Q11" s="384"/>
      <c r="R11" s="384"/>
      <c r="S11" s="384"/>
      <c r="T11" s="384"/>
      <c r="U11" s="384"/>
      <c r="V11" s="385"/>
      <c r="W11" s="486"/>
      <c r="X11" s="487"/>
      <c r="Y11" s="487"/>
      <c r="Z11" s="487"/>
      <c r="AA11" s="487"/>
      <c r="AB11" s="487"/>
      <c r="AC11" s="487"/>
      <c r="AD11" s="487"/>
      <c r="AE11" s="487"/>
      <c r="AF11" s="487"/>
      <c r="AG11" s="487"/>
      <c r="AH11" s="487"/>
      <c r="AI11" s="487"/>
      <c r="AJ11" s="487"/>
      <c r="AK11" s="487"/>
      <c r="AL11" s="487"/>
      <c r="AM11" s="487"/>
      <c r="AN11" s="487"/>
      <c r="AO11" s="487"/>
      <c r="AP11" s="487"/>
      <c r="AQ11" s="487"/>
      <c r="AR11" s="487"/>
      <c r="AS11" s="487"/>
      <c r="AT11" s="487"/>
      <c r="AU11" s="487"/>
      <c r="AV11" s="487"/>
      <c r="AW11" s="487"/>
      <c r="AX11" s="487"/>
      <c r="AY11" s="487"/>
      <c r="AZ11" s="487"/>
      <c r="BA11" s="487"/>
      <c r="BB11" s="487"/>
      <c r="BC11" s="487"/>
      <c r="BD11" s="487"/>
      <c r="BE11" s="487"/>
      <c r="BF11" s="487"/>
      <c r="BG11" s="487"/>
      <c r="BH11" s="487"/>
      <c r="BI11" s="487"/>
      <c r="BJ11" s="488"/>
    </row>
    <row r="12" spans="1:62" s="228" customFormat="1" ht="14.25" customHeight="1">
      <c r="A12" s="559"/>
      <c r="B12" s="560"/>
      <c r="C12" s="427" t="s">
        <v>8782</v>
      </c>
      <c r="D12" s="382"/>
      <c r="E12" s="382"/>
      <c r="F12" s="382"/>
      <c r="G12" s="382"/>
      <c r="H12" s="382"/>
      <c r="I12" s="383"/>
      <c r="J12" s="477" t="str">
        <f>IF(qcn_customer_a_code="","-",qcn_customer_a_code)</f>
        <v>K4314</v>
      </c>
      <c r="K12" s="478"/>
      <c r="L12" s="478"/>
      <c r="M12" s="478"/>
      <c r="N12" s="478"/>
      <c r="O12" s="479"/>
      <c r="P12" s="434" t="s">
        <v>8783</v>
      </c>
      <c r="Q12" s="382"/>
      <c r="R12" s="382"/>
      <c r="S12" s="382"/>
      <c r="T12" s="382"/>
      <c r="U12" s="382"/>
      <c r="V12" s="383"/>
      <c r="W12" s="483" t="str">
        <f>IF(qcn_customer_a_e="","-",qcn_customer_a_e)</f>
        <v>KORYO ELECTRONICS CO.</v>
      </c>
      <c r="X12" s="484"/>
      <c r="Y12" s="484"/>
      <c r="Z12" s="484"/>
      <c r="AA12" s="484"/>
      <c r="AB12" s="484"/>
      <c r="AC12" s="484"/>
      <c r="AD12" s="484"/>
      <c r="AE12" s="484"/>
      <c r="AF12" s="484"/>
      <c r="AG12" s="484"/>
      <c r="AH12" s="484"/>
      <c r="AI12" s="484"/>
      <c r="AJ12" s="484"/>
      <c r="AK12" s="484"/>
      <c r="AL12" s="484"/>
      <c r="AM12" s="484"/>
      <c r="AN12" s="484"/>
      <c r="AO12" s="484"/>
      <c r="AP12" s="484"/>
      <c r="AQ12" s="484"/>
      <c r="AR12" s="484"/>
      <c r="AS12" s="484"/>
      <c r="AT12" s="484"/>
      <c r="AU12" s="484"/>
      <c r="AV12" s="484"/>
      <c r="AW12" s="484"/>
      <c r="AX12" s="484"/>
      <c r="AY12" s="484"/>
      <c r="AZ12" s="484"/>
      <c r="BA12" s="484"/>
      <c r="BB12" s="484"/>
      <c r="BC12" s="484"/>
      <c r="BD12" s="484"/>
      <c r="BE12" s="484"/>
      <c r="BF12" s="484"/>
      <c r="BG12" s="484"/>
      <c r="BH12" s="484"/>
      <c r="BI12" s="484"/>
      <c r="BJ12" s="485"/>
    </row>
    <row r="13" spans="1:62" s="228" customFormat="1" ht="14.25" customHeight="1">
      <c r="A13" s="559"/>
      <c r="B13" s="560"/>
      <c r="C13" s="401"/>
      <c r="D13" s="384"/>
      <c r="E13" s="384"/>
      <c r="F13" s="384"/>
      <c r="G13" s="384"/>
      <c r="H13" s="384"/>
      <c r="I13" s="385"/>
      <c r="J13" s="480"/>
      <c r="K13" s="481"/>
      <c r="L13" s="481"/>
      <c r="M13" s="481"/>
      <c r="N13" s="481"/>
      <c r="O13" s="482"/>
      <c r="P13" s="409"/>
      <c r="Q13" s="384"/>
      <c r="R13" s="384"/>
      <c r="S13" s="384"/>
      <c r="T13" s="384"/>
      <c r="U13" s="384"/>
      <c r="V13" s="385"/>
      <c r="W13" s="486"/>
      <c r="X13" s="487"/>
      <c r="Y13" s="487"/>
      <c r="Z13" s="487"/>
      <c r="AA13" s="487"/>
      <c r="AB13" s="487"/>
      <c r="AC13" s="487"/>
      <c r="AD13" s="487"/>
      <c r="AE13" s="487"/>
      <c r="AF13" s="487"/>
      <c r="AG13" s="487"/>
      <c r="AH13" s="487"/>
      <c r="AI13" s="487"/>
      <c r="AJ13" s="487"/>
      <c r="AK13" s="487"/>
      <c r="AL13" s="487"/>
      <c r="AM13" s="487"/>
      <c r="AN13" s="487"/>
      <c r="AO13" s="487"/>
      <c r="AP13" s="487"/>
      <c r="AQ13" s="487"/>
      <c r="AR13" s="487"/>
      <c r="AS13" s="487"/>
      <c r="AT13" s="487"/>
      <c r="AU13" s="487"/>
      <c r="AV13" s="487"/>
      <c r="AW13" s="487"/>
      <c r="AX13" s="487"/>
      <c r="AY13" s="487"/>
      <c r="AZ13" s="487"/>
      <c r="BA13" s="487"/>
      <c r="BB13" s="487"/>
      <c r="BC13" s="487"/>
      <c r="BD13" s="487"/>
      <c r="BE13" s="487"/>
      <c r="BF13" s="487"/>
      <c r="BG13" s="487"/>
      <c r="BH13" s="487"/>
      <c r="BI13" s="487"/>
      <c r="BJ13" s="488"/>
    </row>
    <row r="14" spans="1:62" s="228" customFormat="1" ht="14.25" customHeight="1">
      <c r="A14" s="559"/>
      <c r="B14" s="560"/>
      <c r="C14" s="449" t="s">
        <v>8784</v>
      </c>
      <c r="D14" s="450"/>
      <c r="E14" s="450"/>
      <c r="F14" s="450"/>
      <c r="G14" s="450"/>
      <c r="H14" s="450"/>
      <c r="I14" s="450"/>
      <c r="J14" s="450"/>
      <c r="K14" s="450"/>
      <c r="L14" s="451"/>
      <c r="M14" s="452" t="str">
        <f>IF(qcn_customer_part_number="","-",qcn_customer_part_number)</f>
        <v>-</v>
      </c>
      <c r="N14" s="453"/>
      <c r="O14" s="453"/>
      <c r="P14" s="453"/>
      <c r="Q14" s="453"/>
      <c r="R14" s="453"/>
      <c r="S14" s="453"/>
      <c r="T14" s="453"/>
      <c r="U14" s="453"/>
      <c r="V14" s="453"/>
      <c r="W14" s="453"/>
      <c r="X14" s="453"/>
      <c r="Y14" s="453"/>
      <c r="Z14" s="453"/>
      <c r="AA14" s="453"/>
      <c r="AB14" s="453"/>
      <c r="AC14" s="453"/>
      <c r="AD14" s="453"/>
      <c r="AE14" s="453"/>
      <c r="AF14" s="454"/>
      <c r="AG14" s="455" t="s">
        <v>8785</v>
      </c>
      <c r="AH14" s="456"/>
      <c r="AI14" s="456"/>
      <c r="AJ14" s="456"/>
      <c r="AK14" s="456"/>
      <c r="AL14" s="456"/>
      <c r="AM14" s="456"/>
      <c r="AN14" s="456"/>
      <c r="AO14" s="456"/>
      <c r="AP14" s="457"/>
      <c r="AQ14" s="458" t="str">
        <f>IF(qcn_customer_control_number="","-",qcn_customer_control_number)</f>
        <v>-</v>
      </c>
      <c r="AR14" s="459"/>
      <c r="AS14" s="459"/>
      <c r="AT14" s="459"/>
      <c r="AU14" s="459"/>
      <c r="AV14" s="459"/>
      <c r="AW14" s="459"/>
      <c r="AX14" s="459"/>
      <c r="AY14" s="459"/>
      <c r="AZ14" s="459"/>
      <c r="BA14" s="459"/>
      <c r="BB14" s="459"/>
      <c r="BC14" s="459"/>
      <c r="BD14" s="459"/>
      <c r="BE14" s="459"/>
      <c r="BF14" s="459"/>
      <c r="BG14" s="459"/>
      <c r="BH14" s="459"/>
      <c r="BI14" s="459"/>
      <c r="BJ14" s="460"/>
    </row>
    <row r="15" spans="1:62" s="228" customFormat="1" ht="14.25" customHeight="1">
      <c r="A15" s="559"/>
      <c r="B15" s="560"/>
      <c r="C15" s="461" t="s">
        <v>8786</v>
      </c>
      <c r="D15" s="462"/>
      <c r="E15" s="462"/>
      <c r="F15" s="462"/>
      <c r="G15" s="462"/>
      <c r="H15" s="462"/>
      <c r="I15" s="462"/>
      <c r="J15" s="462"/>
      <c r="K15" s="462"/>
      <c r="L15" s="462"/>
      <c r="M15" s="462"/>
      <c r="N15" s="462"/>
      <c r="O15" s="462"/>
      <c r="P15" s="462"/>
      <c r="Q15" s="463"/>
      <c r="R15" s="467" t="str">
        <f>IF(qcn_clm_occurred_location_e="","-",qcn_clm_occurred_location_e)</f>
        <v>In Field</v>
      </c>
      <c r="S15" s="468"/>
      <c r="T15" s="468"/>
      <c r="U15" s="468"/>
      <c r="V15" s="468"/>
      <c r="W15" s="468"/>
      <c r="X15" s="468"/>
      <c r="Y15" s="468"/>
      <c r="Z15" s="468"/>
      <c r="AA15" s="468"/>
      <c r="AB15" s="468"/>
      <c r="AC15" s="468"/>
      <c r="AD15" s="468"/>
      <c r="AE15" s="468"/>
      <c r="AF15" s="469"/>
      <c r="AG15" s="473" t="s">
        <v>8787</v>
      </c>
      <c r="AH15" s="438"/>
      <c r="AI15" s="438"/>
      <c r="AJ15" s="438"/>
      <c r="AK15" s="438"/>
      <c r="AL15" s="438"/>
      <c r="AM15" s="438"/>
      <c r="AN15" s="438"/>
      <c r="AO15" s="438"/>
      <c r="AP15" s="438"/>
      <c r="AQ15" s="438"/>
      <c r="AR15" s="438"/>
      <c r="AS15" s="438"/>
      <c r="AT15" s="438"/>
      <c r="AU15" s="439"/>
      <c r="AV15" s="467" t="str">
        <f>IF(qcn_clm_occurred_location_etc="","-",qcn_clm_occurred_location_etc)</f>
        <v>走行距離約6,587kmで発生</v>
      </c>
      <c r="AW15" s="468"/>
      <c r="AX15" s="468"/>
      <c r="AY15" s="468"/>
      <c r="AZ15" s="468"/>
      <c r="BA15" s="468"/>
      <c r="BB15" s="468"/>
      <c r="BC15" s="468"/>
      <c r="BD15" s="468"/>
      <c r="BE15" s="468"/>
      <c r="BF15" s="468"/>
      <c r="BG15" s="468"/>
      <c r="BH15" s="468"/>
      <c r="BI15" s="468"/>
      <c r="BJ15" s="475"/>
    </row>
    <row r="16" spans="1:62" s="228" customFormat="1" ht="14.25" customHeight="1">
      <c r="A16" s="559"/>
      <c r="B16" s="560"/>
      <c r="C16" s="464"/>
      <c r="D16" s="465"/>
      <c r="E16" s="465"/>
      <c r="F16" s="465"/>
      <c r="G16" s="465"/>
      <c r="H16" s="465"/>
      <c r="I16" s="465"/>
      <c r="J16" s="465"/>
      <c r="K16" s="465"/>
      <c r="L16" s="465"/>
      <c r="M16" s="465"/>
      <c r="N16" s="465"/>
      <c r="O16" s="465"/>
      <c r="P16" s="465"/>
      <c r="Q16" s="466"/>
      <c r="R16" s="470"/>
      <c r="S16" s="471"/>
      <c r="T16" s="471"/>
      <c r="U16" s="471"/>
      <c r="V16" s="471"/>
      <c r="W16" s="471"/>
      <c r="X16" s="471"/>
      <c r="Y16" s="471"/>
      <c r="Z16" s="471"/>
      <c r="AA16" s="471"/>
      <c r="AB16" s="471"/>
      <c r="AC16" s="471"/>
      <c r="AD16" s="471"/>
      <c r="AE16" s="471"/>
      <c r="AF16" s="472"/>
      <c r="AG16" s="474"/>
      <c r="AH16" s="441"/>
      <c r="AI16" s="441"/>
      <c r="AJ16" s="441"/>
      <c r="AK16" s="441"/>
      <c r="AL16" s="441"/>
      <c r="AM16" s="441"/>
      <c r="AN16" s="441"/>
      <c r="AO16" s="441"/>
      <c r="AP16" s="441"/>
      <c r="AQ16" s="441"/>
      <c r="AR16" s="441"/>
      <c r="AS16" s="441"/>
      <c r="AT16" s="441"/>
      <c r="AU16" s="442"/>
      <c r="AV16" s="470"/>
      <c r="AW16" s="471"/>
      <c r="AX16" s="471"/>
      <c r="AY16" s="471"/>
      <c r="AZ16" s="471"/>
      <c r="BA16" s="471"/>
      <c r="BB16" s="471"/>
      <c r="BC16" s="471"/>
      <c r="BD16" s="471"/>
      <c r="BE16" s="471"/>
      <c r="BF16" s="471"/>
      <c r="BG16" s="471"/>
      <c r="BH16" s="471"/>
      <c r="BI16" s="471"/>
      <c r="BJ16" s="476"/>
    </row>
    <row r="17" spans="1:62" s="228" customFormat="1" ht="14.25" customHeight="1">
      <c r="A17" s="559"/>
      <c r="B17" s="560"/>
      <c r="C17" s="503" t="s">
        <v>8788</v>
      </c>
      <c r="D17" s="504"/>
      <c r="E17" s="504"/>
      <c r="F17" s="504"/>
      <c r="G17" s="504"/>
      <c r="H17" s="504"/>
      <c r="I17" s="504"/>
      <c r="J17" s="504"/>
      <c r="K17" s="504"/>
      <c r="L17" s="504"/>
      <c r="M17" s="504"/>
      <c r="N17" s="504"/>
      <c r="O17" s="504"/>
      <c r="P17" s="504"/>
      <c r="Q17" s="505"/>
      <c r="R17" s="489">
        <f>IF(qcn_occurred_date="","-",qcn_occurred_date)</f>
        <v>45069</v>
      </c>
      <c r="S17" s="490"/>
      <c r="T17" s="490"/>
      <c r="U17" s="490"/>
      <c r="V17" s="490"/>
      <c r="W17" s="490"/>
      <c r="X17" s="490"/>
      <c r="Y17" s="490"/>
      <c r="Z17" s="490"/>
      <c r="AA17" s="490"/>
      <c r="AB17" s="490"/>
      <c r="AC17" s="490"/>
      <c r="AD17" s="490"/>
      <c r="AE17" s="490"/>
      <c r="AF17" s="491"/>
      <c r="AG17" s="506" t="s">
        <v>8789</v>
      </c>
      <c r="AH17" s="462"/>
      <c r="AI17" s="462"/>
      <c r="AJ17" s="462"/>
      <c r="AK17" s="462"/>
      <c r="AL17" s="462"/>
      <c r="AM17" s="462"/>
      <c r="AN17" s="462"/>
      <c r="AO17" s="462"/>
      <c r="AP17" s="462"/>
      <c r="AQ17" s="462"/>
      <c r="AR17" s="462"/>
      <c r="AS17" s="462"/>
      <c r="AT17" s="462"/>
      <c r="AU17" s="463"/>
      <c r="AV17" s="467">
        <f>IF(qcn_quantity_returned_nm="","-",qcn_quantity_returned_nm)</f>
        <v>1</v>
      </c>
      <c r="AW17" s="468"/>
      <c r="AX17" s="468"/>
      <c r="AY17" s="468"/>
      <c r="AZ17" s="468"/>
      <c r="BA17" s="468"/>
      <c r="BB17" s="468"/>
      <c r="BC17" s="468"/>
      <c r="BD17" s="468"/>
      <c r="BE17" s="468"/>
      <c r="BF17" s="468"/>
      <c r="BG17" s="468"/>
      <c r="BH17" s="468"/>
      <c r="BI17" s="468"/>
      <c r="BJ17" s="475"/>
    </row>
    <row r="18" spans="1:62" s="228" customFormat="1" ht="14.25" customHeight="1">
      <c r="A18" s="559"/>
      <c r="B18" s="560"/>
      <c r="C18" s="498"/>
      <c r="D18" s="499"/>
      <c r="E18" s="499"/>
      <c r="F18" s="499"/>
      <c r="G18" s="499"/>
      <c r="H18" s="499"/>
      <c r="I18" s="499"/>
      <c r="J18" s="499"/>
      <c r="K18" s="499"/>
      <c r="L18" s="499"/>
      <c r="M18" s="499"/>
      <c r="N18" s="499"/>
      <c r="O18" s="499"/>
      <c r="P18" s="499"/>
      <c r="Q18" s="500"/>
      <c r="R18" s="492"/>
      <c r="S18" s="493"/>
      <c r="T18" s="493"/>
      <c r="U18" s="493"/>
      <c r="V18" s="493"/>
      <c r="W18" s="493"/>
      <c r="X18" s="493"/>
      <c r="Y18" s="493"/>
      <c r="Z18" s="493"/>
      <c r="AA18" s="493"/>
      <c r="AB18" s="493"/>
      <c r="AC18" s="493"/>
      <c r="AD18" s="493"/>
      <c r="AE18" s="493"/>
      <c r="AF18" s="494"/>
      <c r="AG18" s="507"/>
      <c r="AH18" s="465"/>
      <c r="AI18" s="465"/>
      <c r="AJ18" s="465"/>
      <c r="AK18" s="465"/>
      <c r="AL18" s="465"/>
      <c r="AM18" s="465"/>
      <c r="AN18" s="465"/>
      <c r="AO18" s="465"/>
      <c r="AP18" s="465"/>
      <c r="AQ18" s="465"/>
      <c r="AR18" s="465"/>
      <c r="AS18" s="465"/>
      <c r="AT18" s="465"/>
      <c r="AU18" s="466"/>
      <c r="AV18" s="470"/>
      <c r="AW18" s="471"/>
      <c r="AX18" s="471"/>
      <c r="AY18" s="471"/>
      <c r="AZ18" s="471"/>
      <c r="BA18" s="471"/>
      <c r="BB18" s="471"/>
      <c r="BC18" s="471"/>
      <c r="BD18" s="471"/>
      <c r="BE18" s="471"/>
      <c r="BF18" s="471"/>
      <c r="BG18" s="471"/>
      <c r="BH18" s="471"/>
      <c r="BI18" s="471"/>
      <c r="BJ18" s="476"/>
    </row>
    <row r="19" spans="1:62" s="228" customFormat="1" ht="14.25" customHeight="1">
      <c r="A19" s="559"/>
      <c r="B19" s="560"/>
      <c r="C19" s="503" t="s">
        <v>8790</v>
      </c>
      <c r="D19" s="504"/>
      <c r="E19" s="504"/>
      <c r="F19" s="504"/>
      <c r="G19" s="504"/>
      <c r="H19" s="504"/>
      <c r="I19" s="504"/>
      <c r="J19" s="504"/>
      <c r="K19" s="504"/>
      <c r="L19" s="504"/>
      <c r="M19" s="504"/>
      <c r="N19" s="504"/>
      <c r="O19" s="504"/>
      <c r="P19" s="504"/>
      <c r="Q19" s="505"/>
      <c r="R19" s="508" t="str">
        <f>IF(qcn_request_report_yn_e="","-",qcn_request_report_yn_e)</f>
        <v>OK</v>
      </c>
      <c r="S19" s="509"/>
      <c r="T19" s="509"/>
      <c r="U19" s="509"/>
      <c r="V19" s="509"/>
      <c r="W19" s="509"/>
      <c r="X19" s="509"/>
      <c r="Y19" s="509"/>
      <c r="Z19" s="509"/>
      <c r="AA19" s="509"/>
      <c r="AB19" s="509"/>
      <c r="AC19" s="509"/>
      <c r="AD19" s="509"/>
      <c r="AE19" s="509"/>
      <c r="AF19" s="510"/>
      <c r="AG19" s="495" t="s">
        <v>8791</v>
      </c>
      <c r="AH19" s="495"/>
      <c r="AI19" s="495"/>
      <c r="AJ19" s="495"/>
      <c r="AK19" s="495"/>
      <c r="AL19" s="495"/>
      <c r="AM19" s="495"/>
      <c r="AN19" s="495"/>
      <c r="AO19" s="495"/>
      <c r="AP19" s="495"/>
      <c r="AQ19" s="495"/>
      <c r="AR19" s="495"/>
      <c r="AS19" s="495"/>
      <c r="AT19" s="495"/>
      <c r="AU19" s="495"/>
      <c r="AV19" s="514" t="str">
        <f>IF(qcn_report_language_e="","-",qcn_report_language_e)</f>
        <v>English</v>
      </c>
      <c r="AW19" s="515"/>
      <c r="AX19" s="515"/>
      <c r="AY19" s="515"/>
      <c r="AZ19" s="515"/>
      <c r="BA19" s="515"/>
      <c r="BB19" s="515"/>
      <c r="BC19" s="515"/>
      <c r="BD19" s="515"/>
      <c r="BE19" s="515"/>
      <c r="BF19" s="515"/>
      <c r="BG19" s="515"/>
      <c r="BH19" s="515"/>
      <c r="BI19" s="515"/>
      <c r="BJ19" s="516"/>
    </row>
    <row r="20" spans="1:62" s="228" customFormat="1" ht="14.25" customHeight="1">
      <c r="A20" s="559"/>
      <c r="B20" s="560"/>
      <c r="C20" s="498"/>
      <c r="D20" s="499"/>
      <c r="E20" s="499"/>
      <c r="F20" s="499"/>
      <c r="G20" s="499"/>
      <c r="H20" s="499"/>
      <c r="I20" s="499"/>
      <c r="J20" s="499"/>
      <c r="K20" s="499"/>
      <c r="L20" s="499"/>
      <c r="M20" s="499"/>
      <c r="N20" s="499"/>
      <c r="O20" s="499"/>
      <c r="P20" s="499"/>
      <c r="Q20" s="500"/>
      <c r="R20" s="511"/>
      <c r="S20" s="512"/>
      <c r="T20" s="512"/>
      <c r="U20" s="512"/>
      <c r="V20" s="512"/>
      <c r="W20" s="512"/>
      <c r="X20" s="512"/>
      <c r="Y20" s="512"/>
      <c r="Z20" s="512"/>
      <c r="AA20" s="512"/>
      <c r="AB20" s="512"/>
      <c r="AC20" s="512"/>
      <c r="AD20" s="512"/>
      <c r="AE20" s="512"/>
      <c r="AF20" s="513"/>
      <c r="AG20" s="495"/>
      <c r="AH20" s="495"/>
      <c r="AI20" s="495"/>
      <c r="AJ20" s="495"/>
      <c r="AK20" s="495"/>
      <c r="AL20" s="495"/>
      <c r="AM20" s="495"/>
      <c r="AN20" s="495"/>
      <c r="AO20" s="495"/>
      <c r="AP20" s="495"/>
      <c r="AQ20" s="495"/>
      <c r="AR20" s="495"/>
      <c r="AS20" s="495"/>
      <c r="AT20" s="495"/>
      <c r="AU20" s="495"/>
      <c r="AV20" s="517"/>
      <c r="AW20" s="518"/>
      <c r="AX20" s="518"/>
      <c r="AY20" s="518"/>
      <c r="AZ20" s="518"/>
      <c r="BA20" s="518"/>
      <c r="BB20" s="518"/>
      <c r="BC20" s="518"/>
      <c r="BD20" s="518"/>
      <c r="BE20" s="518"/>
      <c r="BF20" s="518"/>
      <c r="BG20" s="518"/>
      <c r="BH20" s="518"/>
      <c r="BI20" s="518"/>
      <c r="BJ20" s="519"/>
    </row>
    <row r="21" spans="1:62" s="228" customFormat="1" ht="14.25" customHeight="1">
      <c r="A21" s="559"/>
      <c r="B21" s="560"/>
      <c r="C21" s="437" t="s">
        <v>8792</v>
      </c>
      <c r="D21" s="438"/>
      <c r="E21" s="438"/>
      <c r="F21" s="438"/>
      <c r="G21" s="438"/>
      <c r="H21" s="438"/>
      <c r="I21" s="438"/>
      <c r="J21" s="438"/>
      <c r="K21" s="438"/>
      <c r="L21" s="438"/>
      <c r="M21" s="438"/>
      <c r="N21" s="438"/>
      <c r="O21" s="438"/>
      <c r="P21" s="438"/>
      <c r="Q21" s="439"/>
      <c r="R21" s="489" t="str">
        <f>IF(qcn_crt_mid_cmt_hope_date="","-",qcn_crt_mid_cmt_hope_date)</f>
        <v>-</v>
      </c>
      <c r="S21" s="490"/>
      <c r="T21" s="490"/>
      <c r="U21" s="490"/>
      <c r="V21" s="490"/>
      <c r="W21" s="490"/>
      <c r="X21" s="490"/>
      <c r="Y21" s="490"/>
      <c r="Z21" s="490"/>
      <c r="AA21" s="490"/>
      <c r="AB21" s="490"/>
      <c r="AC21" s="490"/>
      <c r="AD21" s="490"/>
      <c r="AE21" s="490"/>
      <c r="AF21" s="491"/>
      <c r="AG21" s="495" t="s">
        <v>8793</v>
      </c>
      <c r="AH21" s="495"/>
      <c r="AI21" s="495"/>
      <c r="AJ21" s="495"/>
      <c r="AK21" s="495"/>
      <c r="AL21" s="495"/>
      <c r="AM21" s="495"/>
      <c r="AN21" s="495"/>
      <c r="AO21" s="495"/>
      <c r="AP21" s="495"/>
      <c r="AQ21" s="495"/>
      <c r="AR21" s="495"/>
      <c r="AS21" s="495"/>
      <c r="AT21" s="495"/>
      <c r="AU21" s="495"/>
      <c r="AV21" s="489" t="str">
        <f>IF(qcn_crt_final_cmt_hope_date="","-",qcn_crt_final_cmt_hope_date)</f>
        <v>-</v>
      </c>
      <c r="AW21" s="490"/>
      <c r="AX21" s="490"/>
      <c r="AY21" s="490"/>
      <c r="AZ21" s="490"/>
      <c r="BA21" s="490"/>
      <c r="BB21" s="490"/>
      <c r="BC21" s="490"/>
      <c r="BD21" s="490"/>
      <c r="BE21" s="490"/>
      <c r="BF21" s="490"/>
      <c r="BG21" s="490"/>
      <c r="BH21" s="490"/>
      <c r="BI21" s="490"/>
      <c r="BJ21" s="496"/>
    </row>
    <row r="22" spans="1:62" s="228" customFormat="1" ht="14.25" customHeight="1">
      <c r="A22" s="559"/>
      <c r="B22" s="560"/>
      <c r="C22" s="440"/>
      <c r="D22" s="441"/>
      <c r="E22" s="441"/>
      <c r="F22" s="441"/>
      <c r="G22" s="441"/>
      <c r="H22" s="441"/>
      <c r="I22" s="441"/>
      <c r="J22" s="441"/>
      <c r="K22" s="441"/>
      <c r="L22" s="441"/>
      <c r="M22" s="441"/>
      <c r="N22" s="441"/>
      <c r="O22" s="441"/>
      <c r="P22" s="441"/>
      <c r="Q22" s="442"/>
      <c r="R22" s="492"/>
      <c r="S22" s="493"/>
      <c r="T22" s="493"/>
      <c r="U22" s="493"/>
      <c r="V22" s="493"/>
      <c r="W22" s="493"/>
      <c r="X22" s="493"/>
      <c r="Y22" s="493"/>
      <c r="Z22" s="493"/>
      <c r="AA22" s="493"/>
      <c r="AB22" s="493"/>
      <c r="AC22" s="493"/>
      <c r="AD22" s="493"/>
      <c r="AE22" s="493"/>
      <c r="AF22" s="494"/>
      <c r="AG22" s="495"/>
      <c r="AH22" s="495"/>
      <c r="AI22" s="495"/>
      <c r="AJ22" s="495"/>
      <c r="AK22" s="495"/>
      <c r="AL22" s="495"/>
      <c r="AM22" s="495"/>
      <c r="AN22" s="495"/>
      <c r="AO22" s="495"/>
      <c r="AP22" s="495"/>
      <c r="AQ22" s="495"/>
      <c r="AR22" s="495"/>
      <c r="AS22" s="495"/>
      <c r="AT22" s="495"/>
      <c r="AU22" s="495"/>
      <c r="AV22" s="492"/>
      <c r="AW22" s="493"/>
      <c r="AX22" s="493"/>
      <c r="AY22" s="493"/>
      <c r="AZ22" s="493"/>
      <c r="BA22" s="493"/>
      <c r="BB22" s="493"/>
      <c r="BC22" s="493"/>
      <c r="BD22" s="493"/>
      <c r="BE22" s="493"/>
      <c r="BF22" s="493"/>
      <c r="BG22" s="493"/>
      <c r="BH22" s="493"/>
      <c r="BI22" s="493"/>
      <c r="BJ22" s="497"/>
    </row>
    <row r="23" spans="1:62" s="228" customFormat="1" ht="14.25" customHeight="1">
      <c r="A23" s="559"/>
      <c r="B23" s="560"/>
      <c r="C23" s="498" t="s">
        <v>8794</v>
      </c>
      <c r="D23" s="499"/>
      <c r="E23" s="499"/>
      <c r="F23" s="499"/>
      <c r="G23" s="499"/>
      <c r="H23" s="499"/>
      <c r="I23" s="499"/>
      <c r="J23" s="499"/>
      <c r="K23" s="499"/>
      <c r="L23" s="499"/>
      <c r="M23" s="499"/>
      <c r="N23" s="499"/>
      <c r="O23" s="499"/>
      <c r="P23" s="499"/>
      <c r="Q23" s="500"/>
      <c r="R23" s="452" t="str">
        <f>IF(qcn_sales_class_e="","-",qcn_sales_class_e)</f>
        <v>Normal Sales</v>
      </c>
      <c r="S23" s="453"/>
      <c r="T23" s="453"/>
      <c r="U23" s="453"/>
      <c r="V23" s="453"/>
      <c r="W23" s="453"/>
      <c r="X23" s="453"/>
      <c r="Y23" s="453"/>
      <c r="Z23" s="453"/>
      <c r="AA23" s="453"/>
      <c r="AB23" s="453"/>
      <c r="AC23" s="453"/>
      <c r="AD23" s="453"/>
      <c r="AE23" s="453"/>
      <c r="AF23" s="454"/>
      <c r="AG23" s="501" t="s">
        <v>8795</v>
      </c>
      <c r="AH23" s="377"/>
      <c r="AI23" s="377"/>
      <c r="AJ23" s="377"/>
      <c r="AK23" s="377"/>
      <c r="AL23" s="377"/>
      <c r="AM23" s="377"/>
      <c r="AN23" s="377"/>
      <c r="AO23" s="377"/>
      <c r="AP23" s="378"/>
      <c r="AQ23" s="452" t="str">
        <f>IF(qcn_branch_person_e="","-",qcn_branch_person_e)</f>
        <v>-</v>
      </c>
      <c r="AR23" s="453"/>
      <c r="AS23" s="453"/>
      <c r="AT23" s="453"/>
      <c r="AU23" s="453"/>
      <c r="AV23" s="453"/>
      <c r="AW23" s="453"/>
      <c r="AX23" s="453"/>
      <c r="AY23" s="453"/>
      <c r="AZ23" s="453"/>
      <c r="BA23" s="453"/>
      <c r="BB23" s="453"/>
      <c r="BC23" s="453"/>
      <c r="BD23" s="453"/>
      <c r="BE23" s="453"/>
      <c r="BF23" s="453"/>
      <c r="BG23" s="453"/>
      <c r="BH23" s="453"/>
      <c r="BI23" s="453"/>
      <c r="BJ23" s="502"/>
    </row>
    <row r="24" spans="1:62" s="228" customFormat="1" ht="14.25" customHeight="1">
      <c r="A24" s="559"/>
      <c r="B24" s="560"/>
      <c r="C24" s="523" t="s">
        <v>8796</v>
      </c>
      <c r="D24" s="456"/>
      <c r="E24" s="456"/>
      <c r="F24" s="456"/>
      <c r="G24" s="456"/>
      <c r="H24" s="456"/>
      <c r="I24" s="456"/>
      <c r="J24" s="456"/>
      <c r="K24" s="456"/>
      <c r="L24" s="457"/>
      <c r="M24" s="458" t="str">
        <f>IF(qcn_branch_credit_note_no="","-",qcn_branch_credit_note_no)</f>
        <v>-</v>
      </c>
      <c r="N24" s="459"/>
      <c r="O24" s="459"/>
      <c r="P24" s="459"/>
      <c r="Q24" s="459"/>
      <c r="R24" s="459"/>
      <c r="S24" s="459"/>
      <c r="T24" s="459"/>
      <c r="U24" s="459"/>
      <c r="V24" s="459"/>
      <c r="W24" s="459"/>
      <c r="X24" s="459"/>
      <c r="Y24" s="459"/>
      <c r="Z24" s="459"/>
      <c r="AA24" s="459"/>
      <c r="AB24" s="459"/>
      <c r="AC24" s="459"/>
      <c r="AD24" s="459"/>
      <c r="AE24" s="459"/>
      <c r="AF24" s="524"/>
      <c r="AG24" s="520" t="s">
        <v>8797</v>
      </c>
      <c r="AH24" s="450"/>
      <c r="AI24" s="450"/>
      <c r="AJ24" s="450"/>
      <c r="AK24" s="450"/>
      <c r="AL24" s="450"/>
      <c r="AM24" s="450"/>
      <c r="AN24" s="450"/>
      <c r="AO24" s="450"/>
      <c r="AP24" s="451"/>
      <c r="AQ24" s="452" t="str">
        <f>IF(qcn_branch_control_no="","-",qcn_branch_control_no)</f>
        <v>-</v>
      </c>
      <c r="AR24" s="453"/>
      <c r="AS24" s="453"/>
      <c r="AT24" s="453"/>
      <c r="AU24" s="453"/>
      <c r="AV24" s="453"/>
      <c r="AW24" s="453"/>
      <c r="AX24" s="453"/>
      <c r="AY24" s="453"/>
      <c r="AZ24" s="453"/>
      <c r="BA24" s="453"/>
      <c r="BB24" s="453"/>
      <c r="BC24" s="453"/>
      <c r="BD24" s="453"/>
      <c r="BE24" s="453"/>
      <c r="BF24" s="453"/>
      <c r="BG24" s="453"/>
      <c r="BH24" s="453"/>
      <c r="BI24" s="453"/>
      <c r="BJ24" s="502"/>
    </row>
    <row r="25" spans="1:62" s="228" customFormat="1" ht="14.25" customHeight="1">
      <c r="A25" s="559"/>
      <c r="B25" s="560"/>
      <c r="C25" s="503" t="s">
        <v>8798</v>
      </c>
      <c r="D25" s="504"/>
      <c r="E25" s="504"/>
      <c r="F25" s="504"/>
      <c r="G25" s="504"/>
      <c r="H25" s="504"/>
      <c r="I25" s="504"/>
      <c r="J25" s="504"/>
      <c r="K25" s="504"/>
      <c r="L25" s="504"/>
      <c r="M25" s="504"/>
      <c r="N25" s="504"/>
      <c r="O25" s="504"/>
      <c r="P25" s="504"/>
      <c r="Q25" s="505"/>
      <c r="R25" s="452" t="str">
        <f>IF(qcn_attachment_yn_e="","-",qcn_attachment_yn_e)</f>
        <v>Y</v>
      </c>
      <c r="S25" s="453"/>
      <c r="T25" s="453"/>
      <c r="U25" s="453"/>
      <c r="V25" s="453"/>
      <c r="W25" s="453"/>
      <c r="X25" s="453"/>
      <c r="Y25" s="453"/>
      <c r="Z25" s="453"/>
      <c r="AA25" s="453"/>
      <c r="AB25" s="453"/>
      <c r="AC25" s="453"/>
      <c r="AD25" s="453"/>
      <c r="AE25" s="453"/>
      <c r="AF25" s="454"/>
      <c r="AG25" s="522" t="s">
        <v>8799</v>
      </c>
      <c r="AH25" s="522"/>
      <c r="AI25" s="522"/>
      <c r="AJ25" s="522"/>
      <c r="AK25" s="522"/>
      <c r="AL25" s="522"/>
      <c r="AM25" s="522"/>
      <c r="AN25" s="522"/>
      <c r="AO25" s="522"/>
      <c r="AP25" s="522"/>
      <c r="AQ25" s="522"/>
      <c r="AR25" s="522"/>
      <c r="AS25" s="522"/>
      <c r="AT25" s="522"/>
      <c r="AU25" s="522"/>
      <c r="AV25" s="452" t="str">
        <f>IF(qcn_defective_pdt_attached_yn_e="","-",qcn_defective_pdt_attached_yn_e)</f>
        <v>Y</v>
      </c>
      <c r="AW25" s="453"/>
      <c r="AX25" s="453"/>
      <c r="AY25" s="453"/>
      <c r="AZ25" s="453"/>
      <c r="BA25" s="453"/>
      <c r="BB25" s="453"/>
      <c r="BC25" s="453"/>
      <c r="BD25" s="453"/>
      <c r="BE25" s="453"/>
      <c r="BF25" s="453"/>
      <c r="BG25" s="453"/>
      <c r="BH25" s="453"/>
      <c r="BI25" s="453"/>
      <c r="BJ25" s="502"/>
    </row>
    <row r="26" spans="1:62" s="228" customFormat="1" ht="14.25" customHeight="1">
      <c r="A26" s="559"/>
      <c r="B26" s="560"/>
      <c r="C26" s="449" t="s">
        <v>8800</v>
      </c>
      <c r="D26" s="450"/>
      <c r="E26" s="450"/>
      <c r="F26" s="450"/>
      <c r="G26" s="450"/>
      <c r="H26" s="450"/>
      <c r="I26" s="450"/>
      <c r="J26" s="450"/>
      <c r="K26" s="450"/>
      <c r="L26" s="451"/>
      <c r="M26" s="452" t="str">
        <f>IF(qcn_lot_no1="","-",qcn_lot_no1)</f>
        <v>-</v>
      </c>
      <c r="N26" s="453"/>
      <c r="O26" s="453"/>
      <c r="P26" s="453"/>
      <c r="Q26" s="453"/>
      <c r="R26" s="453"/>
      <c r="S26" s="453"/>
      <c r="T26" s="453"/>
      <c r="U26" s="453"/>
      <c r="V26" s="453"/>
      <c r="W26" s="453"/>
      <c r="X26" s="453"/>
      <c r="Y26" s="453"/>
      <c r="Z26" s="453"/>
      <c r="AA26" s="453"/>
      <c r="AB26" s="453"/>
      <c r="AC26" s="453"/>
      <c r="AD26" s="453"/>
      <c r="AE26" s="453"/>
      <c r="AF26" s="454"/>
      <c r="AG26" s="520" t="s">
        <v>8801</v>
      </c>
      <c r="AH26" s="450"/>
      <c r="AI26" s="450"/>
      <c r="AJ26" s="450"/>
      <c r="AK26" s="450"/>
      <c r="AL26" s="450"/>
      <c r="AM26" s="450"/>
      <c r="AN26" s="450"/>
      <c r="AO26" s="450"/>
      <c r="AP26" s="451"/>
      <c r="AQ26" s="452" t="str">
        <f>IF(qcn_lot_no2="","-",qcn_lot_no2)</f>
        <v>-</v>
      </c>
      <c r="AR26" s="453"/>
      <c r="AS26" s="453"/>
      <c r="AT26" s="453"/>
      <c r="AU26" s="453"/>
      <c r="AV26" s="453"/>
      <c r="AW26" s="453"/>
      <c r="AX26" s="453"/>
      <c r="AY26" s="453"/>
      <c r="AZ26" s="453"/>
      <c r="BA26" s="453"/>
      <c r="BB26" s="453"/>
      <c r="BC26" s="453"/>
      <c r="BD26" s="453"/>
      <c r="BE26" s="453"/>
      <c r="BF26" s="453"/>
      <c r="BG26" s="453"/>
      <c r="BH26" s="453"/>
      <c r="BI26" s="453"/>
      <c r="BJ26" s="502"/>
    </row>
    <row r="27" spans="1:62" s="228" customFormat="1" ht="14.25" customHeight="1">
      <c r="A27" s="559"/>
      <c r="B27" s="560"/>
      <c r="C27" s="449" t="s">
        <v>8802</v>
      </c>
      <c r="D27" s="450"/>
      <c r="E27" s="450"/>
      <c r="F27" s="450"/>
      <c r="G27" s="450"/>
      <c r="H27" s="450"/>
      <c r="I27" s="450"/>
      <c r="J27" s="450"/>
      <c r="K27" s="450"/>
      <c r="L27" s="450"/>
      <c r="M27" s="450"/>
      <c r="N27" s="450"/>
      <c r="O27" s="450"/>
      <c r="P27" s="450"/>
      <c r="Q27" s="451"/>
      <c r="R27" s="521" t="str">
        <f>IF(qcn_return_no="","-",qcn_return_no)</f>
        <v>*</v>
      </c>
      <c r="S27" s="521"/>
      <c r="T27" s="521"/>
      <c r="U27" s="521"/>
      <c r="V27" s="521"/>
      <c r="W27" s="521"/>
      <c r="X27" s="521"/>
      <c r="Y27" s="521"/>
      <c r="Z27" s="521"/>
      <c r="AA27" s="521"/>
      <c r="AB27" s="521"/>
      <c r="AC27" s="521"/>
      <c r="AD27" s="521"/>
      <c r="AE27" s="521"/>
      <c r="AF27" s="521"/>
      <c r="AG27" s="522" t="s">
        <v>8803</v>
      </c>
      <c r="AH27" s="522"/>
      <c r="AI27" s="522"/>
      <c r="AJ27" s="522"/>
      <c r="AK27" s="522"/>
      <c r="AL27" s="522"/>
      <c r="AM27" s="522"/>
      <c r="AN27" s="522"/>
      <c r="AO27" s="522"/>
      <c r="AP27" s="522"/>
      <c r="AQ27" s="522"/>
      <c r="AR27" s="522"/>
      <c r="AS27" s="522"/>
      <c r="AT27" s="522"/>
      <c r="AU27" s="522"/>
      <c r="AV27" s="453" t="str">
        <f>IF(qcn_replacement_no="","-",qcn_replacement_no)</f>
        <v>-</v>
      </c>
      <c r="AW27" s="453"/>
      <c r="AX27" s="453"/>
      <c r="AY27" s="453"/>
      <c r="AZ27" s="453"/>
      <c r="BA27" s="453"/>
      <c r="BB27" s="453"/>
      <c r="BC27" s="453"/>
      <c r="BD27" s="453"/>
      <c r="BE27" s="453"/>
      <c r="BF27" s="453"/>
      <c r="BG27" s="453"/>
      <c r="BH27" s="453"/>
      <c r="BI27" s="453"/>
      <c r="BJ27" s="502"/>
    </row>
    <row r="28" spans="1:62" s="228" customFormat="1" ht="14.25" customHeight="1">
      <c r="A28" s="559"/>
      <c r="B28" s="560"/>
      <c r="C28" s="503" t="s">
        <v>8804</v>
      </c>
      <c r="D28" s="504"/>
      <c r="E28" s="504"/>
      <c r="F28" s="504"/>
      <c r="G28" s="504"/>
      <c r="H28" s="504"/>
      <c r="I28" s="504"/>
      <c r="J28" s="504"/>
      <c r="K28" s="504"/>
      <c r="L28" s="504"/>
      <c r="M28" s="504"/>
      <c r="N28" s="504"/>
      <c r="O28" s="504"/>
      <c r="P28" s="504"/>
      <c r="Q28" s="505"/>
      <c r="R28" s="538" t="str">
        <f>IF(qcn_shipping_date="","-",qcn_shipping_date)</f>
        <v>-</v>
      </c>
      <c r="S28" s="538"/>
      <c r="T28" s="538"/>
      <c r="U28" s="538"/>
      <c r="V28" s="538"/>
      <c r="W28" s="538"/>
      <c r="X28" s="538"/>
      <c r="Y28" s="538"/>
      <c r="Z28" s="538"/>
      <c r="AA28" s="538"/>
      <c r="AB28" s="538"/>
      <c r="AC28" s="538"/>
      <c r="AD28" s="538"/>
      <c r="AE28" s="538"/>
      <c r="AF28" s="538"/>
      <c r="AG28" s="473" t="s">
        <v>8805</v>
      </c>
      <c r="AH28" s="438"/>
      <c r="AI28" s="438"/>
      <c r="AJ28" s="438"/>
      <c r="AK28" s="438"/>
      <c r="AL28" s="438"/>
      <c r="AM28" s="438"/>
      <c r="AN28" s="438"/>
      <c r="AO28" s="438"/>
      <c r="AP28" s="438"/>
      <c r="AQ28" s="438"/>
      <c r="AR28" s="438"/>
      <c r="AS28" s="438"/>
      <c r="AT28" s="438"/>
      <c r="AU28" s="439"/>
      <c r="AV28" s="514" t="str">
        <f>IF(qcn_comments_if_any_e="","-",qcn_comments_if_any_e)</f>
        <v>KTC QA Div</v>
      </c>
      <c r="AW28" s="515"/>
      <c r="AX28" s="515"/>
      <c r="AY28" s="515"/>
      <c r="AZ28" s="515"/>
      <c r="BA28" s="515"/>
      <c r="BB28" s="515"/>
      <c r="BC28" s="515"/>
      <c r="BD28" s="515"/>
      <c r="BE28" s="515"/>
      <c r="BF28" s="515"/>
      <c r="BG28" s="515"/>
      <c r="BH28" s="515"/>
      <c r="BI28" s="515"/>
      <c r="BJ28" s="516"/>
    </row>
    <row r="29" spans="1:62" s="228" customFormat="1" ht="14.25" customHeight="1">
      <c r="A29" s="559"/>
      <c r="B29" s="560"/>
      <c r="C29" s="498"/>
      <c r="D29" s="499"/>
      <c r="E29" s="499"/>
      <c r="F29" s="499"/>
      <c r="G29" s="499"/>
      <c r="H29" s="499"/>
      <c r="I29" s="499"/>
      <c r="J29" s="499"/>
      <c r="K29" s="499"/>
      <c r="L29" s="499"/>
      <c r="M29" s="499"/>
      <c r="N29" s="499"/>
      <c r="O29" s="499"/>
      <c r="P29" s="499"/>
      <c r="Q29" s="500"/>
      <c r="R29" s="538"/>
      <c r="S29" s="538"/>
      <c r="T29" s="538"/>
      <c r="U29" s="538"/>
      <c r="V29" s="538"/>
      <c r="W29" s="538"/>
      <c r="X29" s="538"/>
      <c r="Y29" s="538"/>
      <c r="Z29" s="538"/>
      <c r="AA29" s="538"/>
      <c r="AB29" s="538"/>
      <c r="AC29" s="538"/>
      <c r="AD29" s="538"/>
      <c r="AE29" s="538"/>
      <c r="AF29" s="538"/>
      <c r="AG29" s="474"/>
      <c r="AH29" s="441"/>
      <c r="AI29" s="441"/>
      <c r="AJ29" s="441"/>
      <c r="AK29" s="441"/>
      <c r="AL29" s="441"/>
      <c r="AM29" s="441"/>
      <c r="AN29" s="441"/>
      <c r="AO29" s="441"/>
      <c r="AP29" s="441"/>
      <c r="AQ29" s="441"/>
      <c r="AR29" s="441"/>
      <c r="AS29" s="441"/>
      <c r="AT29" s="441"/>
      <c r="AU29" s="442"/>
      <c r="AV29" s="517"/>
      <c r="AW29" s="518"/>
      <c r="AX29" s="518"/>
      <c r="AY29" s="518"/>
      <c r="AZ29" s="518"/>
      <c r="BA29" s="518"/>
      <c r="BB29" s="518"/>
      <c r="BC29" s="518"/>
      <c r="BD29" s="518"/>
      <c r="BE29" s="518"/>
      <c r="BF29" s="518"/>
      <c r="BG29" s="518"/>
      <c r="BH29" s="518"/>
      <c r="BI29" s="518"/>
      <c r="BJ29" s="519"/>
    </row>
    <row r="30" spans="1:62" s="228" customFormat="1" ht="14.25" customHeight="1">
      <c r="A30" s="559"/>
      <c r="B30" s="560"/>
      <c r="C30" s="449" t="s">
        <v>8806</v>
      </c>
      <c r="D30" s="450"/>
      <c r="E30" s="450"/>
      <c r="F30" s="450"/>
      <c r="G30" s="450"/>
      <c r="H30" s="450"/>
      <c r="I30" s="450"/>
      <c r="J30" s="450"/>
      <c r="K30" s="450"/>
      <c r="L30" s="450"/>
      <c r="M30" s="450"/>
      <c r="N30" s="450"/>
      <c r="O30" s="450"/>
      <c r="P30" s="450"/>
      <c r="Q30" s="451"/>
      <c r="R30" s="452" t="str">
        <f>IF(qcn_defect_transaction_qcn_e="","-",qcn_defect_transaction_qcn_e)</f>
        <v>replacement</v>
      </c>
      <c r="S30" s="453"/>
      <c r="T30" s="453"/>
      <c r="U30" s="453"/>
      <c r="V30" s="453"/>
      <c r="W30" s="453"/>
      <c r="X30" s="453"/>
      <c r="Y30" s="453"/>
      <c r="Z30" s="453"/>
      <c r="AA30" s="453"/>
      <c r="AB30" s="453"/>
      <c r="AC30" s="453"/>
      <c r="AD30" s="453"/>
      <c r="AE30" s="453"/>
      <c r="AF30" s="454"/>
      <c r="AG30" s="522" t="s">
        <v>8807</v>
      </c>
      <c r="AH30" s="522"/>
      <c r="AI30" s="522"/>
      <c r="AJ30" s="522"/>
      <c r="AK30" s="522"/>
      <c r="AL30" s="522"/>
      <c r="AM30" s="522"/>
      <c r="AN30" s="522"/>
      <c r="AO30" s="522"/>
      <c r="AP30" s="522"/>
      <c r="AQ30" s="522"/>
      <c r="AR30" s="522"/>
      <c r="AS30" s="522"/>
      <c r="AT30" s="522"/>
      <c r="AU30" s="522"/>
      <c r="AV30" s="452" t="str">
        <f>IF(qcn_defect_transaction_others_e="","-",qcn_defect_transaction_others_e)</f>
        <v>returning</v>
      </c>
      <c r="AW30" s="453"/>
      <c r="AX30" s="453"/>
      <c r="AY30" s="453"/>
      <c r="AZ30" s="453"/>
      <c r="BA30" s="453"/>
      <c r="BB30" s="453"/>
      <c r="BC30" s="453"/>
      <c r="BD30" s="453"/>
      <c r="BE30" s="453"/>
      <c r="BF30" s="453"/>
      <c r="BG30" s="453"/>
      <c r="BH30" s="453"/>
      <c r="BI30" s="453"/>
      <c r="BJ30" s="502"/>
    </row>
    <row r="31" spans="1:62" s="228" customFormat="1" ht="14.25" customHeight="1">
      <c r="A31" s="559"/>
      <c r="B31" s="560"/>
      <c r="C31" s="498" t="s">
        <v>8808</v>
      </c>
      <c r="D31" s="499"/>
      <c r="E31" s="499"/>
      <c r="F31" s="499"/>
      <c r="G31" s="499"/>
      <c r="H31" s="499"/>
      <c r="I31" s="499"/>
      <c r="J31" s="499"/>
      <c r="K31" s="499"/>
      <c r="L31" s="499"/>
      <c r="M31" s="499"/>
      <c r="N31" s="499"/>
      <c r="O31" s="499"/>
      <c r="P31" s="499"/>
      <c r="Q31" s="500"/>
      <c r="R31" s="538" t="str">
        <f>IF(qcn_received_date="","-",qcn_received_date)</f>
        <v>-</v>
      </c>
      <c r="S31" s="538"/>
      <c r="T31" s="538"/>
      <c r="U31" s="538"/>
      <c r="V31" s="538"/>
      <c r="W31" s="538"/>
      <c r="X31" s="538"/>
      <c r="Y31" s="538"/>
      <c r="Z31" s="538"/>
      <c r="AA31" s="538"/>
      <c r="AB31" s="538"/>
      <c r="AC31" s="538"/>
      <c r="AD31" s="538"/>
      <c r="AE31" s="538"/>
      <c r="AF31" s="538"/>
      <c r="AG31" s="522" t="s">
        <v>8809</v>
      </c>
      <c r="AH31" s="522"/>
      <c r="AI31" s="522"/>
      <c r="AJ31" s="522"/>
      <c r="AK31" s="522"/>
      <c r="AL31" s="522"/>
      <c r="AM31" s="522"/>
      <c r="AN31" s="522"/>
      <c r="AO31" s="522"/>
      <c r="AP31" s="522"/>
      <c r="AQ31" s="522"/>
      <c r="AR31" s="522"/>
      <c r="AS31" s="522"/>
      <c r="AT31" s="522"/>
      <c r="AU31" s="522"/>
      <c r="AV31" s="563">
        <f>IF(qcn_arrival_date="","-",qcn_arrival_date)</f>
        <v>45076</v>
      </c>
      <c r="AW31" s="563"/>
      <c r="AX31" s="563"/>
      <c r="AY31" s="563"/>
      <c r="AZ31" s="563"/>
      <c r="BA31" s="563"/>
      <c r="BB31" s="563"/>
      <c r="BC31" s="563"/>
      <c r="BD31" s="563"/>
      <c r="BE31" s="563"/>
      <c r="BF31" s="563"/>
      <c r="BG31" s="563"/>
      <c r="BH31" s="563"/>
      <c r="BI31" s="563"/>
      <c r="BJ31" s="594"/>
    </row>
    <row r="32" spans="1:62" s="228" customFormat="1" ht="14.25" customHeight="1">
      <c r="A32" s="559"/>
      <c r="B32" s="560"/>
      <c r="C32" s="525" t="s">
        <v>8810</v>
      </c>
      <c r="D32" s="438"/>
      <c r="E32" s="438"/>
      <c r="F32" s="438"/>
      <c r="G32" s="438"/>
      <c r="H32" s="438"/>
      <c r="I32" s="438"/>
      <c r="J32" s="529" t="str">
        <f>IF(qcn_failure_mode_customer_e="","-",qcn_failure_mode_customer_e)</f>
        <v>Vertical white line</v>
      </c>
      <c r="K32" s="530"/>
      <c r="L32" s="530"/>
      <c r="M32" s="530"/>
      <c r="N32" s="530"/>
      <c r="O32" s="530"/>
      <c r="P32" s="530"/>
      <c r="Q32" s="530"/>
      <c r="R32" s="530"/>
      <c r="S32" s="530"/>
      <c r="T32" s="530"/>
      <c r="U32" s="530"/>
      <c r="V32" s="530"/>
      <c r="W32" s="530"/>
      <c r="X32" s="530"/>
      <c r="Y32" s="530"/>
      <c r="Z32" s="530"/>
      <c r="AA32" s="530"/>
      <c r="AB32" s="530"/>
      <c r="AC32" s="530"/>
      <c r="AD32" s="530"/>
      <c r="AE32" s="530"/>
      <c r="AF32" s="530"/>
      <c r="AG32" s="530"/>
      <c r="AH32" s="530"/>
      <c r="AI32" s="530"/>
      <c r="AJ32" s="530"/>
      <c r="AK32" s="530"/>
      <c r="AL32" s="530"/>
      <c r="AM32" s="530"/>
      <c r="AN32" s="530"/>
      <c r="AO32" s="530"/>
      <c r="AP32" s="530"/>
      <c r="AQ32" s="530"/>
      <c r="AR32" s="530"/>
      <c r="AS32" s="530"/>
      <c r="AT32" s="530"/>
      <c r="AU32" s="530"/>
      <c r="AV32" s="530"/>
      <c r="AW32" s="530"/>
      <c r="AX32" s="530"/>
      <c r="AY32" s="530"/>
      <c r="AZ32" s="530"/>
      <c r="BA32" s="530"/>
      <c r="BB32" s="530"/>
      <c r="BC32" s="530"/>
      <c r="BD32" s="530"/>
      <c r="BE32" s="530"/>
      <c r="BF32" s="530"/>
      <c r="BG32" s="530"/>
      <c r="BH32" s="530"/>
      <c r="BI32" s="530"/>
      <c r="BJ32" s="531"/>
    </row>
    <row r="33" spans="1:62" s="228" customFormat="1" ht="14.25" customHeight="1">
      <c r="A33" s="559"/>
      <c r="B33" s="560"/>
      <c r="C33" s="526"/>
      <c r="D33" s="527"/>
      <c r="E33" s="527"/>
      <c r="F33" s="527"/>
      <c r="G33" s="527"/>
      <c r="H33" s="527"/>
      <c r="I33" s="527"/>
      <c r="J33" s="532"/>
      <c r="K33" s="533"/>
      <c r="L33" s="533"/>
      <c r="M33" s="533"/>
      <c r="N33" s="533"/>
      <c r="O33" s="533"/>
      <c r="P33" s="533"/>
      <c r="Q33" s="533"/>
      <c r="R33" s="533"/>
      <c r="S33" s="533"/>
      <c r="T33" s="533"/>
      <c r="U33" s="533"/>
      <c r="V33" s="533"/>
      <c r="W33" s="533"/>
      <c r="X33" s="533"/>
      <c r="Y33" s="533"/>
      <c r="Z33" s="533"/>
      <c r="AA33" s="533"/>
      <c r="AB33" s="533"/>
      <c r="AC33" s="533"/>
      <c r="AD33" s="533"/>
      <c r="AE33" s="533"/>
      <c r="AF33" s="533"/>
      <c r="AG33" s="533"/>
      <c r="AH33" s="533"/>
      <c r="AI33" s="533"/>
      <c r="AJ33" s="533"/>
      <c r="AK33" s="533"/>
      <c r="AL33" s="533"/>
      <c r="AM33" s="533"/>
      <c r="AN33" s="533"/>
      <c r="AO33" s="533"/>
      <c r="AP33" s="533"/>
      <c r="AQ33" s="533"/>
      <c r="AR33" s="533"/>
      <c r="AS33" s="533"/>
      <c r="AT33" s="533"/>
      <c r="AU33" s="533"/>
      <c r="AV33" s="533"/>
      <c r="AW33" s="533"/>
      <c r="AX33" s="533"/>
      <c r="AY33" s="533"/>
      <c r="AZ33" s="533"/>
      <c r="BA33" s="533"/>
      <c r="BB33" s="533"/>
      <c r="BC33" s="533"/>
      <c r="BD33" s="533"/>
      <c r="BE33" s="533"/>
      <c r="BF33" s="533"/>
      <c r="BG33" s="533"/>
      <c r="BH33" s="533"/>
      <c r="BI33" s="533"/>
      <c r="BJ33" s="534"/>
    </row>
    <row r="34" spans="1:62" s="228" customFormat="1" ht="14.25" customHeight="1">
      <c r="A34" s="559"/>
      <c r="B34" s="560"/>
      <c r="C34" s="526"/>
      <c r="D34" s="527"/>
      <c r="E34" s="527"/>
      <c r="F34" s="527"/>
      <c r="G34" s="527"/>
      <c r="H34" s="527"/>
      <c r="I34" s="527"/>
      <c r="J34" s="532"/>
      <c r="K34" s="533"/>
      <c r="L34" s="533"/>
      <c r="M34" s="533"/>
      <c r="N34" s="533"/>
      <c r="O34" s="533"/>
      <c r="P34" s="533"/>
      <c r="Q34" s="533"/>
      <c r="R34" s="533"/>
      <c r="S34" s="533"/>
      <c r="T34" s="533"/>
      <c r="U34" s="533"/>
      <c r="V34" s="533"/>
      <c r="W34" s="533"/>
      <c r="X34" s="533"/>
      <c r="Y34" s="533"/>
      <c r="Z34" s="533"/>
      <c r="AA34" s="533"/>
      <c r="AB34" s="533"/>
      <c r="AC34" s="533"/>
      <c r="AD34" s="533"/>
      <c r="AE34" s="533"/>
      <c r="AF34" s="533"/>
      <c r="AG34" s="533"/>
      <c r="AH34" s="533"/>
      <c r="AI34" s="533"/>
      <c r="AJ34" s="533"/>
      <c r="AK34" s="533"/>
      <c r="AL34" s="533"/>
      <c r="AM34" s="533"/>
      <c r="AN34" s="533"/>
      <c r="AO34" s="533"/>
      <c r="AP34" s="533"/>
      <c r="AQ34" s="533"/>
      <c r="AR34" s="533"/>
      <c r="AS34" s="533"/>
      <c r="AT34" s="533"/>
      <c r="AU34" s="533"/>
      <c r="AV34" s="533"/>
      <c r="AW34" s="533"/>
      <c r="AX34" s="533"/>
      <c r="AY34" s="533"/>
      <c r="AZ34" s="533"/>
      <c r="BA34" s="533"/>
      <c r="BB34" s="533"/>
      <c r="BC34" s="533"/>
      <c r="BD34" s="533"/>
      <c r="BE34" s="533"/>
      <c r="BF34" s="533"/>
      <c r="BG34" s="533"/>
      <c r="BH34" s="533"/>
      <c r="BI34" s="533"/>
      <c r="BJ34" s="534"/>
    </row>
    <row r="35" spans="1:62" s="228" customFormat="1" ht="14.25" customHeight="1">
      <c r="A35" s="559"/>
      <c r="B35" s="560"/>
      <c r="C35" s="528"/>
      <c r="D35" s="527"/>
      <c r="E35" s="527"/>
      <c r="F35" s="527"/>
      <c r="G35" s="527"/>
      <c r="H35" s="527"/>
      <c r="I35" s="527"/>
      <c r="J35" s="532"/>
      <c r="K35" s="533"/>
      <c r="L35" s="533"/>
      <c r="M35" s="533"/>
      <c r="N35" s="533"/>
      <c r="O35" s="533"/>
      <c r="P35" s="533"/>
      <c r="Q35" s="533"/>
      <c r="R35" s="533"/>
      <c r="S35" s="533"/>
      <c r="T35" s="533"/>
      <c r="U35" s="533"/>
      <c r="V35" s="533"/>
      <c r="W35" s="533"/>
      <c r="X35" s="533"/>
      <c r="Y35" s="533"/>
      <c r="Z35" s="533"/>
      <c r="AA35" s="533"/>
      <c r="AB35" s="533"/>
      <c r="AC35" s="533"/>
      <c r="AD35" s="533"/>
      <c r="AE35" s="533"/>
      <c r="AF35" s="533"/>
      <c r="AG35" s="533"/>
      <c r="AH35" s="533"/>
      <c r="AI35" s="533"/>
      <c r="AJ35" s="533"/>
      <c r="AK35" s="533"/>
      <c r="AL35" s="533"/>
      <c r="AM35" s="533"/>
      <c r="AN35" s="533"/>
      <c r="AO35" s="533"/>
      <c r="AP35" s="533"/>
      <c r="AQ35" s="533"/>
      <c r="AR35" s="533"/>
      <c r="AS35" s="533"/>
      <c r="AT35" s="533"/>
      <c r="AU35" s="533"/>
      <c r="AV35" s="533"/>
      <c r="AW35" s="533"/>
      <c r="AX35" s="533"/>
      <c r="AY35" s="533"/>
      <c r="AZ35" s="533"/>
      <c r="BA35" s="533"/>
      <c r="BB35" s="533"/>
      <c r="BC35" s="533"/>
      <c r="BD35" s="533"/>
      <c r="BE35" s="533"/>
      <c r="BF35" s="533"/>
      <c r="BG35" s="533"/>
      <c r="BH35" s="533"/>
      <c r="BI35" s="533"/>
      <c r="BJ35" s="534"/>
    </row>
    <row r="36" spans="1:62" s="228" customFormat="1" ht="14.25" customHeight="1">
      <c r="A36" s="559"/>
      <c r="B36" s="560"/>
      <c r="C36" s="528"/>
      <c r="D36" s="527"/>
      <c r="E36" s="527"/>
      <c r="F36" s="527"/>
      <c r="G36" s="527"/>
      <c r="H36" s="527"/>
      <c r="I36" s="527"/>
      <c r="J36" s="535"/>
      <c r="K36" s="536"/>
      <c r="L36" s="536"/>
      <c r="M36" s="536"/>
      <c r="N36" s="536"/>
      <c r="O36" s="536"/>
      <c r="P36" s="536"/>
      <c r="Q36" s="536"/>
      <c r="R36" s="536"/>
      <c r="S36" s="536"/>
      <c r="T36" s="536"/>
      <c r="U36" s="536"/>
      <c r="V36" s="536"/>
      <c r="W36" s="536"/>
      <c r="X36" s="536"/>
      <c r="Y36" s="536"/>
      <c r="Z36" s="536"/>
      <c r="AA36" s="536"/>
      <c r="AB36" s="536"/>
      <c r="AC36" s="536"/>
      <c r="AD36" s="536"/>
      <c r="AE36" s="536"/>
      <c r="AF36" s="536"/>
      <c r="AG36" s="536"/>
      <c r="AH36" s="536"/>
      <c r="AI36" s="536"/>
      <c r="AJ36" s="536"/>
      <c r="AK36" s="536"/>
      <c r="AL36" s="536"/>
      <c r="AM36" s="536"/>
      <c r="AN36" s="536"/>
      <c r="AO36" s="536"/>
      <c r="AP36" s="536"/>
      <c r="AQ36" s="536"/>
      <c r="AR36" s="536"/>
      <c r="AS36" s="536"/>
      <c r="AT36" s="536"/>
      <c r="AU36" s="536"/>
      <c r="AV36" s="536"/>
      <c r="AW36" s="536"/>
      <c r="AX36" s="536"/>
      <c r="AY36" s="536"/>
      <c r="AZ36" s="536"/>
      <c r="BA36" s="536"/>
      <c r="BB36" s="536"/>
      <c r="BC36" s="536"/>
      <c r="BD36" s="536"/>
      <c r="BE36" s="536"/>
      <c r="BF36" s="536"/>
      <c r="BG36" s="536"/>
      <c r="BH36" s="536"/>
      <c r="BI36" s="536"/>
      <c r="BJ36" s="537"/>
    </row>
    <row r="37" spans="1:62" s="228" customFormat="1" ht="14.25" customHeight="1">
      <c r="A37" s="559"/>
      <c r="B37" s="560"/>
      <c r="C37" s="606" t="s">
        <v>8811</v>
      </c>
      <c r="D37" s="495"/>
      <c r="E37" s="495"/>
      <c r="F37" s="495"/>
      <c r="G37" s="495"/>
      <c r="H37" s="495"/>
      <c r="I37" s="495"/>
      <c r="J37" s="529" t="str">
        <f>IF(qcn_comments_customer_e="","-",qcn_comments_customer_e)</f>
        <v>This is the fourth one returned from the market.</v>
      </c>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0"/>
      <c r="AQ37" s="530"/>
      <c r="AR37" s="530"/>
      <c r="AS37" s="530"/>
      <c r="AT37" s="530"/>
      <c r="AU37" s="530"/>
      <c r="AV37" s="530"/>
      <c r="AW37" s="530"/>
      <c r="AX37" s="530"/>
      <c r="AY37" s="530"/>
      <c r="AZ37" s="530"/>
      <c r="BA37" s="530"/>
      <c r="BB37" s="530"/>
      <c r="BC37" s="530"/>
      <c r="BD37" s="530"/>
      <c r="BE37" s="530"/>
      <c r="BF37" s="530"/>
      <c r="BG37" s="530"/>
      <c r="BH37" s="530"/>
      <c r="BI37" s="530"/>
      <c r="BJ37" s="531"/>
    </row>
    <row r="38" spans="1:62" s="228" customFormat="1" ht="14.25" customHeight="1">
      <c r="A38" s="559"/>
      <c r="B38" s="560"/>
      <c r="C38" s="606"/>
      <c r="D38" s="495"/>
      <c r="E38" s="495"/>
      <c r="F38" s="495"/>
      <c r="G38" s="495"/>
      <c r="H38" s="495"/>
      <c r="I38" s="495"/>
      <c r="J38" s="532"/>
      <c r="K38" s="533"/>
      <c r="L38" s="533"/>
      <c r="M38" s="533"/>
      <c r="N38" s="533"/>
      <c r="O38" s="533"/>
      <c r="P38" s="533"/>
      <c r="Q38" s="533"/>
      <c r="R38" s="533"/>
      <c r="S38" s="533"/>
      <c r="T38" s="533"/>
      <c r="U38" s="533"/>
      <c r="V38" s="533"/>
      <c r="W38" s="533"/>
      <c r="X38" s="533"/>
      <c r="Y38" s="533"/>
      <c r="Z38" s="533"/>
      <c r="AA38" s="533"/>
      <c r="AB38" s="533"/>
      <c r="AC38" s="533"/>
      <c r="AD38" s="533"/>
      <c r="AE38" s="533"/>
      <c r="AF38" s="533"/>
      <c r="AG38" s="533"/>
      <c r="AH38" s="533"/>
      <c r="AI38" s="533"/>
      <c r="AJ38" s="533"/>
      <c r="AK38" s="533"/>
      <c r="AL38" s="533"/>
      <c r="AM38" s="533"/>
      <c r="AN38" s="533"/>
      <c r="AO38" s="533"/>
      <c r="AP38" s="533"/>
      <c r="AQ38" s="533"/>
      <c r="AR38" s="533"/>
      <c r="AS38" s="533"/>
      <c r="AT38" s="533"/>
      <c r="AU38" s="533"/>
      <c r="AV38" s="533"/>
      <c r="AW38" s="533"/>
      <c r="AX38" s="533"/>
      <c r="AY38" s="533"/>
      <c r="AZ38" s="533"/>
      <c r="BA38" s="533"/>
      <c r="BB38" s="533"/>
      <c r="BC38" s="533"/>
      <c r="BD38" s="533"/>
      <c r="BE38" s="533"/>
      <c r="BF38" s="533"/>
      <c r="BG38" s="533"/>
      <c r="BH38" s="533"/>
      <c r="BI38" s="533"/>
      <c r="BJ38" s="534"/>
    </row>
    <row r="39" spans="1:62" s="228" customFormat="1" ht="14.25" customHeight="1">
      <c r="A39" s="559"/>
      <c r="B39" s="560"/>
      <c r="C39" s="606"/>
      <c r="D39" s="495"/>
      <c r="E39" s="495"/>
      <c r="F39" s="495"/>
      <c r="G39" s="495"/>
      <c r="H39" s="495"/>
      <c r="I39" s="495"/>
      <c r="J39" s="532"/>
      <c r="K39" s="533"/>
      <c r="L39" s="533"/>
      <c r="M39" s="533"/>
      <c r="N39" s="533"/>
      <c r="O39" s="533"/>
      <c r="P39" s="533"/>
      <c r="Q39" s="533"/>
      <c r="R39" s="533"/>
      <c r="S39" s="533"/>
      <c r="T39" s="533"/>
      <c r="U39" s="533"/>
      <c r="V39" s="533"/>
      <c r="W39" s="533"/>
      <c r="X39" s="533"/>
      <c r="Y39" s="533"/>
      <c r="Z39" s="533"/>
      <c r="AA39" s="533"/>
      <c r="AB39" s="533"/>
      <c r="AC39" s="533"/>
      <c r="AD39" s="533"/>
      <c r="AE39" s="533"/>
      <c r="AF39" s="533"/>
      <c r="AG39" s="533"/>
      <c r="AH39" s="533"/>
      <c r="AI39" s="533"/>
      <c r="AJ39" s="533"/>
      <c r="AK39" s="533"/>
      <c r="AL39" s="533"/>
      <c r="AM39" s="533"/>
      <c r="AN39" s="533"/>
      <c r="AO39" s="533"/>
      <c r="AP39" s="533"/>
      <c r="AQ39" s="533"/>
      <c r="AR39" s="533"/>
      <c r="AS39" s="533"/>
      <c r="AT39" s="533"/>
      <c r="AU39" s="533"/>
      <c r="AV39" s="533"/>
      <c r="AW39" s="533"/>
      <c r="AX39" s="533"/>
      <c r="AY39" s="533"/>
      <c r="AZ39" s="533"/>
      <c r="BA39" s="533"/>
      <c r="BB39" s="533"/>
      <c r="BC39" s="533"/>
      <c r="BD39" s="533"/>
      <c r="BE39" s="533"/>
      <c r="BF39" s="533"/>
      <c r="BG39" s="533"/>
      <c r="BH39" s="533"/>
      <c r="BI39" s="533"/>
      <c r="BJ39" s="534"/>
    </row>
    <row r="40" spans="1:62" s="228" customFormat="1" ht="14.25" customHeight="1">
      <c r="A40" s="559"/>
      <c r="B40" s="560"/>
      <c r="C40" s="606"/>
      <c r="D40" s="495"/>
      <c r="E40" s="495"/>
      <c r="F40" s="495"/>
      <c r="G40" s="495"/>
      <c r="H40" s="495"/>
      <c r="I40" s="495"/>
      <c r="J40" s="532"/>
      <c r="K40" s="533"/>
      <c r="L40" s="533"/>
      <c r="M40" s="533"/>
      <c r="N40" s="533"/>
      <c r="O40" s="533"/>
      <c r="P40" s="533"/>
      <c r="Q40" s="533"/>
      <c r="R40" s="533"/>
      <c r="S40" s="533"/>
      <c r="T40" s="533"/>
      <c r="U40" s="533"/>
      <c r="V40" s="533"/>
      <c r="W40" s="533"/>
      <c r="X40" s="533"/>
      <c r="Y40" s="533"/>
      <c r="Z40" s="533"/>
      <c r="AA40" s="533"/>
      <c r="AB40" s="533"/>
      <c r="AC40" s="533"/>
      <c r="AD40" s="533"/>
      <c r="AE40" s="533"/>
      <c r="AF40" s="533"/>
      <c r="AG40" s="533"/>
      <c r="AH40" s="533"/>
      <c r="AI40" s="533"/>
      <c r="AJ40" s="533"/>
      <c r="AK40" s="533"/>
      <c r="AL40" s="533"/>
      <c r="AM40" s="533"/>
      <c r="AN40" s="533"/>
      <c r="AO40" s="533"/>
      <c r="AP40" s="533"/>
      <c r="AQ40" s="533"/>
      <c r="AR40" s="533"/>
      <c r="AS40" s="533"/>
      <c r="AT40" s="533"/>
      <c r="AU40" s="533"/>
      <c r="AV40" s="533"/>
      <c r="AW40" s="533"/>
      <c r="AX40" s="533"/>
      <c r="AY40" s="533"/>
      <c r="AZ40" s="533"/>
      <c r="BA40" s="533"/>
      <c r="BB40" s="533"/>
      <c r="BC40" s="533"/>
      <c r="BD40" s="533"/>
      <c r="BE40" s="533"/>
      <c r="BF40" s="533"/>
      <c r="BG40" s="533"/>
      <c r="BH40" s="533"/>
      <c r="BI40" s="533"/>
      <c r="BJ40" s="534"/>
    </row>
    <row r="41" spans="1:62" s="228" customFormat="1" ht="14.25" customHeight="1">
      <c r="A41" s="559"/>
      <c r="B41" s="560"/>
      <c r="C41" s="495"/>
      <c r="D41" s="495"/>
      <c r="E41" s="495"/>
      <c r="F41" s="495"/>
      <c r="G41" s="495"/>
      <c r="H41" s="495"/>
      <c r="I41" s="495"/>
      <c r="J41" s="532"/>
      <c r="K41" s="533"/>
      <c r="L41" s="533"/>
      <c r="M41" s="533"/>
      <c r="N41" s="533"/>
      <c r="O41" s="533"/>
      <c r="P41" s="533"/>
      <c r="Q41" s="533"/>
      <c r="R41" s="533"/>
      <c r="S41" s="533"/>
      <c r="T41" s="533"/>
      <c r="U41" s="533"/>
      <c r="V41" s="533"/>
      <c r="W41" s="533"/>
      <c r="X41" s="533"/>
      <c r="Y41" s="533"/>
      <c r="Z41" s="533"/>
      <c r="AA41" s="533"/>
      <c r="AB41" s="533"/>
      <c r="AC41" s="533"/>
      <c r="AD41" s="533"/>
      <c r="AE41" s="533"/>
      <c r="AF41" s="533"/>
      <c r="AG41" s="533"/>
      <c r="AH41" s="533"/>
      <c r="AI41" s="533"/>
      <c r="AJ41" s="533"/>
      <c r="AK41" s="533"/>
      <c r="AL41" s="533"/>
      <c r="AM41" s="533"/>
      <c r="AN41" s="533"/>
      <c r="AO41" s="533"/>
      <c r="AP41" s="533"/>
      <c r="AQ41" s="533"/>
      <c r="AR41" s="533"/>
      <c r="AS41" s="533"/>
      <c r="AT41" s="533"/>
      <c r="AU41" s="533"/>
      <c r="AV41" s="533"/>
      <c r="AW41" s="533"/>
      <c r="AX41" s="533"/>
      <c r="AY41" s="533"/>
      <c r="AZ41" s="533"/>
      <c r="BA41" s="533"/>
      <c r="BB41" s="533"/>
      <c r="BC41" s="533"/>
      <c r="BD41" s="533"/>
      <c r="BE41" s="533"/>
      <c r="BF41" s="533"/>
      <c r="BG41" s="533"/>
      <c r="BH41" s="533"/>
      <c r="BI41" s="533"/>
      <c r="BJ41" s="534"/>
    </row>
    <row r="42" spans="1:62" s="228" customFormat="1" ht="14.25" customHeight="1">
      <c r="A42" s="559"/>
      <c r="B42" s="560"/>
      <c r="C42" s="495"/>
      <c r="D42" s="495"/>
      <c r="E42" s="495"/>
      <c r="F42" s="495"/>
      <c r="G42" s="495"/>
      <c r="H42" s="495"/>
      <c r="I42" s="495"/>
      <c r="J42" s="535"/>
      <c r="K42" s="536"/>
      <c r="L42" s="536"/>
      <c r="M42" s="536"/>
      <c r="N42" s="536"/>
      <c r="O42" s="536"/>
      <c r="P42" s="536"/>
      <c r="Q42" s="536"/>
      <c r="R42" s="536"/>
      <c r="S42" s="536"/>
      <c r="T42" s="536"/>
      <c r="U42" s="536"/>
      <c r="V42" s="536"/>
      <c r="W42" s="536"/>
      <c r="X42" s="536"/>
      <c r="Y42" s="536"/>
      <c r="Z42" s="536"/>
      <c r="AA42" s="536"/>
      <c r="AB42" s="536"/>
      <c r="AC42" s="536"/>
      <c r="AD42" s="536"/>
      <c r="AE42" s="536"/>
      <c r="AF42" s="536"/>
      <c r="AG42" s="536"/>
      <c r="AH42" s="536"/>
      <c r="AI42" s="536"/>
      <c r="AJ42" s="536"/>
      <c r="AK42" s="536"/>
      <c r="AL42" s="536"/>
      <c r="AM42" s="536"/>
      <c r="AN42" s="536"/>
      <c r="AO42" s="536"/>
      <c r="AP42" s="536"/>
      <c r="AQ42" s="536"/>
      <c r="AR42" s="536"/>
      <c r="AS42" s="536"/>
      <c r="AT42" s="536"/>
      <c r="AU42" s="536"/>
      <c r="AV42" s="536"/>
      <c r="AW42" s="536"/>
      <c r="AX42" s="536"/>
      <c r="AY42" s="536"/>
      <c r="AZ42" s="536"/>
      <c r="BA42" s="536"/>
      <c r="BB42" s="536"/>
      <c r="BC42" s="536"/>
      <c r="BD42" s="536"/>
      <c r="BE42" s="536"/>
      <c r="BF42" s="536"/>
      <c r="BG42" s="536"/>
      <c r="BH42" s="536"/>
      <c r="BI42" s="536"/>
      <c r="BJ42" s="537"/>
    </row>
    <row r="43" spans="1:62" s="228" customFormat="1" ht="14.25" customHeight="1">
      <c r="A43" s="559"/>
      <c r="B43" s="560"/>
      <c r="C43" s="581" t="s">
        <v>8812</v>
      </c>
      <c r="D43" s="582"/>
      <c r="E43" s="582"/>
      <c r="F43" s="582"/>
      <c r="G43" s="582"/>
      <c r="H43" s="582"/>
      <c r="I43" s="583"/>
      <c r="J43" s="529" t="str">
        <f>IF(qcn_commnets_marketing_div_e="","-",qcn_commnets_marketing_div_e)</f>
        <v>Please analyze as soon as the return part arrive at KTC due to the field claim.</v>
      </c>
      <c r="K43" s="530"/>
      <c r="L43" s="530"/>
      <c r="M43" s="530"/>
      <c r="N43" s="530"/>
      <c r="O43" s="530"/>
      <c r="P43" s="530"/>
      <c r="Q43" s="530"/>
      <c r="R43" s="530"/>
      <c r="S43" s="530"/>
      <c r="T43" s="530"/>
      <c r="U43" s="530"/>
      <c r="V43" s="530"/>
      <c r="W43" s="530"/>
      <c r="X43" s="530"/>
      <c r="Y43" s="530"/>
      <c r="Z43" s="530"/>
      <c r="AA43" s="530"/>
      <c r="AB43" s="530"/>
      <c r="AC43" s="530"/>
      <c r="AD43" s="530"/>
      <c r="AE43" s="530"/>
      <c r="AF43" s="530"/>
      <c r="AG43" s="530"/>
      <c r="AH43" s="530"/>
      <c r="AI43" s="530"/>
      <c r="AJ43" s="530"/>
      <c r="AK43" s="530"/>
      <c r="AL43" s="530"/>
      <c r="AM43" s="530"/>
      <c r="AN43" s="530"/>
      <c r="AO43" s="530"/>
      <c r="AP43" s="530"/>
      <c r="AQ43" s="530"/>
      <c r="AR43" s="530"/>
      <c r="AS43" s="530"/>
      <c r="AT43" s="530"/>
      <c r="AU43" s="530"/>
      <c r="AV43" s="530"/>
      <c r="AW43" s="530"/>
      <c r="AX43" s="530"/>
      <c r="AY43" s="530"/>
      <c r="AZ43" s="530"/>
      <c r="BA43" s="530"/>
      <c r="BB43" s="530"/>
      <c r="BC43" s="530"/>
      <c r="BD43" s="530"/>
      <c r="BE43" s="530"/>
      <c r="BF43" s="530"/>
      <c r="BG43" s="530"/>
      <c r="BH43" s="530"/>
      <c r="BI43" s="530"/>
      <c r="BJ43" s="531"/>
    </row>
    <row r="44" spans="1:62" s="228" customFormat="1" ht="14.25" customHeight="1">
      <c r="A44" s="559"/>
      <c r="B44" s="560"/>
      <c r="C44" s="584"/>
      <c r="D44" s="585"/>
      <c r="E44" s="585"/>
      <c r="F44" s="585"/>
      <c r="G44" s="585"/>
      <c r="H44" s="585"/>
      <c r="I44" s="586"/>
      <c r="J44" s="532"/>
      <c r="K44" s="533"/>
      <c r="L44" s="533"/>
      <c r="M44" s="533"/>
      <c r="N44" s="533"/>
      <c r="O44" s="533"/>
      <c r="P44" s="533"/>
      <c r="Q44" s="533"/>
      <c r="R44" s="533"/>
      <c r="S44" s="533"/>
      <c r="T44" s="533"/>
      <c r="U44" s="533"/>
      <c r="V44" s="533"/>
      <c r="W44" s="533"/>
      <c r="X44" s="533"/>
      <c r="Y44" s="533"/>
      <c r="Z44" s="533"/>
      <c r="AA44" s="533"/>
      <c r="AB44" s="533"/>
      <c r="AC44" s="533"/>
      <c r="AD44" s="533"/>
      <c r="AE44" s="533"/>
      <c r="AF44" s="533"/>
      <c r="AG44" s="533"/>
      <c r="AH44" s="533"/>
      <c r="AI44" s="533"/>
      <c r="AJ44" s="533"/>
      <c r="AK44" s="533"/>
      <c r="AL44" s="533"/>
      <c r="AM44" s="533"/>
      <c r="AN44" s="533"/>
      <c r="AO44" s="533"/>
      <c r="AP44" s="533"/>
      <c r="AQ44" s="533"/>
      <c r="AR44" s="533"/>
      <c r="AS44" s="533"/>
      <c r="AT44" s="533"/>
      <c r="AU44" s="533"/>
      <c r="AV44" s="533"/>
      <c r="AW44" s="533"/>
      <c r="AX44" s="533"/>
      <c r="AY44" s="533"/>
      <c r="AZ44" s="533"/>
      <c r="BA44" s="533"/>
      <c r="BB44" s="533"/>
      <c r="BC44" s="533"/>
      <c r="BD44" s="533"/>
      <c r="BE44" s="533"/>
      <c r="BF44" s="533"/>
      <c r="BG44" s="533"/>
      <c r="BH44" s="533"/>
      <c r="BI44" s="533"/>
      <c r="BJ44" s="534"/>
    </row>
    <row r="45" spans="1:62" s="228" customFormat="1" ht="14.25" customHeight="1">
      <c r="A45" s="559"/>
      <c r="B45" s="560"/>
      <c r="C45" s="584"/>
      <c r="D45" s="585"/>
      <c r="E45" s="585"/>
      <c r="F45" s="585"/>
      <c r="G45" s="585"/>
      <c r="H45" s="585"/>
      <c r="I45" s="586"/>
      <c r="J45" s="532"/>
      <c r="K45" s="533"/>
      <c r="L45" s="533"/>
      <c r="M45" s="533"/>
      <c r="N45" s="533"/>
      <c r="O45" s="533"/>
      <c r="P45" s="533"/>
      <c r="Q45" s="533"/>
      <c r="R45" s="533"/>
      <c r="S45" s="533"/>
      <c r="T45" s="533"/>
      <c r="U45" s="533"/>
      <c r="V45" s="533"/>
      <c r="W45" s="533"/>
      <c r="X45" s="533"/>
      <c r="Y45" s="533"/>
      <c r="Z45" s="533"/>
      <c r="AA45" s="533"/>
      <c r="AB45" s="533"/>
      <c r="AC45" s="533"/>
      <c r="AD45" s="533"/>
      <c r="AE45" s="533"/>
      <c r="AF45" s="533"/>
      <c r="AG45" s="533"/>
      <c r="AH45" s="533"/>
      <c r="AI45" s="533"/>
      <c r="AJ45" s="533"/>
      <c r="AK45" s="533"/>
      <c r="AL45" s="533"/>
      <c r="AM45" s="533"/>
      <c r="AN45" s="533"/>
      <c r="AO45" s="533"/>
      <c r="AP45" s="533"/>
      <c r="AQ45" s="533"/>
      <c r="AR45" s="533"/>
      <c r="AS45" s="533"/>
      <c r="AT45" s="533"/>
      <c r="AU45" s="533"/>
      <c r="AV45" s="533"/>
      <c r="AW45" s="533"/>
      <c r="AX45" s="533"/>
      <c r="AY45" s="533"/>
      <c r="AZ45" s="533"/>
      <c r="BA45" s="533"/>
      <c r="BB45" s="533"/>
      <c r="BC45" s="533"/>
      <c r="BD45" s="533"/>
      <c r="BE45" s="533"/>
      <c r="BF45" s="533"/>
      <c r="BG45" s="533"/>
      <c r="BH45" s="533"/>
      <c r="BI45" s="533"/>
      <c r="BJ45" s="534"/>
    </row>
    <row r="46" spans="1:62" s="228" customFormat="1" ht="14.25" customHeight="1">
      <c r="A46" s="559"/>
      <c r="B46" s="560"/>
      <c r="C46" s="584"/>
      <c r="D46" s="585"/>
      <c r="E46" s="585"/>
      <c r="F46" s="585"/>
      <c r="G46" s="585"/>
      <c r="H46" s="585"/>
      <c r="I46" s="586"/>
      <c r="J46" s="532"/>
      <c r="K46" s="533"/>
      <c r="L46" s="533"/>
      <c r="M46" s="533"/>
      <c r="N46" s="533"/>
      <c r="O46" s="533"/>
      <c r="P46" s="533"/>
      <c r="Q46" s="533"/>
      <c r="R46" s="533"/>
      <c r="S46" s="533"/>
      <c r="T46" s="533"/>
      <c r="U46" s="533"/>
      <c r="V46" s="533"/>
      <c r="W46" s="533"/>
      <c r="X46" s="533"/>
      <c r="Y46" s="533"/>
      <c r="Z46" s="533"/>
      <c r="AA46" s="533"/>
      <c r="AB46" s="533"/>
      <c r="AC46" s="533"/>
      <c r="AD46" s="533"/>
      <c r="AE46" s="533"/>
      <c r="AF46" s="533"/>
      <c r="AG46" s="533"/>
      <c r="AH46" s="533"/>
      <c r="AI46" s="533"/>
      <c r="AJ46" s="533"/>
      <c r="AK46" s="533"/>
      <c r="AL46" s="533"/>
      <c r="AM46" s="533"/>
      <c r="AN46" s="533"/>
      <c r="AO46" s="533"/>
      <c r="AP46" s="533"/>
      <c r="AQ46" s="533"/>
      <c r="AR46" s="533"/>
      <c r="AS46" s="533"/>
      <c r="AT46" s="533"/>
      <c r="AU46" s="533"/>
      <c r="AV46" s="533"/>
      <c r="AW46" s="533"/>
      <c r="AX46" s="533"/>
      <c r="AY46" s="533"/>
      <c r="AZ46" s="533"/>
      <c r="BA46" s="533"/>
      <c r="BB46" s="533"/>
      <c r="BC46" s="533"/>
      <c r="BD46" s="533"/>
      <c r="BE46" s="533"/>
      <c r="BF46" s="533"/>
      <c r="BG46" s="533"/>
      <c r="BH46" s="533"/>
      <c r="BI46" s="533"/>
      <c r="BJ46" s="534"/>
    </row>
    <row r="47" spans="1:62" s="228" customFormat="1" ht="14.25" customHeight="1">
      <c r="A47" s="559"/>
      <c r="B47" s="560"/>
      <c r="C47" s="584"/>
      <c r="D47" s="585"/>
      <c r="E47" s="585"/>
      <c r="F47" s="585"/>
      <c r="G47" s="585"/>
      <c r="H47" s="585"/>
      <c r="I47" s="586"/>
      <c r="J47" s="532"/>
      <c r="K47" s="533"/>
      <c r="L47" s="533"/>
      <c r="M47" s="533"/>
      <c r="N47" s="533"/>
      <c r="O47" s="533"/>
      <c r="P47" s="533"/>
      <c r="Q47" s="533"/>
      <c r="R47" s="533"/>
      <c r="S47" s="533"/>
      <c r="T47" s="533"/>
      <c r="U47" s="533"/>
      <c r="V47" s="533"/>
      <c r="W47" s="533"/>
      <c r="X47" s="533"/>
      <c r="Y47" s="533"/>
      <c r="Z47" s="533"/>
      <c r="AA47" s="533"/>
      <c r="AB47" s="533"/>
      <c r="AC47" s="533"/>
      <c r="AD47" s="533"/>
      <c r="AE47" s="533"/>
      <c r="AF47" s="533"/>
      <c r="AG47" s="533"/>
      <c r="AH47" s="533"/>
      <c r="AI47" s="533"/>
      <c r="AJ47" s="533"/>
      <c r="AK47" s="533"/>
      <c r="AL47" s="533"/>
      <c r="AM47" s="533"/>
      <c r="AN47" s="533"/>
      <c r="AO47" s="533"/>
      <c r="AP47" s="533"/>
      <c r="AQ47" s="533"/>
      <c r="AR47" s="533"/>
      <c r="AS47" s="533"/>
      <c r="AT47" s="533"/>
      <c r="AU47" s="533"/>
      <c r="AV47" s="533"/>
      <c r="AW47" s="533"/>
      <c r="AX47" s="533"/>
      <c r="AY47" s="533"/>
      <c r="AZ47" s="533"/>
      <c r="BA47" s="533"/>
      <c r="BB47" s="533"/>
      <c r="BC47" s="533"/>
      <c r="BD47" s="533"/>
      <c r="BE47" s="533"/>
      <c r="BF47" s="533"/>
      <c r="BG47" s="533"/>
      <c r="BH47" s="533"/>
      <c r="BI47" s="533"/>
      <c r="BJ47" s="534"/>
    </row>
    <row r="48" spans="1:62" s="228" customFormat="1" ht="14.25" customHeight="1" thickBot="1">
      <c r="A48" s="561"/>
      <c r="B48" s="562"/>
      <c r="C48" s="587"/>
      <c r="D48" s="588"/>
      <c r="E48" s="588"/>
      <c r="F48" s="588"/>
      <c r="G48" s="588"/>
      <c r="H48" s="588"/>
      <c r="I48" s="589"/>
      <c r="J48" s="532"/>
      <c r="K48" s="533"/>
      <c r="L48" s="533"/>
      <c r="M48" s="533"/>
      <c r="N48" s="533"/>
      <c r="O48" s="533"/>
      <c r="P48" s="533"/>
      <c r="Q48" s="533"/>
      <c r="R48" s="533"/>
      <c r="S48" s="533"/>
      <c r="T48" s="533"/>
      <c r="U48" s="533"/>
      <c r="V48" s="533"/>
      <c r="W48" s="533"/>
      <c r="X48" s="533"/>
      <c r="Y48" s="533"/>
      <c r="Z48" s="533"/>
      <c r="AA48" s="533"/>
      <c r="AB48" s="533"/>
      <c r="AC48" s="533"/>
      <c r="AD48" s="533"/>
      <c r="AE48" s="533"/>
      <c r="AF48" s="533"/>
      <c r="AG48" s="533"/>
      <c r="AH48" s="533"/>
      <c r="AI48" s="533"/>
      <c r="AJ48" s="533"/>
      <c r="AK48" s="533"/>
      <c r="AL48" s="533"/>
      <c r="AM48" s="533"/>
      <c r="AN48" s="533"/>
      <c r="AO48" s="533"/>
      <c r="AP48" s="533"/>
      <c r="AQ48" s="533"/>
      <c r="AR48" s="533"/>
      <c r="AS48" s="533"/>
      <c r="AT48" s="533"/>
      <c r="AU48" s="533"/>
      <c r="AV48" s="533"/>
      <c r="AW48" s="533"/>
      <c r="AX48" s="533"/>
      <c r="AY48" s="533"/>
      <c r="AZ48" s="533"/>
      <c r="BA48" s="533"/>
      <c r="BB48" s="533"/>
      <c r="BC48" s="533"/>
      <c r="BD48" s="533"/>
      <c r="BE48" s="533"/>
      <c r="BF48" s="533"/>
      <c r="BG48" s="533"/>
      <c r="BH48" s="533"/>
      <c r="BI48" s="533"/>
      <c r="BJ48" s="534"/>
    </row>
    <row r="49" spans="1:62">
      <c r="A49" s="539" t="s">
        <v>8813</v>
      </c>
      <c r="B49" s="540"/>
      <c r="C49" s="545" t="s">
        <v>8814</v>
      </c>
      <c r="D49" s="546"/>
      <c r="E49" s="546"/>
      <c r="F49" s="546"/>
      <c r="G49" s="546"/>
      <c r="H49" s="546"/>
      <c r="I49" s="546"/>
      <c r="J49" s="546"/>
      <c r="K49" s="546"/>
      <c r="L49" s="546"/>
      <c r="M49" s="546"/>
      <c r="N49" s="546"/>
      <c r="O49" s="546"/>
      <c r="P49" s="546"/>
      <c r="Q49" s="547"/>
      <c r="R49" s="548" t="str">
        <f>IF(qcn_issued_date="","-",qcn_issued_date)</f>
        <v>-</v>
      </c>
      <c r="S49" s="548"/>
      <c r="T49" s="548"/>
      <c r="U49" s="548"/>
      <c r="V49" s="548"/>
      <c r="W49" s="548"/>
      <c r="X49" s="548"/>
      <c r="Y49" s="548"/>
      <c r="Z49" s="548"/>
      <c r="AA49" s="548"/>
      <c r="AB49" s="548"/>
      <c r="AC49" s="548"/>
      <c r="AD49" s="548"/>
      <c r="AE49" s="548"/>
      <c r="AF49" s="549"/>
      <c r="AG49" s="550" t="s">
        <v>8815</v>
      </c>
      <c r="AH49" s="551"/>
      <c r="AI49" s="551"/>
      <c r="AJ49" s="551"/>
      <c r="AK49" s="551"/>
      <c r="AL49" s="551"/>
      <c r="AM49" s="551"/>
      <c r="AN49" s="551"/>
      <c r="AO49" s="551"/>
      <c r="AP49" s="551"/>
      <c r="AQ49" s="551"/>
      <c r="AR49" s="551"/>
      <c r="AS49" s="551"/>
      <c r="AT49" s="552"/>
      <c r="AU49" s="553" t="str">
        <f>IF(qcn_dl_contermeasure_report="","-",qcn_dl_contermeasure_report)</f>
        <v>-</v>
      </c>
      <c r="AV49" s="553"/>
      <c r="AW49" s="553"/>
      <c r="AX49" s="553"/>
      <c r="AY49" s="553"/>
      <c r="AZ49" s="553"/>
      <c r="BA49" s="553"/>
      <c r="BB49" s="554"/>
      <c r="BC49" s="555" t="s">
        <v>8816</v>
      </c>
      <c r="BD49" s="556"/>
      <c r="BE49" s="556"/>
      <c r="BF49" s="556"/>
      <c r="BG49" s="556"/>
      <c r="BH49" s="556"/>
      <c r="BI49" s="556"/>
      <c r="BJ49" s="557"/>
    </row>
    <row r="50" spans="1:62" ht="13.5" customHeight="1">
      <c r="A50" s="541"/>
      <c r="B50" s="542"/>
      <c r="C50" s="449" t="s">
        <v>8817</v>
      </c>
      <c r="D50" s="450"/>
      <c r="E50" s="450"/>
      <c r="F50" s="450"/>
      <c r="G50" s="450"/>
      <c r="H50" s="450"/>
      <c r="I50" s="450"/>
      <c r="J50" s="450"/>
      <c r="K50" s="450"/>
      <c r="L50" s="450"/>
      <c r="M50" s="450"/>
      <c r="N50" s="450"/>
      <c r="O50" s="450"/>
      <c r="P50" s="450"/>
      <c r="Q50" s="451"/>
      <c r="R50" s="563" t="str">
        <f>IF(qcn_qa_arrival_date="","-",qcn_qa_arrival_date)</f>
        <v>-</v>
      </c>
      <c r="S50" s="563"/>
      <c r="T50" s="563"/>
      <c r="U50" s="563"/>
      <c r="V50" s="563"/>
      <c r="W50" s="563"/>
      <c r="X50" s="563"/>
      <c r="Y50" s="563"/>
      <c r="Z50" s="563"/>
      <c r="AA50" s="563"/>
      <c r="AB50" s="563"/>
      <c r="AC50" s="563"/>
      <c r="AD50" s="563"/>
      <c r="AE50" s="563"/>
      <c r="AF50" s="564"/>
      <c r="AG50" s="520" t="s">
        <v>8818</v>
      </c>
      <c r="AH50" s="450"/>
      <c r="AI50" s="450"/>
      <c r="AJ50" s="450"/>
      <c r="AK50" s="450"/>
      <c r="AL50" s="450"/>
      <c r="AM50" s="450"/>
      <c r="AN50" s="450"/>
      <c r="AO50" s="450"/>
      <c r="AP50" s="450"/>
      <c r="AQ50" s="450"/>
      <c r="AR50" s="450"/>
      <c r="AS50" s="450"/>
      <c r="AT50" s="451"/>
      <c r="AU50" s="565" t="str">
        <f>IF(qcn_dispatch_quantity_day="","-",qcn_dispatch_quantity_day)</f>
        <v>-</v>
      </c>
      <c r="AV50" s="566"/>
      <c r="AW50" s="566"/>
      <c r="AX50" s="566"/>
      <c r="AY50" s="566"/>
      <c r="AZ50" s="566"/>
      <c r="BA50" s="566"/>
      <c r="BB50" s="567"/>
      <c r="BC50" s="568" t="str">
        <f>IF(accept_date="","-",accept_date)</f>
        <v>-</v>
      </c>
      <c r="BD50" s="569"/>
      <c r="BE50" s="569"/>
      <c r="BF50" s="569"/>
      <c r="BG50" s="569"/>
      <c r="BH50" s="569"/>
      <c r="BI50" s="569"/>
      <c r="BJ50" s="570"/>
    </row>
    <row r="51" spans="1:62" ht="13.5" customHeight="1">
      <c r="A51" s="541"/>
      <c r="B51" s="542"/>
      <c r="C51" s="571" t="s">
        <v>8819</v>
      </c>
      <c r="D51" s="572"/>
      <c r="E51" s="572"/>
      <c r="F51" s="572"/>
      <c r="G51" s="572"/>
      <c r="H51" s="572"/>
      <c r="I51" s="572"/>
      <c r="J51" s="572"/>
      <c r="K51" s="572"/>
      <c r="L51" s="572"/>
      <c r="M51" s="572"/>
      <c r="N51" s="572"/>
      <c r="O51" s="572"/>
      <c r="P51" s="572"/>
      <c r="Q51" s="573"/>
      <c r="R51" s="574" t="str">
        <f>IF(qcn_important_claim_e="","-",qcn_important_claim_e)</f>
        <v>-</v>
      </c>
      <c r="S51" s="575"/>
      <c r="T51" s="575"/>
      <c r="U51" s="575"/>
      <c r="V51" s="575"/>
      <c r="W51" s="575"/>
      <c r="X51" s="575"/>
      <c r="Y51" s="575"/>
      <c r="Z51" s="575"/>
      <c r="AA51" s="575"/>
      <c r="AB51" s="575"/>
      <c r="AC51" s="575"/>
      <c r="AD51" s="575"/>
      <c r="AE51" s="575"/>
      <c r="AF51" s="575"/>
      <c r="AG51" s="520" t="s">
        <v>8820</v>
      </c>
      <c r="AH51" s="450"/>
      <c r="AI51" s="450"/>
      <c r="AJ51" s="450"/>
      <c r="AK51" s="450"/>
      <c r="AL51" s="450"/>
      <c r="AM51" s="450"/>
      <c r="AN51" s="450"/>
      <c r="AO51" s="450"/>
      <c r="AP51" s="450"/>
      <c r="AQ51" s="450"/>
      <c r="AR51" s="450"/>
      <c r="AS51" s="450"/>
      <c r="AT51" s="451"/>
      <c r="AU51" s="521" t="str">
        <f>IF(qcn_sharing_info_e="","-",qcn_sharing_info_e)</f>
        <v>N</v>
      </c>
      <c r="AV51" s="576"/>
      <c r="AW51" s="576"/>
      <c r="AX51" s="576"/>
      <c r="AY51" s="576"/>
      <c r="AZ51" s="576"/>
      <c r="BA51" s="576"/>
      <c r="BB51" s="577"/>
      <c r="BC51" s="578" t="str">
        <f>IF(accept_person_faxnumber="","-",accept_person_faxnumber)</f>
        <v>QA</v>
      </c>
      <c r="BD51" s="579"/>
      <c r="BE51" s="579"/>
      <c r="BF51" s="579"/>
      <c r="BG51" s="579"/>
      <c r="BH51" s="579"/>
      <c r="BI51" s="579"/>
      <c r="BJ51" s="580"/>
    </row>
    <row r="52" spans="1:62" ht="14.4" thickBot="1">
      <c r="A52" s="541"/>
      <c r="B52" s="542"/>
      <c r="C52" s="437" t="s">
        <v>8821</v>
      </c>
      <c r="D52" s="438"/>
      <c r="E52" s="438"/>
      <c r="F52" s="438"/>
      <c r="G52" s="438"/>
      <c r="H52" s="438"/>
      <c r="I52" s="438"/>
      <c r="J52" s="438"/>
      <c r="K52" s="438"/>
      <c r="L52" s="438"/>
      <c r="M52" s="438"/>
      <c r="N52" s="438"/>
      <c r="O52" s="438"/>
      <c r="P52" s="438"/>
      <c r="Q52" s="439"/>
      <c r="R52" s="595" t="str">
        <f>IF(qcn_div_fact_perform_analysis_e="","-",qcn_div_fact_perform_analysis_e)</f>
        <v>-</v>
      </c>
      <c r="S52" s="596"/>
      <c r="T52" s="596"/>
      <c r="U52" s="596"/>
      <c r="V52" s="596"/>
      <c r="W52" s="596"/>
      <c r="X52" s="596"/>
      <c r="Y52" s="596"/>
      <c r="Z52" s="596"/>
      <c r="AA52" s="596"/>
      <c r="AB52" s="596"/>
      <c r="AC52" s="596"/>
      <c r="AD52" s="596"/>
      <c r="AE52" s="596"/>
      <c r="AF52" s="596"/>
      <c r="AG52" s="520" t="s">
        <v>8822</v>
      </c>
      <c r="AH52" s="450"/>
      <c r="AI52" s="450"/>
      <c r="AJ52" s="450"/>
      <c r="AK52" s="450"/>
      <c r="AL52" s="450"/>
      <c r="AM52" s="450"/>
      <c r="AN52" s="450"/>
      <c r="AO52" s="450"/>
      <c r="AP52" s="450"/>
      <c r="AQ52" s="450"/>
      <c r="AR52" s="450"/>
      <c r="AS52" s="450"/>
      <c r="AT52" s="451"/>
      <c r="AU52" s="521">
        <f>IF(qcn_shipping_quantity="","-",qcn_shipping_quantity)</f>
        <v>0</v>
      </c>
      <c r="AV52" s="576"/>
      <c r="AW52" s="576"/>
      <c r="AX52" s="576"/>
      <c r="AY52" s="576"/>
      <c r="AZ52" s="576"/>
      <c r="BA52" s="576"/>
      <c r="BB52" s="597"/>
      <c r="BC52" s="598" t="str">
        <f>IF(accept_person_e="","-",accept_person_e)</f>
        <v>Tipakorn Sayarak</v>
      </c>
      <c r="BD52" s="599"/>
      <c r="BE52" s="599"/>
      <c r="BF52" s="599"/>
      <c r="BG52" s="599"/>
      <c r="BH52" s="599"/>
      <c r="BI52" s="599"/>
      <c r="BJ52" s="600"/>
    </row>
    <row r="53" spans="1:62">
      <c r="A53" s="541"/>
      <c r="B53" s="542"/>
      <c r="C53" s="503" t="s">
        <v>8823</v>
      </c>
      <c r="D53" s="504"/>
      <c r="E53" s="504"/>
      <c r="F53" s="504"/>
      <c r="G53" s="504"/>
      <c r="H53" s="504"/>
      <c r="I53" s="504"/>
      <c r="J53" s="504"/>
      <c r="K53" s="504"/>
      <c r="L53" s="504"/>
      <c r="M53" s="504"/>
      <c r="N53" s="504"/>
      <c r="O53" s="504"/>
      <c r="P53" s="504"/>
      <c r="Q53" s="505"/>
      <c r="R53" s="515" t="str">
        <f>IF(qcn_hq_analysis_result_e="","-",qcn_hq_analysis_result_e)</f>
        <v>-</v>
      </c>
      <c r="S53" s="515"/>
      <c r="T53" s="515"/>
      <c r="U53" s="515"/>
      <c r="V53" s="515"/>
      <c r="W53" s="515"/>
      <c r="X53" s="515"/>
      <c r="Y53" s="515"/>
      <c r="Z53" s="515"/>
      <c r="AA53" s="515"/>
      <c r="AB53" s="515"/>
      <c r="AC53" s="515"/>
      <c r="AD53" s="515"/>
      <c r="AE53" s="515"/>
      <c r="AF53" s="601"/>
      <c r="AG53" s="522" t="s">
        <v>8824</v>
      </c>
      <c r="AH53" s="522"/>
      <c r="AI53" s="522"/>
      <c r="AJ53" s="522"/>
      <c r="AK53" s="522"/>
      <c r="AL53" s="522"/>
      <c r="AM53" s="522"/>
      <c r="AN53" s="522"/>
      <c r="AO53" s="522"/>
      <c r="AP53" s="522"/>
      <c r="AQ53" s="522"/>
      <c r="AR53" s="522"/>
      <c r="AS53" s="522"/>
      <c r="AT53" s="522"/>
      <c r="AU53" s="603" t="str">
        <f>IF(qcn_model_class_e="","-",qcn_model_class_e)</f>
        <v>-</v>
      </c>
      <c r="AV53" s="604"/>
      <c r="AW53" s="604"/>
      <c r="AX53" s="604"/>
      <c r="AY53" s="604"/>
      <c r="AZ53" s="604"/>
      <c r="BA53" s="604"/>
      <c r="BB53" s="604"/>
      <c r="BC53" s="604"/>
      <c r="BD53" s="604"/>
      <c r="BE53" s="604"/>
      <c r="BF53" s="604"/>
      <c r="BG53" s="604"/>
      <c r="BH53" s="604"/>
      <c r="BI53" s="604"/>
      <c r="BJ53" s="605"/>
    </row>
    <row r="54" spans="1:62" ht="13.5" customHeight="1">
      <c r="A54" s="541"/>
      <c r="B54" s="542"/>
      <c r="C54" s="498"/>
      <c r="D54" s="499"/>
      <c r="E54" s="499"/>
      <c r="F54" s="499"/>
      <c r="G54" s="499"/>
      <c r="H54" s="499"/>
      <c r="I54" s="499"/>
      <c r="J54" s="499"/>
      <c r="K54" s="499"/>
      <c r="L54" s="499"/>
      <c r="M54" s="499"/>
      <c r="N54" s="499"/>
      <c r="O54" s="499"/>
      <c r="P54" s="499"/>
      <c r="Q54" s="500"/>
      <c r="R54" s="518"/>
      <c r="S54" s="518"/>
      <c r="T54" s="518"/>
      <c r="U54" s="518"/>
      <c r="V54" s="518"/>
      <c r="W54" s="518"/>
      <c r="X54" s="518"/>
      <c r="Y54" s="518"/>
      <c r="Z54" s="518"/>
      <c r="AA54" s="518"/>
      <c r="AB54" s="518"/>
      <c r="AC54" s="518"/>
      <c r="AD54" s="518"/>
      <c r="AE54" s="518"/>
      <c r="AF54" s="602"/>
      <c r="AG54" s="522"/>
      <c r="AH54" s="522"/>
      <c r="AI54" s="522"/>
      <c r="AJ54" s="522"/>
      <c r="AK54" s="522"/>
      <c r="AL54" s="522"/>
      <c r="AM54" s="522"/>
      <c r="AN54" s="522"/>
      <c r="AO54" s="522"/>
      <c r="AP54" s="522"/>
      <c r="AQ54" s="522"/>
      <c r="AR54" s="522"/>
      <c r="AS54" s="522"/>
      <c r="AT54" s="522"/>
      <c r="AU54" s="413"/>
      <c r="AV54" s="414"/>
      <c r="AW54" s="414"/>
      <c r="AX54" s="414"/>
      <c r="AY54" s="414"/>
      <c r="AZ54" s="414"/>
      <c r="BA54" s="414"/>
      <c r="BB54" s="414"/>
      <c r="BC54" s="414"/>
      <c r="BD54" s="414"/>
      <c r="BE54" s="414"/>
      <c r="BF54" s="414"/>
      <c r="BG54" s="414"/>
      <c r="BH54" s="414"/>
      <c r="BI54" s="414"/>
      <c r="BJ54" s="415"/>
    </row>
    <row r="55" spans="1:62" ht="13.5" customHeight="1">
      <c r="A55" s="541"/>
      <c r="B55" s="542"/>
      <c r="C55" s="581" t="s">
        <v>8825</v>
      </c>
      <c r="D55" s="582"/>
      <c r="E55" s="582"/>
      <c r="F55" s="582"/>
      <c r="G55" s="582"/>
      <c r="H55" s="582"/>
      <c r="I55" s="583"/>
      <c r="J55" s="468" t="str">
        <f>IF(qcn_comments_of_div_received_e="","-",qcn_comments_of_div_received_e)</f>
        <v>-</v>
      </c>
      <c r="K55" s="468"/>
      <c r="L55" s="468"/>
      <c r="M55" s="468"/>
      <c r="N55" s="468"/>
      <c r="O55" s="468"/>
      <c r="P55" s="468"/>
      <c r="Q55" s="468"/>
      <c r="R55" s="468"/>
      <c r="S55" s="468"/>
      <c r="T55" s="468"/>
      <c r="U55" s="468"/>
      <c r="V55" s="468"/>
      <c r="W55" s="468"/>
      <c r="X55" s="468"/>
      <c r="Y55" s="468"/>
      <c r="Z55" s="468"/>
      <c r="AA55" s="468"/>
      <c r="AB55" s="468"/>
      <c r="AC55" s="468"/>
      <c r="AD55" s="468"/>
      <c r="AE55" s="468"/>
      <c r="AF55" s="468"/>
      <c r="AG55" s="468"/>
      <c r="AH55" s="468"/>
      <c r="AI55" s="468"/>
      <c r="AJ55" s="468"/>
      <c r="AK55" s="468"/>
      <c r="AL55" s="468"/>
      <c r="AM55" s="468"/>
      <c r="AN55" s="468"/>
      <c r="AO55" s="468"/>
      <c r="AP55" s="468"/>
      <c r="AQ55" s="468"/>
      <c r="AR55" s="468"/>
      <c r="AS55" s="468"/>
      <c r="AT55" s="468"/>
      <c r="AU55" s="468"/>
      <c r="AV55" s="468"/>
      <c r="AW55" s="468"/>
      <c r="AX55" s="468"/>
      <c r="AY55" s="468"/>
      <c r="AZ55" s="468"/>
      <c r="BA55" s="468"/>
      <c r="BB55" s="468"/>
      <c r="BC55" s="468"/>
      <c r="BD55" s="468"/>
      <c r="BE55" s="468"/>
      <c r="BF55" s="468"/>
      <c r="BG55" s="468"/>
      <c r="BH55" s="468"/>
      <c r="BI55" s="468"/>
      <c r="BJ55" s="475"/>
    </row>
    <row r="56" spans="1:62">
      <c r="A56" s="541"/>
      <c r="B56" s="542"/>
      <c r="C56" s="584"/>
      <c r="D56" s="585"/>
      <c r="E56" s="585"/>
      <c r="F56" s="585"/>
      <c r="G56" s="585"/>
      <c r="H56" s="585"/>
      <c r="I56" s="586"/>
      <c r="J56" s="590"/>
      <c r="K56" s="590"/>
      <c r="L56" s="590"/>
      <c r="M56" s="590"/>
      <c r="N56" s="590"/>
      <c r="O56" s="590"/>
      <c r="P56" s="590"/>
      <c r="Q56" s="590"/>
      <c r="R56" s="590"/>
      <c r="S56" s="590"/>
      <c r="T56" s="590"/>
      <c r="U56" s="590"/>
      <c r="V56" s="590"/>
      <c r="W56" s="590"/>
      <c r="X56" s="590"/>
      <c r="Y56" s="590"/>
      <c r="Z56" s="590"/>
      <c r="AA56" s="590"/>
      <c r="AB56" s="590"/>
      <c r="AC56" s="590"/>
      <c r="AD56" s="590"/>
      <c r="AE56" s="590"/>
      <c r="AF56" s="590"/>
      <c r="AG56" s="590"/>
      <c r="AH56" s="590"/>
      <c r="AI56" s="590"/>
      <c r="AJ56" s="590"/>
      <c r="AK56" s="590"/>
      <c r="AL56" s="590"/>
      <c r="AM56" s="590"/>
      <c r="AN56" s="590"/>
      <c r="AO56" s="590"/>
      <c r="AP56" s="590"/>
      <c r="AQ56" s="590"/>
      <c r="AR56" s="590"/>
      <c r="AS56" s="590"/>
      <c r="AT56" s="590"/>
      <c r="AU56" s="590"/>
      <c r="AV56" s="590"/>
      <c r="AW56" s="590"/>
      <c r="AX56" s="590"/>
      <c r="AY56" s="590"/>
      <c r="AZ56" s="590"/>
      <c r="BA56" s="590"/>
      <c r="BB56" s="590"/>
      <c r="BC56" s="590"/>
      <c r="BD56" s="590"/>
      <c r="BE56" s="590"/>
      <c r="BF56" s="590"/>
      <c r="BG56" s="590"/>
      <c r="BH56" s="590"/>
      <c r="BI56" s="590"/>
      <c r="BJ56" s="591"/>
    </row>
    <row r="57" spans="1:62">
      <c r="A57" s="541"/>
      <c r="B57" s="542"/>
      <c r="C57" s="584"/>
      <c r="D57" s="585"/>
      <c r="E57" s="585"/>
      <c r="F57" s="585"/>
      <c r="G57" s="585"/>
      <c r="H57" s="585"/>
      <c r="I57" s="586"/>
      <c r="J57" s="590"/>
      <c r="K57" s="590"/>
      <c r="L57" s="590"/>
      <c r="M57" s="590"/>
      <c r="N57" s="590"/>
      <c r="O57" s="590"/>
      <c r="P57" s="590"/>
      <c r="Q57" s="590"/>
      <c r="R57" s="590"/>
      <c r="S57" s="590"/>
      <c r="T57" s="590"/>
      <c r="U57" s="590"/>
      <c r="V57" s="590"/>
      <c r="W57" s="590"/>
      <c r="X57" s="590"/>
      <c r="Y57" s="590"/>
      <c r="Z57" s="590"/>
      <c r="AA57" s="590"/>
      <c r="AB57" s="590"/>
      <c r="AC57" s="590"/>
      <c r="AD57" s="590"/>
      <c r="AE57" s="590"/>
      <c r="AF57" s="590"/>
      <c r="AG57" s="590"/>
      <c r="AH57" s="590"/>
      <c r="AI57" s="590"/>
      <c r="AJ57" s="590"/>
      <c r="AK57" s="590"/>
      <c r="AL57" s="590"/>
      <c r="AM57" s="590"/>
      <c r="AN57" s="590"/>
      <c r="AO57" s="590"/>
      <c r="AP57" s="590"/>
      <c r="AQ57" s="590"/>
      <c r="AR57" s="590"/>
      <c r="AS57" s="590"/>
      <c r="AT57" s="590"/>
      <c r="AU57" s="590"/>
      <c r="AV57" s="590"/>
      <c r="AW57" s="590"/>
      <c r="AX57" s="590"/>
      <c r="AY57" s="590"/>
      <c r="AZ57" s="590"/>
      <c r="BA57" s="590"/>
      <c r="BB57" s="590"/>
      <c r="BC57" s="590"/>
      <c r="BD57" s="590"/>
      <c r="BE57" s="590"/>
      <c r="BF57" s="590"/>
      <c r="BG57" s="590"/>
      <c r="BH57" s="590"/>
      <c r="BI57" s="590"/>
      <c r="BJ57" s="591"/>
    </row>
    <row r="58" spans="1:62">
      <c r="A58" s="541"/>
      <c r="B58" s="542"/>
      <c r="C58" s="584"/>
      <c r="D58" s="585"/>
      <c r="E58" s="585"/>
      <c r="F58" s="585"/>
      <c r="G58" s="585"/>
      <c r="H58" s="585"/>
      <c r="I58" s="586"/>
      <c r="J58" s="590"/>
      <c r="K58" s="590"/>
      <c r="L58" s="590"/>
      <c r="M58" s="590"/>
      <c r="N58" s="590"/>
      <c r="O58" s="590"/>
      <c r="P58" s="590"/>
      <c r="Q58" s="590"/>
      <c r="R58" s="590"/>
      <c r="S58" s="590"/>
      <c r="T58" s="590"/>
      <c r="U58" s="590"/>
      <c r="V58" s="590"/>
      <c r="W58" s="590"/>
      <c r="X58" s="590"/>
      <c r="Y58" s="590"/>
      <c r="Z58" s="590"/>
      <c r="AA58" s="590"/>
      <c r="AB58" s="590"/>
      <c r="AC58" s="590"/>
      <c r="AD58" s="590"/>
      <c r="AE58" s="590"/>
      <c r="AF58" s="590"/>
      <c r="AG58" s="590"/>
      <c r="AH58" s="590"/>
      <c r="AI58" s="590"/>
      <c r="AJ58" s="590"/>
      <c r="AK58" s="590"/>
      <c r="AL58" s="590"/>
      <c r="AM58" s="590"/>
      <c r="AN58" s="590"/>
      <c r="AO58" s="590"/>
      <c r="AP58" s="590"/>
      <c r="AQ58" s="590"/>
      <c r="AR58" s="590"/>
      <c r="AS58" s="590"/>
      <c r="AT58" s="590"/>
      <c r="AU58" s="590"/>
      <c r="AV58" s="590"/>
      <c r="AW58" s="590"/>
      <c r="AX58" s="590"/>
      <c r="AY58" s="590"/>
      <c r="AZ58" s="590"/>
      <c r="BA58" s="590"/>
      <c r="BB58" s="590"/>
      <c r="BC58" s="590"/>
      <c r="BD58" s="590"/>
      <c r="BE58" s="590"/>
      <c r="BF58" s="590"/>
      <c r="BG58" s="590"/>
      <c r="BH58" s="590"/>
      <c r="BI58" s="590"/>
      <c r="BJ58" s="591"/>
    </row>
    <row r="59" spans="1:62" ht="14.4" thickBot="1">
      <c r="A59" s="543"/>
      <c r="B59" s="544"/>
      <c r="C59" s="587"/>
      <c r="D59" s="588"/>
      <c r="E59" s="588"/>
      <c r="F59" s="588"/>
      <c r="G59" s="588"/>
      <c r="H59" s="588"/>
      <c r="I59" s="589"/>
      <c r="J59" s="592"/>
      <c r="K59" s="592"/>
      <c r="L59" s="592"/>
      <c r="M59" s="592"/>
      <c r="N59" s="592"/>
      <c r="O59" s="592"/>
      <c r="P59" s="592"/>
      <c r="Q59" s="592"/>
      <c r="R59" s="592"/>
      <c r="S59" s="592"/>
      <c r="T59" s="592"/>
      <c r="U59" s="592"/>
      <c r="V59" s="592"/>
      <c r="W59" s="592"/>
      <c r="X59" s="592"/>
      <c r="Y59" s="592"/>
      <c r="Z59" s="592"/>
      <c r="AA59" s="592"/>
      <c r="AB59" s="592"/>
      <c r="AC59" s="592"/>
      <c r="AD59" s="592"/>
      <c r="AE59" s="592"/>
      <c r="AF59" s="592"/>
      <c r="AG59" s="592"/>
      <c r="AH59" s="592"/>
      <c r="AI59" s="592"/>
      <c r="AJ59" s="592"/>
      <c r="AK59" s="592"/>
      <c r="AL59" s="592"/>
      <c r="AM59" s="592"/>
      <c r="AN59" s="592"/>
      <c r="AO59" s="592"/>
      <c r="AP59" s="592"/>
      <c r="AQ59" s="592"/>
      <c r="AR59" s="592"/>
      <c r="AS59" s="592"/>
      <c r="AT59" s="592"/>
      <c r="AU59" s="592"/>
      <c r="AV59" s="592"/>
      <c r="AW59" s="592"/>
      <c r="AX59" s="592"/>
      <c r="AY59" s="592"/>
      <c r="AZ59" s="592"/>
      <c r="BA59" s="592"/>
      <c r="BB59" s="592"/>
      <c r="BC59" s="592"/>
      <c r="BD59" s="592"/>
      <c r="BE59" s="592"/>
      <c r="BF59" s="592"/>
      <c r="BG59" s="592"/>
      <c r="BH59" s="592"/>
      <c r="BI59" s="592"/>
      <c r="BJ59" s="593"/>
    </row>
    <row r="60" spans="1:62">
      <c r="U60" s="232"/>
      <c r="V60" s="232"/>
      <c r="W60" s="232"/>
    </row>
    <row r="61" spans="1:62">
      <c r="U61" s="232"/>
      <c r="V61" s="232"/>
      <c r="W61" s="232"/>
    </row>
    <row r="62" spans="1:62" ht="13.5" customHeight="1">
      <c r="U62" s="232"/>
      <c r="V62" s="232"/>
      <c r="W62" s="232"/>
    </row>
    <row r="63" spans="1:62">
      <c r="U63" s="232"/>
      <c r="V63" s="232"/>
      <c r="W63" s="232"/>
    </row>
    <row r="64" spans="1:62">
      <c r="U64" s="232"/>
      <c r="V64" s="232"/>
      <c r="W64" s="232"/>
    </row>
    <row r="65" s="232" customFormat="1"/>
    <row r="66" s="232" customFormat="1"/>
    <row r="67" s="232" customFormat="1"/>
    <row r="68" s="232" customFormat="1" ht="13.5" customHeight="1"/>
    <row r="69" s="232" customFormat="1"/>
    <row r="70" s="232" customFormat="1" ht="13.5" customHeight="1"/>
    <row r="71" s="232" customFormat="1"/>
    <row r="72" s="232" customFormat="1"/>
    <row r="73" s="232" customFormat="1"/>
    <row r="74" s="232" customFormat="1" ht="13.5" customHeight="1"/>
    <row r="75" s="232" customFormat="1"/>
    <row r="76" s="228" customFormat="1" ht="14.25" customHeight="1"/>
    <row r="77" s="228" customFormat="1" ht="14.25" customHeight="1"/>
    <row r="78" s="232" customFormat="1" ht="13.5" customHeight="1"/>
    <row r="79" s="232" customFormat="1"/>
    <row r="80" s="232" customFormat="1" ht="13.5" customHeight="1"/>
    <row r="81" s="232" customFormat="1" ht="13.5" customHeight="1"/>
    <row r="82" s="232" customFormat="1" ht="13.5" customHeight="1"/>
    <row r="83" s="232" customFormat="1" ht="13.5" customHeight="1"/>
    <row r="84" s="232" customFormat="1" ht="13.5" customHeight="1"/>
    <row r="85" s="232" customFormat="1"/>
    <row r="86" s="232" customFormat="1"/>
    <row r="87" s="232" customFormat="1"/>
    <row r="88" s="232" customFormat="1"/>
    <row r="89" s="232" customFormat="1"/>
    <row r="90" s="232" customFormat="1"/>
    <row r="91" s="232" customFormat="1"/>
    <row r="92" s="232" customFormat="1"/>
    <row r="93" s="232" customFormat="1"/>
    <row r="94" s="232" customFormat="1"/>
    <row r="95" s="232" customFormat="1"/>
    <row r="96" s="232" customFormat="1"/>
    <row r="97" s="232" customFormat="1"/>
    <row r="98" s="232" customFormat="1"/>
    <row r="99" s="232" customFormat="1"/>
    <row r="100" s="232" customFormat="1"/>
    <row r="101" s="232" customFormat="1" ht="13.5" customHeight="1"/>
    <row r="102" s="232" customFormat="1" ht="13.5" customHeight="1"/>
    <row r="103" s="232" customFormat="1" ht="13.5" customHeight="1"/>
    <row r="104" s="232" customFormat="1"/>
    <row r="105" s="232" customFormat="1"/>
    <row r="106" s="232" customFormat="1"/>
    <row r="107" s="232" customFormat="1"/>
    <row r="108" s="232" customFormat="1"/>
    <row r="109" s="232" customFormat="1"/>
    <row r="110" s="232" customFormat="1"/>
    <row r="111" s="232" customFormat="1"/>
    <row r="112" s="232" customFormat="1"/>
    <row r="113" s="232" customFormat="1"/>
    <row r="114" s="232" customFormat="1"/>
    <row r="115" s="232" customFormat="1"/>
    <row r="116" s="232" customFormat="1"/>
    <row r="117" s="232" customFormat="1"/>
    <row r="118" s="232" customFormat="1"/>
    <row r="119" s="232" customFormat="1"/>
    <row r="120" s="232" customFormat="1"/>
    <row r="121" s="232" customFormat="1"/>
    <row r="122" s="232" customFormat="1"/>
    <row r="123" s="232" customFormat="1"/>
  </sheetData>
  <mergeCells count="120">
    <mergeCell ref="R52:AF52"/>
    <mergeCell ref="AG52:AT52"/>
    <mergeCell ref="AU52:BB52"/>
    <mergeCell ref="BC52:BJ52"/>
    <mergeCell ref="C53:Q54"/>
    <mergeCell ref="R53:AF54"/>
    <mergeCell ref="AG53:AT54"/>
    <mergeCell ref="AU53:BJ54"/>
    <mergeCell ref="C37:I42"/>
    <mergeCell ref="J37:BJ42"/>
    <mergeCell ref="C43:I48"/>
    <mergeCell ref="J43:BJ48"/>
    <mergeCell ref="A49:B59"/>
    <mergeCell ref="C49:Q49"/>
    <mergeCell ref="R49:AF49"/>
    <mergeCell ref="AG49:AT49"/>
    <mergeCell ref="AU49:BB49"/>
    <mergeCell ref="BC49:BJ49"/>
    <mergeCell ref="A2:B48"/>
    <mergeCell ref="C50:Q50"/>
    <mergeCell ref="R50:AF50"/>
    <mergeCell ref="AG50:AT50"/>
    <mergeCell ref="AU50:BB50"/>
    <mergeCell ref="BC50:BJ50"/>
    <mergeCell ref="C51:Q51"/>
    <mergeCell ref="R51:AF51"/>
    <mergeCell ref="AG51:AT51"/>
    <mergeCell ref="AU51:BB51"/>
    <mergeCell ref="BC51:BJ51"/>
    <mergeCell ref="C55:I59"/>
    <mergeCell ref="J55:BJ59"/>
    <mergeCell ref="C52:Q52"/>
    <mergeCell ref="C31:Q31"/>
    <mergeCell ref="R31:AF31"/>
    <mergeCell ref="AG31:AU31"/>
    <mergeCell ref="AV31:BJ31"/>
    <mergeCell ref="C32:I36"/>
    <mergeCell ref="J32:BJ36"/>
    <mergeCell ref="C28:Q29"/>
    <mergeCell ref="R28:AF29"/>
    <mergeCell ref="AG28:AU29"/>
    <mergeCell ref="AV28:BJ29"/>
    <mergeCell ref="C30:Q30"/>
    <mergeCell ref="R30:AF30"/>
    <mergeCell ref="AG30:AU30"/>
    <mergeCell ref="AV30:BJ30"/>
    <mergeCell ref="C26:L26"/>
    <mergeCell ref="M26:AF26"/>
    <mergeCell ref="AG26:AP26"/>
    <mergeCell ref="AQ26:BJ26"/>
    <mergeCell ref="C27:Q27"/>
    <mergeCell ref="R27:AF27"/>
    <mergeCell ref="AG27:AU27"/>
    <mergeCell ref="AV27:BJ27"/>
    <mergeCell ref="C24:L24"/>
    <mergeCell ref="M24:AF24"/>
    <mergeCell ref="AG24:AP24"/>
    <mergeCell ref="AQ24:BJ24"/>
    <mergeCell ref="C25:Q25"/>
    <mergeCell ref="R25:AF25"/>
    <mergeCell ref="AG25:AU25"/>
    <mergeCell ref="AV25:BJ25"/>
    <mergeCell ref="C21:Q22"/>
    <mergeCell ref="R21:AF22"/>
    <mergeCell ref="AG21:AU22"/>
    <mergeCell ref="AV21:BJ22"/>
    <mergeCell ref="C23:Q23"/>
    <mergeCell ref="R23:AF23"/>
    <mergeCell ref="AG23:AP23"/>
    <mergeCell ref="AQ23:BJ23"/>
    <mergeCell ref="C17:Q18"/>
    <mergeCell ref="R17:AF18"/>
    <mergeCell ref="AG17:AU18"/>
    <mergeCell ref="AV17:BJ18"/>
    <mergeCell ref="C19:Q20"/>
    <mergeCell ref="R19:AF20"/>
    <mergeCell ref="AG19:AU20"/>
    <mergeCell ref="AV19:BJ20"/>
    <mergeCell ref="C14:L14"/>
    <mergeCell ref="M14:AF14"/>
    <mergeCell ref="AG14:AP14"/>
    <mergeCell ref="AQ14:BJ14"/>
    <mergeCell ref="C15:Q16"/>
    <mergeCell ref="R15:AF16"/>
    <mergeCell ref="AG15:AU16"/>
    <mergeCell ref="AV15:BJ16"/>
    <mergeCell ref="J10:O11"/>
    <mergeCell ref="P10:V11"/>
    <mergeCell ref="W10:BJ11"/>
    <mergeCell ref="C12:I13"/>
    <mergeCell ref="J12:O13"/>
    <mergeCell ref="P12:V13"/>
    <mergeCell ref="W12:BJ13"/>
    <mergeCell ref="C10:I11"/>
    <mergeCell ref="BC6:BJ6"/>
    <mergeCell ref="AU7:BB7"/>
    <mergeCell ref="BC7:BJ7"/>
    <mergeCell ref="C8:I9"/>
    <mergeCell ref="J8:O9"/>
    <mergeCell ref="P8:V9"/>
    <mergeCell ref="W8:AS9"/>
    <mergeCell ref="AT8:AZ9"/>
    <mergeCell ref="BA8:BJ9"/>
    <mergeCell ref="C6:I7"/>
    <mergeCell ref="J6:AT7"/>
    <mergeCell ref="AU6:BB6"/>
    <mergeCell ref="AZ2:BJ2"/>
    <mergeCell ref="AU3:AY3"/>
    <mergeCell ref="AZ3:BJ3"/>
    <mergeCell ref="C4:I5"/>
    <mergeCell ref="J4:AT5"/>
    <mergeCell ref="AU4:BB4"/>
    <mergeCell ref="BC4:BJ4"/>
    <mergeCell ref="AU5:BB5"/>
    <mergeCell ref="BC5:BJ5"/>
    <mergeCell ref="C2:I3"/>
    <mergeCell ref="J2:X3"/>
    <mergeCell ref="Y2:AE3"/>
    <mergeCell ref="AF2:AT3"/>
    <mergeCell ref="AU2:AY2"/>
  </mergeCells>
  <pageMargins left="0.19685039370078741" right="0.19685039370078741" top="0.39370078740157483" bottom="0.39370078740157483" header="0.27559055118110237" footer="0.27559055118110237"/>
  <pageSetup paperSize="8" orientation="landscape" verticalDpi="30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339C6-C188-424D-83F6-3837219BD3F2}">
  <sheetPr>
    <tabColor rgb="FF00B050"/>
  </sheetPr>
  <dimension ref="A1:K285"/>
  <sheetViews>
    <sheetView showGridLines="0" zoomScale="110" zoomScaleNormal="110" zoomScaleSheetLayoutView="115" workbookViewId="0">
      <pane xSplit="3" ySplit="4" topLeftCell="D232" activePane="bottomRight" state="frozen"/>
      <selection pane="topRight" activeCell="D1" sqref="D1"/>
      <selection pane="bottomLeft" activeCell="A5" sqref="A5"/>
      <selection pane="bottomRight" activeCell="D15" sqref="D15"/>
    </sheetView>
  </sheetViews>
  <sheetFormatPr defaultColWidth="10.21875" defaultRowHeight="10.199999999999999"/>
  <cols>
    <col min="1" max="1" width="2.44140625" style="298" bestFit="1" customWidth="1"/>
    <col min="2" max="2" width="4.6640625" style="299" customWidth="1"/>
    <col min="3" max="3" width="15.33203125" style="299" customWidth="1"/>
    <col min="4" max="4" width="13.33203125" style="299" customWidth="1"/>
    <col min="5" max="5" width="20.109375" style="300" customWidth="1"/>
    <col min="6" max="6" width="8.88671875" style="300" customWidth="1"/>
    <col min="7" max="7" width="9.109375" style="300" customWidth="1"/>
    <col min="8" max="8" width="16.44140625" style="300" customWidth="1"/>
    <col min="9" max="9" width="15.21875" style="300" customWidth="1"/>
    <col min="10" max="10" width="54.44140625" style="300" customWidth="1"/>
    <col min="11" max="11" width="11.21875" style="298" bestFit="1" customWidth="1"/>
    <col min="12" max="16384" width="10.21875" style="298"/>
  </cols>
  <sheetData>
    <row r="1" spans="1:11">
      <c r="K1" s="301"/>
    </row>
    <row r="2" spans="1:11" ht="15" customHeight="1">
      <c r="B2" s="302" t="s">
        <v>8913</v>
      </c>
      <c r="C2" s="303"/>
      <c r="D2" s="304"/>
      <c r="E2" s="298"/>
      <c r="F2" s="305"/>
      <c r="G2" s="305"/>
      <c r="H2" s="305"/>
      <c r="I2" s="305"/>
      <c r="J2" s="305"/>
    </row>
    <row r="3" spans="1:11" ht="5.0999999999999996" customHeight="1"/>
    <row r="4" spans="1:11" s="299" customFormat="1">
      <c r="B4" s="306" t="s">
        <v>7971</v>
      </c>
      <c r="C4" s="306" t="s">
        <v>7972</v>
      </c>
      <c r="D4" s="307" t="s">
        <v>7973</v>
      </c>
      <c r="E4" s="307" t="s">
        <v>7974</v>
      </c>
      <c r="F4" s="307" t="s">
        <v>7975</v>
      </c>
      <c r="G4" s="307" t="s">
        <v>7976</v>
      </c>
      <c r="H4" s="307" t="s">
        <v>7947</v>
      </c>
      <c r="I4" s="307" t="s">
        <v>7977</v>
      </c>
      <c r="J4" s="307" t="s">
        <v>8914</v>
      </c>
    </row>
    <row r="5" spans="1:11" s="299" customFormat="1" ht="9.9" customHeight="1">
      <c r="B5" s="308" t="s">
        <v>7978</v>
      </c>
      <c r="C5" s="309">
        <v>2049</v>
      </c>
      <c r="D5" s="310" t="s">
        <v>7967</v>
      </c>
      <c r="E5" s="310" t="s">
        <v>7979</v>
      </c>
      <c r="F5" s="310" t="s">
        <v>7980</v>
      </c>
      <c r="G5" s="310" t="s">
        <v>7981</v>
      </c>
      <c r="H5" s="310" t="s">
        <v>7982</v>
      </c>
      <c r="I5" s="310" t="s">
        <v>8915</v>
      </c>
      <c r="J5" s="310" t="s">
        <v>8916</v>
      </c>
    </row>
    <row r="6" spans="1:11" s="299" customFormat="1" ht="9.9" customHeight="1">
      <c r="B6" s="308" t="s">
        <v>7983</v>
      </c>
      <c r="C6" s="309">
        <v>2053</v>
      </c>
      <c r="D6" s="310" t="s">
        <v>7967</v>
      </c>
      <c r="E6" s="310" t="s">
        <v>7984</v>
      </c>
      <c r="F6" s="310" t="s">
        <v>7980</v>
      </c>
      <c r="G6" s="310" t="s">
        <v>7981</v>
      </c>
      <c r="H6" s="310" t="s">
        <v>7982</v>
      </c>
      <c r="I6" s="310" t="s">
        <v>8915</v>
      </c>
      <c r="J6" s="310" t="s">
        <v>8917</v>
      </c>
    </row>
    <row r="7" spans="1:11" ht="9.9" customHeight="1">
      <c r="A7" s="299"/>
      <c r="B7" s="308" t="s">
        <v>7985</v>
      </c>
      <c r="C7" s="311">
        <v>2054</v>
      </c>
      <c r="D7" s="310" t="s">
        <v>7967</v>
      </c>
      <c r="E7" s="310" t="s">
        <v>7986</v>
      </c>
      <c r="F7" s="310" t="s">
        <v>7980</v>
      </c>
      <c r="G7" s="310" t="s">
        <v>7981</v>
      </c>
      <c r="H7" s="310" t="s">
        <v>7982</v>
      </c>
      <c r="I7" s="310" t="s">
        <v>8915</v>
      </c>
      <c r="J7" s="310" t="s">
        <v>8917</v>
      </c>
    </row>
    <row r="8" spans="1:11" s="299" customFormat="1" ht="9.9" customHeight="1">
      <c r="B8" s="308" t="s">
        <v>7987</v>
      </c>
      <c r="C8" s="311">
        <v>2055</v>
      </c>
      <c r="D8" s="310" t="s">
        <v>7967</v>
      </c>
      <c r="E8" s="310" t="s">
        <v>7988</v>
      </c>
      <c r="F8" s="310" t="s">
        <v>7980</v>
      </c>
      <c r="G8" s="310" t="s">
        <v>7981</v>
      </c>
      <c r="H8" s="310" t="s">
        <v>7982</v>
      </c>
      <c r="I8" s="310" t="s">
        <v>8915</v>
      </c>
      <c r="J8" s="310" t="s">
        <v>8917</v>
      </c>
    </row>
    <row r="9" spans="1:11" ht="9.9" customHeight="1">
      <c r="A9" s="299"/>
      <c r="B9" s="308" t="s">
        <v>7989</v>
      </c>
      <c r="C9" s="311">
        <v>2056</v>
      </c>
      <c r="D9" s="310" t="s">
        <v>7967</v>
      </c>
      <c r="E9" s="310" t="s">
        <v>7990</v>
      </c>
      <c r="F9" s="310" t="s">
        <v>7980</v>
      </c>
      <c r="G9" s="310" t="s">
        <v>7981</v>
      </c>
      <c r="H9" s="310" t="s">
        <v>7982</v>
      </c>
      <c r="I9" s="310" t="s">
        <v>8915</v>
      </c>
      <c r="J9" s="310" t="s">
        <v>8917</v>
      </c>
    </row>
    <row r="10" spans="1:11" s="299" customFormat="1" ht="9.9" customHeight="1">
      <c r="B10" s="308" t="s">
        <v>7991</v>
      </c>
      <c r="C10" s="311">
        <v>2092</v>
      </c>
      <c r="D10" s="310" t="s">
        <v>7967</v>
      </c>
      <c r="E10" s="310" t="s">
        <v>7992</v>
      </c>
      <c r="F10" s="310" t="s">
        <v>7980</v>
      </c>
      <c r="G10" s="310" t="s">
        <v>7981</v>
      </c>
      <c r="H10" s="310" t="s">
        <v>7982</v>
      </c>
      <c r="I10" s="310" t="s">
        <v>8915</v>
      </c>
      <c r="J10" s="310" t="s">
        <v>8918</v>
      </c>
    </row>
    <row r="11" spans="1:11" s="299" customFormat="1" ht="9.9" customHeight="1">
      <c r="B11" s="308" t="s">
        <v>7993</v>
      </c>
      <c r="C11" s="311">
        <v>2096</v>
      </c>
      <c r="D11" s="310" t="s">
        <v>7967</v>
      </c>
      <c r="E11" s="310" t="s">
        <v>7994</v>
      </c>
      <c r="F11" s="310" t="s">
        <v>7980</v>
      </c>
      <c r="G11" s="310" t="s">
        <v>7981</v>
      </c>
      <c r="H11" s="310" t="s">
        <v>7982</v>
      </c>
      <c r="I11" s="310" t="s">
        <v>8915</v>
      </c>
      <c r="J11" s="310" t="s">
        <v>8919</v>
      </c>
    </row>
    <row r="12" spans="1:11" s="299" customFormat="1" ht="9.9" customHeight="1">
      <c r="B12" s="308" t="s">
        <v>7995</v>
      </c>
      <c r="C12" s="311">
        <v>2102</v>
      </c>
      <c r="D12" s="310" t="s">
        <v>7967</v>
      </c>
      <c r="E12" s="310" t="s">
        <v>7996</v>
      </c>
      <c r="F12" s="310" t="s">
        <v>7980</v>
      </c>
      <c r="G12" s="310" t="s">
        <v>7981</v>
      </c>
      <c r="H12" s="310" t="s">
        <v>7982</v>
      </c>
      <c r="I12" s="310" t="s">
        <v>8915</v>
      </c>
      <c r="J12" s="310"/>
    </row>
    <row r="13" spans="1:11" s="299" customFormat="1" ht="9.9" customHeight="1">
      <c r="B13" s="308" t="s">
        <v>7997</v>
      </c>
      <c r="C13" s="311">
        <v>2119</v>
      </c>
      <c r="D13" s="310" t="s">
        <v>7967</v>
      </c>
      <c r="E13" s="310" t="s">
        <v>7998</v>
      </c>
      <c r="F13" s="310" t="s">
        <v>7980</v>
      </c>
      <c r="G13" s="310" t="s">
        <v>7981</v>
      </c>
      <c r="H13" s="310" t="s">
        <v>7982</v>
      </c>
      <c r="I13" s="310" t="s">
        <v>8915</v>
      </c>
      <c r="J13" s="310" t="s">
        <v>8920</v>
      </c>
    </row>
    <row r="14" spans="1:11" s="299" customFormat="1" ht="9.9" customHeight="1">
      <c r="B14" s="308" t="s">
        <v>7999</v>
      </c>
      <c r="C14" s="311">
        <v>2120</v>
      </c>
      <c r="D14" s="310" t="s">
        <v>7967</v>
      </c>
      <c r="E14" s="310" t="s">
        <v>8000</v>
      </c>
      <c r="F14" s="310" t="s">
        <v>7980</v>
      </c>
      <c r="G14" s="310" t="s">
        <v>7981</v>
      </c>
      <c r="H14" s="310" t="s">
        <v>7982</v>
      </c>
      <c r="I14" s="310" t="s">
        <v>8915</v>
      </c>
      <c r="J14" s="310" t="s">
        <v>8920</v>
      </c>
    </row>
    <row r="15" spans="1:11" s="299" customFormat="1" ht="9.9" customHeight="1">
      <c r="B15" s="308" t="s">
        <v>8001</v>
      </c>
      <c r="C15" s="311">
        <v>2129</v>
      </c>
      <c r="D15" s="310" t="s">
        <v>7967</v>
      </c>
      <c r="E15" s="310" t="s">
        <v>8002</v>
      </c>
      <c r="F15" s="310" t="s">
        <v>7980</v>
      </c>
      <c r="G15" s="310" t="s">
        <v>7981</v>
      </c>
      <c r="H15" s="310" t="s">
        <v>7982</v>
      </c>
      <c r="I15" s="310" t="s">
        <v>8915</v>
      </c>
      <c r="J15" s="310" t="s">
        <v>8921</v>
      </c>
    </row>
    <row r="16" spans="1:11" s="299" customFormat="1" ht="9.9" customHeight="1">
      <c r="B16" s="308" t="s">
        <v>8003</v>
      </c>
      <c r="C16" s="311">
        <v>2132</v>
      </c>
      <c r="D16" s="310" t="s">
        <v>7967</v>
      </c>
      <c r="E16" s="310" t="s">
        <v>8004</v>
      </c>
      <c r="F16" s="310" t="s">
        <v>7980</v>
      </c>
      <c r="G16" s="310" t="s">
        <v>7981</v>
      </c>
      <c r="H16" s="310" t="s">
        <v>7982</v>
      </c>
      <c r="I16" s="310" t="s">
        <v>8915</v>
      </c>
      <c r="J16" s="310"/>
    </row>
    <row r="17" spans="2:10" s="299" customFormat="1" ht="9.9" customHeight="1">
      <c r="B17" s="308" t="s">
        <v>8005</v>
      </c>
      <c r="C17" s="311">
        <v>3001</v>
      </c>
      <c r="D17" s="312" t="s">
        <v>8006</v>
      </c>
      <c r="E17" s="312" t="s">
        <v>8007</v>
      </c>
      <c r="F17" s="312" t="s">
        <v>8008</v>
      </c>
      <c r="G17" s="312" t="s">
        <v>8009</v>
      </c>
      <c r="H17" s="312" t="s">
        <v>8010</v>
      </c>
      <c r="I17" s="312" t="s">
        <v>8010</v>
      </c>
      <c r="J17" s="312" t="s">
        <v>8922</v>
      </c>
    </row>
    <row r="18" spans="2:10" s="299" customFormat="1" ht="9.9" customHeight="1">
      <c r="B18" s="308" t="s">
        <v>8011</v>
      </c>
      <c r="C18" s="311">
        <v>3002</v>
      </c>
      <c r="D18" s="312" t="s">
        <v>8012</v>
      </c>
      <c r="E18" s="312" t="s">
        <v>8013</v>
      </c>
      <c r="F18" s="312" t="s">
        <v>8008</v>
      </c>
      <c r="G18" s="312" t="s">
        <v>8009</v>
      </c>
      <c r="H18" s="312" t="s">
        <v>8014</v>
      </c>
      <c r="I18" s="312" t="s">
        <v>8015</v>
      </c>
      <c r="J18" s="312" t="s">
        <v>8923</v>
      </c>
    </row>
    <row r="19" spans="2:10" s="299" customFormat="1" ht="9.9" customHeight="1">
      <c r="B19" s="308" t="s">
        <v>8016</v>
      </c>
      <c r="C19" s="311">
        <v>3003</v>
      </c>
      <c r="D19" s="312" t="s">
        <v>8017</v>
      </c>
      <c r="E19" s="312" t="s">
        <v>8018</v>
      </c>
      <c r="F19" s="312" t="s">
        <v>8008</v>
      </c>
      <c r="G19" s="312" t="s">
        <v>8009</v>
      </c>
      <c r="H19" s="312" t="s">
        <v>8014</v>
      </c>
      <c r="I19" s="312" t="s">
        <v>8015</v>
      </c>
      <c r="J19" s="312" t="s">
        <v>8924</v>
      </c>
    </row>
    <row r="20" spans="2:10" s="299" customFormat="1" ht="9.9" customHeight="1">
      <c r="B20" s="308" t="s">
        <v>8019</v>
      </c>
      <c r="C20" s="311">
        <v>3004</v>
      </c>
      <c r="D20" s="312" t="s">
        <v>8020</v>
      </c>
      <c r="E20" s="312" t="s">
        <v>8021</v>
      </c>
      <c r="F20" s="312" t="s">
        <v>8008</v>
      </c>
      <c r="G20" s="312" t="s">
        <v>8009</v>
      </c>
      <c r="H20" s="312" t="s">
        <v>8022</v>
      </c>
      <c r="I20" s="312" t="s">
        <v>8023</v>
      </c>
      <c r="J20" s="312" t="s">
        <v>8925</v>
      </c>
    </row>
    <row r="21" spans="2:10" s="299" customFormat="1" ht="9.9" customHeight="1">
      <c r="B21" s="308" t="s">
        <v>8024</v>
      </c>
      <c r="C21" s="311">
        <v>3005</v>
      </c>
      <c r="D21" s="312" t="s">
        <v>8025</v>
      </c>
      <c r="E21" s="312" t="s">
        <v>8026</v>
      </c>
      <c r="F21" s="312" t="s">
        <v>8008</v>
      </c>
      <c r="G21" s="312" t="s">
        <v>8009</v>
      </c>
      <c r="H21" s="312" t="s">
        <v>8014</v>
      </c>
      <c r="I21" s="312" t="s">
        <v>8015</v>
      </c>
      <c r="J21" s="312" t="s">
        <v>8926</v>
      </c>
    </row>
    <row r="22" spans="2:10" s="299" customFormat="1" ht="9.9" customHeight="1">
      <c r="B22" s="308" t="s">
        <v>8027</v>
      </c>
      <c r="C22" s="313">
        <v>3006</v>
      </c>
      <c r="D22" s="312" t="s">
        <v>8028</v>
      </c>
      <c r="E22" s="312" t="s">
        <v>8029</v>
      </c>
      <c r="F22" s="312" t="s">
        <v>8008</v>
      </c>
      <c r="G22" s="312" t="s">
        <v>8030</v>
      </c>
      <c r="H22" s="312" t="s">
        <v>8014</v>
      </c>
      <c r="I22" s="312" t="s">
        <v>8031</v>
      </c>
      <c r="J22" s="312" t="s">
        <v>8927</v>
      </c>
    </row>
    <row r="23" spans="2:10" s="299" customFormat="1" ht="9.9" customHeight="1">
      <c r="B23" s="308" t="s">
        <v>8032</v>
      </c>
      <c r="C23" s="311">
        <v>3007</v>
      </c>
      <c r="D23" s="312" t="s">
        <v>8033</v>
      </c>
      <c r="E23" s="312" t="s">
        <v>8034</v>
      </c>
      <c r="F23" s="312" t="s">
        <v>8008</v>
      </c>
      <c r="G23" s="312" t="s">
        <v>8009</v>
      </c>
      <c r="H23" s="312" t="s">
        <v>8023</v>
      </c>
      <c r="I23" s="312" t="s">
        <v>8023</v>
      </c>
      <c r="J23" s="312" t="s">
        <v>8928</v>
      </c>
    </row>
    <row r="24" spans="2:10" s="299" customFormat="1">
      <c r="B24" s="308" t="s">
        <v>8035</v>
      </c>
      <c r="C24" s="311">
        <v>3008</v>
      </c>
      <c r="D24" s="312" t="s">
        <v>8036</v>
      </c>
      <c r="E24" s="312" t="s">
        <v>8037</v>
      </c>
      <c r="F24" s="312" t="s">
        <v>8008</v>
      </c>
      <c r="G24" s="312" t="s">
        <v>8009</v>
      </c>
      <c r="H24" s="312" t="s">
        <v>8038</v>
      </c>
      <c r="I24" s="312" t="s">
        <v>7919</v>
      </c>
      <c r="J24" s="312" t="s">
        <v>8929</v>
      </c>
    </row>
    <row r="25" spans="2:10" s="299" customFormat="1">
      <c r="B25" s="308" t="s">
        <v>8039</v>
      </c>
      <c r="C25" s="311">
        <v>3009</v>
      </c>
      <c r="D25" s="312" t="s">
        <v>8040</v>
      </c>
      <c r="E25" s="312" t="s">
        <v>8041</v>
      </c>
      <c r="F25" s="312" t="s">
        <v>8008</v>
      </c>
      <c r="G25" s="312" t="s">
        <v>8009</v>
      </c>
      <c r="H25" s="312" t="s">
        <v>8038</v>
      </c>
      <c r="I25" s="312" t="s">
        <v>7919</v>
      </c>
      <c r="J25" s="312" t="s">
        <v>8929</v>
      </c>
    </row>
    <row r="26" spans="2:10" s="299" customFormat="1" ht="9.9" customHeight="1">
      <c r="B26" s="308" t="s">
        <v>8042</v>
      </c>
      <c r="C26" s="311">
        <v>3010</v>
      </c>
      <c r="D26" s="312" t="s">
        <v>8043</v>
      </c>
      <c r="E26" s="312" t="s">
        <v>8044</v>
      </c>
      <c r="F26" s="312" t="s">
        <v>8008</v>
      </c>
      <c r="G26" s="312" t="s">
        <v>8009</v>
      </c>
      <c r="H26" s="312" t="s">
        <v>8045</v>
      </c>
      <c r="I26" s="312" t="s">
        <v>8045</v>
      </c>
      <c r="J26" s="312" t="s">
        <v>8930</v>
      </c>
    </row>
    <row r="27" spans="2:10" s="299" customFormat="1" ht="9.9" customHeight="1">
      <c r="B27" s="308" t="s">
        <v>8046</v>
      </c>
      <c r="C27" s="311">
        <v>3011</v>
      </c>
      <c r="D27" s="312" t="s">
        <v>8047</v>
      </c>
      <c r="E27" s="312" t="s">
        <v>8048</v>
      </c>
      <c r="F27" s="312" t="s">
        <v>8008</v>
      </c>
      <c r="G27" s="312" t="s">
        <v>8009</v>
      </c>
      <c r="H27" s="312" t="s">
        <v>8014</v>
      </c>
      <c r="I27" s="312" t="s">
        <v>8015</v>
      </c>
      <c r="J27" s="312" t="s">
        <v>8931</v>
      </c>
    </row>
    <row r="28" spans="2:10" s="299" customFormat="1" ht="9.9" customHeight="1">
      <c r="B28" s="308" t="s">
        <v>8049</v>
      </c>
      <c r="C28" s="311">
        <v>3012</v>
      </c>
      <c r="D28" s="312" t="s">
        <v>8050</v>
      </c>
      <c r="E28" s="312" t="s">
        <v>8051</v>
      </c>
      <c r="F28" s="312" t="s">
        <v>7980</v>
      </c>
      <c r="G28" s="312" t="s">
        <v>8009</v>
      </c>
      <c r="H28" s="312" t="s">
        <v>7982</v>
      </c>
      <c r="I28" s="310" t="s">
        <v>8915</v>
      </c>
      <c r="J28" s="312" t="s">
        <v>8932</v>
      </c>
    </row>
    <row r="29" spans="2:10" s="299" customFormat="1" ht="9.9" customHeight="1">
      <c r="B29" s="308" t="s">
        <v>8052</v>
      </c>
      <c r="C29" s="311">
        <v>3013</v>
      </c>
      <c r="D29" s="312" t="s">
        <v>8053</v>
      </c>
      <c r="E29" s="312" t="s">
        <v>8054</v>
      </c>
      <c r="F29" s="312" t="s">
        <v>8008</v>
      </c>
      <c r="G29" s="312" t="s">
        <v>8030</v>
      </c>
      <c r="H29" s="312" t="s">
        <v>8014</v>
      </c>
      <c r="I29" s="312" t="s">
        <v>8031</v>
      </c>
      <c r="J29" s="312" t="s">
        <v>8933</v>
      </c>
    </row>
    <row r="30" spans="2:10" s="299" customFormat="1">
      <c r="B30" s="308" t="s">
        <v>8055</v>
      </c>
      <c r="C30" s="311">
        <v>3014</v>
      </c>
      <c r="D30" s="312" t="s">
        <v>8056</v>
      </c>
      <c r="E30" s="312" t="s">
        <v>8057</v>
      </c>
      <c r="F30" s="312" t="s">
        <v>8008</v>
      </c>
      <c r="G30" s="312" t="s">
        <v>8009</v>
      </c>
      <c r="H30" s="312" t="s">
        <v>8038</v>
      </c>
      <c r="I30" s="312" t="s">
        <v>7919</v>
      </c>
      <c r="J30" s="312" t="s">
        <v>8934</v>
      </c>
    </row>
    <row r="31" spans="2:10" s="299" customFormat="1" ht="9.9" customHeight="1">
      <c r="B31" s="308" t="s">
        <v>8058</v>
      </c>
      <c r="C31" s="311">
        <v>3015</v>
      </c>
      <c r="D31" s="312" t="s">
        <v>8059</v>
      </c>
      <c r="E31" s="312" t="s">
        <v>8060</v>
      </c>
      <c r="F31" s="312" t="s">
        <v>8008</v>
      </c>
      <c r="G31" s="312" t="s">
        <v>8009</v>
      </c>
      <c r="H31" s="312" t="s">
        <v>8014</v>
      </c>
      <c r="I31" s="312" t="s">
        <v>8015</v>
      </c>
      <c r="J31" s="312" t="s">
        <v>8935</v>
      </c>
    </row>
    <row r="32" spans="2:10" s="299" customFormat="1" ht="9.9" customHeight="1">
      <c r="B32" s="308" t="s">
        <v>8061</v>
      </c>
      <c r="C32" s="311">
        <v>3016</v>
      </c>
      <c r="D32" s="312" t="s">
        <v>8062</v>
      </c>
      <c r="E32" s="312" t="s">
        <v>8063</v>
      </c>
      <c r="F32" s="312" t="s">
        <v>8008</v>
      </c>
      <c r="G32" s="312" t="s">
        <v>8009</v>
      </c>
      <c r="H32" s="312" t="s">
        <v>8045</v>
      </c>
      <c r="I32" s="312" t="s">
        <v>8045</v>
      </c>
      <c r="J32" s="312" t="s">
        <v>8936</v>
      </c>
    </row>
    <row r="33" spans="2:10" s="299" customFormat="1" ht="9.9" customHeight="1">
      <c r="B33" s="308" t="s">
        <v>8064</v>
      </c>
      <c r="C33" s="311">
        <v>3017</v>
      </c>
      <c r="D33" s="312" t="s">
        <v>8065</v>
      </c>
      <c r="E33" s="312" t="s">
        <v>8066</v>
      </c>
      <c r="F33" s="312" t="s">
        <v>8008</v>
      </c>
      <c r="G33" s="312" t="s">
        <v>8009</v>
      </c>
      <c r="H33" s="312" t="s">
        <v>8014</v>
      </c>
      <c r="I33" s="312" t="s">
        <v>8067</v>
      </c>
      <c r="J33" s="312" t="s">
        <v>8937</v>
      </c>
    </row>
    <row r="34" spans="2:10" s="299" customFormat="1" ht="9.9" customHeight="1">
      <c r="B34" s="308" t="s">
        <v>8068</v>
      </c>
      <c r="C34" s="311">
        <v>3018</v>
      </c>
      <c r="D34" s="312" t="s">
        <v>8069</v>
      </c>
      <c r="E34" s="312" t="s">
        <v>8070</v>
      </c>
      <c r="F34" s="312" t="s">
        <v>8008</v>
      </c>
      <c r="G34" s="312" t="s">
        <v>8030</v>
      </c>
      <c r="H34" s="312" t="s">
        <v>8071</v>
      </c>
      <c r="I34" s="312" t="s">
        <v>8072</v>
      </c>
      <c r="J34" s="312" t="s">
        <v>8938</v>
      </c>
    </row>
    <row r="35" spans="2:10" s="299" customFormat="1" ht="9.9" customHeight="1">
      <c r="B35" s="308" t="s">
        <v>8073</v>
      </c>
      <c r="C35" s="311">
        <v>3019</v>
      </c>
      <c r="D35" s="312" t="s">
        <v>8074</v>
      </c>
      <c r="E35" s="312" t="s">
        <v>8075</v>
      </c>
      <c r="F35" s="312" t="s">
        <v>8008</v>
      </c>
      <c r="G35" s="312" t="s">
        <v>8009</v>
      </c>
      <c r="H35" s="312" t="s">
        <v>8010</v>
      </c>
      <c r="I35" s="312" t="s">
        <v>8010</v>
      </c>
      <c r="J35" s="312" t="s">
        <v>8939</v>
      </c>
    </row>
    <row r="36" spans="2:10" s="299" customFormat="1" ht="9.9" customHeight="1">
      <c r="B36" s="308" t="s">
        <v>8076</v>
      </c>
      <c r="C36" s="311">
        <v>3020</v>
      </c>
      <c r="D36" s="312" t="s">
        <v>8077</v>
      </c>
      <c r="E36" s="312" t="s">
        <v>8078</v>
      </c>
      <c r="F36" s="312" t="s">
        <v>8008</v>
      </c>
      <c r="G36" s="312" t="s">
        <v>8009</v>
      </c>
      <c r="H36" s="312" t="s">
        <v>8010</v>
      </c>
      <c r="I36" s="312" t="s">
        <v>8010</v>
      </c>
      <c r="J36" s="312" t="s">
        <v>8940</v>
      </c>
    </row>
    <row r="37" spans="2:10" s="299" customFormat="1" ht="9.9" customHeight="1">
      <c r="B37" s="308" t="s">
        <v>8079</v>
      </c>
      <c r="C37" s="311">
        <v>3121</v>
      </c>
      <c r="D37" s="312" t="s">
        <v>8080</v>
      </c>
      <c r="E37" s="312" t="s">
        <v>8081</v>
      </c>
      <c r="F37" s="312" t="s">
        <v>8008</v>
      </c>
      <c r="G37" s="312" t="s">
        <v>8009</v>
      </c>
      <c r="H37" s="312" t="s">
        <v>8045</v>
      </c>
      <c r="I37" s="312" t="s">
        <v>8045</v>
      </c>
      <c r="J37" s="312" t="s">
        <v>8941</v>
      </c>
    </row>
    <row r="38" spans="2:10" s="299" customFormat="1" ht="9.9" customHeight="1">
      <c r="B38" s="308" t="s">
        <v>8082</v>
      </c>
      <c r="C38" s="311">
        <v>3122</v>
      </c>
      <c r="D38" s="312" t="s">
        <v>8083</v>
      </c>
      <c r="E38" s="312" t="s">
        <v>8084</v>
      </c>
      <c r="F38" s="312" t="s">
        <v>8008</v>
      </c>
      <c r="G38" s="312" t="s">
        <v>8009</v>
      </c>
      <c r="H38" s="312" t="s">
        <v>8045</v>
      </c>
      <c r="I38" s="312" t="s">
        <v>8045</v>
      </c>
      <c r="J38" s="312" t="s">
        <v>8942</v>
      </c>
    </row>
    <row r="39" spans="2:10" s="299" customFormat="1" ht="9.9" customHeight="1">
      <c r="B39" s="308" t="s">
        <v>8085</v>
      </c>
      <c r="C39" s="311">
        <v>3023</v>
      </c>
      <c r="D39" s="312" t="s">
        <v>8086</v>
      </c>
      <c r="E39" s="312" t="s">
        <v>8087</v>
      </c>
      <c r="F39" s="312" t="s">
        <v>8008</v>
      </c>
      <c r="G39" s="312" t="s">
        <v>8030</v>
      </c>
      <c r="H39" s="312" t="s">
        <v>8071</v>
      </c>
      <c r="I39" s="312" t="s">
        <v>8072</v>
      </c>
      <c r="J39" s="312" t="s">
        <v>8943</v>
      </c>
    </row>
    <row r="40" spans="2:10" s="299" customFormat="1" ht="9.9" customHeight="1">
      <c r="B40" s="308" t="s">
        <v>8088</v>
      </c>
      <c r="C40" s="311">
        <v>3024</v>
      </c>
      <c r="D40" s="312" t="s">
        <v>8089</v>
      </c>
      <c r="E40" s="312" t="s">
        <v>8090</v>
      </c>
      <c r="F40" s="312" t="s">
        <v>8008</v>
      </c>
      <c r="G40" s="312" t="s">
        <v>8009</v>
      </c>
      <c r="H40" s="312" t="s">
        <v>8023</v>
      </c>
      <c r="I40" s="312" t="s">
        <v>8023</v>
      </c>
      <c r="J40" s="312" t="s">
        <v>8944</v>
      </c>
    </row>
    <row r="41" spans="2:10" s="299" customFormat="1" ht="9.9" customHeight="1">
      <c r="B41" s="308" t="s">
        <v>8091</v>
      </c>
      <c r="C41" s="311">
        <v>3025</v>
      </c>
      <c r="D41" s="312" t="s">
        <v>8092</v>
      </c>
      <c r="E41" s="312" t="s">
        <v>8093</v>
      </c>
      <c r="F41" s="312" t="s">
        <v>8094</v>
      </c>
      <c r="G41" s="312" t="s">
        <v>8009</v>
      </c>
      <c r="H41" s="312" t="s">
        <v>8095</v>
      </c>
      <c r="I41" s="312" t="s">
        <v>8096</v>
      </c>
      <c r="J41" s="312" t="s">
        <v>8945</v>
      </c>
    </row>
    <row r="42" spans="2:10" s="299" customFormat="1" ht="9.9" customHeight="1">
      <c r="B42" s="308" t="s">
        <v>8097</v>
      </c>
      <c r="C42" s="311">
        <v>3026</v>
      </c>
      <c r="D42" s="312" t="s">
        <v>8098</v>
      </c>
      <c r="E42" s="312" t="s">
        <v>8099</v>
      </c>
      <c r="F42" s="312" t="s">
        <v>8094</v>
      </c>
      <c r="G42" s="312" t="s">
        <v>8009</v>
      </c>
      <c r="H42" s="312" t="s">
        <v>8095</v>
      </c>
      <c r="I42" s="312" t="s">
        <v>8096</v>
      </c>
      <c r="J42" s="312" t="s">
        <v>8946</v>
      </c>
    </row>
    <row r="43" spans="2:10" s="299" customFormat="1" ht="9.9" customHeight="1">
      <c r="B43" s="308" t="s">
        <v>8100</v>
      </c>
      <c r="C43" s="311">
        <v>3027</v>
      </c>
      <c r="D43" s="312" t="s">
        <v>8101</v>
      </c>
      <c r="E43" s="312" t="s">
        <v>8102</v>
      </c>
      <c r="F43" s="312" t="s">
        <v>8094</v>
      </c>
      <c r="G43" s="312" t="s">
        <v>8009</v>
      </c>
      <c r="H43" s="312" t="s">
        <v>8095</v>
      </c>
      <c r="I43" s="312" t="s">
        <v>8096</v>
      </c>
      <c r="J43" s="312" t="s">
        <v>8947</v>
      </c>
    </row>
    <row r="44" spans="2:10" s="299" customFormat="1" ht="12" customHeight="1">
      <c r="B44" s="308" t="s">
        <v>8103</v>
      </c>
      <c r="C44" s="311">
        <v>3028</v>
      </c>
      <c r="D44" s="312" t="s">
        <v>8104</v>
      </c>
      <c r="E44" s="312" t="s">
        <v>8105</v>
      </c>
      <c r="F44" s="312" t="s">
        <v>8094</v>
      </c>
      <c r="G44" s="312" t="s">
        <v>8009</v>
      </c>
      <c r="H44" s="312" t="s">
        <v>8095</v>
      </c>
      <c r="I44" s="312" t="s">
        <v>8096</v>
      </c>
      <c r="J44" s="312" t="s">
        <v>8948</v>
      </c>
    </row>
    <row r="45" spans="2:10" s="299" customFormat="1" ht="9.9" customHeight="1">
      <c r="B45" s="308" t="s">
        <v>8106</v>
      </c>
      <c r="C45" s="311">
        <v>3029</v>
      </c>
      <c r="D45" s="312" t="s">
        <v>8107</v>
      </c>
      <c r="E45" s="312" t="s">
        <v>8108</v>
      </c>
      <c r="F45" s="312" t="s">
        <v>8094</v>
      </c>
      <c r="G45" s="312" t="s">
        <v>8009</v>
      </c>
      <c r="H45" s="312" t="s">
        <v>8095</v>
      </c>
      <c r="I45" s="312" t="s">
        <v>8096</v>
      </c>
      <c r="J45" s="312" t="s">
        <v>8949</v>
      </c>
    </row>
    <row r="46" spans="2:10" s="299" customFormat="1" ht="9.9" customHeight="1">
      <c r="B46" s="308" t="s">
        <v>8109</v>
      </c>
      <c r="C46" s="311">
        <v>3030</v>
      </c>
      <c r="D46" s="312" t="s">
        <v>8110</v>
      </c>
      <c r="E46" s="312" t="s">
        <v>8111</v>
      </c>
      <c r="F46" s="312" t="s">
        <v>8094</v>
      </c>
      <c r="G46" s="312" t="s">
        <v>8009</v>
      </c>
      <c r="H46" s="312" t="s">
        <v>8095</v>
      </c>
      <c r="I46" s="312" t="s">
        <v>8096</v>
      </c>
      <c r="J46" s="312" t="s">
        <v>8950</v>
      </c>
    </row>
    <row r="47" spans="2:10" s="299" customFormat="1" ht="9.9" customHeight="1">
      <c r="B47" s="308" t="s">
        <v>8112</v>
      </c>
      <c r="C47" s="311">
        <v>3031</v>
      </c>
      <c r="D47" s="312" t="s">
        <v>8113</v>
      </c>
      <c r="E47" s="312" t="s">
        <v>8114</v>
      </c>
      <c r="F47" s="312" t="s">
        <v>8094</v>
      </c>
      <c r="G47" s="312" t="s">
        <v>8009</v>
      </c>
      <c r="H47" s="312" t="s">
        <v>8095</v>
      </c>
      <c r="I47" s="312" t="s">
        <v>8096</v>
      </c>
      <c r="J47" s="312" t="s">
        <v>8951</v>
      </c>
    </row>
    <row r="48" spans="2:10" s="299" customFormat="1" ht="9.9" customHeight="1">
      <c r="B48" s="308" t="s">
        <v>8115</v>
      </c>
      <c r="C48" s="311">
        <v>3032</v>
      </c>
      <c r="D48" s="312" t="s">
        <v>8116</v>
      </c>
      <c r="E48" s="312" t="s">
        <v>8117</v>
      </c>
      <c r="F48" s="312" t="s">
        <v>8094</v>
      </c>
      <c r="G48" s="312" t="s">
        <v>8009</v>
      </c>
      <c r="H48" s="312" t="s">
        <v>8095</v>
      </c>
      <c r="I48" s="312" t="s">
        <v>8096</v>
      </c>
      <c r="J48" s="312" t="s">
        <v>8952</v>
      </c>
    </row>
    <row r="49" spans="2:10" s="299" customFormat="1" ht="9.9" customHeight="1">
      <c r="B49" s="308" t="s">
        <v>8118</v>
      </c>
      <c r="C49" s="311">
        <v>3033</v>
      </c>
      <c r="D49" s="312" t="s">
        <v>8119</v>
      </c>
      <c r="E49" s="312" t="s">
        <v>8120</v>
      </c>
      <c r="F49" s="312" t="s">
        <v>8094</v>
      </c>
      <c r="G49" s="312" t="s">
        <v>8009</v>
      </c>
      <c r="H49" s="312" t="s">
        <v>8095</v>
      </c>
      <c r="I49" s="312" t="s">
        <v>8096</v>
      </c>
      <c r="J49" s="312" t="s">
        <v>8953</v>
      </c>
    </row>
    <row r="50" spans="2:10" s="299" customFormat="1" ht="9.9" customHeight="1">
      <c r="B50" s="308" t="s">
        <v>8121</v>
      </c>
      <c r="C50" s="311">
        <v>3034</v>
      </c>
      <c r="D50" s="312" t="s">
        <v>8122</v>
      </c>
      <c r="E50" s="312" t="s">
        <v>8123</v>
      </c>
      <c r="F50" s="312" t="s">
        <v>8094</v>
      </c>
      <c r="G50" s="312" t="s">
        <v>8009</v>
      </c>
      <c r="H50" s="312" t="s">
        <v>8095</v>
      </c>
      <c r="I50" s="312" t="s">
        <v>8096</v>
      </c>
      <c r="J50" s="312" t="s">
        <v>8954</v>
      </c>
    </row>
    <row r="51" spans="2:10" s="299" customFormat="1">
      <c r="B51" s="308" t="s">
        <v>8124</v>
      </c>
      <c r="C51" s="311">
        <v>3035</v>
      </c>
      <c r="D51" s="312" t="s">
        <v>8125</v>
      </c>
      <c r="E51" s="312" t="s">
        <v>8126</v>
      </c>
      <c r="F51" s="312" t="s">
        <v>8008</v>
      </c>
      <c r="G51" s="312" t="s">
        <v>8009</v>
      </c>
      <c r="H51" s="312" t="s">
        <v>8038</v>
      </c>
      <c r="I51" s="312" t="s">
        <v>7919</v>
      </c>
      <c r="J51" s="312" t="s">
        <v>8955</v>
      </c>
    </row>
    <row r="52" spans="2:10" s="299" customFormat="1" ht="9.9" customHeight="1">
      <c r="B52" s="308" t="s">
        <v>8127</v>
      </c>
      <c r="C52" s="311">
        <v>3036</v>
      </c>
      <c r="D52" s="312" t="s">
        <v>8128</v>
      </c>
      <c r="E52" s="312" t="s">
        <v>8129</v>
      </c>
      <c r="F52" s="312" t="s">
        <v>8008</v>
      </c>
      <c r="G52" s="312" t="s">
        <v>8030</v>
      </c>
      <c r="H52" s="312" t="s">
        <v>8071</v>
      </c>
      <c r="I52" s="312" t="s">
        <v>8072</v>
      </c>
      <c r="J52" s="312" t="s">
        <v>8956</v>
      </c>
    </row>
    <row r="53" spans="2:10" s="299" customFormat="1" ht="9.9" customHeight="1">
      <c r="B53" s="308" t="s">
        <v>8130</v>
      </c>
      <c r="C53" s="311">
        <v>3037</v>
      </c>
      <c r="D53" s="312" t="s">
        <v>8131</v>
      </c>
      <c r="E53" s="312" t="s">
        <v>8132</v>
      </c>
      <c r="F53" s="312" t="s">
        <v>8008</v>
      </c>
      <c r="G53" s="312" t="s">
        <v>8009</v>
      </c>
      <c r="H53" s="312" t="s">
        <v>8014</v>
      </c>
      <c r="I53" s="312" t="s">
        <v>8015</v>
      </c>
      <c r="J53" s="312" t="s">
        <v>8957</v>
      </c>
    </row>
    <row r="54" spans="2:10" s="299" customFormat="1" ht="9.9" customHeight="1">
      <c r="B54" s="308" t="s">
        <v>8133</v>
      </c>
      <c r="C54" s="311">
        <v>3038</v>
      </c>
      <c r="D54" s="312" t="s">
        <v>8134</v>
      </c>
      <c r="E54" s="312" t="s">
        <v>8135</v>
      </c>
      <c r="F54" s="312" t="s">
        <v>8008</v>
      </c>
      <c r="G54" s="312" t="s">
        <v>8009</v>
      </c>
      <c r="H54" s="312" t="s">
        <v>8010</v>
      </c>
      <c r="I54" s="312" t="s">
        <v>8010</v>
      </c>
      <c r="J54" s="312" t="s">
        <v>8958</v>
      </c>
    </row>
    <row r="55" spans="2:10" s="299" customFormat="1" ht="9.9" customHeight="1">
      <c r="B55" s="308" t="s">
        <v>8136</v>
      </c>
      <c r="C55" s="311">
        <v>3039</v>
      </c>
      <c r="D55" s="312" t="s">
        <v>8137</v>
      </c>
      <c r="E55" s="312" t="s">
        <v>8138</v>
      </c>
      <c r="F55" s="312" t="s">
        <v>8008</v>
      </c>
      <c r="G55" s="312" t="s">
        <v>8009</v>
      </c>
      <c r="H55" s="312" t="s">
        <v>8014</v>
      </c>
      <c r="I55" s="312" t="s">
        <v>8015</v>
      </c>
      <c r="J55" s="312" t="s">
        <v>8959</v>
      </c>
    </row>
    <row r="56" spans="2:10" s="299" customFormat="1" ht="9.9" customHeight="1">
      <c r="B56" s="308" t="s">
        <v>8139</v>
      </c>
      <c r="C56" s="311">
        <v>3040</v>
      </c>
      <c r="D56" s="312" t="s">
        <v>8140</v>
      </c>
      <c r="E56" s="312" t="s">
        <v>8141</v>
      </c>
      <c r="F56" s="312" t="s">
        <v>8008</v>
      </c>
      <c r="G56" s="312" t="s">
        <v>8009</v>
      </c>
      <c r="H56" s="312" t="s">
        <v>8142</v>
      </c>
      <c r="I56" s="312" t="s">
        <v>8143</v>
      </c>
      <c r="J56" s="312" t="s">
        <v>8960</v>
      </c>
    </row>
    <row r="57" spans="2:10" s="299" customFormat="1" ht="9.9" customHeight="1">
      <c r="B57" s="308" t="s">
        <v>8144</v>
      </c>
      <c r="C57" s="311">
        <v>3041</v>
      </c>
      <c r="D57" s="312" t="s">
        <v>8145</v>
      </c>
      <c r="E57" s="312" t="s">
        <v>8146</v>
      </c>
      <c r="F57" s="312" t="s">
        <v>8008</v>
      </c>
      <c r="G57" s="312" t="s">
        <v>8009</v>
      </c>
      <c r="H57" s="312" t="s">
        <v>8045</v>
      </c>
      <c r="I57" s="312" t="s">
        <v>8045</v>
      </c>
      <c r="J57" s="312" t="s">
        <v>8961</v>
      </c>
    </row>
    <row r="58" spans="2:10" s="299" customFormat="1" ht="9.9" customHeight="1">
      <c r="B58" s="308" t="s">
        <v>8147</v>
      </c>
      <c r="C58" s="311">
        <v>3042</v>
      </c>
      <c r="D58" s="312" t="s">
        <v>8148</v>
      </c>
      <c r="E58" s="312" t="s">
        <v>8149</v>
      </c>
      <c r="F58" s="312" t="s">
        <v>8008</v>
      </c>
      <c r="G58" s="312" t="s">
        <v>8009</v>
      </c>
      <c r="H58" s="312" t="s">
        <v>8071</v>
      </c>
      <c r="I58" s="312" t="s">
        <v>8150</v>
      </c>
      <c r="J58" s="312" t="s">
        <v>8962</v>
      </c>
    </row>
    <row r="59" spans="2:10" s="299" customFormat="1" ht="9.9" customHeight="1">
      <c r="B59" s="308" t="s">
        <v>8151</v>
      </c>
      <c r="C59" s="311">
        <v>3043</v>
      </c>
      <c r="D59" s="312" t="s">
        <v>8152</v>
      </c>
      <c r="E59" s="312" t="s">
        <v>8153</v>
      </c>
      <c r="F59" s="312" t="s">
        <v>8008</v>
      </c>
      <c r="G59" s="312" t="s">
        <v>8030</v>
      </c>
      <c r="H59" s="312" t="s">
        <v>8071</v>
      </c>
      <c r="I59" s="312" t="s">
        <v>8072</v>
      </c>
      <c r="J59" s="312" t="s">
        <v>8963</v>
      </c>
    </row>
    <row r="60" spans="2:10" s="299" customFormat="1" ht="9.9" customHeight="1">
      <c r="B60" s="308" t="s">
        <v>8154</v>
      </c>
      <c r="C60" s="311">
        <v>3044</v>
      </c>
      <c r="D60" s="312" t="s">
        <v>8155</v>
      </c>
      <c r="E60" s="312" t="s">
        <v>8156</v>
      </c>
      <c r="F60" s="312" t="s">
        <v>8008</v>
      </c>
      <c r="G60" s="312" t="s">
        <v>8009</v>
      </c>
      <c r="H60" s="312" t="s">
        <v>8157</v>
      </c>
      <c r="I60" s="312" t="s">
        <v>8067</v>
      </c>
      <c r="J60" s="312" t="s">
        <v>8964</v>
      </c>
    </row>
    <row r="61" spans="2:10" s="299" customFormat="1" ht="9.9" customHeight="1">
      <c r="B61" s="308" t="s">
        <v>8158</v>
      </c>
      <c r="C61" s="311">
        <v>3045</v>
      </c>
      <c r="D61" s="312" t="s">
        <v>8159</v>
      </c>
      <c r="E61" s="312" t="s">
        <v>8160</v>
      </c>
      <c r="F61" s="312" t="s">
        <v>7980</v>
      </c>
      <c r="G61" s="312" t="s">
        <v>8009</v>
      </c>
      <c r="H61" s="312" t="s">
        <v>7982</v>
      </c>
      <c r="I61" s="310" t="s">
        <v>8915</v>
      </c>
      <c r="J61" s="312" t="s">
        <v>8965</v>
      </c>
    </row>
    <row r="62" spans="2:10" s="299" customFormat="1" ht="9.9" customHeight="1">
      <c r="B62" s="308" t="s">
        <v>8161</v>
      </c>
      <c r="C62" s="311">
        <v>3046</v>
      </c>
      <c r="D62" s="312" t="s">
        <v>8162</v>
      </c>
      <c r="E62" s="312" t="s">
        <v>8163</v>
      </c>
      <c r="F62" s="312" t="s">
        <v>8008</v>
      </c>
      <c r="G62" s="312" t="s">
        <v>8030</v>
      </c>
      <c r="H62" s="312" t="s">
        <v>8164</v>
      </c>
      <c r="I62" s="312" t="s">
        <v>8165</v>
      </c>
      <c r="J62" s="312" t="s">
        <v>8966</v>
      </c>
    </row>
    <row r="63" spans="2:10" s="299" customFormat="1" ht="9.9" customHeight="1">
      <c r="B63" s="308" t="s">
        <v>8166</v>
      </c>
      <c r="C63" s="311">
        <v>3047</v>
      </c>
      <c r="D63" s="312" t="s">
        <v>8167</v>
      </c>
      <c r="E63" s="312" t="s">
        <v>8168</v>
      </c>
      <c r="F63" s="312" t="s">
        <v>8008</v>
      </c>
      <c r="G63" s="312" t="s">
        <v>8009</v>
      </c>
      <c r="H63" s="312" t="s">
        <v>8045</v>
      </c>
      <c r="I63" s="312" t="s">
        <v>8045</v>
      </c>
      <c r="J63" s="312" t="s">
        <v>8967</v>
      </c>
    </row>
    <row r="64" spans="2:10" s="299" customFormat="1" ht="9.9" customHeight="1">
      <c r="B64" s="308" t="s">
        <v>8169</v>
      </c>
      <c r="C64" s="311">
        <v>3048</v>
      </c>
      <c r="D64" s="312" t="s">
        <v>8170</v>
      </c>
      <c r="E64" s="312" t="s">
        <v>8171</v>
      </c>
      <c r="F64" s="312" t="s">
        <v>8008</v>
      </c>
      <c r="G64" s="312" t="s">
        <v>8030</v>
      </c>
      <c r="H64" s="312" t="s">
        <v>8164</v>
      </c>
      <c r="I64" s="312" t="s">
        <v>8165</v>
      </c>
      <c r="J64" s="312" t="s">
        <v>8966</v>
      </c>
    </row>
    <row r="65" spans="2:10" s="299" customFormat="1" ht="9.9" customHeight="1">
      <c r="B65" s="308" t="s">
        <v>8172</v>
      </c>
      <c r="C65" s="311">
        <v>3049</v>
      </c>
      <c r="D65" s="312" t="s">
        <v>8173</v>
      </c>
      <c r="E65" s="312" t="s">
        <v>8174</v>
      </c>
      <c r="F65" s="312" t="s">
        <v>8008</v>
      </c>
      <c r="G65" s="312" t="s">
        <v>8030</v>
      </c>
      <c r="H65" s="312" t="s">
        <v>8164</v>
      </c>
      <c r="I65" s="312" t="s">
        <v>8165</v>
      </c>
      <c r="J65" s="312" t="s">
        <v>8966</v>
      </c>
    </row>
    <row r="66" spans="2:10" s="299" customFormat="1" ht="9.9" customHeight="1">
      <c r="B66" s="308" t="s">
        <v>8175</v>
      </c>
      <c r="C66" s="311">
        <v>3050</v>
      </c>
      <c r="D66" s="312" t="s">
        <v>8176</v>
      </c>
      <c r="E66" s="312" t="s">
        <v>8177</v>
      </c>
      <c r="F66" s="312" t="s">
        <v>8008</v>
      </c>
      <c r="G66" s="312" t="s">
        <v>8030</v>
      </c>
      <c r="H66" s="312" t="s">
        <v>8164</v>
      </c>
      <c r="I66" s="312" t="s">
        <v>8165</v>
      </c>
      <c r="J66" s="312" t="s">
        <v>8966</v>
      </c>
    </row>
    <row r="67" spans="2:10" s="299" customFormat="1" ht="9.9" customHeight="1">
      <c r="B67" s="308" t="s">
        <v>8178</v>
      </c>
      <c r="C67" s="311">
        <v>3051</v>
      </c>
      <c r="D67" s="312" t="s">
        <v>8179</v>
      </c>
      <c r="E67" s="312" t="s">
        <v>8180</v>
      </c>
      <c r="F67" s="312" t="s">
        <v>8008</v>
      </c>
      <c r="G67" s="312" t="s">
        <v>8009</v>
      </c>
      <c r="H67" s="312" t="s">
        <v>8014</v>
      </c>
      <c r="I67" s="312" t="s">
        <v>8015</v>
      </c>
      <c r="J67" s="312" t="s">
        <v>8968</v>
      </c>
    </row>
    <row r="68" spans="2:10" s="299" customFormat="1" ht="9.9" customHeight="1">
      <c r="B68" s="308" t="s">
        <v>8181</v>
      </c>
      <c r="C68" s="311">
        <v>3052</v>
      </c>
      <c r="D68" s="312" t="s">
        <v>8182</v>
      </c>
      <c r="E68" s="312" t="s">
        <v>8183</v>
      </c>
      <c r="F68" s="312" t="s">
        <v>8008</v>
      </c>
      <c r="G68" s="312" t="s">
        <v>8030</v>
      </c>
      <c r="H68" s="312" t="s">
        <v>8095</v>
      </c>
      <c r="I68" s="312" t="s">
        <v>8165</v>
      </c>
      <c r="J68" s="312" t="s">
        <v>8969</v>
      </c>
    </row>
    <row r="69" spans="2:10" s="299" customFormat="1" ht="9.9" customHeight="1">
      <c r="B69" s="308" t="s">
        <v>8184</v>
      </c>
      <c r="C69" s="311">
        <v>3053</v>
      </c>
      <c r="D69" s="312" t="s">
        <v>8185</v>
      </c>
      <c r="E69" s="312" t="s">
        <v>8186</v>
      </c>
      <c r="F69" s="312" t="s">
        <v>8008</v>
      </c>
      <c r="G69" s="312" t="s">
        <v>8030</v>
      </c>
      <c r="H69" s="312" t="s">
        <v>8071</v>
      </c>
      <c r="I69" s="312" t="s">
        <v>8072</v>
      </c>
      <c r="J69" s="312" t="s">
        <v>8970</v>
      </c>
    </row>
    <row r="70" spans="2:10" s="299" customFormat="1" ht="9.9" customHeight="1">
      <c r="B70" s="308" t="s">
        <v>8187</v>
      </c>
      <c r="C70" s="311">
        <v>3054</v>
      </c>
      <c r="D70" s="312" t="s">
        <v>8188</v>
      </c>
      <c r="E70" s="312" t="s">
        <v>8189</v>
      </c>
      <c r="F70" s="312" t="s">
        <v>8008</v>
      </c>
      <c r="G70" s="312" t="s">
        <v>8030</v>
      </c>
      <c r="H70" s="312" t="s">
        <v>8095</v>
      </c>
      <c r="I70" s="312" t="s">
        <v>8165</v>
      </c>
      <c r="J70" s="312" t="s">
        <v>8971</v>
      </c>
    </row>
    <row r="71" spans="2:10" s="299" customFormat="1" ht="9.9" customHeight="1">
      <c r="B71" s="308" t="s">
        <v>8190</v>
      </c>
      <c r="C71" s="311">
        <v>3055</v>
      </c>
      <c r="D71" s="312" t="s">
        <v>8191</v>
      </c>
      <c r="E71" s="312" t="s">
        <v>8192</v>
      </c>
      <c r="F71" s="312" t="s">
        <v>8008</v>
      </c>
      <c r="G71" s="312" t="s">
        <v>8009</v>
      </c>
      <c r="H71" s="312" t="s">
        <v>8010</v>
      </c>
      <c r="I71" s="312" t="s">
        <v>8010</v>
      </c>
      <c r="J71" s="312" t="s">
        <v>8972</v>
      </c>
    </row>
    <row r="72" spans="2:10" s="299" customFormat="1" ht="9.9" customHeight="1">
      <c r="B72" s="308" t="s">
        <v>8193</v>
      </c>
      <c r="C72" s="311">
        <v>3056</v>
      </c>
      <c r="D72" s="312" t="s">
        <v>8194</v>
      </c>
      <c r="E72" s="312" t="s">
        <v>8195</v>
      </c>
      <c r="F72" s="312" t="s">
        <v>8008</v>
      </c>
      <c r="G72" s="312" t="s">
        <v>8030</v>
      </c>
      <c r="H72" s="312" t="s">
        <v>8196</v>
      </c>
      <c r="I72" s="312" t="s">
        <v>8165</v>
      </c>
      <c r="J72" s="312" t="s">
        <v>8973</v>
      </c>
    </row>
    <row r="73" spans="2:10" s="299" customFormat="1" ht="9.9" customHeight="1">
      <c r="B73" s="308" t="s">
        <v>8197</v>
      </c>
      <c r="C73" s="311">
        <v>3057</v>
      </c>
      <c r="D73" s="312" t="s">
        <v>8198</v>
      </c>
      <c r="E73" s="312" t="s">
        <v>8199</v>
      </c>
      <c r="F73" s="312" t="s">
        <v>8008</v>
      </c>
      <c r="G73" s="312" t="s">
        <v>8030</v>
      </c>
      <c r="H73" s="312" t="s">
        <v>8014</v>
      </c>
      <c r="I73" s="312" t="s">
        <v>8031</v>
      </c>
      <c r="J73" s="312" t="s">
        <v>8974</v>
      </c>
    </row>
    <row r="74" spans="2:10" s="299" customFormat="1" ht="9.9" customHeight="1">
      <c r="B74" s="308" t="s">
        <v>8200</v>
      </c>
      <c r="C74" s="311">
        <v>3058</v>
      </c>
      <c r="D74" s="312" t="s">
        <v>8201</v>
      </c>
      <c r="E74" s="312" t="s">
        <v>8202</v>
      </c>
      <c r="F74" s="312" t="s">
        <v>8008</v>
      </c>
      <c r="G74" s="312" t="s">
        <v>8030</v>
      </c>
      <c r="H74" s="312" t="s">
        <v>8071</v>
      </c>
      <c r="I74" s="312" t="s">
        <v>8072</v>
      </c>
      <c r="J74" s="312" t="s">
        <v>8975</v>
      </c>
    </row>
    <row r="75" spans="2:10" s="299" customFormat="1" ht="9.9" customHeight="1">
      <c r="B75" s="308" t="s">
        <v>8203</v>
      </c>
      <c r="C75" s="311">
        <v>3059</v>
      </c>
      <c r="D75" s="312" t="s">
        <v>8204</v>
      </c>
      <c r="E75" s="312" t="s">
        <v>8205</v>
      </c>
      <c r="F75" s="312" t="s">
        <v>8008</v>
      </c>
      <c r="G75" s="312" t="s">
        <v>8009</v>
      </c>
      <c r="H75" s="312" t="s">
        <v>8142</v>
      </c>
      <c r="I75" s="312" t="s">
        <v>8143</v>
      </c>
      <c r="J75" s="312" t="s">
        <v>8976</v>
      </c>
    </row>
    <row r="76" spans="2:10" s="299" customFormat="1" ht="9.9" customHeight="1">
      <c r="B76" s="308" t="s">
        <v>8206</v>
      </c>
      <c r="C76" s="311">
        <v>3060</v>
      </c>
      <c r="D76" s="312" t="s">
        <v>8207</v>
      </c>
      <c r="E76" s="312" t="s">
        <v>8208</v>
      </c>
      <c r="F76" s="312" t="s">
        <v>8008</v>
      </c>
      <c r="G76" s="312" t="s">
        <v>8030</v>
      </c>
      <c r="H76" s="312" t="s">
        <v>8209</v>
      </c>
      <c r="I76" s="312" t="s">
        <v>8210</v>
      </c>
      <c r="J76" s="312" t="s">
        <v>8977</v>
      </c>
    </row>
    <row r="77" spans="2:10" s="299" customFormat="1" ht="11.25" customHeight="1">
      <c r="B77" s="308" t="s">
        <v>8211</v>
      </c>
      <c r="C77" s="311">
        <v>3061</v>
      </c>
      <c r="D77" s="312" t="s">
        <v>8212</v>
      </c>
      <c r="E77" s="312" t="s">
        <v>8213</v>
      </c>
      <c r="F77" s="312" t="s">
        <v>8008</v>
      </c>
      <c r="G77" s="312" t="s">
        <v>8030</v>
      </c>
      <c r="H77" s="312" t="s">
        <v>8038</v>
      </c>
      <c r="I77" s="312" t="s">
        <v>7920</v>
      </c>
      <c r="J77" s="312" t="s">
        <v>8978</v>
      </c>
    </row>
    <row r="78" spans="2:10" s="299" customFormat="1" ht="9.9" customHeight="1">
      <c r="B78" s="308" t="s">
        <v>8214</v>
      </c>
      <c r="C78" s="311">
        <v>3062</v>
      </c>
      <c r="D78" s="312" t="s">
        <v>8215</v>
      </c>
      <c r="E78" s="312" t="s">
        <v>8216</v>
      </c>
      <c r="F78" s="312" t="s">
        <v>8008</v>
      </c>
      <c r="G78" s="312" t="s">
        <v>8030</v>
      </c>
      <c r="H78" s="312" t="s">
        <v>8217</v>
      </c>
      <c r="I78" s="312" t="s">
        <v>8218</v>
      </c>
      <c r="J78" s="312" t="s">
        <v>8979</v>
      </c>
    </row>
    <row r="79" spans="2:10" s="299" customFormat="1" ht="9.9" customHeight="1">
      <c r="B79" s="308" t="s">
        <v>8219</v>
      </c>
      <c r="C79" s="311">
        <v>3063</v>
      </c>
      <c r="D79" s="312" t="s">
        <v>8220</v>
      </c>
      <c r="E79" s="312" t="s">
        <v>8192</v>
      </c>
      <c r="F79" s="312" t="s">
        <v>8008</v>
      </c>
      <c r="G79" s="312" t="s">
        <v>8009</v>
      </c>
      <c r="H79" s="312" t="s">
        <v>8010</v>
      </c>
      <c r="I79" s="312" t="s">
        <v>8010</v>
      </c>
      <c r="J79" s="312" t="s">
        <v>8972</v>
      </c>
    </row>
    <row r="80" spans="2:10" s="299" customFormat="1" ht="9.9" customHeight="1">
      <c r="B80" s="308" t="s">
        <v>8221</v>
      </c>
      <c r="C80" s="311">
        <v>3064</v>
      </c>
      <c r="D80" s="312" t="s">
        <v>8222</v>
      </c>
      <c r="E80" s="312" t="s">
        <v>8192</v>
      </c>
      <c r="F80" s="312" t="s">
        <v>8008</v>
      </c>
      <c r="G80" s="312" t="s">
        <v>8009</v>
      </c>
      <c r="H80" s="312" t="s">
        <v>8010</v>
      </c>
      <c r="I80" s="312" t="s">
        <v>8010</v>
      </c>
      <c r="J80" s="312" t="s">
        <v>8972</v>
      </c>
    </row>
    <row r="81" spans="2:10" s="299" customFormat="1" ht="9.9" customHeight="1">
      <c r="B81" s="308" t="s">
        <v>8223</v>
      </c>
      <c r="C81" s="311">
        <v>3065</v>
      </c>
      <c r="D81" s="312" t="s">
        <v>8224</v>
      </c>
      <c r="E81" s="312" t="s">
        <v>8225</v>
      </c>
      <c r="F81" s="312" t="s">
        <v>8008</v>
      </c>
      <c r="G81" s="312" t="s">
        <v>8030</v>
      </c>
      <c r="H81" s="312" t="s">
        <v>8095</v>
      </c>
      <c r="I81" s="312" t="s">
        <v>8165</v>
      </c>
      <c r="J81" s="312" t="s">
        <v>8980</v>
      </c>
    </row>
    <row r="82" spans="2:10" s="299" customFormat="1" ht="9.9" customHeight="1">
      <c r="B82" s="308" t="s">
        <v>8226</v>
      </c>
      <c r="C82" s="311">
        <v>3066</v>
      </c>
      <c r="D82" s="312" t="s">
        <v>8227</v>
      </c>
      <c r="E82" s="312" t="s">
        <v>8228</v>
      </c>
      <c r="F82" s="312" t="s">
        <v>8008</v>
      </c>
      <c r="G82" s="312" t="s">
        <v>8030</v>
      </c>
      <c r="H82" s="312" t="s">
        <v>8071</v>
      </c>
      <c r="I82" s="312" t="s">
        <v>8981</v>
      </c>
      <c r="J82" s="312" t="s">
        <v>8982</v>
      </c>
    </row>
    <row r="83" spans="2:10" s="299" customFormat="1" ht="9.9" customHeight="1">
      <c r="B83" s="308" t="s">
        <v>8229</v>
      </c>
      <c r="C83" s="311">
        <v>3067</v>
      </c>
      <c r="D83" s="312" t="s">
        <v>8230</v>
      </c>
      <c r="E83" s="312" t="s">
        <v>8231</v>
      </c>
      <c r="F83" s="312" t="s">
        <v>8008</v>
      </c>
      <c r="G83" s="312" t="s">
        <v>8030</v>
      </c>
      <c r="H83" s="312" t="s">
        <v>8232</v>
      </c>
      <c r="I83" s="312" t="s">
        <v>8072</v>
      </c>
      <c r="J83" s="312" t="s">
        <v>8983</v>
      </c>
    </row>
    <row r="84" spans="2:10" s="299" customFormat="1" ht="9.9" customHeight="1">
      <c r="B84" s="308" t="s">
        <v>8233</v>
      </c>
      <c r="C84" s="311">
        <v>3068</v>
      </c>
      <c r="D84" s="312" t="s">
        <v>8234</v>
      </c>
      <c r="E84" s="312" t="s">
        <v>8235</v>
      </c>
      <c r="F84" s="312" t="s">
        <v>8008</v>
      </c>
      <c r="G84" s="312" t="s">
        <v>8030</v>
      </c>
      <c r="H84" s="312" t="s">
        <v>8236</v>
      </c>
      <c r="I84" s="312" t="s">
        <v>8072</v>
      </c>
      <c r="J84" s="312" t="s">
        <v>8984</v>
      </c>
    </row>
    <row r="85" spans="2:10" s="299" customFormat="1" ht="9.9" customHeight="1">
      <c r="B85" s="308" t="s">
        <v>8237</v>
      </c>
      <c r="C85" s="311">
        <v>3069</v>
      </c>
      <c r="D85" s="312" t="s">
        <v>8238</v>
      </c>
      <c r="E85" s="312" t="s">
        <v>8239</v>
      </c>
      <c r="F85" s="312" t="s">
        <v>8094</v>
      </c>
      <c r="G85" s="312" t="s">
        <v>8009</v>
      </c>
      <c r="H85" s="312"/>
      <c r="I85" s="312" t="s">
        <v>8240</v>
      </c>
      <c r="J85" s="312" t="s">
        <v>8985</v>
      </c>
    </row>
    <row r="86" spans="2:10" s="299" customFormat="1" ht="9.9" customHeight="1">
      <c r="B86" s="308" t="s">
        <v>8241</v>
      </c>
      <c r="C86" s="311">
        <v>3070</v>
      </c>
      <c r="D86" s="312" t="s">
        <v>8242</v>
      </c>
      <c r="E86" s="312" t="s">
        <v>8243</v>
      </c>
      <c r="F86" s="312" t="s">
        <v>8094</v>
      </c>
      <c r="G86" s="312" t="s">
        <v>8009</v>
      </c>
      <c r="H86" s="312"/>
      <c r="I86" s="312" t="s">
        <v>8240</v>
      </c>
      <c r="J86" s="312" t="s">
        <v>8986</v>
      </c>
    </row>
    <row r="87" spans="2:10" s="299" customFormat="1" ht="9.9" customHeight="1">
      <c r="B87" s="308" t="s">
        <v>8244</v>
      </c>
      <c r="C87" s="311">
        <v>3071</v>
      </c>
      <c r="D87" s="312" t="s">
        <v>8245</v>
      </c>
      <c r="E87" s="312" t="s">
        <v>8246</v>
      </c>
      <c r="F87" s="312" t="s">
        <v>8094</v>
      </c>
      <c r="G87" s="312" t="s">
        <v>8009</v>
      </c>
      <c r="H87" s="312"/>
      <c r="I87" s="312" t="s">
        <v>8240</v>
      </c>
      <c r="J87" s="312" t="s">
        <v>8987</v>
      </c>
    </row>
    <row r="88" spans="2:10" s="299" customFormat="1" ht="9.9" customHeight="1">
      <c r="B88" s="308" t="s">
        <v>8247</v>
      </c>
      <c r="C88" s="311">
        <v>3072</v>
      </c>
      <c r="D88" s="312" t="s">
        <v>8248</v>
      </c>
      <c r="E88" s="312" t="s">
        <v>8249</v>
      </c>
      <c r="F88" s="312" t="s">
        <v>8094</v>
      </c>
      <c r="G88" s="312" t="s">
        <v>8009</v>
      </c>
      <c r="H88" s="312"/>
      <c r="I88" s="312" t="s">
        <v>8240</v>
      </c>
      <c r="J88" s="312" t="s">
        <v>8988</v>
      </c>
    </row>
    <row r="89" spans="2:10" s="299" customFormat="1" ht="9.9" customHeight="1">
      <c r="B89" s="308" t="s">
        <v>8250</v>
      </c>
      <c r="C89" s="311">
        <v>3073</v>
      </c>
      <c r="D89" s="312" t="s">
        <v>8227</v>
      </c>
      <c r="E89" s="312" t="s">
        <v>8228</v>
      </c>
      <c r="F89" s="312" t="s">
        <v>8008</v>
      </c>
      <c r="G89" s="312" t="s">
        <v>8030</v>
      </c>
      <c r="H89" s="312"/>
      <c r="I89" s="312" t="s">
        <v>8072</v>
      </c>
      <c r="J89" s="312" t="s">
        <v>8989</v>
      </c>
    </row>
    <row r="90" spans="2:10" s="299" customFormat="1" ht="9.9" customHeight="1">
      <c r="B90" s="308" t="s">
        <v>8251</v>
      </c>
      <c r="C90" s="311">
        <v>3075</v>
      </c>
      <c r="D90" s="314" t="s">
        <v>8227</v>
      </c>
      <c r="E90" s="314" t="s">
        <v>8228</v>
      </c>
      <c r="F90" s="314" t="s">
        <v>8008</v>
      </c>
      <c r="G90" s="314" t="s">
        <v>8030</v>
      </c>
      <c r="H90" s="314" t="s">
        <v>8252</v>
      </c>
      <c r="I90" s="312" t="s">
        <v>8072</v>
      </c>
      <c r="J90" s="312" t="s">
        <v>8990</v>
      </c>
    </row>
    <row r="91" spans="2:10" s="299" customFormat="1" ht="9.9" customHeight="1">
      <c r="B91" s="308" t="s">
        <v>8253</v>
      </c>
      <c r="C91" s="311">
        <v>3076</v>
      </c>
      <c r="D91" s="312" t="s">
        <v>8227</v>
      </c>
      <c r="E91" s="312" t="s">
        <v>8228</v>
      </c>
      <c r="F91" s="312" t="s">
        <v>8008</v>
      </c>
      <c r="G91" s="312" t="s">
        <v>8030</v>
      </c>
      <c r="H91" s="312"/>
      <c r="I91" s="312" t="s">
        <v>8072</v>
      </c>
      <c r="J91" s="312" t="s">
        <v>8991</v>
      </c>
    </row>
    <row r="92" spans="2:10" s="299" customFormat="1" ht="9.9" customHeight="1">
      <c r="B92" s="308" t="s">
        <v>8254</v>
      </c>
      <c r="C92" s="311">
        <v>3077</v>
      </c>
      <c r="D92" s="312" t="s">
        <v>8255</v>
      </c>
      <c r="E92" s="312" t="s">
        <v>8256</v>
      </c>
      <c r="F92" s="312" t="s">
        <v>8008</v>
      </c>
      <c r="G92" s="312" t="s">
        <v>8030</v>
      </c>
      <c r="H92" s="312" t="s">
        <v>8209</v>
      </c>
      <c r="I92" s="312" t="s">
        <v>8210</v>
      </c>
      <c r="J92" s="312" t="s">
        <v>8992</v>
      </c>
    </row>
    <row r="93" spans="2:10" s="299" customFormat="1" ht="9.9" customHeight="1">
      <c r="B93" s="308" t="s">
        <v>8257</v>
      </c>
      <c r="C93" s="311">
        <v>3078</v>
      </c>
      <c r="D93" s="312" t="s">
        <v>8036</v>
      </c>
      <c r="E93" s="312" t="s">
        <v>8037</v>
      </c>
      <c r="F93" s="312" t="s">
        <v>8008</v>
      </c>
      <c r="G93" s="312" t="s">
        <v>8993</v>
      </c>
      <c r="H93" s="312" t="s">
        <v>8258</v>
      </c>
      <c r="I93" s="312" t="s">
        <v>8259</v>
      </c>
      <c r="J93" s="312" t="s">
        <v>8994</v>
      </c>
    </row>
    <row r="94" spans="2:10" s="299" customFormat="1" ht="9.9" customHeight="1">
      <c r="B94" s="308" t="s">
        <v>8260</v>
      </c>
      <c r="C94" s="311">
        <v>3081</v>
      </c>
      <c r="D94" s="312" t="s">
        <v>8261</v>
      </c>
      <c r="E94" s="312" t="s">
        <v>8262</v>
      </c>
      <c r="F94" s="312" t="s">
        <v>8094</v>
      </c>
      <c r="G94" s="312" t="s">
        <v>8993</v>
      </c>
      <c r="H94" s="312"/>
      <c r="I94" s="312" t="s">
        <v>8240</v>
      </c>
      <c r="J94" s="312" t="s">
        <v>8995</v>
      </c>
    </row>
    <row r="95" spans="2:10" s="299" customFormat="1" ht="9.9" customHeight="1">
      <c r="B95" s="308" t="s">
        <v>8263</v>
      </c>
      <c r="C95" s="311">
        <v>3083</v>
      </c>
      <c r="D95" s="312" t="s">
        <v>8264</v>
      </c>
      <c r="E95" s="312" t="s">
        <v>8265</v>
      </c>
      <c r="F95" s="312" t="s">
        <v>8008</v>
      </c>
      <c r="G95" s="312" t="s">
        <v>8030</v>
      </c>
      <c r="H95" s="312" t="s">
        <v>8217</v>
      </c>
      <c r="I95" s="312" t="s">
        <v>8218</v>
      </c>
      <c r="J95" s="312" t="s">
        <v>8996</v>
      </c>
    </row>
    <row r="96" spans="2:10" s="299" customFormat="1" ht="9.9" customHeight="1">
      <c r="B96" s="308" t="s">
        <v>8266</v>
      </c>
      <c r="C96" s="311">
        <v>3084</v>
      </c>
      <c r="D96" s="312" t="s">
        <v>8267</v>
      </c>
      <c r="E96" s="312" t="s">
        <v>8268</v>
      </c>
      <c r="F96" s="312" t="s">
        <v>8008</v>
      </c>
      <c r="G96" s="312" t="s">
        <v>8030</v>
      </c>
      <c r="H96" s="312" t="s">
        <v>8071</v>
      </c>
      <c r="I96" s="312" t="s">
        <v>8269</v>
      </c>
      <c r="J96" s="312" t="s">
        <v>8997</v>
      </c>
    </row>
    <row r="97" spans="2:10" s="299" customFormat="1" ht="9.9" customHeight="1">
      <c r="B97" s="308" t="s">
        <v>8270</v>
      </c>
      <c r="C97" s="311">
        <v>3085</v>
      </c>
      <c r="D97" s="312" t="s">
        <v>8271</v>
      </c>
      <c r="E97" s="312" t="s">
        <v>8272</v>
      </c>
      <c r="F97" s="312" t="s">
        <v>8008</v>
      </c>
      <c r="G97" s="312" t="s">
        <v>8030</v>
      </c>
      <c r="H97" s="312" t="s">
        <v>8232</v>
      </c>
      <c r="I97" s="312" t="s">
        <v>8072</v>
      </c>
      <c r="J97" s="312" t="s">
        <v>8998</v>
      </c>
    </row>
    <row r="98" spans="2:10" s="299" customFormat="1" ht="9.9" customHeight="1">
      <c r="B98" s="308" t="s">
        <v>8273</v>
      </c>
      <c r="C98" s="311">
        <v>3086</v>
      </c>
      <c r="D98" s="312" t="s">
        <v>8274</v>
      </c>
      <c r="E98" s="312" t="s">
        <v>7966</v>
      </c>
      <c r="F98" s="312" t="s">
        <v>8008</v>
      </c>
      <c r="G98" s="312" t="s">
        <v>8030</v>
      </c>
      <c r="H98" s="312" t="s">
        <v>8095</v>
      </c>
      <c r="I98" s="312" t="s">
        <v>8165</v>
      </c>
      <c r="J98" s="312" t="s">
        <v>8999</v>
      </c>
    </row>
    <row r="99" spans="2:10" s="299" customFormat="1" ht="9.9" customHeight="1">
      <c r="B99" s="308" t="s">
        <v>8275</v>
      </c>
      <c r="C99" s="311">
        <v>3087</v>
      </c>
      <c r="D99" s="312" t="s">
        <v>8276</v>
      </c>
      <c r="E99" s="312" t="s">
        <v>8277</v>
      </c>
      <c r="F99" s="312" t="s">
        <v>8008</v>
      </c>
      <c r="G99" s="312" t="s">
        <v>8009</v>
      </c>
      <c r="H99" s="312" t="s">
        <v>8010</v>
      </c>
      <c r="I99" s="312" t="s">
        <v>8010</v>
      </c>
      <c r="J99" s="312" t="s">
        <v>9000</v>
      </c>
    </row>
    <row r="100" spans="2:10" s="299" customFormat="1" ht="9.9" customHeight="1">
      <c r="B100" s="308" t="s">
        <v>8278</v>
      </c>
      <c r="C100" s="311">
        <v>3088</v>
      </c>
      <c r="D100" s="312" t="s">
        <v>8279</v>
      </c>
      <c r="E100" s="312" t="s">
        <v>8280</v>
      </c>
      <c r="F100" s="312" t="s">
        <v>8008</v>
      </c>
      <c r="G100" s="312" t="s">
        <v>8030</v>
      </c>
      <c r="H100" s="312" t="s">
        <v>8281</v>
      </c>
      <c r="I100" s="312" t="s">
        <v>8072</v>
      </c>
      <c r="J100" s="312" t="s">
        <v>9001</v>
      </c>
    </row>
    <row r="101" spans="2:10" s="299" customFormat="1" ht="9.9" customHeight="1">
      <c r="B101" s="308" t="s">
        <v>8282</v>
      </c>
      <c r="C101" s="311">
        <v>3089</v>
      </c>
      <c r="D101" s="312" t="s">
        <v>8283</v>
      </c>
      <c r="E101" s="312" t="s">
        <v>8284</v>
      </c>
      <c r="F101" s="312" t="s">
        <v>8008</v>
      </c>
      <c r="G101" s="312" t="s">
        <v>8030</v>
      </c>
      <c r="H101" s="312" t="s">
        <v>8038</v>
      </c>
      <c r="I101" s="312" t="s">
        <v>7920</v>
      </c>
      <c r="J101" s="312" t="s">
        <v>9002</v>
      </c>
    </row>
    <row r="102" spans="2:10" s="299" customFormat="1" ht="9.9" customHeight="1">
      <c r="B102" s="308" t="s">
        <v>8285</v>
      </c>
      <c r="C102" s="311">
        <v>3091</v>
      </c>
      <c r="D102" s="312" t="s">
        <v>8286</v>
      </c>
      <c r="E102" s="312" t="s">
        <v>8287</v>
      </c>
      <c r="F102" s="312" t="s">
        <v>8094</v>
      </c>
      <c r="G102" s="312" t="s">
        <v>8009</v>
      </c>
      <c r="H102" s="312" t="s">
        <v>8095</v>
      </c>
      <c r="I102" s="312" t="s">
        <v>8096</v>
      </c>
      <c r="J102" s="312" t="s">
        <v>9003</v>
      </c>
    </row>
    <row r="103" spans="2:10" s="299" customFormat="1" ht="9.9" customHeight="1">
      <c r="B103" s="308" t="s">
        <v>8288</v>
      </c>
      <c r="C103" s="311">
        <v>3093</v>
      </c>
      <c r="D103" s="312" t="s">
        <v>8289</v>
      </c>
      <c r="E103" s="312" t="s">
        <v>8290</v>
      </c>
      <c r="F103" s="312" t="s">
        <v>8008</v>
      </c>
      <c r="G103" s="312" t="s">
        <v>8030</v>
      </c>
      <c r="H103" s="312" t="s">
        <v>8071</v>
      </c>
      <c r="I103" s="312" t="s">
        <v>8269</v>
      </c>
      <c r="J103" s="312" t="s">
        <v>9004</v>
      </c>
    </row>
    <row r="104" spans="2:10" s="299" customFormat="1" ht="9.9" customHeight="1">
      <c r="B104" s="308" t="s">
        <v>8291</v>
      </c>
      <c r="C104" s="311">
        <v>3094</v>
      </c>
      <c r="D104" s="312" t="s">
        <v>8292</v>
      </c>
      <c r="E104" s="312" t="s">
        <v>8293</v>
      </c>
      <c r="F104" s="312" t="s">
        <v>8008</v>
      </c>
      <c r="G104" s="312" t="s">
        <v>8030</v>
      </c>
      <c r="H104" s="312" t="s">
        <v>8014</v>
      </c>
      <c r="I104" s="312" t="s">
        <v>8031</v>
      </c>
      <c r="J104" s="312" t="s">
        <v>9005</v>
      </c>
    </row>
    <row r="105" spans="2:10" s="299" customFormat="1" ht="9.9" customHeight="1">
      <c r="B105" s="308" t="s">
        <v>8294</v>
      </c>
      <c r="C105" s="311">
        <v>3095</v>
      </c>
      <c r="D105" s="312" t="s">
        <v>8295</v>
      </c>
      <c r="E105" s="312" t="s">
        <v>8296</v>
      </c>
      <c r="F105" s="312" t="s">
        <v>8008</v>
      </c>
      <c r="G105" s="312" t="s">
        <v>8030</v>
      </c>
      <c r="H105" s="312" t="s">
        <v>8297</v>
      </c>
      <c r="I105" s="312" t="s">
        <v>7920</v>
      </c>
      <c r="J105" s="312" t="s">
        <v>9006</v>
      </c>
    </row>
    <row r="106" spans="2:10" s="299" customFormat="1" ht="9.9" customHeight="1">
      <c r="B106" s="308" t="s">
        <v>8298</v>
      </c>
      <c r="C106" s="311">
        <v>3096</v>
      </c>
      <c r="D106" s="312" t="s">
        <v>8299</v>
      </c>
      <c r="E106" s="312" t="s">
        <v>8300</v>
      </c>
      <c r="F106" s="312" t="s">
        <v>8008</v>
      </c>
      <c r="G106" s="312" t="s">
        <v>8030</v>
      </c>
      <c r="H106" s="312" t="s">
        <v>8232</v>
      </c>
      <c r="I106" s="312" t="s">
        <v>8072</v>
      </c>
      <c r="J106" s="312" t="s">
        <v>9007</v>
      </c>
    </row>
    <row r="107" spans="2:10" s="299" customFormat="1" ht="9.9" customHeight="1">
      <c r="B107" s="308" t="s">
        <v>8301</v>
      </c>
      <c r="C107" s="311">
        <v>3097</v>
      </c>
      <c r="D107" s="312" t="s">
        <v>8302</v>
      </c>
      <c r="E107" s="312" t="s">
        <v>8303</v>
      </c>
      <c r="F107" s="312" t="s">
        <v>8008</v>
      </c>
      <c r="G107" s="312" t="s">
        <v>8030</v>
      </c>
      <c r="H107" s="312" t="s">
        <v>8038</v>
      </c>
      <c r="I107" s="312" t="s">
        <v>7920</v>
      </c>
      <c r="J107" s="312" t="s">
        <v>9008</v>
      </c>
    </row>
    <row r="108" spans="2:10" s="299" customFormat="1" ht="9.9" customHeight="1">
      <c r="B108" s="308" t="s">
        <v>8304</v>
      </c>
      <c r="C108" s="311">
        <v>3098</v>
      </c>
      <c r="D108" s="312" t="s">
        <v>8305</v>
      </c>
      <c r="E108" s="312" t="s">
        <v>8306</v>
      </c>
      <c r="F108" s="312" t="s">
        <v>8008</v>
      </c>
      <c r="G108" s="312" t="s">
        <v>8030</v>
      </c>
      <c r="H108" s="312" t="s">
        <v>8297</v>
      </c>
      <c r="I108" s="312" t="s">
        <v>7920</v>
      </c>
      <c r="J108" s="312" t="s">
        <v>9009</v>
      </c>
    </row>
    <row r="109" spans="2:10" s="299" customFormat="1" ht="9.9" customHeight="1">
      <c r="B109" s="308" t="s">
        <v>8307</v>
      </c>
      <c r="C109" s="311">
        <v>3100</v>
      </c>
      <c r="D109" s="312" t="s">
        <v>8267</v>
      </c>
      <c r="E109" s="312" t="s">
        <v>8268</v>
      </c>
      <c r="F109" s="312" t="s">
        <v>8008</v>
      </c>
      <c r="G109" s="312" t="s">
        <v>8030</v>
      </c>
      <c r="H109" s="312" t="s">
        <v>8071</v>
      </c>
      <c r="I109" s="312" t="s">
        <v>8269</v>
      </c>
      <c r="J109" s="312" t="s">
        <v>9010</v>
      </c>
    </row>
    <row r="110" spans="2:10" s="299" customFormat="1" ht="9.9" customHeight="1">
      <c r="B110" s="308" t="s">
        <v>8308</v>
      </c>
      <c r="C110" s="311">
        <v>3101</v>
      </c>
      <c r="D110" s="312" t="s">
        <v>8309</v>
      </c>
      <c r="E110" s="312" t="s">
        <v>8310</v>
      </c>
      <c r="F110" s="312" t="s">
        <v>8008</v>
      </c>
      <c r="G110" s="312" t="s">
        <v>8030</v>
      </c>
      <c r="H110" s="312" t="s">
        <v>8038</v>
      </c>
      <c r="I110" s="312" t="s">
        <v>7920</v>
      </c>
      <c r="J110" s="312" t="s">
        <v>9011</v>
      </c>
    </row>
    <row r="111" spans="2:10" s="299" customFormat="1" ht="9.9" customHeight="1">
      <c r="B111" s="308" t="s">
        <v>8311</v>
      </c>
      <c r="C111" s="311">
        <v>3103</v>
      </c>
      <c r="D111" s="312" t="s">
        <v>8234</v>
      </c>
      <c r="E111" s="312" t="s">
        <v>8235</v>
      </c>
      <c r="F111" s="312" t="s">
        <v>8008</v>
      </c>
      <c r="G111" s="312" t="s">
        <v>8030</v>
      </c>
      <c r="H111" s="312" t="s">
        <v>8071</v>
      </c>
      <c r="I111" s="312" t="s">
        <v>8312</v>
      </c>
      <c r="J111" s="312" t="s">
        <v>9012</v>
      </c>
    </row>
    <row r="112" spans="2:10" s="299" customFormat="1" ht="9.9" customHeight="1">
      <c r="B112" s="308" t="s">
        <v>8313</v>
      </c>
      <c r="C112" s="311">
        <v>3104</v>
      </c>
      <c r="D112" s="312" t="s">
        <v>8314</v>
      </c>
      <c r="E112" s="312" t="s">
        <v>8315</v>
      </c>
      <c r="F112" s="312" t="s">
        <v>8008</v>
      </c>
      <c r="G112" s="312" t="s">
        <v>8030</v>
      </c>
      <c r="H112" s="312" t="s">
        <v>8071</v>
      </c>
      <c r="I112" s="312" t="s">
        <v>8269</v>
      </c>
      <c r="J112" s="312" t="s">
        <v>9013</v>
      </c>
    </row>
    <row r="113" spans="1:10" s="299" customFormat="1" ht="9.9" customHeight="1">
      <c r="B113" s="308" t="s">
        <v>8316</v>
      </c>
      <c r="C113" s="311">
        <v>3105</v>
      </c>
      <c r="D113" s="312" t="s">
        <v>8314</v>
      </c>
      <c r="E113" s="312" t="s">
        <v>8315</v>
      </c>
      <c r="F113" s="312" t="s">
        <v>8008</v>
      </c>
      <c r="G113" s="312" t="s">
        <v>8030</v>
      </c>
      <c r="H113" s="312" t="s">
        <v>8071</v>
      </c>
      <c r="I113" s="312" t="s">
        <v>8269</v>
      </c>
      <c r="J113" s="312" t="s">
        <v>9014</v>
      </c>
    </row>
    <row r="114" spans="1:10" s="299" customFormat="1" ht="9.9" customHeight="1">
      <c r="B114" s="308" t="s">
        <v>8317</v>
      </c>
      <c r="C114" s="311">
        <v>3106</v>
      </c>
      <c r="D114" s="312" t="s">
        <v>8318</v>
      </c>
      <c r="E114" s="312" t="s">
        <v>8319</v>
      </c>
      <c r="F114" s="312" t="s">
        <v>8008</v>
      </c>
      <c r="G114" s="312" t="s">
        <v>8030</v>
      </c>
      <c r="H114" s="312" t="s">
        <v>8232</v>
      </c>
      <c r="I114" s="312" t="s">
        <v>8072</v>
      </c>
      <c r="J114" s="312" t="s">
        <v>9015</v>
      </c>
    </row>
    <row r="115" spans="1:10" s="299" customFormat="1" ht="9.9" customHeight="1">
      <c r="B115" s="308" t="s">
        <v>8320</v>
      </c>
      <c r="C115" s="311">
        <v>3107</v>
      </c>
      <c r="D115" s="312" t="s">
        <v>8279</v>
      </c>
      <c r="E115" s="312" t="s">
        <v>8280</v>
      </c>
      <c r="F115" s="312" t="s">
        <v>8008</v>
      </c>
      <c r="G115" s="312" t="s">
        <v>8030</v>
      </c>
      <c r="H115" s="312" t="s">
        <v>8321</v>
      </c>
      <c r="I115" s="312" t="s">
        <v>8072</v>
      </c>
      <c r="J115" s="312" t="s">
        <v>9016</v>
      </c>
    </row>
    <row r="116" spans="1:10" s="299" customFormat="1" ht="9.9" customHeight="1">
      <c r="B116" s="308" t="s">
        <v>8322</v>
      </c>
      <c r="C116" s="311">
        <v>3108</v>
      </c>
      <c r="D116" s="312" t="s">
        <v>8318</v>
      </c>
      <c r="E116" s="312" t="s">
        <v>8319</v>
      </c>
      <c r="F116" s="312" t="s">
        <v>8008</v>
      </c>
      <c r="G116" s="312" t="s">
        <v>8030</v>
      </c>
      <c r="H116" s="312" t="s">
        <v>8232</v>
      </c>
      <c r="I116" s="312" t="s">
        <v>8072</v>
      </c>
      <c r="J116" s="312" t="s">
        <v>9017</v>
      </c>
    </row>
    <row r="117" spans="1:10" s="299" customFormat="1" ht="9.9" customHeight="1">
      <c r="B117" s="308" t="s">
        <v>8323</v>
      </c>
      <c r="C117" s="311">
        <v>3109</v>
      </c>
      <c r="D117" s="312" t="s">
        <v>8289</v>
      </c>
      <c r="E117" s="312" t="s">
        <v>8290</v>
      </c>
      <c r="F117" s="312" t="s">
        <v>8008</v>
      </c>
      <c r="G117" s="312" t="s">
        <v>8030</v>
      </c>
      <c r="H117" s="312" t="s">
        <v>8324</v>
      </c>
      <c r="I117" s="312" t="s">
        <v>8072</v>
      </c>
      <c r="J117" s="312" t="s">
        <v>9018</v>
      </c>
    </row>
    <row r="118" spans="1:10" s="299" customFormat="1" ht="9.9" customHeight="1">
      <c r="B118" s="308" t="s">
        <v>8325</v>
      </c>
      <c r="C118" s="311">
        <v>3111</v>
      </c>
      <c r="D118" s="312" t="s">
        <v>8326</v>
      </c>
      <c r="E118" s="312" t="s">
        <v>8327</v>
      </c>
      <c r="F118" s="312" t="s">
        <v>8008</v>
      </c>
      <c r="G118" s="312" t="s">
        <v>8030</v>
      </c>
      <c r="H118" s="312" t="s">
        <v>8324</v>
      </c>
      <c r="I118" s="312" t="s">
        <v>8072</v>
      </c>
      <c r="J118" s="312" t="s">
        <v>9018</v>
      </c>
    </row>
    <row r="119" spans="1:10" s="299" customFormat="1" ht="9.9" customHeight="1">
      <c r="B119" s="308" t="s">
        <v>8328</v>
      </c>
      <c r="C119" s="311">
        <v>3112</v>
      </c>
      <c r="D119" s="312" t="s">
        <v>8329</v>
      </c>
      <c r="E119" s="312" t="s">
        <v>8330</v>
      </c>
      <c r="F119" s="312" t="s">
        <v>8008</v>
      </c>
      <c r="G119" s="312" t="s">
        <v>8030</v>
      </c>
      <c r="H119" s="312" t="s">
        <v>8217</v>
      </c>
      <c r="I119" s="312" t="s">
        <v>8218</v>
      </c>
      <c r="J119" s="312" t="s">
        <v>9019</v>
      </c>
    </row>
    <row r="120" spans="1:10" s="299" customFormat="1" ht="9.9" customHeight="1">
      <c r="B120" s="308" t="s">
        <v>8331</v>
      </c>
      <c r="C120" s="311">
        <v>3113</v>
      </c>
      <c r="D120" s="315" t="s">
        <v>8264</v>
      </c>
      <c r="E120" s="312" t="s">
        <v>8332</v>
      </c>
      <c r="F120" s="312" t="s">
        <v>8008</v>
      </c>
      <c r="G120" s="312" t="s">
        <v>8030</v>
      </c>
      <c r="H120" s="312" t="s">
        <v>8217</v>
      </c>
      <c r="I120" s="312" t="s">
        <v>8218</v>
      </c>
      <c r="J120" s="312" t="s">
        <v>9020</v>
      </c>
    </row>
    <row r="121" spans="1:10" s="299" customFormat="1" ht="9.9" customHeight="1">
      <c r="B121" s="308"/>
      <c r="C121" s="311">
        <v>3114</v>
      </c>
      <c r="D121" s="315" t="s">
        <v>8334</v>
      </c>
      <c r="E121" s="312" t="s">
        <v>8335</v>
      </c>
      <c r="F121" s="312" t="s">
        <v>8008</v>
      </c>
      <c r="G121" s="312" t="s">
        <v>8030</v>
      </c>
      <c r="H121" s="312" t="s">
        <v>8071</v>
      </c>
      <c r="I121" s="312" t="s">
        <v>8269</v>
      </c>
      <c r="J121" s="312" t="s">
        <v>9021</v>
      </c>
    </row>
    <row r="122" spans="1:10" s="299" customFormat="1" ht="9.9" customHeight="1">
      <c r="B122" s="308" t="s">
        <v>8333</v>
      </c>
      <c r="C122" s="311">
        <v>3115</v>
      </c>
      <c r="D122" s="315" t="s">
        <v>8337</v>
      </c>
      <c r="E122" s="312" t="s">
        <v>8338</v>
      </c>
      <c r="F122" s="312" t="s">
        <v>8008</v>
      </c>
      <c r="G122" s="312" t="s">
        <v>8009</v>
      </c>
      <c r="H122" s="312" t="s">
        <v>8142</v>
      </c>
      <c r="I122" s="312" t="s">
        <v>8143</v>
      </c>
      <c r="J122" s="312" t="s">
        <v>9022</v>
      </c>
    </row>
    <row r="123" spans="1:10" s="299" customFormat="1" ht="9.9" customHeight="1">
      <c r="B123" s="308"/>
      <c r="C123" s="311">
        <v>3116</v>
      </c>
      <c r="D123" s="315" t="s">
        <v>9023</v>
      </c>
      <c r="E123" s="312" t="s">
        <v>9024</v>
      </c>
      <c r="F123" s="312" t="s">
        <v>8008</v>
      </c>
      <c r="G123" s="312" t="s">
        <v>8030</v>
      </c>
      <c r="H123" s="312" t="s">
        <v>8217</v>
      </c>
      <c r="I123" s="312" t="s">
        <v>8218</v>
      </c>
      <c r="J123" s="312" t="s">
        <v>9025</v>
      </c>
    </row>
    <row r="124" spans="1:10" s="299" customFormat="1" ht="9.9" customHeight="1">
      <c r="B124" s="308"/>
      <c r="C124" s="311">
        <v>3117</v>
      </c>
      <c r="D124" s="315" t="s">
        <v>9026</v>
      </c>
      <c r="E124" s="312" t="s">
        <v>9027</v>
      </c>
      <c r="F124" s="312" t="s">
        <v>8008</v>
      </c>
      <c r="G124" s="312" t="s">
        <v>8030</v>
      </c>
      <c r="H124" s="312" t="s">
        <v>9028</v>
      </c>
      <c r="I124" s="312" t="s">
        <v>9029</v>
      </c>
      <c r="J124" s="312" t="s">
        <v>9030</v>
      </c>
    </row>
    <row r="125" spans="1:10" ht="9.9" customHeight="1">
      <c r="A125" s="299"/>
      <c r="B125" s="308" t="s">
        <v>8336</v>
      </c>
      <c r="C125" s="311">
        <v>4039</v>
      </c>
      <c r="D125" s="312" t="s">
        <v>8340</v>
      </c>
      <c r="E125" s="312" t="s">
        <v>8341</v>
      </c>
      <c r="F125" s="312" t="s">
        <v>8094</v>
      </c>
      <c r="G125" s="312" t="s">
        <v>8342</v>
      </c>
      <c r="H125" s="312" t="s">
        <v>8343</v>
      </c>
      <c r="I125" s="312" t="s">
        <v>8344</v>
      </c>
      <c r="J125" s="312" t="s">
        <v>9031</v>
      </c>
    </row>
    <row r="126" spans="1:10" ht="9.9" customHeight="1">
      <c r="A126" s="299"/>
      <c r="B126" s="308" t="s">
        <v>8339</v>
      </c>
      <c r="C126" s="311">
        <v>4040</v>
      </c>
      <c r="D126" s="312" t="s">
        <v>8346</v>
      </c>
      <c r="E126" s="312" t="s">
        <v>8347</v>
      </c>
      <c r="F126" s="312" t="s">
        <v>8094</v>
      </c>
      <c r="G126" s="312" t="s">
        <v>8342</v>
      </c>
      <c r="H126" s="312" t="s">
        <v>8095</v>
      </c>
      <c r="I126" s="312" t="s">
        <v>8344</v>
      </c>
      <c r="J126" s="312" t="s">
        <v>9032</v>
      </c>
    </row>
    <row r="127" spans="1:10" ht="9.9" customHeight="1">
      <c r="A127" s="299"/>
      <c r="B127" s="308" t="s">
        <v>8345</v>
      </c>
      <c r="C127" s="311">
        <v>4042</v>
      </c>
      <c r="D127" s="312" t="s">
        <v>8349</v>
      </c>
      <c r="E127" s="312" t="s">
        <v>8350</v>
      </c>
      <c r="F127" s="312" t="s">
        <v>8094</v>
      </c>
      <c r="G127" s="312" t="s">
        <v>8342</v>
      </c>
      <c r="H127" s="312" t="s">
        <v>8351</v>
      </c>
      <c r="I127" s="312" t="s">
        <v>8344</v>
      </c>
      <c r="J127" s="312" t="s">
        <v>9033</v>
      </c>
    </row>
    <row r="128" spans="1:10" ht="9.9" customHeight="1">
      <c r="A128" s="299"/>
      <c r="B128" s="308" t="s">
        <v>8348</v>
      </c>
      <c r="C128" s="311">
        <v>4055</v>
      </c>
      <c r="D128" s="312" t="s">
        <v>8353</v>
      </c>
      <c r="E128" s="312" t="s">
        <v>8354</v>
      </c>
      <c r="F128" s="312" t="s">
        <v>8008</v>
      </c>
      <c r="G128" s="312" t="s">
        <v>8342</v>
      </c>
      <c r="H128" s="312" t="s">
        <v>8355</v>
      </c>
      <c r="I128" s="312" t="s">
        <v>8342</v>
      </c>
      <c r="J128" s="312" t="s">
        <v>9034</v>
      </c>
    </row>
    <row r="129" spans="1:10" ht="9.9" customHeight="1">
      <c r="A129" s="299"/>
      <c r="B129" s="308" t="s">
        <v>8352</v>
      </c>
      <c r="C129" s="311">
        <v>4056</v>
      </c>
      <c r="D129" s="312" t="s">
        <v>8357</v>
      </c>
      <c r="E129" s="312" t="s">
        <v>8358</v>
      </c>
      <c r="F129" s="312" t="s">
        <v>7980</v>
      </c>
      <c r="G129" s="312" t="s">
        <v>8342</v>
      </c>
      <c r="H129" s="312" t="s">
        <v>8209</v>
      </c>
      <c r="I129" s="312" t="s">
        <v>8342</v>
      </c>
      <c r="J129" s="312" t="s">
        <v>9035</v>
      </c>
    </row>
    <row r="130" spans="1:10" ht="9.9" customHeight="1">
      <c r="A130" s="299"/>
      <c r="B130" s="308" t="s">
        <v>8356</v>
      </c>
      <c r="C130" s="311">
        <v>4057</v>
      </c>
      <c r="D130" s="312" t="s">
        <v>8360</v>
      </c>
      <c r="E130" s="312" t="s">
        <v>8361</v>
      </c>
      <c r="F130" s="312" t="s">
        <v>7980</v>
      </c>
      <c r="G130" s="312" t="s">
        <v>8342</v>
      </c>
      <c r="H130" s="312" t="s">
        <v>7982</v>
      </c>
      <c r="I130" s="310" t="s">
        <v>8915</v>
      </c>
      <c r="J130" s="312" t="s">
        <v>9036</v>
      </c>
    </row>
    <row r="131" spans="1:10" ht="9.9" customHeight="1">
      <c r="A131" s="299"/>
      <c r="B131" s="308" t="s">
        <v>8359</v>
      </c>
      <c r="C131" s="311">
        <v>4058</v>
      </c>
      <c r="D131" s="312" t="s">
        <v>8363</v>
      </c>
      <c r="E131" s="312" t="s">
        <v>8364</v>
      </c>
      <c r="F131" s="312" t="s">
        <v>7980</v>
      </c>
      <c r="G131" s="312" t="s">
        <v>8342</v>
      </c>
      <c r="H131" s="312" t="s">
        <v>7982</v>
      </c>
      <c r="I131" s="310" t="s">
        <v>8915</v>
      </c>
      <c r="J131" s="312" t="s">
        <v>9037</v>
      </c>
    </row>
    <row r="132" spans="1:10" ht="9.9" customHeight="1">
      <c r="A132" s="299"/>
      <c r="B132" s="308" t="s">
        <v>8362</v>
      </c>
      <c r="C132" s="311">
        <v>4059</v>
      </c>
      <c r="D132" s="312" t="s">
        <v>8366</v>
      </c>
      <c r="E132" s="312" t="s">
        <v>8367</v>
      </c>
      <c r="F132" s="312" t="s">
        <v>8094</v>
      </c>
      <c r="G132" s="312" t="s">
        <v>8342</v>
      </c>
      <c r="H132" s="312" t="s">
        <v>8368</v>
      </c>
      <c r="I132" s="312" t="s">
        <v>8344</v>
      </c>
      <c r="J132" s="312" t="s">
        <v>9038</v>
      </c>
    </row>
    <row r="133" spans="1:10" ht="9.9" customHeight="1">
      <c r="A133" s="299"/>
      <c r="B133" s="308" t="s">
        <v>8365</v>
      </c>
      <c r="C133" s="311">
        <v>5414</v>
      </c>
      <c r="D133" s="312" t="s">
        <v>8370</v>
      </c>
      <c r="E133" s="312" t="s">
        <v>8371</v>
      </c>
      <c r="F133" s="312" t="s">
        <v>7980</v>
      </c>
      <c r="G133" s="312" t="s">
        <v>8372</v>
      </c>
      <c r="H133" s="312" t="s">
        <v>7982</v>
      </c>
      <c r="I133" s="310" t="s">
        <v>8915</v>
      </c>
      <c r="J133" s="312" t="s">
        <v>7967</v>
      </c>
    </row>
    <row r="134" spans="1:10" ht="9.9" customHeight="1">
      <c r="A134" s="299"/>
      <c r="B134" s="308" t="s">
        <v>8369</v>
      </c>
      <c r="C134" s="311">
        <v>5415</v>
      </c>
      <c r="D134" s="312" t="s">
        <v>8374</v>
      </c>
      <c r="E134" s="312" t="s">
        <v>8375</v>
      </c>
      <c r="F134" s="312" t="s">
        <v>7980</v>
      </c>
      <c r="G134" s="312" t="s">
        <v>8372</v>
      </c>
      <c r="H134" s="312" t="s">
        <v>7982</v>
      </c>
      <c r="I134" s="310" t="s">
        <v>8915</v>
      </c>
      <c r="J134" s="312" t="s">
        <v>7967</v>
      </c>
    </row>
    <row r="135" spans="1:10" ht="9.9" customHeight="1">
      <c r="A135" s="299"/>
      <c r="B135" s="308" t="s">
        <v>8373</v>
      </c>
      <c r="C135" s="311">
        <v>5416</v>
      </c>
      <c r="D135" s="312" t="s">
        <v>8377</v>
      </c>
      <c r="E135" s="312" t="s">
        <v>8378</v>
      </c>
      <c r="F135" s="312" t="s">
        <v>7980</v>
      </c>
      <c r="G135" s="312" t="s">
        <v>8372</v>
      </c>
      <c r="H135" s="312" t="s">
        <v>7982</v>
      </c>
      <c r="I135" s="310" t="s">
        <v>8915</v>
      </c>
      <c r="J135" s="312" t="s">
        <v>7967</v>
      </c>
    </row>
    <row r="136" spans="1:10" ht="9.9" customHeight="1">
      <c r="A136" s="299"/>
      <c r="B136" s="308" t="s">
        <v>8376</v>
      </c>
      <c r="C136" s="311">
        <v>5416</v>
      </c>
      <c r="D136" s="312" t="s">
        <v>8377</v>
      </c>
      <c r="E136" s="312" t="s">
        <v>8378</v>
      </c>
      <c r="F136" s="312" t="s">
        <v>7980</v>
      </c>
      <c r="G136" s="312" t="s">
        <v>8372</v>
      </c>
      <c r="H136" s="312" t="s">
        <v>7982</v>
      </c>
      <c r="I136" s="310" t="s">
        <v>8915</v>
      </c>
      <c r="J136" s="312" t="s">
        <v>7967</v>
      </c>
    </row>
    <row r="137" spans="1:10" ht="9.9" customHeight="1">
      <c r="A137" s="299"/>
      <c r="B137" s="308" t="s">
        <v>8379</v>
      </c>
      <c r="C137" s="311">
        <v>5417</v>
      </c>
      <c r="D137" s="312" t="s">
        <v>8381</v>
      </c>
      <c r="E137" s="312" t="s">
        <v>8382</v>
      </c>
      <c r="F137" s="312" t="s">
        <v>7980</v>
      </c>
      <c r="G137" s="312" t="s">
        <v>8372</v>
      </c>
      <c r="H137" s="312" t="s">
        <v>7982</v>
      </c>
      <c r="I137" s="310" t="s">
        <v>8915</v>
      </c>
      <c r="J137" s="312" t="s">
        <v>7967</v>
      </c>
    </row>
    <row r="138" spans="1:10" ht="9.9" customHeight="1">
      <c r="A138" s="299"/>
      <c r="B138" s="308" t="s">
        <v>8380</v>
      </c>
      <c r="C138" s="311">
        <v>5418</v>
      </c>
      <c r="D138" s="312" t="s">
        <v>8384</v>
      </c>
      <c r="E138" s="312" t="s">
        <v>8385</v>
      </c>
      <c r="F138" s="312" t="s">
        <v>7980</v>
      </c>
      <c r="G138" s="312" t="s">
        <v>8372</v>
      </c>
      <c r="H138" s="312" t="s">
        <v>7982</v>
      </c>
      <c r="I138" s="310" t="s">
        <v>8915</v>
      </c>
      <c r="J138" s="312" t="s">
        <v>7967</v>
      </c>
    </row>
    <row r="139" spans="1:10" ht="9.9" customHeight="1">
      <c r="A139" s="299"/>
      <c r="B139" s="308" t="s">
        <v>8383</v>
      </c>
      <c r="C139" s="311">
        <v>5419</v>
      </c>
      <c r="D139" s="312" t="s">
        <v>8387</v>
      </c>
      <c r="E139" s="312" t="s">
        <v>8388</v>
      </c>
      <c r="F139" s="312" t="s">
        <v>7980</v>
      </c>
      <c r="G139" s="312" t="s">
        <v>8372</v>
      </c>
      <c r="H139" s="312" t="s">
        <v>7982</v>
      </c>
      <c r="I139" s="310" t="s">
        <v>8915</v>
      </c>
      <c r="J139" s="312" t="s">
        <v>7967</v>
      </c>
    </row>
    <row r="140" spans="1:10" ht="9.9" customHeight="1">
      <c r="A140" s="299"/>
      <c r="B140" s="308" t="s">
        <v>8386</v>
      </c>
      <c r="C140" s="311">
        <v>5420</v>
      </c>
      <c r="D140" s="312" t="s">
        <v>8390</v>
      </c>
      <c r="E140" s="312" t="s">
        <v>8391</v>
      </c>
      <c r="F140" s="312" t="s">
        <v>7980</v>
      </c>
      <c r="G140" s="312" t="s">
        <v>8372</v>
      </c>
      <c r="H140" s="312" t="s">
        <v>7982</v>
      </c>
      <c r="I140" s="310" t="s">
        <v>8915</v>
      </c>
      <c r="J140" s="312" t="s">
        <v>7967</v>
      </c>
    </row>
    <row r="141" spans="1:10" ht="9.9" customHeight="1">
      <c r="A141" s="299"/>
      <c r="B141" s="308" t="s">
        <v>8389</v>
      </c>
      <c r="C141" s="311">
        <v>5421</v>
      </c>
      <c r="D141" s="312" t="s">
        <v>8393</v>
      </c>
      <c r="E141" s="312" t="s">
        <v>8394</v>
      </c>
      <c r="F141" s="312" t="s">
        <v>7980</v>
      </c>
      <c r="G141" s="312" t="s">
        <v>8372</v>
      </c>
      <c r="H141" s="312" t="s">
        <v>7982</v>
      </c>
      <c r="I141" s="310" t="s">
        <v>8915</v>
      </c>
      <c r="J141" s="312" t="s">
        <v>7967</v>
      </c>
    </row>
    <row r="142" spans="1:10" ht="9.9" customHeight="1">
      <c r="A142" s="299"/>
      <c r="B142" s="308" t="s">
        <v>8392</v>
      </c>
      <c r="C142" s="311">
        <v>5422</v>
      </c>
      <c r="D142" s="312" t="s">
        <v>8396</v>
      </c>
      <c r="E142" s="312" t="s">
        <v>8397</v>
      </c>
      <c r="F142" s="312" t="s">
        <v>7980</v>
      </c>
      <c r="G142" s="312" t="s">
        <v>8372</v>
      </c>
      <c r="H142" s="312" t="s">
        <v>7982</v>
      </c>
      <c r="I142" s="310" t="s">
        <v>8915</v>
      </c>
      <c r="J142" s="312" t="s">
        <v>7967</v>
      </c>
    </row>
    <row r="143" spans="1:10" ht="9.9" customHeight="1">
      <c r="A143" s="299"/>
      <c r="B143" s="308" t="s">
        <v>8395</v>
      </c>
      <c r="C143" s="311">
        <v>5423</v>
      </c>
      <c r="D143" s="312" t="s">
        <v>8399</v>
      </c>
      <c r="E143" s="312" t="s">
        <v>8400</v>
      </c>
      <c r="F143" s="312" t="s">
        <v>7980</v>
      </c>
      <c r="G143" s="312" t="s">
        <v>8372</v>
      </c>
      <c r="H143" s="312" t="s">
        <v>7982</v>
      </c>
      <c r="I143" s="310" t="s">
        <v>8915</v>
      </c>
      <c r="J143" s="312" t="s">
        <v>9039</v>
      </c>
    </row>
    <row r="144" spans="1:10" ht="9.9" customHeight="1">
      <c r="A144" s="299"/>
      <c r="B144" s="308" t="s">
        <v>8398</v>
      </c>
      <c r="C144" s="311">
        <v>5424</v>
      </c>
      <c r="D144" s="312" t="s">
        <v>8402</v>
      </c>
      <c r="E144" s="312" t="s">
        <v>8403</v>
      </c>
      <c r="F144" s="312" t="s">
        <v>7980</v>
      </c>
      <c r="G144" s="312" t="s">
        <v>8372</v>
      </c>
      <c r="H144" s="312" t="s">
        <v>7982</v>
      </c>
      <c r="I144" s="310" t="s">
        <v>8915</v>
      </c>
      <c r="J144" s="312" t="s">
        <v>9040</v>
      </c>
    </row>
    <row r="145" spans="1:10" ht="9.9" customHeight="1">
      <c r="A145" s="299"/>
      <c r="B145" s="308" t="s">
        <v>8401</v>
      </c>
      <c r="C145" s="311">
        <v>5425</v>
      </c>
      <c r="D145" s="312" t="s">
        <v>8405</v>
      </c>
      <c r="E145" s="312" t="s">
        <v>8406</v>
      </c>
      <c r="F145" s="312" t="s">
        <v>7980</v>
      </c>
      <c r="G145" s="312" t="s">
        <v>8372</v>
      </c>
      <c r="H145" s="312" t="s">
        <v>7982</v>
      </c>
      <c r="I145" s="310" t="s">
        <v>8915</v>
      </c>
      <c r="J145" s="312" t="s">
        <v>9041</v>
      </c>
    </row>
    <row r="146" spans="1:10" ht="9.9" customHeight="1">
      <c r="A146" s="299"/>
      <c r="B146" s="308" t="s">
        <v>8404</v>
      </c>
      <c r="C146" s="311">
        <v>5426</v>
      </c>
      <c r="D146" s="312" t="s">
        <v>8408</v>
      </c>
      <c r="E146" s="312" t="s">
        <v>8409</v>
      </c>
      <c r="F146" s="312" t="s">
        <v>7980</v>
      </c>
      <c r="G146" s="312" t="s">
        <v>8372</v>
      </c>
      <c r="H146" s="312" t="s">
        <v>7982</v>
      </c>
      <c r="I146" s="310" t="s">
        <v>8915</v>
      </c>
      <c r="J146" s="312" t="s">
        <v>9042</v>
      </c>
    </row>
    <row r="147" spans="1:10" ht="9.9" customHeight="1">
      <c r="A147" s="299"/>
      <c r="B147" s="308" t="s">
        <v>8407</v>
      </c>
      <c r="C147" s="311">
        <v>5427</v>
      </c>
      <c r="D147" s="312" t="s">
        <v>8411</v>
      </c>
      <c r="E147" s="312" t="s">
        <v>8412</v>
      </c>
      <c r="F147" s="312" t="s">
        <v>7980</v>
      </c>
      <c r="G147" s="312" t="s">
        <v>8372</v>
      </c>
      <c r="H147" s="312" t="s">
        <v>7982</v>
      </c>
      <c r="I147" s="310" t="s">
        <v>8915</v>
      </c>
      <c r="J147" s="312" t="s">
        <v>9042</v>
      </c>
    </row>
    <row r="148" spans="1:10" s="299" customFormat="1" ht="9.9" customHeight="1">
      <c r="B148" s="308" t="s">
        <v>8410</v>
      </c>
      <c r="C148" s="311">
        <v>5428</v>
      </c>
      <c r="D148" s="312" t="s">
        <v>8414</v>
      </c>
      <c r="E148" s="312" t="s">
        <v>8415</v>
      </c>
      <c r="F148" s="312" t="s">
        <v>7980</v>
      </c>
      <c r="G148" s="312" t="s">
        <v>8372</v>
      </c>
      <c r="H148" s="312" t="s">
        <v>7982</v>
      </c>
      <c r="I148" s="310" t="s">
        <v>7982</v>
      </c>
      <c r="J148" s="312" t="s">
        <v>9042</v>
      </c>
    </row>
    <row r="149" spans="1:10" s="299" customFormat="1" ht="9.9" customHeight="1">
      <c r="B149" s="308" t="s">
        <v>8413</v>
      </c>
      <c r="C149" s="311">
        <v>5429</v>
      </c>
      <c r="D149" s="312" t="s">
        <v>8417</v>
      </c>
      <c r="E149" s="312" t="s">
        <v>8418</v>
      </c>
      <c r="F149" s="312" t="s">
        <v>7980</v>
      </c>
      <c r="G149" s="312" t="s">
        <v>8372</v>
      </c>
      <c r="H149" s="312" t="s">
        <v>7982</v>
      </c>
      <c r="I149" s="310" t="s">
        <v>8915</v>
      </c>
      <c r="J149" s="312" t="s">
        <v>9042</v>
      </c>
    </row>
    <row r="150" spans="1:10" ht="9.9" customHeight="1">
      <c r="A150" s="299"/>
      <c r="B150" s="308" t="s">
        <v>8416</v>
      </c>
      <c r="C150" s="311">
        <v>5430</v>
      </c>
      <c r="D150" s="312" t="s">
        <v>8420</v>
      </c>
      <c r="E150" s="312" t="s">
        <v>8421</v>
      </c>
      <c r="F150" s="312" t="s">
        <v>7980</v>
      </c>
      <c r="G150" s="312" t="s">
        <v>8372</v>
      </c>
      <c r="H150" s="312" t="s">
        <v>7982</v>
      </c>
      <c r="I150" s="310" t="s">
        <v>8915</v>
      </c>
      <c r="J150" s="312" t="s">
        <v>9042</v>
      </c>
    </row>
    <row r="151" spans="1:10" ht="9.9" customHeight="1">
      <c r="A151" s="299"/>
      <c r="B151" s="308" t="s">
        <v>8419</v>
      </c>
      <c r="C151" s="311">
        <v>5431</v>
      </c>
      <c r="D151" s="312" t="s">
        <v>8423</v>
      </c>
      <c r="E151" s="312" t="s">
        <v>8424</v>
      </c>
      <c r="F151" s="312" t="s">
        <v>7980</v>
      </c>
      <c r="G151" s="312" t="s">
        <v>8372</v>
      </c>
      <c r="H151" s="312" t="s">
        <v>7982</v>
      </c>
      <c r="I151" s="310" t="s">
        <v>8915</v>
      </c>
      <c r="J151" s="312" t="s">
        <v>9042</v>
      </c>
    </row>
    <row r="152" spans="1:10" ht="9.9" customHeight="1">
      <c r="A152" s="299"/>
      <c r="B152" s="308" t="s">
        <v>8422</v>
      </c>
      <c r="C152" s="311">
        <v>5432</v>
      </c>
      <c r="D152" s="312" t="s">
        <v>8426</v>
      </c>
      <c r="E152" s="312" t="s">
        <v>8427</v>
      </c>
      <c r="F152" s="312" t="s">
        <v>7980</v>
      </c>
      <c r="G152" s="312" t="s">
        <v>8372</v>
      </c>
      <c r="H152" s="312" t="s">
        <v>7982</v>
      </c>
      <c r="I152" s="310" t="s">
        <v>8915</v>
      </c>
      <c r="J152" s="312" t="s">
        <v>9043</v>
      </c>
    </row>
    <row r="153" spans="1:10" ht="9.9" customHeight="1">
      <c r="A153" s="299"/>
      <c r="B153" s="308" t="s">
        <v>8425</v>
      </c>
      <c r="C153" s="311">
        <v>5433</v>
      </c>
      <c r="D153" s="312" t="s">
        <v>8429</v>
      </c>
      <c r="E153" s="312" t="s">
        <v>8430</v>
      </c>
      <c r="F153" s="312" t="s">
        <v>7980</v>
      </c>
      <c r="G153" s="312" t="s">
        <v>8372</v>
      </c>
      <c r="H153" s="312" t="s">
        <v>7982</v>
      </c>
      <c r="I153" s="310" t="s">
        <v>8915</v>
      </c>
      <c r="J153" s="312" t="s">
        <v>9044</v>
      </c>
    </row>
    <row r="154" spans="1:10" ht="9.9" customHeight="1">
      <c r="A154" s="299"/>
      <c r="B154" s="308" t="s">
        <v>8428</v>
      </c>
      <c r="C154" s="311">
        <v>5434</v>
      </c>
      <c r="D154" s="312" t="s">
        <v>8432</v>
      </c>
      <c r="E154" s="312" t="s">
        <v>8433</v>
      </c>
      <c r="F154" s="312" t="s">
        <v>7980</v>
      </c>
      <c r="G154" s="312" t="s">
        <v>8372</v>
      </c>
      <c r="H154" s="312" t="s">
        <v>7982</v>
      </c>
      <c r="I154" s="310" t="s">
        <v>8915</v>
      </c>
      <c r="J154" s="312" t="s">
        <v>9045</v>
      </c>
    </row>
    <row r="155" spans="1:10" ht="9.9" customHeight="1">
      <c r="A155" s="299"/>
      <c r="B155" s="308" t="s">
        <v>8431</v>
      </c>
      <c r="C155" s="311">
        <v>5435</v>
      </c>
      <c r="D155" s="312" t="s">
        <v>8435</v>
      </c>
      <c r="E155" s="312" t="s">
        <v>8436</v>
      </c>
      <c r="F155" s="312" t="s">
        <v>7980</v>
      </c>
      <c r="G155" s="312" t="s">
        <v>8372</v>
      </c>
      <c r="H155" s="312" t="s">
        <v>7982</v>
      </c>
      <c r="I155" s="310" t="s">
        <v>8915</v>
      </c>
      <c r="J155" s="312" t="s">
        <v>9046</v>
      </c>
    </row>
    <row r="156" spans="1:10" ht="9.9" customHeight="1">
      <c r="A156" s="299"/>
      <c r="B156" s="308" t="s">
        <v>8434</v>
      </c>
      <c r="C156" s="311">
        <v>7020</v>
      </c>
      <c r="D156" s="312" t="s">
        <v>8438</v>
      </c>
      <c r="E156" s="312" t="s">
        <v>8439</v>
      </c>
      <c r="F156" s="312" t="s">
        <v>8094</v>
      </c>
      <c r="G156" s="312" t="s">
        <v>8009</v>
      </c>
      <c r="H156" s="312" t="s">
        <v>8209</v>
      </c>
      <c r="I156" s="312" t="s">
        <v>8096</v>
      </c>
      <c r="J156" s="312" t="s">
        <v>9047</v>
      </c>
    </row>
    <row r="157" spans="1:10" ht="9.9" customHeight="1">
      <c r="A157" s="299"/>
      <c r="B157" s="308" t="s">
        <v>8437</v>
      </c>
      <c r="C157" s="311">
        <v>7032</v>
      </c>
      <c r="D157" s="312" t="s">
        <v>8441</v>
      </c>
      <c r="E157" s="312" t="s">
        <v>8442</v>
      </c>
      <c r="F157" s="312" t="s">
        <v>7980</v>
      </c>
      <c r="G157" s="312" t="s">
        <v>8009</v>
      </c>
      <c r="H157" s="312" t="s">
        <v>8443</v>
      </c>
      <c r="I157" s="312" t="s">
        <v>8143</v>
      </c>
      <c r="J157" s="312" t="s">
        <v>9048</v>
      </c>
    </row>
    <row r="158" spans="1:10" ht="9.9" customHeight="1">
      <c r="A158" s="299"/>
      <c r="B158" s="308" t="s">
        <v>8440</v>
      </c>
      <c r="C158" s="311">
        <v>7035</v>
      </c>
      <c r="D158" s="312" t="s">
        <v>8445</v>
      </c>
      <c r="E158" s="312" t="s">
        <v>8446</v>
      </c>
      <c r="F158" s="312" t="s">
        <v>8094</v>
      </c>
      <c r="G158" s="312" t="s">
        <v>8009</v>
      </c>
      <c r="H158" s="312" t="s">
        <v>8095</v>
      </c>
      <c r="I158" s="312" t="s">
        <v>8096</v>
      </c>
      <c r="J158" s="312" t="s">
        <v>9049</v>
      </c>
    </row>
    <row r="159" spans="1:10" ht="9.9" customHeight="1">
      <c r="A159" s="299"/>
      <c r="B159" s="308" t="s">
        <v>8444</v>
      </c>
      <c r="C159" s="311">
        <v>7036</v>
      </c>
      <c r="D159" s="312" t="s">
        <v>8448</v>
      </c>
      <c r="E159" s="312" t="s">
        <v>8449</v>
      </c>
      <c r="F159" s="312" t="s">
        <v>8094</v>
      </c>
      <c r="G159" s="312" t="s">
        <v>8009</v>
      </c>
      <c r="H159" s="312" t="s">
        <v>8450</v>
      </c>
      <c r="I159" s="312" t="s">
        <v>8096</v>
      </c>
      <c r="J159" s="312" t="s">
        <v>9050</v>
      </c>
    </row>
    <row r="160" spans="1:10" ht="9.9" customHeight="1">
      <c r="A160" s="299"/>
      <c r="B160" s="308" t="s">
        <v>8447</v>
      </c>
      <c r="C160" s="311">
        <v>7039</v>
      </c>
      <c r="D160" s="312" t="s">
        <v>8452</v>
      </c>
      <c r="E160" s="312" t="s">
        <v>8453</v>
      </c>
      <c r="F160" s="312" t="s">
        <v>8094</v>
      </c>
      <c r="G160" s="312" t="s">
        <v>8009</v>
      </c>
      <c r="H160" s="312" t="s">
        <v>8095</v>
      </c>
      <c r="I160" s="312" t="s">
        <v>8096</v>
      </c>
      <c r="J160" s="312" t="s">
        <v>9049</v>
      </c>
    </row>
    <row r="161" spans="1:10" ht="9.9" customHeight="1">
      <c r="A161" s="299"/>
      <c r="B161" s="308" t="s">
        <v>8451</v>
      </c>
      <c r="C161" s="311">
        <v>7040</v>
      </c>
      <c r="D161" s="312" t="s">
        <v>8455</v>
      </c>
      <c r="E161" s="312" t="s">
        <v>8456</v>
      </c>
      <c r="F161" s="312" t="s">
        <v>8094</v>
      </c>
      <c r="G161" s="312" t="s">
        <v>8009</v>
      </c>
      <c r="H161" s="312" t="s">
        <v>8457</v>
      </c>
      <c r="I161" s="312" t="s">
        <v>8096</v>
      </c>
      <c r="J161" s="312" t="s">
        <v>9051</v>
      </c>
    </row>
    <row r="162" spans="1:10" ht="9.9" customHeight="1">
      <c r="A162" s="299"/>
      <c r="B162" s="308" t="s">
        <v>8454</v>
      </c>
      <c r="C162" s="311">
        <v>7050</v>
      </c>
      <c r="D162" s="312" t="s">
        <v>8459</v>
      </c>
      <c r="E162" s="312" t="s">
        <v>8460</v>
      </c>
      <c r="F162" s="312" t="s">
        <v>8008</v>
      </c>
      <c r="G162" s="312" t="s">
        <v>8009</v>
      </c>
      <c r="H162" s="312" t="s">
        <v>8038</v>
      </c>
      <c r="I162" s="312" t="s">
        <v>7919</v>
      </c>
      <c r="J162" s="312" t="s">
        <v>9052</v>
      </c>
    </row>
    <row r="163" spans="1:10" ht="9.9" customHeight="1">
      <c r="A163" s="299"/>
      <c r="B163" s="308" t="s">
        <v>8458</v>
      </c>
      <c r="C163" s="311">
        <v>7052</v>
      </c>
      <c r="D163" s="312" t="s">
        <v>8462</v>
      </c>
      <c r="E163" s="312" t="s">
        <v>8463</v>
      </c>
      <c r="F163" s="312" t="s">
        <v>8094</v>
      </c>
      <c r="G163" s="312" t="s">
        <v>8009</v>
      </c>
      <c r="H163" s="312" t="s">
        <v>8095</v>
      </c>
      <c r="I163" s="312" t="s">
        <v>8096</v>
      </c>
      <c r="J163" s="312" t="s">
        <v>9049</v>
      </c>
    </row>
    <row r="164" spans="1:10" ht="9.9" customHeight="1">
      <c r="A164" s="299"/>
      <c r="B164" s="308" t="s">
        <v>8461</v>
      </c>
      <c r="C164" s="311">
        <v>7054</v>
      </c>
      <c r="D164" s="312" t="s">
        <v>8465</v>
      </c>
      <c r="E164" s="312" t="s">
        <v>8466</v>
      </c>
      <c r="F164" s="312" t="s">
        <v>8094</v>
      </c>
      <c r="G164" s="312" t="s">
        <v>8009</v>
      </c>
      <c r="H164" s="312" t="s">
        <v>8095</v>
      </c>
      <c r="I164" s="312" t="s">
        <v>8096</v>
      </c>
      <c r="J164" s="312" t="s">
        <v>9049</v>
      </c>
    </row>
    <row r="165" spans="1:10" ht="9.9" customHeight="1">
      <c r="A165" s="299"/>
      <c r="B165" s="308" t="s">
        <v>8464</v>
      </c>
      <c r="C165" s="311">
        <v>7055</v>
      </c>
      <c r="D165" s="312" t="s">
        <v>8468</v>
      </c>
      <c r="E165" s="312" t="s">
        <v>8469</v>
      </c>
      <c r="F165" s="312" t="s">
        <v>8094</v>
      </c>
      <c r="G165" s="312" t="s">
        <v>8009</v>
      </c>
      <c r="H165" s="312" t="s">
        <v>8095</v>
      </c>
      <c r="I165" s="312" t="s">
        <v>8096</v>
      </c>
      <c r="J165" s="312" t="s">
        <v>9049</v>
      </c>
    </row>
    <row r="166" spans="1:10" ht="9.9" customHeight="1">
      <c r="A166" s="299"/>
      <c r="B166" s="308" t="s">
        <v>8467</v>
      </c>
      <c r="C166" s="311">
        <v>7060</v>
      </c>
      <c r="D166" s="312" t="s">
        <v>8471</v>
      </c>
      <c r="E166" s="312" t="s">
        <v>8472</v>
      </c>
      <c r="F166" s="312" t="s">
        <v>8094</v>
      </c>
      <c r="G166" s="312" t="s">
        <v>8009</v>
      </c>
      <c r="H166" s="312" t="s">
        <v>8095</v>
      </c>
      <c r="I166" s="312" t="s">
        <v>8096</v>
      </c>
      <c r="J166" s="312" t="s">
        <v>9049</v>
      </c>
    </row>
    <row r="167" spans="1:10" ht="9.9" customHeight="1">
      <c r="A167" s="299"/>
      <c r="B167" s="308" t="s">
        <v>8470</v>
      </c>
      <c r="C167" s="311">
        <v>7061</v>
      </c>
      <c r="D167" s="312" t="s">
        <v>8474</v>
      </c>
      <c r="E167" s="312" t="s">
        <v>8475</v>
      </c>
      <c r="F167" s="312" t="s">
        <v>8094</v>
      </c>
      <c r="G167" s="312" t="s">
        <v>8009</v>
      </c>
      <c r="H167" s="312" t="s">
        <v>8095</v>
      </c>
      <c r="I167" s="312" t="s">
        <v>8096</v>
      </c>
      <c r="J167" s="312" t="s">
        <v>9049</v>
      </c>
    </row>
    <row r="168" spans="1:10" ht="9.9" customHeight="1">
      <c r="A168" s="299"/>
      <c r="B168" s="308" t="s">
        <v>8473</v>
      </c>
      <c r="C168" s="311">
        <v>7062</v>
      </c>
      <c r="D168" s="312" t="s">
        <v>8477</v>
      </c>
      <c r="E168" s="312" t="s">
        <v>8478</v>
      </c>
      <c r="F168" s="312" t="s">
        <v>8094</v>
      </c>
      <c r="G168" s="312" t="s">
        <v>8009</v>
      </c>
      <c r="H168" s="312" t="s">
        <v>8095</v>
      </c>
      <c r="I168" s="312" t="s">
        <v>8096</v>
      </c>
      <c r="J168" s="312" t="s">
        <v>9049</v>
      </c>
    </row>
    <row r="169" spans="1:10" ht="9.9" customHeight="1">
      <c r="A169" s="299"/>
      <c r="B169" s="308" t="s">
        <v>8476</v>
      </c>
      <c r="C169" s="311">
        <v>7064</v>
      </c>
      <c r="D169" s="312" t="s">
        <v>8480</v>
      </c>
      <c r="E169" s="312" t="s">
        <v>8481</v>
      </c>
      <c r="F169" s="312" t="s">
        <v>8094</v>
      </c>
      <c r="G169" s="312" t="s">
        <v>8009</v>
      </c>
      <c r="H169" s="312" t="s">
        <v>8095</v>
      </c>
      <c r="I169" s="312" t="s">
        <v>8096</v>
      </c>
      <c r="J169" s="312" t="s">
        <v>9049</v>
      </c>
    </row>
    <row r="170" spans="1:10" ht="9.9" customHeight="1">
      <c r="A170" s="299"/>
      <c r="B170" s="308" t="s">
        <v>8479</v>
      </c>
      <c r="C170" s="311">
        <v>7066</v>
      </c>
      <c r="D170" s="312" t="s">
        <v>8483</v>
      </c>
      <c r="E170" s="312" t="s">
        <v>8484</v>
      </c>
      <c r="F170" s="312" t="s">
        <v>8094</v>
      </c>
      <c r="G170" s="312" t="s">
        <v>8009</v>
      </c>
      <c r="H170" s="312" t="s">
        <v>8095</v>
      </c>
      <c r="I170" s="312" t="s">
        <v>8096</v>
      </c>
      <c r="J170" s="312" t="s">
        <v>9053</v>
      </c>
    </row>
    <row r="171" spans="1:10" ht="9.9" customHeight="1">
      <c r="A171" s="299"/>
      <c r="B171" s="308" t="s">
        <v>8482</v>
      </c>
      <c r="C171" s="311">
        <v>7069</v>
      </c>
      <c r="D171" s="312" t="s">
        <v>8486</v>
      </c>
      <c r="E171" s="312" t="s">
        <v>8487</v>
      </c>
      <c r="F171" s="312" t="s">
        <v>8094</v>
      </c>
      <c r="G171" s="312" t="s">
        <v>8009</v>
      </c>
      <c r="H171" s="312" t="s">
        <v>8095</v>
      </c>
      <c r="I171" s="312" t="s">
        <v>8096</v>
      </c>
      <c r="J171" s="312" t="s">
        <v>9049</v>
      </c>
    </row>
    <row r="172" spans="1:10" ht="9.9" customHeight="1">
      <c r="A172" s="299"/>
      <c r="B172" s="308" t="s">
        <v>8485</v>
      </c>
      <c r="C172" s="311">
        <v>7070</v>
      </c>
      <c r="D172" s="312" t="s">
        <v>8489</v>
      </c>
      <c r="E172" s="312" t="s">
        <v>8490</v>
      </c>
      <c r="F172" s="312" t="s">
        <v>8094</v>
      </c>
      <c r="G172" s="312" t="s">
        <v>8009</v>
      </c>
      <c r="H172" s="312" t="s">
        <v>8095</v>
      </c>
      <c r="I172" s="312" t="s">
        <v>8096</v>
      </c>
      <c r="J172" s="312" t="s">
        <v>9049</v>
      </c>
    </row>
    <row r="173" spans="1:10" ht="9.9" customHeight="1">
      <c r="A173" s="299"/>
      <c r="B173" s="308" t="s">
        <v>8488</v>
      </c>
      <c r="C173" s="311">
        <v>7081</v>
      </c>
      <c r="D173" s="312" t="s">
        <v>8492</v>
      </c>
      <c r="E173" s="312" t="s">
        <v>8493</v>
      </c>
      <c r="F173" s="312" t="s">
        <v>8094</v>
      </c>
      <c r="G173" s="312" t="s">
        <v>8009</v>
      </c>
      <c r="H173" s="312" t="s">
        <v>8095</v>
      </c>
      <c r="I173" s="312" t="s">
        <v>8096</v>
      </c>
      <c r="J173" s="312" t="s">
        <v>9049</v>
      </c>
    </row>
    <row r="174" spans="1:10" ht="9.9" customHeight="1">
      <c r="A174" s="299"/>
      <c r="B174" s="308" t="s">
        <v>8491</v>
      </c>
      <c r="C174" s="311">
        <v>7084</v>
      </c>
      <c r="D174" s="312" t="s">
        <v>8495</v>
      </c>
      <c r="E174" s="312" t="s">
        <v>8496</v>
      </c>
      <c r="F174" s="312" t="s">
        <v>8094</v>
      </c>
      <c r="G174" s="312" t="s">
        <v>8009</v>
      </c>
      <c r="H174" s="312" t="s">
        <v>8095</v>
      </c>
      <c r="I174" s="312" t="s">
        <v>8096</v>
      </c>
      <c r="J174" s="312" t="s">
        <v>9054</v>
      </c>
    </row>
    <row r="175" spans="1:10" ht="9.9" customHeight="1">
      <c r="A175" s="299"/>
      <c r="B175" s="308" t="s">
        <v>8494</v>
      </c>
      <c r="C175" s="311">
        <v>7085</v>
      </c>
      <c r="D175" s="312" t="s">
        <v>8498</v>
      </c>
      <c r="E175" s="312" t="s">
        <v>8499</v>
      </c>
      <c r="F175" s="312" t="s">
        <v>8008</v>
      </c>
      <c r="G175" s="312" t="s">
        <v>8009</v>
      </c>
      <c r="H175" s="312" t="s">
        <v>8010</v>
      </c>
      <c r="I175" s="312" t="s">
        <v>8010</v>
      </c>
      <c r="J175" s="312" t="s">
        <v>9055</v>
      </c>
    </row>
    <row r="176" spans="1:10" ht="9.9" customHeight="1">
      <c r="A176" s="299"/>
      <c r="B176" s="308" t="s">
        <v>8497</v>
      </c>
      <c r="C176" s="311">
        <v>7087</v>
      </c>
      <c r="D176" s="312" t="s">
        <v>8501</v>
      </c>
      <c r="E176" s="312" t="s">
        <v>8502</v>
      </c>
      <c r="F176" s="312" t="s">
        <v>8094</v>
      </c>
      <c r="G176" s="312" t="s">
        <v>8009</v>
      </c>
      <c r="H176" s="312" t="s">
        <v>8095</v>
      </c>
      <c r="I176" s="312" t="s">
        <v>8096</v>
      </c>
      <c r="J176" s="312" t="s">
        <v>9056</v>
      </c>
    </row>
    <row r="177" spans="1:10" ht="9.9" customHeight="1">
      <c r="A177" s="299"/>
      <c r="B177" s="308" t="s">
        <v>8500</v>
      </c>
      <c r="C177" s="311">
        <v>7091</v>
      </c>
      <c r="D177" s="312" t="s">
        <v>8504</v>
      </c>
      <c r="E177" s="312" t="s">
        <v>8505</v>
      </c>
      <c r="F177" s="312" t="s">
        <v>8094</v>
      </c>
      <c r="G177" s="312" t="s">
        <v>8009</v>
      </c>
      <c r="H177" s="312" t="s">
        <v>8095</v>
      </c>
      <c r="I177" s="312" t="s">
        <v>8096</v>
      </c>
      <c r="J177" s="312" t="s">
        <v>9057</v>
      </c>
    </row>
    <row r="178" spans="1:10" ht="9.9" customHeight="1">
      <c r="A178" s="299"/>
      <c r="B178" s="308" t="s">
        <v>8503</v>
      </c>
      <c r="C178" s="311">
        <v>7092</v>
      </c>
      <c r="D178" s="312" t="s">
        <v>8507</v>
      </c>
      <c r="E178" s="312" t="s">
        <v>8508</v>
      </c>
      <c r="F178" s="312" t="s">
        <v>8094</v>
      </c>
      <c r="G178" s="312" t="s">
        <v>8009</v>
      </c>
      <c r="H178" s="312" t="s">
        <v>8095</v>
      </c>
      <c r="I178" s="312" t="s">
        <v>8096</v>
      </c>
      <c r="J178" s="312" t="s">
        <v>9058</v>
      </c>
    </row>
    <row r="179" spans="1:10" ht="9.9" customHeight="1">
      <c r="A179" s="299"/>
      <c r="B179" s="308" t="s">
        <v>8506</v>
      </c>
      <c r="C179" s="311">
        <v>7093</v>
      </c>
      <c r="D179" s="312" t="s">
        <v>8510</v>
      </c>
      <c r="E179" s="312" t="s">
        <v>8511</v>
      </c>
      <c r="F179" s="312" t="s">
        <v>8094</v>
      </c>
      <c r="G179" s="312" t="s">
        <v>8009</v>
      </c>
      <c r="H179" s="312" t="s">
        <v>8095</v>
      </c>
      <c r="I179" s="312" t="s">
        <v>8096</v>
      </c>
      <c r="J179" s="312" t="s">
        <v>9059</v>
      </c>
    </row>
    <row r="180" spans="1:10" ht="9.9" customHeight="1">
      <c r="A180" s="299"/>
      <c r="B180" s="308" t="s">
        <v>8509</v>
      </c>
      <c r="C180" s="311">
        <v>7094</v>
      </c>
      <c r="D180" s="312" t="s">
        <v>8513</v>
      </c>
      <c r="E180" s="312" t="s">
        <v>8514</v>
      </c>
      <c r="F180" s="312" t="s">
        <v>8094</v>
      </c>
      <c r="G180" s="312" t="s">
        <v>8009</v>
      </c>
      <c r="H180" s="312" t="s">
        <v>8095</v>
      </c>
      <c r="I180" s="312" t="s">
        <v>8096</v>
      </c>
      <c r="J180" s="312" t="s">
        <v>9060</v>
      </c>
    </row>
    <row r="181" spans="1:10" ht="9.9" customHeight="1">
      <c r="A181" s="299"/>
      <c r="B181" s="308" t="s">
        <v>8512</v>
      </c>
      <c r="C181" s="311">
        <v>7096</v>
      </c>
      <c r="D181" s="312" t="s">
        <v>8516</v>
      </c>
      <c r="E181" s="312" t="s">
        <v>8517</v>
      </c>
      <c r="F181" s="312" t="s">
        <v>8008</v>
      </c>
      <c r="G181" s="312" t="s">
        <v>8009</v>
      </c>
      <c r="H181" s="312" t="s">
        <v>8071</v>
      </c>
      <c r="I181" s="312" t="s">
        <v>8518</v>
      </c>
      <c r="J181" s="312" t="s">
        <v>9061</v>
      </c>
    </row>
    <row r="182" spans="1:10" ht="9.9" customHeight="1">
      <c r="A182" s="299"/>
      <c r="B182" s="308" t="s">
        <v>8515</v>
      </c>
      <c r="C182" s="311">
        <v>7097</v>
      </c>
      <c r="D182" s="312" t="s">
        <v>8520</v>
      </c>
      <c r="E182" s="312" t="s">
        <v>8521</v>
      </c>
      <c r="F182" s="312" t="s">
        <v>8008</v>
      </c>
      <c r="G182" s="312" t="s">
        <v>8009</v>
      </c>
      <c r="H182" s="312" t="s">
        <v>8014</v>
      </c>
      <c r="I182" s="312" t="s">
        <v>8015</v>
      </c>
      <c r="J182" s="312" t="s">
        <v>9062</v>
      </c>
    </row>
    <row r="183" spans="1:10" ht="9.9" customHeight="1">
      <c r="A183" s="299"/>
      <c r="B183" s="308" t="s">
        <v>8519</v>
      </c>
      <c r="C183" s="311">
        <v>7098</v>
      </c>
      <c r="D183" s="312" t="s">
        <v>8523</v>
      </c>
      <c r="E183" s="312" t="s">
        <v>8524</v>
      </c>
      <c r="F183" s="312" t="s">
        <v>8008</v>
      </c>
      <c r="G183" s="312" t="s">
        <v>8009</v>
      </c>
      <c r="H183" s="312" t="s">
        <v>8071</v>
      </c>
      <c r="I183" s="312" t="s">
        <v>8150</v>
      </c>
      <c r="J183" s="312" t="s">
        <v>9063</v>
      </c>
    </row>
    <row r="184" spans="1:10" ht="9.9" customHeight="1">
      <c r="A184" s="299"/>
      <c r="B184" s="308" t="s">
        <v>8522</v>
      </c>
      <c r="C184" s="311">
        <v>7099</v>
      </c>
      <c r="D184" s="312" t="s">
        <v>8526</v>
      </c>
      <c r="E184" s="312" t="s">
        <v>8527</v>
      </c>
      <c r="F184" s="312" t="s">
        <v>8094</v>
      </c>
      <c r="G184" s="312" t="s">
        <v>8009</v>
      </c>
      <c r="H184" s="312" t="s">
        <v>8095</v>
      </c>
      <c r="I184" s="312" t="s">
        <v>8096</v>
      </c>
      <c r="J184" s="312" t="s">
        <v>9064</v>
      </c>
    </row>
    <row r="185" spans="1:10" ht="9.9" customHeight="1">
      <c r="A185" s="299"/>
      <c r="B185" s="308" t="s">
        <v>8525</v>
      </c>
      <c r="C185" s="311">
        <v>7100</v>
      </c>
      <c r="D185" s="312" t="s">
        <v>8529</v>
      </c>
      <c r="E185" s="312" t="s">
        <v>8530</v>
      </c>
      <c r="F185" s="312" t="s">
        <v>8008</v>
      </c>
      <c r="G185" s="312" t="s">
        <v>8009</v>
      </c>
      <c r="H185" s="312" t="s">
        <v>8014</v>
      </c>
      <c r="I185" s="312" t="s">
        <v>8015</v>
      </c>
      <c r="J185" s="312" t="s">
        <v>9065</v>
      </c>
    </row>
    <row r="186" spans="1:10">
      <c r="A186" s="299"/>
      <c r="B186" s="308" t="s">
        <v>8528</v>
      </c>
      <c r="C186" s="311">
        <v>7101</v>
      </c>
      <c r="D186" s="312" t="s">
        <v>8532</v>
      </c>
      <c r="E186" s="312" t="s">
        <v>8533</v>
      </c>
      <c r="F186" s="312" t="s">
        <v>8008</v>
      </c>
      <c r="G186" s="312" t="s">
        <v>8009</v>
      </c>
      <c r="H186" s="312" t="s">
        <v>8038</v>
      </c>
      <c r="I186" s="312" t="s">
        <v>7919</v>
      </c>
      <c r="J186" s="312" t="s">
        <v>9066</v>
      </c>
    </row>
    <row r="187" spans="1:10" ht="9.9" customHeight="1">
      <c r="A187" s="299"/>
      <c r="B187" s="308" t="s">
        <v>8531</v>
      </c>
      <c r="C187" s="311">
        <v>7102</v>
      </c>
      <c r="D187" s="312" t="s">
        <v>8535</v>
      </c>
      <c r="E187" s="312" t="s">
        <v>8536</v>
      </c>
      <c r="F187" s="312" t="s">
        <v>8094</v>
      </c>
      <c r="G187" s="312" t="s">
        <v>8009</v>
      </c>
      <c r="H187" s="312" t="s">
        <v>8095</v>
      </c>
      <c r="I187" s="312" t="s">
        <v>8096</v>
      </c>
      <c r="J187" s="312" t="s">
        <v>9067</v>
      </c>
    </row>
    <row r="188" spans="1:10" ht="9.9" customHeight="1">
      <c r="A188" s="299"/>
      <c r="B188" s="308" t="s">
        <v>8534</v>
      </c>
      <c r="C188" s="311">
        <v>7103</v>
      </c>
      <c r="D188" s="312" t="s">
        <v>8538</v>
      </c>
      <c r="E188" s="312" t="s">
        <v>8539</v>
      </c>
      <c r="F188" s="312" t="s">
        <v>8008</v>
      </c>
      <c r="G188" s="312" t="s">
        <v>8009</v>
      </c>
      <c r="H188" s="312" t="s">
        <v>8071</v>
      </c>
      <c r="I188" s="312" t="s">
        <v>8518</v>
      </c>
      <c r="J188" s="312" t="s">
        <v>9068</v>
      </c>
    </row>
    <row r="189" spans="1:10" ht="9.9" customHeight="1">
      <c r="A189" s="299"/>
      <c r="B189" s="308" t="s">
        <v>8537</v>
      </c>
      <c r="C189" s="311">
        <v>7104</v>
      </c>
      <c r="D189" s="312" t="s">
        <v>8541</v>
      </c>
      <c r="E189" s="312" t="s">
        <v>8542</v>
      </c>
      <c r="F189" s="312" t="s">
        <v>8008</v>
      </c>
      <c r="G189" s="312" t="s">
        <v>8009</v>
      </c>
      <c r="H189" s="312" t="s">
        <v>8023</v>
      </c>
      <c r="I189" s="312" t="s">
        <v>8023</v>
      </c>
      <c r="J189" s="312" t="s">
        <v>9069</v>
      </c>
    </row>
    <row r="190" spans="1:10" ht="9.9" customHeight="1">
      <c r="A190" s="299"/>
      <c r="B190" s="308" t="s">
        <v>8540</v>
      </c>
      <c r="C190" s="311">
        <v>7105</v>
      </c>
      <c r="D190" s="312" t="s">
        <v>8544</v>
      </c>
      <c r="E190" s="312" t="s">
        <v>8545</v>
      </c>
      <c r="F190" s="312" t="s">
        <v>8008</v>
      </c>
      <c r="G190" s="312" t="s">
        <v>8009</v>
      </c>
      <c r="H190" s="312" t="s">
        <v>8023</v>
      </c>
      <c r="I190" s="312" t="s">
        <v>8045</v>
      </c>
      <c r="J190" s="312" t="s">
        <v>9070</v>
      </c>
    </row>
    <row r="191" spans="1:10" ht="9.9" customHeight="1">
      <c r="A191" s="299"/>
      <c r="B191" s="308" t="s">
        <v>8543</v>
      </c>
      <c r="C191" s="311">
        <v>7106</v>
      </c>
      <c r="D191" s="312" t="s">
        <v>8547</v>
      </c>
      <c r="E191" s="312" t="s">
        <v>8548</v>
      </c>
      <c r="F191" s="312" t="s">
        <v>8008</v>
      </c>
      <c r="G191" s="312" t="s">
        <v>8009</v>
      </c>
      <c r="H191" s="312" t="s">
        <v>8022</v>
      </c>
      <c r="I191" s="312" t="s">
        <v>8045</v>
      </c>
      <c r="J191" s="312" t="s">
        <v>9071</v>
      </c>
    </row>
    <row r="192" spans="1:10" ht="9.9" customHeight="1">
      <c r="A192" s="299"/>
      <c r="B192" s="308" t="s">
        <v>8546</v>
      </c>
      <c r="C192" s="311">
        <v>7107</v>
      </c>
      <c r="D192" s="312" t="s">
        <v>8550</v>
      </c>
      <c r="E192" s="312" t="s">
        <v>8551</v>
      </c>
      <c r="F192" s="312" t="s">
        <v>8008</v>
      </c>
      <c r="G192" s="312" t="s">
        <v>8009</v>
      </c>
      <c r="H192" s="312" t="s">
        <v>8071</v>
      </c>
      <c r="I192" s="312" t="s">
        <v>8518</v>
      </c>
      <c r="J192" s="312" t="s">
        <v>9072</v>
      </c>
    </row>
    <row r="193" spans="1:10" ht="9.9" customHeight="1">
      <c r="A193" s="299"/>
      <c r="B193" s="308" t="s">
        <v>8549</v>
      </c>
      <c r="C193" s="311">
        <v>7108</v>
      </c>
      <c r="D193" s="312" t="s">
        <v>8553</v>
      </c>
      <c r="E193" s="312" t="s">
        <v>8554</v>
      </c>
      <c r="F193" s="312" t="s">
        <v>8008</v>
      </c>
      <c r="G193" s="312" t="s">
        <v>8009</v>
      </c>
      <c r="H193" s="312" t="s">
        <v>8071</v>
      </c>
      <c r="I193" s="312" t="s">
        <v>8150</v>
      </c>
      <c r="J193" s="312" t="s">
        <v>9073</v>
      </c>
    </row>
    <row r="194" spans="1:10" ht="9.9" customHeight="1">
      <c r="A194" s="299"/>
      <c r="B194" s="308" t="s">
        <v>8552</v>
      </c>
      <c r="C194" s="311">
        <v>7109</v>
      </c>
      <c r="D194" s="312" t="s">
        <v>8556</v>
      </c>
      <c r="E194" s="312" t="s">
        <v>8557</v>
      </c>
      <c r="F194" s="312" t="s">
        <v>8008</v>
      </c>
      <c r="G194" s="312" t="s">
        <v>8009</v>
      </c>
      <c r="H194" s="312" t="s">
        <v>8014</v>
      </c>
      <c r="I194" s="312" t="s">
        <v>8015</v>
      </c>
      <c r="J194" s="312" t="s">
        <v>9074</v>
      </c>
    </row>
    <row r="195" spans="1:10" ht="9.9" customHeight="1">
      <c r="A195" s="299"/>
      <c r="B195" s="308" t="s">
        <v>8555</v>
      </c>
      <c r="C195" s="311">
        <v>7111</v>
      </c>
      <c r="D195" s="312" t="s">
        <v>8559</v>
      </c>
      <c r="E195" s="312" t="s">
        <v>8560</v>
      </c>
      <c r="F195" s="312" t="s">
        <v>8008</v>
      </c>
      <c r="G195" s="312" t="s">
        <v>8009</v>
      </c>
      <c r="H195" s="312" t="s">
        <v>8014</v>
      </c>
      <c r="I195" s="312" t="s">
        <v>8015</v>
      </c>
      <c r="J195" s="312" t="s">
        <v>9075</v>
      </c>
    </row>
    <row r="196" spans="1:10" ht="9.9" customHeight="1">
      <c r="A196" s="299"/>
      <c r="B196" s="308" t="s">
        <v>8558</v>
      </c>
      <c r="C196" s="311">
        <v>7113</v>
      </c>
      <c r="D196" s="312" t="s">
        <v>8562</v>
      </c>
      <c r="E196" s="312" t="s">
        <v>8563</v>
      </c>
      <c r="F196" s="312" t="s">
        <v>8008</v>
      </c>
      <c r="G196" s="312" t="s">
        <v>8009</v>
      </c>
      <c r="H196" s="312" t="s">
        <v>8014</v>
      </c>
      <c r="I196" s="312" t="s">
        <v>8067</v>
      </c>
      <c r="J196" s="312" t="s">
        <v>9076</v>
      </c>
    </row>
    <row r="197" spans="1:10" ht="9.9" customHeight="1">
      <c r="A197" s="299"/>
      <c r="B197" s="308" t="s">
        <v>8561</v>
      </c>
      <c r="C197" s="311">
        <v>7114</v>
      </c>
      <c r="D197" s="312" t="s">
        <v>8565</v>
      </c>
      <c r="E197" s="312" t="s">
        <v>8566</v>
      </c>
      <c r="F197" s="312" t="s">
        <v>8008</v>
      </c>
      <c r="G197" s="312" t="s">
        <v>8009</v>
      </c>
      <c r="H197" s="312" t="s">
        <v>8038</v>
      </c>
      <c r="I197" s="312" t="s">
        <v>7919</v>
      </c>
      <c r="J197" s="312" t="s">
        <v>9077</v>
      </c>
    </row>
    <row r="198" spans="1:10" ht="9.9" customHeight="1">
      <c r="A198" s="299"/>
      <c r="B198" s="308" t="s">
        <v>8564</v>
      </c>
      <c r="C198" s="311">
        <v>7115</v>
      </c>
      <c r="D198" s="312" t="s">
        <v>8568</v>
      </c>
      <c r="E198" s="312" t="s">
        <v>8569</v>
      </c>
      <c r="F198" s="312" t="s">
        <v>8008</v>
      </c>
      <c r="G198" s="312" t="s">
        <v>8009</v>
      </c>
      <c r="H198" s="312" t="s">
        <v>8038</v>
      </c>
      <c r="I198" s="312" t="s">
        <v>7919</v>
      </c>
      <c r="J198" s="312" t="s">
        <v>9078</v>
      </c>
    </row>
    <row r="199" spans="1:10" ht="9.9" customHeight="1">
      <c r="A199" s="299"/>
      <c r="B199" s="308" t="s">
        <v>8567</v>
      </c>
      <c r="C199" s="311">
        <v>7116</v>
      </c>
      <c r="D199" s="312" t="s">
        <v>8571</v>
      </c>
      <c r="E199" s="312" t="s">
        <v>8572</v>
      </c>
      <c r="F199" s="312" t="s">
        <v>8094</v>
      </c>
      <c r="G199" s="312" t="s">
        <v>8009</v>
      </c>
      <c r="H199" s="312" t="s">
        <v>8095</v>
      </c>
      <c r="I199" s="312" t="s">
        <v>8096</v>
      </c>
      <c r="J199" s="312" t="s">
        <v>9079</v>
      </c>
    </row>
    <row r="200" spans="1:10" ht="9.9" customHeight="1">
      <c r="A200" s="299"/>
      <c r="B200" s="308" t="s">
        <v>8570</v>
      </c>
      <c r="C200" s="311">
        <v>7118</v>
      </c>
      <c r="D200" s="312" t="s">
        <v>8574</v>
      </c>
      <c r="E200" s="312" t="s">
        <v>8575</v>
      </c>
      <c r="F200" s="312" t="s">
        <v>8008</v>
      </c>
      <c r="G200" s="312" t="s">
        <v>8009</v>
      </c>
      <c r="H200" s="312" t="s">
        <v>8014</v>
      </c>
      <c r="I200" s="312" t="s">
        <v>8015</v>
      </c>
      <c r="J200" s="312" t="s">
        <v>9080</v>
      </c>
    </row>
    <row r="201" spans="1:10">
      <c r="A201" s="299"/>
      <c r="B201" s="308" t="s">
        <v>8573</v>
      </c>
      <c r="C201" s="311">
        <v>7119</v>
      </c>
      <c r="D201" s="312" t="s">
        <v>8577</v>
      </c>
      <c r="E201" s="312" t="s">
        <v>8578</v>
      </c>
      <c r="F201" s="312" t="s">
        <v>8008</v>
      </c>
      <c r="G201" s="312" t="s">
        <v>8009</v>
      </c>
      <c r="H201" s="312" t="s">
        <v>8038</v>
      </c>
      <c r="I201" s="312" t="s">
        <v>7919</v>
      </c>
      <c r="J201" s="312" t="s">
        <v>9081</v>
      </c>
    </row>
    <row r="202" spans="1:10" ht="9.9" customHeight="1">
      <c r="A202" s="299"/>
      <c r="B202" s="308" t="s">
        <v>8576</v>
      </c>
      <c r="C202" s="311">
        <v>7120</v>
      </c>
      <c r="D202" s="312" t="s">
        <v>8580</v>
      </c>
      <c r="E202" s="312" t="s">
        <v>8581</v>
      </c>
      <c r="F202" s="312" t="s">
        <v>8008</v>
      </c>
      <c r="G202" s="312" t="s">
        <v>8009</v>
      </c>
      <c r="H202" s="312" t="s">
        <v>8071</v>
      </c>
      <c r="I202" s="312" t="s">
        <v>8518</v>
      </c>
      <c r="J202" s="312" t="s">
        <v>9082</v>
      </c>
    </row>
    <row r="203" spans="1:10" ht="9.9" customHeight="1">
      <c r="A203" s="299"/>
      <c r="B203" s="308" t="s">
        <v>8579</v>
      </c>
      <c r="C203" s="311">
        <v>7121</v>
      </c>
      <c r="D203" s="312" t="s">
        <v>8583</v>
      </c>
      <c r="E203" s="312" t="s">
        <v>8584</v>
      </c>
      <c r="F203" s="312" t="s">
        <v>8008</v>
      </c>
      <c r="G203" s="312" t="s">
        <v>8009</v>
      </c>
      <c r="H203" s="312" t="s">
        <v>8071</v>
      </c>
      <c r="I203" s="312" t="s">
        <v>8518</v>
      </c>
      <c r="J203" s="312" t="s">
        <v>9083</v>
      </c>
    </row>
    <row r="204" spans="1:10" ht="9.9" customHeight="1">
      <c r="A204" s="299"/>
      <c r="B204" s="308" t="s">
        <v>8582</v>
      </c>
      <c r="C204" s="311">
        <v>7122</v>
      </c>
      <c r="D204" s="312" t="s">
        <v>8586</v>
      </c>
      <c r="E204" s="312" t="s">
        <v>8587</v>
      </c>
      <c r="F204" s="312" t="s">
        <v>8008</v>
      </c>
      <c r="G204" s="312" t="s">
        <v>8009</v>
      </c>
      <c r="H204" s="312" t="s">
        <v>8014</v>
      </c>
      <c r="I204" s="312" t="s">
        <v>8015</v>
      </c>
      <c r="J204" s="312" t="s">
        <v>9084</v>
      </c>
    </row>
    <row r="205" spans="1:10" ht="9.9" customHeight="1">
      <c r="A205" s="299"/>
      <c r="B205" s="308" t="s">
        <v>8585</v>
      </c>
      <c r="C205" s="311">
        <v>7123</v>
      </c>
      <c r="D205" s="312" t="s">
        <v>8589</v>
      </c>
      <c r="E205" s="312" t="s">
        <v>8590</v>
      </c>
      <c r="F205" s="312" t="s">
        <v>8094</v>
      </c>
      <c r="G205" s="312" t="s">
        <v>8009</v>
      </c>
      <c r="H205" s="312" t="s">
        <v>8095</v>
      </c>
      <c r="I205" s="312" t="s">
        <v>8096</v>
      </c>
      <c r="J205" s="312" t="s">
        <v>9085</v>
      </c>
    </row>
    <row r="206" spans="1:10" ht="9.9" customHeight="1">
      <c r="A206" s="299"/>
      <c r="B206" s="308" t="s">
        <v>8588</v>
      </c>
      <c r="C206" s="311">
        <v>7124</v>
      </c>
      <c r="D206" s="312" t="s">
        <v>8592</v>
      </c>
      <c r="E206" s="312" t="s">
        <v>8593</v>
      </c>
      <c r="F206" s="312" t="s">
        <v>8008</v>
      </c>
      <c r="G206" s="312" t="s">
        <v>8009</v>
      </c>
      <c r="H206" s="312" t="s">
        <v>8071</v>
      </c>
      <c r="I206" s="312" t="s">
        <v>8518</v>
      </c>
      <c r="J206" s="312" t="s">
        <v>9086</v>
      </c>
    </row>
    <row r="207" spans="1:10" ht="9.9" customHeight="1">
      <c r="A207" s="299"/>
      <c r="B207" s="308" t="s">
        <v>8591</v>
      </c>
      <c r="C207" s="311">
        <v>7125</v>
      </c>
      <c r="D207" s="312" t="s">
        <v>8595</v>
      </c>
      <c r="E207" s="312" t="s">
        <v>8596</v>
      </c>
      <c r="F207" s="312" t="s">
        <v>8008</v>
      </c>
      <c r="G207" s="312" t="s">
        <v>8009</v>
      </c>
      <c r="H207" s="312" t="s">
        <v>8023</v>
      </c>
      <c r="I207" s="312" t="s">
        <v>8045</v>
      </c>
      <c r="J207" s="312" t="s">
        <v>9087</v>
      </c>
    </row>
    <row r="208" spans="1:10" s="299" customFormat="1" ht="9.9" customHeight="1">
      <c r="B208" s="308" t="s">
        <v>8594</v>
      </c>
      <c r="C208" s="311">
        <v>7126</v>
      </c>
      <c r="D208" s="312" t="s">
        <v>8598</v>
      </c>
      <c r="E208" s="312" t="s">
        <v>8599</v>
      </c>
      <c r="F208" s="312" t="s">
        <v>8008</v>
      </c>
      <c r="G208" s="312" t="s">
        <v>8009</v>
      </c>
      <c r="H208" s="312" t="s">
        <v>8014</v>
      </c>
      <c r="I208" s="312" t="s">
        <v>8015</v>
      </c>
      <c r="J208" s="312" t="s">
        <v>9088</v>
      </c>
    </row>
    <row r="209" spans="1:10" s="299" customFormat="1" ht="9.9" customHeight="1">
      <c r="B209" s="308" t="s">
        <v>8597</v>
      </c>
      <c r="C209" s="311">
        <v>7127</v>
      </c>
      <c r="D209" s="312" t="s">
        <v>8601</v>
      </c>
      <c r="E209" s="312" t="s">
        <v>8602</v>
      </c>
      <c r="F209" s="312" t="s">
        <v>8008</v>
      </c>
      <c r="G209" s="312" t="s">
        <v>8009</v>
      </c>
      <c r="H209" s="312" t="s">
        <v>8023</v>
      </c>
      <c r="I209" s="312" t="s">
        <v>8023</v>
      </c>
      <c r="J209" s="312" t="s">
        <v>9089</v>
      </c>
    </row>
    <row r="210" spans="1:10" s="299" customFormat="1" ht="9.9" customHeight="1">
      <c r="B210" s="308" t="s">
        <v>8600</v>
      </c>
      <c r="C210" s="311">
        <v>7128</v>
      </c>
      <c r="D210" s="312" t="s">
        <v>8604</v>
      </c>
      <c r="E210" s="312" t="s">
        <v>8605</v>
      </c>
      <c r="F210" s="312" t="s">
        <v>8008</v>
      </c>
      <c r="G210" s="312" t="s">
        <v>8009</v>
      </c>
      <c r="H210" s="312" t="s">
        <v>8142</v>
      </c>
      <c r="I210" s="312" t="s">
        <v>8143</v>
      </c>
      <c r="J210" s="312" t="s">
        <v>9090</v>
      </c>
    </row>
    <row r="211" spans="1:10" s="299" customFormat="1" ht="9.9" customHeight="1">
      <c r="B211" s="308" t="s">
        <v>8603</v>
      </c>
      <c r="C211" s="311">
        <v>7133</v>
      </c>
      <c r="D211" s="312" t="s">
        <v>8607</v>
      </c>
      <c r="E211" s="312" t="s">
        <v>8608</v>
      </c>
      <c r="F211" s="312" t="s">
        <v>8094</v>
      </c>
      <c r="G211" s="312" t="s">
        <v>8009</v>
      </c>
      <c r="H211" s="312" t="s">
        <v>8095</v>
      </c>
      <c r="I211" s="312" t="s">
        <v>8096</v>
      </c>
      <c r="J211" s="312" t="s">
        <v>9091</v>
      </c>
    </row>
    <row r="212" spans="1:10" s="299" customFormat="1" ht="9.9" customHeight="1">
      <c r="B212" s="308" t="s">
        <v>8606</v>
      </c>
      <c r="C212" s="311">
        <v>7129</v>
      </c>
      <c r="D212" s="312" t="s">
        <v>8610</v>
      </c>
      <c r="E212" s="312" t="s">
        <v>8611</v>
      </c>
      <c r="F212" s="312" t="s">
        <v>8094</v>
      </c>
      <c r="G212" s="312" t="s">
        <v>8009</v>
      </c>
      <c r="H212" s="312" t="s">
        <v>8095</v>
      </c>
      <c r="I212" s="312" t="s">
        <v>8096</v>
      </c>
      <c r="J212" s="312" t="s">
        <v>9092</v>
      </c>
    </row>
    <row r="213" spans="1:10" s="299" customFormat="1" ht="9.9" customHeight="1">
      <c r="B213" s="308" t="s">
        <v>8609</v>
      </c>
      <c r="C213" s="311">
        <v>7130</v>
      </c>
      <c r="D213" s="312" t="s">
        <v>8613</v>
      </c>
      <c r="E213" s="312" t="s">
        <v>8614</v>
      </c>
      <c r="F213" s="312" t="s">
        <v>8094</v>
      </c>
      <c r="G213" s="312" t="s">
        <v>8009</v>
      </c>
      <c r="H213" s="312" t="s">
        <v>8095</v>
      </c>
      <c r="I213" s="312" t="s">
        <v>8096</v>
      </c>
      <c r="J213" s="312" t="s">
        <v>9093</v>
      </c>
    </row>
    <row r="214" spans="1:10" s="299" customFormat="1" ht="9.9" customHeight="1">
      <c r="B214" s="308"/>
      <c r="C214" s="311">
        <v>7131</v>
      </c>
      <c r="D214" s="312" t="s">
        <v>9094</v>
      </c>
      <c r="E214" s="312" t="s">
        <v>9095</v>
      </c>
      <c r="F214" s="312" t="s">
        <v>8094</v>
      </c>
      <c r="G214" s="312" t="s">
        <v>8009</v>
      </c>
      <c r="H214" s="312" t="s">
        <v>8095</v>
      </c>
      <c r="I214" s="312" t="s">
        <v>8096</v>
      </c>
      <c r="J214" s="312" t="s">
        <v>9096</v>
      </c>
    </row>
    <row r="215" spans="1:10" s="299" customFormat="1" ht="9.9" customHeight="1">
      <c r="B215" s="308" t="s">
        <v>8612</v>
      </c>
      <c r="C215" s="311">
        <v>7132</v>
      </c>
      <c r="D215" s="312" t="s">
        <v>8617</v>
      </c>
      <c r="E215" s="312" t="s">
        <v>8618</v>
      </c>
      <c r="F215" s="312" t="s">
        <v>8094</v>
      </c>
      <c r="G215" s="312" t="s">
        <v>8009</v>
      </c>
      <c r="H215" s="312" t="s">
        <v>8095</v>
      </c>
      <c r="I215" s="312" t="s">
        <v>8096</v>
      </c>
      <c r="J215" s="312" t="s">
        <v>9091</v>
      </c>
    </row>
    <row r="216" spans="1:10" s="299" customFormat="1" ht="9.9" customHeight="1">
      <c r="B216" s="308" t="s">
        <v>8615</v>
      </c>
      <c r="C216" s="311">
        <v>7133</v>
      </c>
      <c r="D216" s="312" t="s">
        <v>8607</v>
      </c>
      <c r="E216" s="312" t="s">
        <v>8608</v>
      </c>
      <c r="F216" s="312" t="s">
        <v>8094</v>
      </c>
      <c r="G216" s="312" t="s">
        <v>8009</v>
      </c>
      <c r="H216" s="312" t="s">
        <v>8095</v>
      </c>
      <c r="I216" s="312" t="s">
        <v>8096</v>
      </c>
      <c r="J216" s="312" t="s">
        <v>9091</v>
      </c>
    </row>
    <row r="217" spans="1:10" s="299" customFormat="1" ht="9.9" customHeight="1">
      <c r="B217" s="308" t="s">
        <v>8616</v>
      </c>
      <c r="C217" s="311">
        <v>7134</v>
      </c>
      <c r="D217" s="312" t="s">
        <v>8621</v>
      </c>
      <c r="E217" s="312" t="s">
        <v>8622</v>
      </c>
      <c r="F217" s="312" t="s">
        <v>8094</v>
      </c>
      <c r="G217" s="312" t="s">
        <v>8009</v>
      </c>
      <c r="H217" s="312" t="s">
        <v>8095</v>
      </c>
      <c r="I217" s="312" t="s">
        <v>8096</v>
      </c>
      <c r="J217" s="312" t="s">
        <v>9091</v>
      </c>
    </row>
    <row r="218" spans="1:10" s="299" customFormat="1" ht="9.9" customHeight="1">
      <c r="B218" s="308" t="s">
        <v>8619</v>
      </c>
      <c r="C218" s="311">
        <v>7135</v>
      </c>
      <c r="D218" s="312" t="s">
        <v>8624</v>
      </c>
      <c r="E218" s="312" t="s">
        <v>8625</v>
      </c>
      <c r="F218" s="312" t="s">
        <v>8094</v>
      </c>
      <c r="G218" s="312" t="s">
        <v>8009</v>
      </c>
      <c r="H218" s="312" t="s">
        <v>8095</v>
      </c>
      <c r="I218" s="312" t="s">
        <v>8096</v>
      </c>
      <c r="J218" s="312" t="s">
        <v>9097</v>
      </c>
    </row>
    <row r="219" spans="1:10" ht="9.9" customHeight="1">
      <c r="A219" s="299"/>
      <c r="B219" s="308" t="s">
        <v>8620</v>
      </c>
      <c r="C219" s="311">
        <v>8063</v>
      </c>
      <c r="D219" s="312" t="s">
        <v>8627</v>
      </c>
      <c r="E219" s="312" t="s">
        <v>8628</v>
      </c>
      <c r="F219" s="312" t="s">
        <v>8008</v>
      </c>
      <c r="G219" s="312" t="s">
        <v>8629</v>
      </c>
      <c r="H219" s="312"/>
      <c r="I219" s="312" t="s">
        <v>8629</v>
      </c>
      <c r="J219" s="312" t="s">
        <v>8926</v>
      </c>
    </row>
    <row r="220" spans="1:10" ht="9.9" customHeight="1">
      <c r="A220" s="299"/>
      <c r="B220" s="308" t="s">
        <v>8623</v>
      </c>
      <c r="C220" s="311">
        <v>8071</v>
      </c>
      <c r="D220" s="312" t="s">
        <v>8631</v>
      </c>
      <c r="E220" s="312" t="s">
        <v>8632</v>
      </c>
      <c r="F220" s="312" t="s">
        <v>8008</v>
      </c>
      <c r="G220" s="312" t="s">
        <v>8629</v>
      </c>
      <c r="H220" s="312"/>
      <c r="I220" s="312" t="s">
        <v>8629</v>
      </c>
      <c r="J220" s="312" t="s">
        <v>9098</v>
      </c>
    </row>
    <row r="221" spans="1:10" ht="9.9" customHeight="1">
      <c r="A221" s="299"/>
      <c r="B221" s="308" t="s">
        <v>8626</v>
      </c>
      <c r="C221" s="311">
        <v>8072</v>
      </c>
      <c r="D221" s="312" t="s">
        <v>8634</v>
      </c>
      <c r="E221" s="312" t="s">
        <v>8635</v>
      </c>
      <c r="F221" s="312" t="s">
        <v>8008</v>
      </c>
      <c r="G221" s="312" t="s">
        <v>8629</v>
      </c>
      <c r="H221" s="312" t="s">
        <v>8010</v>
      </c>
      <c r="I221" s="312" t="s">
        <v>8629</v>
      </c>
      <c r="J221" s="312" t="s">
        <v>8939</v>
      </c>
    </row>
    <row r="222" spans="1:10" ht="9.9" customHeight="1">
      <c r="A222" s="299"/>
      <c r="B222" s="308" t="s">
        <v>8630</v>
      </c>
      <c r="C222" s="311">
        <v>8073</v>
      </c>
      <c r="D222" s="312" t="s">
        <v>8637</v>
      </c>
      <c r="E222" s="312" t="s">
        <v>8638</v>
      </c>
      <c r="F222" s="312" t="s">
        <v>8008</v>
      </c>
      <c r="G222" s="312" t="s">
        <v>8629</v>
      </c>
      <c r="H222" s="312" t="s">
        <v>8010</v>
      </c>
      <c r="I222" s="312" t="s">
        <v>8629</v>
      </c>
      <c r="J222" s="312" t="s">
        <v>8940</v>
      </c>
    </row>
    <row r="223" spans="1:10" ht="9.9" customHeight="1">
      <c r="A223" s="299"/>
      <c r="B223" s="308" t="s">
        <v>8633</v>
      </c>
      <c r="C223" s="311">
        <v>8077</v>
      </c>
      <c r="D223" s="312" t="s">
        <v>8640</v>
      </c>
      <c r="E223" s="312" t="s">
        <v>8641</v>
      </c>
      <c r="F223" s="312" t="s">
        <v>8008</v>
      </c>
      <c r="G223" s="312" t="s">
        <v>8629</v>
      </c>
      <c r="H223" s="312" t="s">
        <v>8045</v>
      </c>
      <c r="I223" s="312" t="s">
        <v>8629</v>
      </c>
      <c r="J223" s="312" t="s">
        <v>8961</v>
      </c>
    </row>
    <row r="224" spans="1:10" ht="9.9" customHeight="1">
      <c r="A224" s="299"/>
      <c r="B224" s="308" t="s">
        <v>8636</v>
      </c>
      <c r="C224" s="311">
        <v>8080</v>
      </c>
      <c r="D224" s="312" t="s">
        <v>8643</v>
      </c>
      <c r="E224" s="312" t="s">
        <v>8644</v>
      </c>
      <c r="F224" s="312" t="s">
        <v>8008</v>
      </c>
      <c r="G224" s="312" t="s">
        <v>8629</v>
      </c>
      <c r="H224" s="312" t="s">
        <v>8164</v>
      </c>
      <c r="I224" s="312" t="s">
        <v>8629</v>
      </c>
      <c r="J224" s="312" t="s">
        <v>8966</v>
      </c>
    </row>
    <row r="225" spans="1:10" ht="9.9" customHeight="1">
      <c r="A225" s="299"/>
      <c r="B225" s="308" t="s">
        <v>8639</v>
      </c>
      <c r="C225" s="311" t="s">
        <v>8646</v>
      </c>
      <c r="D225" s="312"/>
      <c r="E225" s="312"/>
      <c r="F225" s="312"/>
      <c r="G225" s="312"/>
      <c r="H225" s="312"/>
      <c r="I225" s="312"/>
      <c r="J225" s="312"/>
    </row>
    <row r="226" spans="1:10" s="299" customFormat="1" ht="9.9" customHeight="1">
      <c r="B226" s="308" t="s">
        <v>8642</v>
      </c>
      <c r="C226" s="311" t="s">
        <v>8648</v>
      </c>
      <c r="D226" s="312" t="s">
        <v>8649</v>
      </c>
      <c r="E226" s="312" t="s">
        <v>8650</v>
      </c>
      <c r="F226" s="312" t="s">
        <v>8651</v>
      </c>
      <c r="G226" s="312" t="s">
        <v>8652</v>
      </c>
      <c r="H226" s="312"/>
      <c r="I226" s="312" t="s">
        <v>8652</v>
      </c>
      <c r="J226" s="312" t="s">
        <v>9099</v>
      </c>
    </row>
    <row r="227" spans="1:10" s="299" customFormat="1" ht="9.9" customHeight="1">
      <c r="B227" s="308" t="s">
        <v>8645</v>
      </c>
      <c r="C227" s="311" t="s">
        <v>8654</v>
      </c>
      <c r="D227" s="312" t="s">
        <v>8655</v>
      </c>
      <c r="E227" s="312" t="s">
        <v>8656</v>
      </c>
      <c r="F227" s="312" t="s">
        <v>8651</v>
      </c>
      <c r="G227" s="312" t="s">
        <v>8652</v>
      </c>
      <c r="H227" s="312"/>
      <c r="I227" s="312" t="s">
        <v>8652</v>
      </c>
      <c r="J227" s="312" t="s">
        <v>9100</v>
      </c>
    </row>
    <row r="228" spans="1:10" s="299" customFormat="1" ht="9.9" customHeight="1">
      <c r="B228" s="308" t="s">
        <v>8647</v>
      </c>
      <c r="C228" s="311" t="s">
        <v>8658</v>
      </c>
      <c r="D228" s="312" t="s">
        <v>8659</v>
      </c>
      <c r="E228" s="312" t="s">
        <v>8660</v>
      </c>
      <c r="F228" s="312" t="s">
        <v>8651</v>
      </c>
      <c r="G228" s="312" t="s">
        <v>8652</v>
      </c>
      <c r="H228" s="312"/>
      <c r="I228" s="312" t="s">
        <v>8652</v>
      </c>
      <c r="J228" s="312" t="s">
        <v>9101</v>
      </c>
    </row>
    <row r="229" spans="1:10" s="299" customFormat="1" ht="9.9" customHeight="1">
      <c r="B229" s="308" t="s">
        <v>8653</v>
      </c>
      <c r="C229" s="311" t="s">
        <v>8662</v>
      </c>
      <c r="D229" s="312" t="s">
        <v>8663</v>
      </c>
      <c r="E229" s="312" t="s">
        <v>8664</v>
      </c>
      <c r="F229" s="312" t="s">
        <v>8651</v>
      </c>
      <c r="G229" s="312" t="s">
        <v>8652</v>
      </c>
      <c r="H229" s="312"/>
      <c r="I229" s="312" t="s">
        <v>8652</v>
      </c>
      <c r="J229" s="312" t="s">
        <v>9102</v>
      </c>
    </row>
    <row r="230" spans="1:10" s="299" customFormat="1" ht="9.9" customHeight="1">
      <c r="B230" s="308" t="s">
        <v>8657</v>
      </c>
      <c r="C230" s="311" t="s">
        <v>8666</v>
      </c>
      <c r="D230" s="312" t="s">
        <v>8667</v>
      </c>
      <c r="E230" s="312" t="s">
        <v>8668</v>
      </c>
      <c r="F230" s="312" t="s">
        <v>8651</v>
      </c>
      <c r="G230" s="312" t="s">
        <v>8652</v>
      </c>
      <c r="H230" s="312"/>
      <c r="I230" s="312" t="s">
        <v>8652</v>
      </c>
      <c r="J230" s="312" t="s">
        <v>9103</v>
      </c>
    </row>
    <row r="231" spans="1:10" s="299" customFormat="1" ht="9.9" customHeight="1">
      <c r="B231" s="308" t="s">
        <v>8661</v>
      </c>
      <c r="C231" s="311" t="s">
        <v>8670</v>
      </c>
      <c r="D231" s="312" t="s">
        <v>8671</v>
      </c>
      <c r="E231" s="312" t="s">
        <v>8672</v>
      </c>
      <c r="F231" s="312" t="s">
        <v>8651</v>
      </c>
      <c r="G231" s="312" t="s">
        <v>8652</v>
      </c>
      <c r="H231" s="312"/>
      <c r="I231" s="312" t="s">
        <v>8652</v>
      </c>
      <c r="J231" s="312" t="s">
        <v>9104</v>
      </c>
    </row>
    <row r="232" spans="1:10" s="299" customFormat="1" ht="9.9" customHeight="1">
      <c r="B232" s="308" t="s">
        <v>8665</v>
      </c>
      <c r="C232" s="311" t="s">
        <v>8674</v>
      </c>
      <c r="D232" s="312" t="s">
        <v>8675</v>
      </c>
      <c r="E232" s="312" t="s">
        <v>8676</v>
      </c>
      <c r="F232" s="312" t="s">
        <v>8651</v>
      </c>
      <c r="G232" s="312" t="s">
        <v>8652</v>
      </c>
      <c r="H232" s="312"/>
      <c r="I232" s="312" t="s">
        <v>8652</v>
      </c>
      <c r="J232" s="312" t="s">
        <v>9105</v>
      </c>
    </row>
    <row r="233" spans="1:10" s="299" customFormat="1" ht="9.9" customHeight="1">
      <c r="B233" s="308" t="s">
        <v>8669</v>
      </c>
      <c r="C233" s="311" t="s">
        <v>8678</v>
      </c>
      <c r="D233" s="312" t="s">
        <v>8679</v>
      </c>
      <c r="E233" s="312" t="s">
        <v>8680</v>
      </c>
      <c r="F233" s="312" t="s">
        <v>8651</v>
      </c>
      <c r="G233" s="312" t="s">
        <v>8652</v>
      </c>
      <c r="H233" s="312"/>
      <c r="I233" s="312" t="s">
        <v>8652</v>
      </c>
      <c r="J233" s="312" t="s">
        <v>9106</v>
      </c>
    </row>
    <row r="234" spans="1:10" s="299" customFormat="1" ht="9.9" customHeight="1">
      <c r="B234" s="308" t="s">
        <v>8673</v>
      </c>
      <c r="C234" s="311" t="s">
        <v>8682</v>
      </c>
      <c r="D234" s="312" t="s">
        <v>8683</v>
      </c>
      <c r="E234" s="312" t="s">
        <v>8684</v>
      </c>
      <c r="F234" s="312" t="s">
        <v>8651</v>
      </c>
      <c r="G234" s="312" t="s">
        <v>8652</v>
      </c>
      <c r="H234" s="312"/>
      <c r="I234" s="312" t="s">
        <v>8652</v>
      </c>
      <c r="J234" s="312" t="s">
        <v>9107</v>
      </c>
    </row>
    <row r="235" spans="1:10" s="299" customFormat="1" ht="9.9" customHeight="1">
      <c r="B235" s="308" t="s">
        <v>8677</v>
      </c>
      <c r="C235" s="311" t="s">
        <v>8686</v>
      </c>
      <c r="D235" s="312" t="s">
        <v>8687</v>
      </c>
      <c r="E235" s="312" t="s">
        <v>8688</v>
      </c>
      <c r="F235" s="312" t="s">
        <v>8651</v>
      </c>
      <c r="G235" s="312" t="s">
        <v>8652</v>
      </c>
      <c r="H235" s="312"/>
      <c r="I235" s="312" t="s">
        <v>8652</v>
      </c>
      <c r="J235" s="312" t="s">
        <v>9108</v>
      </c>
    </row>
    <row r="236" spans="1:10" s="299" customFormat="1" ht="9.9" customHeight="1">
      <c r="B236" s="308" t="s">
        <v>8681</v>
      </c>
      <c r="C236" s="311" t="s">
        <v>8690</v>
      </c>
      <c r="D236" s="312" t="s">
        <v>8663</v>
      </c>
      <c r="E236" s="312" t="s">
        <v>8664</v>
      </c>
      <c r="F236" s="312" t="s">
        <v>8651</v>
      </c>
      <c r="G236" s="312" t="s">
        <v>8652</v>
      </c>
      <c r="H236" s="312"/>
      <c r="I236" s="312" t="s">
        <v>8652</v>
      </c>
      <c r="J236" s="312" t="s">
        <v>9109</v>
      </c>
    </row>
    <row r="237" spans="1:10" s="299" customFormat="1" ht="9.9" customHeight="1">
      <c r="B237" s="308" t="s">
        <v>8685</v>
      </c>
      <c r="C237" s="311" t="s">
        <v>8692</v>
      </c>
      <c r="D237" s="312" t="s">
        <v>8667</v>
      </c>
      <c r="E237" s="312" t="s">
        <v>8668</v>
      </c>
      <c r="F237" s="312" t="s">
        <v>8651</v>
      </c>
      <c r="G237" s="312" t="s">
        <v>8652</v>
      </c>
      <c r="H237" s="312"/>
      <c r="I237" s="312" t="s">
        <v>8652</v>
      </c>
      <c r="J237" s="312" t="s">
        <v>9110</v>
      </c>
    </row>
    <row r="238" spans="1:10" s="299" customFormat="1" ht="9.9" customHeight="1">
      <c r="B238" s="308" t="s">
        <v>8689</v>
      </c>
      <c r="C238" s="311" t="s">
        <v>8694</v>
      </c>
      <c r="D238" s="312" t="s">
        <v>8695</v>
      </c>
      <c r="E238" s="312" t="s">
        <v>8696</v>
      </c>
      <c r="F238" s="312" t="s">
        <v>8651</v>
      </c>
      <c r="G238" s="312" t="s">
        <v>8652</v>
      </c>
      <c r="H238" s="312"/>
      <c r="I238" s="312" t="s">
        <v>8652</v>
      </c>
      <c r="J238" s="312" t="s">
        <v>9111</v>
      </c>
    </row>
    <row r="239" spans="1:10" s="299" customFormat="1" ht="9.9" customHeight="1">
      <c r="B239" s="308" t="s">
        <v>8691</v>
      </c>
      <c r="C239" s="311" t="s">
        <v>8698</v>
      </c>
      <c r="D239" s="312" t="s">
        <v>8699</v>
      </c>
      <c r="E239" s="312" t="s">
        <v>8700</v>
      </c>
      <c r="F239" s="312" t="s">
        <v>8651</v>
      </c>
      <c r="G239" s="312" t="s">
        <v>8652</v>
      </c>
      <c r="H239" s="312"/>
      <c r="I239" s="312" t="s">
        <v>8652</v>
      </c>
      <c r="J239" s="312" t="s">
        <v>9112</v>
      </c>
    </row>
    <row r="240" spans="1:10" s="299" customFormat="1" ht="9.9" customHeight="1">
      <c r="B240" s="308" t="s">
        <v>8693</v>
      </c>
      <c r="C240" s="311" t="s">
        <v>8702</v>
      </c>
      <c r="D240" s="312" t="s">
        <v>8703</v>
      </c>
      <c r="E240" s="312" t="s">
        <v>8704</v>
      </c>
      <c r="F240" s="312" t="s">
        <v>8651</v>
      </c>
      <c r="G240" s="312" t="s">
        <v>8652</v>
      </c>
      <c r="H240" s="312"/>
      <c r="I240" s="312" t="s">
        <v>8652</v>
      </c>
      <c r="J240" s="312" t="s">
        <v>9113</v>
      </c>
    </row>
    <row r="241" spans="2:10" s="299" customFormat="1" ht="9.9" customHeight="1">
      <c r="B241" s="308" t="s">
        <v>8697</v>
      </c>
      <c r="C241" s="311" t="s">
        <v>8706</v>
      </c>
      <c r="D241" s="312" t="s">
        <v>8707</v>
      </c>
      <c r="E241" s="312" t="s">
        <v>8708</v>
      </c>
      <c r="F241" s="312" t="s">
        <v>8651</v>
      </c>
      <c r="G241" s="312" t="s">
        <v>8652</v>
      </c>
      <c r="H241" s="312"/>
      <c r="I241" s="312" t="s">
        <v>8652</v>
      </c>
      <c r="J241" s="312" t="s">
        <v>9114</v>
      </c>
    </row>
    <row r="242" spans="2:10" s="299" customFormat="1" ht="9.9" customHeight="1">
      <c r="B242" s="308" t="s">
        <v>8701</v>
      </c>
      <c r="C242" s="311" t="s">
        <v>8710</v>
      </c>
      <c r="D242" s="312" t="s">
        <v>8711</v>
      </c>
      <c r="E242" s="312" t="s">
        <v>8712</v>
      </c>
      <c r="F242" s="312" t="s">
        <v>8651</v>
      </c>
      <c r="G242" s="312" t="s">
        <v>8652</v>
      </c>
      <c r="H242" s="312"/>
      <c r="I242" s="312" t="s">
        <v>8652</v>
      </c>
      <c r="J242" s="312" t="s">
        <v>9115</v>
      </c>
    </row>
    <row r="243" spans="2:10" s="299" customFormat="1" ht="9.9" customHeight="1">
      <c r="B243" s="308" t="s">
        <v>8705</v>
      </c>
      <c r="C243" s="311" t="s">
        <v>8714</v>
      </c>
      <c r="D243" s="312" t="s">
        <v>8715</v>
      </c>
      <c r="E243" s="312" t="s">
        <v>8716</v>
      </c>
      <c r="F243" s="312" t="s">
        <v>8651</v>
      </c>
      <c r="G243" s="312" t="s">
        <v>8652</v>
      </c>
      <c r="H243" s="312"/>
      <c r="I243" s="312" t="s">
        <v>8652</v>
      </c>
      <c r="J243" s="312" t="s">
        <v>9116</v>
      </c>
    </row>
    <row r="244" spans="2:10" s="299" customFormat="1" ht="9.9" customHeight="1">
      <c r="B244" s="308" t="s">
        <v>8709</v>
      </c>
      <c r="C244" s="311" t="s">
        <v>8718</v>
      </c>
      <c r="D244" s="312" t="s">
        <v>8719</v>
      </c>
      <c r="E244" s="312" t="s">
        <v>8720</v>
      </c>
      <c r="F244" s="312" t="s">
        <v>8651</v>
      </c>
      <c r="G244" s="312" t="s">
        <v>8652</v>
      </c>
      <c r="H244" s="312"/>
      <c r="I244" s="312" t="s">
        <v>8652</v>
      </c>
      <c r="J244" s="312" t="s">
        <v>9117</v>
      </c>
    </row>
    <row r="245" spans="2:10" s="299" customFormat="1" ht="9.9" customHeight="1">
      <c r="B245" s="308" t="s">
        <v>8713</v>
      </c>
      <c r="C245" s="311" t="s">
        <v>8722</v>
      </c>
      <c r="D245" s="312" t="s">
        <v>8723</v>
      </c>
      <c r="E245" s="312" t="s">
        <v>8724</v>
      </c>
      <c r="F245" s="312" t="s">
        <v>8651</v>
      </c>
      <c r="G245" s="312" t="s">
        <v>8652</v>
      </c>
      <c r="H245" s="312"/>
      <c r="I245" s="312" t="s">
        <v>8652</v>
      </c>
      <c r="J245" s="312" t="s">
        <v>9118</v>
      </c>
    </row>
    <row r="246" spans="2:10" s="299" customFormat="1" ht="9.9" customHeight="1">
      <c r="B246" s="308" t="s">
        <v>8717</v>
      </c>
      <c r="C246" s="311" t="s">
        <v>8726</v>
      </c>
      <c r="D246" s="312" t="s">
        <v>8727</v>
      </c>
      <c r="E246" s="312" t="s">
        <v>8728</v>
      </c>
      <c r="F246" s="312" t="s">
        <v>8651</v>
      </c>
      <c r="G246" s="312" t="s">
        <v>8652</v>
      </c>
      <c r="H246" s="312"/>
      <c r="I246" s="312" t="s">
        <v>8652</v>
      </c>
      <c r="J246" s="312" t="s">
        <v>9119</v>
      </c>
    </row>
    <row r="247" spans="2:10" s="299" customFormat="1" ht="9.9" customHeight="1">
      <c r="B247" s="308" t="s">
        <v>8721</v>
      </c>
      <c r="C247" s="311" t="s">
        <v>8730</v>
      </c>
      <c r="D247" s="312" t="s">
        <v>8731</v>
      </c>
      <c r="E247" s="312" t="s">
        <v>8732</v>
      </c>
      <c r="F247" s="312" t="s">
        <v>8651</v>
      </c>
      <c r="G247" s="312" t="s">
        <v>8652</v>
      </c>
      <c r="H247" s="312"/>
      <c r="I247" s="312" t="s">
        <v>8652</v>
      </c>
      <c r="J247" s="312" t="s">
        <v>9120</v>
      </c>
    </row>
    <row r="248" spans="2:10" s="299" customFormat="1" ht="9.9" customHeight="1">
      <c r="B248" s="308" t="s">
        <v>8725</v>
      </c>
      <c r="C248" s="311" t="s">
        <v>8734</v>
      </c>
      <c r="D248" s="312" t="s">
        <v>8735</v>
      </c>
      <c r="E248" s="312" t="s">
        <v>8736</v>
      </c>
      <c r="F248" s="312" t="s">
        <v>8651</v>
      </c>
      <c r="G248" s="312" t="s">
        <v>8652</v>
      </c>
      <c r="H248" s="312"/>
      <c r="I248" s="312" t="s">
        <v>8652</v>
      </c>
      <c r="J248" s="312" t="s">
        <v>9121</v>
      </c>
    </row>
    <row r="249" spans="2:10" s="299" customFormat="1" ht="9.9" customHeight="1">
      <c r="B249" s="308" t="s">
        <v>8729</v>
      </c>
      <c r="C249" s="311" t="s">
        <v>8738</v>
      </c>
      <c r="D249" s="312" t="s">
        <v>8739</v>
      </c>
      <c r="E249" s="312" t="s">
        <v>8740</v>
      </c>
      <c r="F249" s="312" t="s">
        <v>8651</v>
      </c>
      <c r="G249" s="312" t="s">
        <v>8652</v>
      </c>
      <c r="H249" s="312"/>
      <c r="I249" s="312" t="s">
        <v>8652</v>
      </c>
      <c r="J249" s="312" t="s">
        <v>9122</v>
      </c>
    </row>
    <row r="250" spans="2:10" s="299" customFormat="1" ht="9.9" customHeight="1">
      <c r="B250" s="308" t="s">
        <v>8733</v>
      </c>
      <c r="C250" s="311" t="s">
        <v>8742</v>
      </c>
      <c r="D250" s="312" t="s">
        <v>8743</v>
      </c>
      <c r="E250" s="312" t="s">
        <v>8744</v>
      </c>
      <c r="F250" s="312" t="s">
        <v>8651</v>
      </c>
      <c r="G250" s="312" t="s">
        <v>8652</v>
      </c>
      <c r="H250" s="312"/>
      <c r="I250" s="312" t="s">
        <v>8652</v>
      </c>
      <c r="J250" s="312" t="s">
        <v>9123</v>
      </c>
    </row>
    <row r="251" spans="2:10" s="299" customFormat="1" ht="9.9" customHeight="1">
      <c r="B251" s="308" t="s">
        <v>8737</v>
      </c>
      <c r="C251" s="311" t="s">
        <v>8746</v>
      </c>
      <c r="D251" s="312" t="s">
        <v>8747</v>
      </c>
      <c r="E251" s="312" t="s">
        <v>8748</v>
      </c>
      <c r="F251" s="312" t="s">
        <v>8651</v>
      </c>
      <c r="G251" s="312" t="s">
        <v>8652</v>
      </c>
      <c r="H251" s="312"/>
      <c r="I251" s="312" t="s">
        <v>8652</v>
      </c>
      <c r="J251" s="312" t="s">
        <v>9124</v>
      </c>
    </row>
    <row r="252" spans="2:10" s="299" customFormat="1" ht="9.9" customHeight="1">
      <c r="B252" s="308" t="s">
        <v>8741</v>
      </c>
      <c r="C252" s="311" t="s">
        <v>8750</v>
      </c>
      <c r="D252" s="312" t="s">
        <v>8751</v>
      </c>
      <c r="E252" s="312" t="s">
        <v>8752</v>
      </c>
      <c r="F252" s="312" t="s">
        <v>8651</v>
      </c>
      <c r="G252" s="312" t="s">
        <v>8652</v>
      </c>
      <c r="H252" s="312"/>
      <c r="I252" s="312" t="s">
        <v>8652</v>
      </c>
      <c r="J252" s="312" t="s">
        <v>9125</v>
      </c>
    </row>
    <row r="253" spans="2:10" s="299" customFormat="1" ht="9.9" customHeight="1">
      <c r="B253" s="308" t="s">
        <v>8745</v>
      </c>
      <c r="C253" s="311" t="s">
        <v>7967</v>
      </c>
      <c r="D253" s="312" t="s">
        <v>8754</v>
      </c>
      <c r="E253" s="312" t="s">
        <v>8755</v>
      </c>
      <c r="F253" s="312" t="s">
        <v>8651</v>
      </c>
      <c r="G253" s="312" t="s">
        <v>8652</v>
      </c>
      <c r="H253" s="312"/>
      <c r="I253" s="312" t="s">
        <v>8652</v>
      </c>
      <c r="J253" s="312"/>
    </row>
    <row r="254" spans="2:10" s="299" customFormat="1" ht="9.9" customHeight="1">
      <c r="B254" s="308" t="s">
        <v>8749</v>
      </c>
      <c r="C254" s="316" t="s">
        <v>8757</v>
      </c>
      <c r="D254" s="312" t="s">
        <v>7967</v>
      </c>
      <c r="E254" s="312" t="s">
        <v>7967</v>
      </c>
      <c r="F254" s="312" t="s">
        <v>7980</v>
      </c>
      <c r="G254" s="317"/>
      <c r="H254" s="317"/>
      <c r="I254" s="312" t="s">
        <v>9126</v>
      </c>
      <c r="J254" s="312"/>
    </row>
    <row r="255" spans="2:10" s="299" customFormat="1" ht="9.9" customHeight="1">
      <c r="B255" s="308" t="s">
        <v>8753</v>
      </c>
      <c r="C255" s="316" t="s">
        <v>8758</v>
      </c>
      <c r="D255" s="317" t="s">
        <v>8759</v>
      </c>
      <c r="E255" s="317" t="s">
        <v>8760</v>
      </c>
      <c r="F255" s="317" t="s">
        <v>8761</v>
      </c>
      <c r="G255" s="317" t="s">
        <v>8761</v>
      </c>
      <c r="H255" s="317"/>
      <c r="I255" s="317" t="s">
        <v>8761</v>
      </c>
      <c r="J255" s="317" t="s">
        <v>9127</v>
      </c>
    </row>
    <row r="256" spans="2:10" s="299" customFormat="1" ht="9.9" customHeight="1">
      <c r="B256" s="308" t="s">
        <v>8756</v>
      </c>
      <c r="C256" s="316" t="s">
        <v>8762</v>
      </c>
      <c r="D256" s="317" t="s">
        <v>8763</v>
      </c>
      <c r="E256" s="317" t="s">
        <v>8764</v>
      </c>
      <c r="F256" s="317" t="s">
        <v>8761</v>
      </c>
      <c r="G256" s="317" t="s">
        <v>8761</v>
      </c>
      <c r="H256" s="317"/>
      <c r="I256" s="317" t="s">
        <v>8761</v>
      </c>
      <c r="J256" s="317" t="s">
        <v>9128</v>
      </c>
    </row>
    <row r="257" spans="2:11" s="299" customFormat="1" ht="9.9" customHeight="1">
      <c r="B257" s="318"/>
      <c r="C257" s="316"/>
      <c r="D257" s="317"/>
      <c r="E257" s="317"/>
      <c r="F257" s="317"/>
      <c r="G257" s="317"/>
      <c r="H257" s="317"/>
      <c r="I257" s="317"/>
      <c r="J257" s="317"/>
    </row>
    <row r="258" spans="2:11" s="299" customFormat="1" ht="9.9" customHeight="1">
      <c r="B258" s="319"/>
      <c r="C258" s="316"/>
      <c r="D258" s="317"/>
      <c r="E258" s="317"/>
      <c r="F258" s="317"/>
      <c r="G258" s="317"/>
      <c r="H258" s="317"/>
      <c r="I258" s="317"/>
      <c r="J258" s="317"/>
    </row>
    <row r="259" spans="2:11">
      <c r="B259" s="320"/>
      <c r="C259" s="320"/>
      <c r="D259" s="321"/>
      <c r="E259" s="322"/>
      <c r="F259" s="321"/>
      <c r="G259" s="321"/>
      <c r="H259" s="321"/>
      <c r="I259" s="321"/>
      <c r="J259" s="321"/>
    </row>
    <row r="260" spans="2:11">
      <c r="F260" s="323" t="s">
        <v>9129</v>
      </c>
      <c r="G260" s="323"/>
      <c r="H260" s="323"/>
      <c r="I260" s="323"/>
      <c r="J260" s="323"/>
    </row>
    <row r="261" spans="2:11" ht="15" customHeight="1"/>
    <row r="262" spans="2:11">
      <c r="K262" s="299"/>
    </row>
    <row r="264" spans="2:11">
      <c r="C264" s="300" t="s">
        <v>9130</v>
      </c>
      <c r="F264" s="300" t="s">
        <v>9131</v>
      </c>
    </row>
    <row r="265" spans="2:11">
      <c r="C265" s="300" t="s">
        <v>9132</v>
      </c>
      <c r="F265" s="300" t="s">
        <v>8030</v>
      </c>
    </row>
    <row r="266" spans="2:11">
      <c r="C266" s="300" t="s">
        <v>8094</v>
      </c>
      <c r="F266" s="300" t="s">
        <v>8094</v>
      </c>
    </row>
    <row r="267" spans="2:11" ht="12" customHeight="1">
      <c r="C267" s="300"/>
      <c r="F267" s="300" t="s">
        <v>8038</v>
      </c>
    </row>
    <row r="268" spans="2:11">
      <c r="C268" s="300"/>
      <c r="F268" s="300" t="s">
        <v>8142</v>
      </c>
    </row>
    <row r="269" spans="2:11">
      <c r="C269" s="300"/>
      <c r="F269" s="300" t="s">
        <v>8014</v>
      </c>
    </row>
    <row r="270" spans="2:11">
      <c r="C270" s="300"/>
      <c r="F270" s="300" t="s">
        <v>9133</v>
      </c>
    </row>
    <row r="271" spans="2:11">
      <c r="F271" s="300" t="s">
        <v>9134</v>
      </c>
    </row>
    <row r="272" spans="2:11">
      <c r="F272" s="300" t="s">
        <v>9135</v>
      </c>
    </row>
    <row r="273" spans="2:11">
      <c r="F273" s="300" t="s">
        <v>9136</v>
      </c>
    </row>
    <row r="274" spans="2:11">
      <c r="F274" s="300" t="s">
        <v>9137</v>
      </c>
    </row>
    <row r="275" spans="2:11">
      <c r="F275" s="300" t="s">
        <v>9138</v>
      </c>
    </row>
    <row r="276" spans="2:11">
      <c r="F276" s="300" t="s">
        <v>9139</v>
      </c>
    </row>
    <row r="277" spans="2:11">
      <c r="F277" s="300" t="s">
        <v>9140</v>
      </c>
    </row>
    <row r="278" spans="2:11">
      <c r="F278" s="300" t="s">
        <v>8165</v>
      </c>
    </row>
    <row r="279" spans="2:11">
      <c r="F279" s="300" t="s">
        <v>9141</v>
      </c>
    </row>
    <row r="280" spans="2:11">
      <c r="F280" s="300" t="s">
        <v>9142</v>
      </c>
    </row>
    <row r="285" spans="2:11" s="300" customFormat="1">
      <c r="B285" s="299"/>
      <c r="C285" s="299"/>
      <c r="D285" s="299"/>
      <c r="E285" s="324"/>
      <c r="K285" s="298"/>
    </row>
  </sheetData>
  <sheetProtection autoFilter="0"/>
  <autoFilter ref="B4:K256" xr:uid="{00000000-0009-0000-0000-000002000000}"/>
  <dataConsolidate/>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95A8-92C2-4AC6-98D7-0806F63118CE}">
  <dimension ref="A1:R20"/>
  <sheetViews>
    <sheetView topLeftCell="A3" zoomScale="115" zoomScaleNormal="115" workbookViewId="0">
      <selection activeCell="H15" sqref="H15"/>
    </sheetView>
  </sheetViews>
  <sheetFormatPr defaultRowHeight="14.4"/>
  <cols>
    <col min="1" max="1" width="8.88671875" style="1"/>
    <col min="2" max="2" width="11.5546875" style="1" customWidth="1"/>
    <col min="3" max="3" width="12.33203125" style="1" customWidth="1"/>
    <col min="4" max="4" width="11.44140625" style="1" customWidth="1"/>
    <col min="5" max="5" width="12.33203125" style="1" customWidth="1"/>
    <col min="6" max="6" width="11.6640625" style="1" customWidth="1"/>
    <col min="7" max="7" width="12.33203125" style="1" customWidth="1"/>
    <col min="8" max="8" width="14.6640625" style="1" customWidth="1"/>
    <col min="9" max="9" width="12.33203125" style="1" customWidth="1"/>
    <col min="10" max="10" width="8.88671875" style="1"/>
    <col min="11" max="11" width="12.33203125" style="1" customWidth="1"/>
    <col min="12" max="14" width="8.88671875" style="1"/>
    <col min="15" max="15" width="14.109375" style="1" customWidth="1"/>
    <col min="16" max="16384" width="8.88671875" style="1"/>
  </cols>
  <sheetData>
    <row r="1" spans="1:18" ht="18">
      <c r="A1" s="3" t="s">
        <v>9178</v>
      </c>
    </row>
    <row r="3" spans="1:18">
      <c r="A3" s="2" t="s">
        <v>102</v>
      </c>
    </row>
    <row r="4" spans="1:18">
      <c r="A4" s="2"/>
      <c r="B4" s="1" t="s">
        <v>8866</v>
      </c>
      <c r="C4" s="280" t="s">
        <v>8835</v>
      </c>
      <c r="D4" s="279"/>
      <c r="E4" s="280" t="s">
        <v>8853</v>
      </c>
      <c r="F4" s="279"/>
      <c r="G4" s="280" t="s">
        <v>8838</v>
      </c>
      <c r="H4" s="279"/>
      <c r="I4" s="280" t="s">
        <v>8836</v>
      </c>
      <c r="J4" s="279"/>
      <c r="K4" s="280" t="s">
        <v>8867</v>
      </c>
      <c r="L4" s="262"/>
      <c r="M4" s="280" t="s">
        <v>8868</v>
      </c>
      <c r="N4" s="262"/>
      <c r="O4" s="280" t="s">
        <v>8870</v>
      </c>
      <c r="P4" s="262"/>
      <c r="Q4" s="280" t="s">
        <v>8871</v>
      </c>
      <c r="R4" s="262"/>
    </row>
    <row r="6" spans="1:18" s="281" customFormat="1">
      <c r="B6" s="273" t="s">
        <v>8869</v>
      </c>
      <c r="C6" s="273" t="s">
        <v>8853</v>
      </c>
      <c r="D6" s="273" t="s">
        <v>8867</v>
      </c>
      <c r="E6" s="273" t="s">
        <v>8835</v>
      </c>
      <c r="F6" s="273" t="s">
        <v>8838</v>
      </c>
      <c r="G6" s="273" t="s">
        <v>8836</v>
      </c>
      <c r="H6" s="273" t="s">
        <v>8870</v>
      </c>
      <c r="I6" s="273" t="s">
        <v>8868</v>
      </c>
      <c r="J6" s="273" t="s">
        <v>12</v>
      </c>
      <c r="K6" s="273" t="s">
        <v>8839</v>
      </c>
      <c r="L6" s="273" t="s">
        <v>8871</v>
      </c>
      <c r="M6" s="282"/>
    </row>
    <row r="7" spans="1:18" ht="34.200000000000003" customHeight="1">
      <c r="B7" s="262"/>
      <c r="C7" s="262"/>
      <c r="D7" s="262"/>
      <c r="E7" s="262"/>
      <c r="F7" s="262"/>
      <c r="G7" s="262"/>
      <c r="H7" s="262"/>
      <c r="I7" s="262"/>
      <c r="J7" s="262"/>
      <c r="K7" s="262"/>
      <c r="L7" s="262"/>
      <c r="M7" s="283"/>
    </row>
    <row r="17" spans="1:1">
      <c r="A17" s="2" t="s">
        <v>8852</v>
      </c>
    </row>
    <row r="20" spans="1:1">
      <c r="A20" s="2" t="s">
        <v>8833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7AD9-85C4-45D8-9561-5ADFFA3D285D}">
  <dimension ref="A1:N129"/>
  <sheetViews>
    <sheetView zoomScale="85" zoomScaleNormal="85" workbookViewId="0">
      <selection activeCell="L18" sqref="L18"/>
    </sheetView>
  </sheetViews>
  <sheetFormatPr defaultRowHeight="14.4"/>
  <cols>
    <col min="1" max="1" width="23.44140625" style="4" customWidth="1"/>
    <col min="2" max="2" width="19.21875" style="4" customWidth="1"/>
    <col min="3" max="3" width="31.77734375" style="4" customWidth="1"/>
    <col min="4" max="4" width="24.44140625" style="4" customWidth="1"/>
    <col min="5" max="5" width="1.109375" style="4" customWidth="1"/>
    <col min="6" max="6" width="31.77734375" style="4" customWidth="1"/>
    <col min="7" max="7" width="24.44140625" style="16" customWidth="1"/>
    <col min="8" max="8" width="1.109375" style="4" customWidth="1"/>
    <col min="9" max="9" width="31.77734375" style="4" customWidth="1"/>
    <col min="10" max="10" width="28.88671875" style="4" customWidth="1"/>
    <col min="11" max="11" width="5.33203125" style="4" customWidth="1"/>
    <col min="12" max="12" width="14.33203125" style="4" customWidth="1"/>
    <col min="13" max="13" width="1.109375" style="4" customWidth="1"/>
    <col min="14" max="16384" width="8.88671875" style="4"/>
  </cols>
  <sheetData>
    <row r="1" spans="1:14" ht="18">
      <c r="A1" s="3" t="s">
        <v>0</v>
      </c>
    </row>
    <row r="3" spans="1:14" ht="69">
      <c r="A3" s="5" t="s">
        <v>92</v>
      </c>
      <c r="C3" s="25" t="s">
        <v>90</v>
      </c>
      <c r="D3" s="234" t="s">
        <v>89</v>
      </c>
      <c r="F3" s="25" t="s">
        <v>91</v>
      </c>
      <c r="G3" s="234" t="s">
        <v>89</v>
      </c>
      <c r="I3" s="26" t="s">
        <v>95</v>
      </c>
      <c r="J3" s="26" t="s">
        <v>96</v>
      </c>
    </row>
    <row r="6" spans="1:14">
      <c r="A6" s="5" t="s">
        <v>37</v>
      </c>
      <c r="L6" s="325" t="s">
        <v>8765</v>
      </c>
      <c r="M6" s="325"/>
      <c r="N6" s="325"/>
    </row>
    <row r="7" spans="1:14" ht="6" customHeight="1">
      <c r="C7" s="7"/>
      <c r="D7" s="7"/>
      <c r="E7" s="7"/>
    </row>
    <row r="8" spans="1:14" ht="14.4" customHeight="1">
      <c r="C8" s="8" t="s">
        <v>9</v>
      </c>
      <c r="D8" s="260" t="s">
        <v>24</v>
      </c>
      <c r="F8" s="14" t="s">
        <v>8873</v>
      </c>
      <c r="G8" s="258" t="s">
        <v>8831</v>
      </c>
      <c r="I8" s="223" t="s">
        <v>8841</v>
      </c>
      <c r="J8" s="223" t="s">
        <v>8845</v>
      </c>
      <c r="L8" s="223" t="s">
        <v>44</v>
      </c>
      <c r="N8" s="241" t="s">
        <v>104</v>
      </c>
    </row>
    <row r="9" spans="1:14" ht="6" customHeight="1">
      <c r="L9" s="222"/>
    </row>
    <row r="10" spans="1:14" ht="14.4" customHeight="1">
      <c r="C10" s="8" t="s">
        <v>1</v>
      </c>
      <c r="D10" s="17" t="s">
        <v>24</v>
      </c>
      <c r="F10" s="14" t="s">
        <v>8882</v>
      </c>
      <c r="G10" s="286" t="s">
        <v>8883</v>
      </c>
      <c r="I10" s="12" t="s">
        <v>8874</v>
      </c>
      <c r="J10" s="259" t="s">
        <v>8872</v>
      </c>
      <c r="K10" s="226"/>
      <c r="L10" s="223" t="s">
        <v>44</v>
      </c>
    </row>
    <row r="11" spans="1:14" ht="6" customHeight="1"/>
    <row r="12" spans="1:14" ht="29.4" customHeight="1">
      <c r="C12" s="8" t="s">
        <v>8879</v>
      </c>
      <c r="D12" s="285" t="s">
        <v>8880</v>
      </c>
      <c r="E12" s="7"/>
      <c r="F12" s="223" t="s">
        <v>7970</v>
      </c>
      <c r="G12" s="224" t="s">
        <v>8827</v>
      </c>
      <c r="I12" s="8" t="s">
        <v>17</v>
      </c>
      <c r="J12" s="17" t="s">
        <v>24</v>
      </c>
      <c r="L12" s="223" t="s">
        <v>44</v>
      </c>
    </row>
    <row r="13" spans="1:14" ht="6" customHeight="1">
      <c r="E13" s="7"/>
      <c r="J13" s="16"/>
    </row>
    <row r="14" spans="1:14" ht="29.4" customHeight="1">
      <c r="C14" s="8" t="s">
        <v>2</v>
      </c>
      <c r="D14" s="17" t="s">
        <v>24</v>
      </c>
      <c r="F14" s="8" t="s">
        <v>8886</v>
      </c>
      <c r="G14" s="287" t="s">
        <v>8878</v>
      </c>
      <c r="I14" s="8" t="s">
        <v>8887</v>
      </c>
      <c r="J14" s="285" t="s">
        <v>8880</v>
      </c>
      <c r="K14" s="22"/>
    </row>
    <row r="15" spans="1:14" ht="6" customHeight="1">
      <c r="F15" s="13"/>
      <c r="J15" s="16"/>
    </row>
    <row r="16" spans="1:14" ht="14.4" customHeight="1">
      <c r="C16" s="8" t="s">
        <v>8</v>
      </c>
      <c r="D16" s="17" t="s">
        <v>24</v>
      </c>
      <c r="F16" s="8" t="s">
        <v>8884</v>
      </c>
      <c r="G16" s="17" t="s">
        <v>8885</v>
      </c>
      <c r="I16" s="18" t="s">
        <v>34</v>
      </c>
      <c r="J16" s="223" t="s">
        <v>25</v>
      </c>
      <c r="K16" s="22"/>
    </row>
    <row r="17" spans="3:12" ht="6" customHeight="1">
      <c r="C17" s="10"/>
    </row>
    <row r="18" spans="3:12">
      <c r="C18" s="8" t="s">
        <v>3</v>
      </c>
      <c r="D18" s="11" t="s">
        <v>25</v>
      </c>
      <c r="F18" s="8" t="s">
        <v>8881</v>
      </c>
      <c r="G18" s="285" t="s">
        <v>8880</v>
      </c>
      <c r="I18" s="14" t="s">
        <v>31</v>
      </c>
      <c r="J18" s="15" t="s">
        <v>23</v>
      </c>
      <c r="K18" s="22"/>
    </row>
    <row r="19" spans="3:12" ht="6" customHeight="1">
      <c r="C19" s="7"/>
      <c r="D19" s="7"/>
      <c r="E19" s="7"/>
    </row>
    <row r="20" spans="3:12" ht="24" customHeight="1">
      <c r="C20" s="8" t="s">
        <v>4</v>
      </c>
      <c r="D20" s="11" t="s">
        <v>25</v>
      </c>
      <c r="F20" s="8" t="s">
        <v>14</v>
      </c>
      <c r="G20" s="225" t="s">
        <v>25</v>
      </c>
      <c r="I20" s="14" t="s">
        <v>32</v>
      </c>
      <c r="J20" s="15" t="s">
        <v>23</v>
      </c>
    </row>
    <row r="21" spans="3:12" ht="6" customHeight="1">
      <c r="C21" s="7"/>
      <c r="D21" s="7"/>
      <c r="E21" s="7"/>
    </row>
    <row r="22" spans="3:12" ht="24" customHeight="1">
      <c r="C22" s="8" t="s">
        <v>5</v>
      </c>
      <c r="D22" s="11" t="s">
        <v>25</v>
      </c>
      <c r="F22" s="8" t="s">
        <v>15</v>
      </c>
      <c r="G22" s="17" t="s">
        <v>25</v>
      </c>
      <c r="I22" s="14" t="s">
        <v>33</v>
      </c>
      <c r="J22" s="225" t="s">
        <v>25</v>
      </c>
    </row>
    <row r="23" spans="3:12" ht="6" customHeight="1">
      <c r="C23" s="7"/>
      <c r="D23" s="7"/>
      <c r="E23" s="7"/>
    </row>
    <row r="24" spans="3:12" ht="24" customHeight="1">
      <c r="C24" s="8" t="s">
        <v>7</v>
      </c>
      <c r="D24" s="11" t="s">
        <v>25</v>
      </c>
      <c r="F24" s="8" t="s">
        <v>16</v>
      </c>
      <c r="G24" s="17" t="s">
        <v>25</v>
      </c>
      <c r="I24" s="20" t="s">
        <v>35</v>
      </c>
      <c r="J24" s="227" t="s">
        <v>23</v>
      </c>
      <c r="K24" s="227" t="s">
        <v>8766</v>
      </c>
      <c r="L24" s="227" t="s">
        <v>25</v>
      </c>
    </row>
    <row r="25" spans="3:12" ht="6" customHeight="1">
      <c r="C25" s="7"/>
      <c r="D25" s="7"/>
      <c r="E25" s="7"/>
    </row>
    <row r="26" spans="3:12" ht="27.6">
      <c r="C26" s="8" t="s">
        <v>29</v>
      </c>
      <c r="D26" s="11" t="s">
        <v>25</v>
      </c>
      <c r="F26" s="8" t="s">
        <v>19</v>
      </c>
      <c r="G26" s="17" t="s">
        <v>26</v>
      </c>
      <c r="I26" s="20" t="s">
        <v>36</v>
      </c>
      <c r="J26" s="225" t="s">
        <v>25</v>
      </c>
    </row>
    <row r="27" spans="3:12" ht="6" customHeight="1">
      <c r="C27" s="7"/>
      <c r="D27" s="7"/>
      <c r="E27" s="7"/>
    </row>
    <row r="28" spans="3:12" ht="24" customHeight="1">
      <c r="C28" s="8" t="s">
        <v>28</v>
      </c>
      <c r="D28" s="17" t="s">
        <v>26</v>
      </c>
      <c r="F28" s="19" t="s">
        <v>30</v>
      </c>
      <c r="G28" s="6" t="s">
        <v>25</v>
      </c>
    </row>
    <row r="29" spans="3:12" ht="6" customHeight="1">
      <c r="C29" s="7"/>
      <c r="D29" s="7"/>
      <c r="E29" s="7"/>
    </row>
    <row r="30" spans="3:12" ht="14.4" customHeight="1"/>
    <row r="31" spans="3:12" ht="6" customHeight="1">
      <c r="E31" s="7"/>
    </row>
    <row r="32" spans="3:12" ht="14.4" customHeight="1">
      <c r="G32" s="4"/>
    </row>
    <row r="33" spans="1:12" ht="6" customHeight="1">
      <c r="C33" s="7"/>
      <c r="D33" s="7"/>
      <c r="E33" s="7"/>
    </row>
    <row r="34" spans="1:12">
      <c r="A34" s="5" t="s">
        <v>38</v>
      </c>
    </row>
    <row r="35" spans="1:12" ht="6" customHeight="1">
      <c r="C35" s="7"/>
      <c r="D35" s="7"/>
      <c r="E35" s="7"/>
    </row>
    <row r="36" spans="1:12" s="222" customFormat="1" ht="24" customHeight="1">
      <c r="C36" s="8" t="s">
        <v>8876</v>
      </c>
      <c r="D36" s="284" t="s">
        <v>8878</v>
      </c>
      <c r="G36" s="235"/>
    </row>
    <row r="37" spans="1:12" s="222" customFormat="1" ht="6" customHeight="1">
      <c r="C37" s="236"/>
      <c r="D37" s="236"/>
      <c r="E37" s="236"/>
      <c r="G37" s="235"/>
    </row>
    <row r="38" spans="1:12" s="222" customFormat="1" ht="24" customHeight="1">
      <c r="C38" s="223" t="s">
        <v>8877</v>
      </c>
      <c r="D38" s="284" t="s">
        <v>8878</v>
      </c>
      <c r="G38" s="235"/>
    </row>
    <row r="39" spans="1:12" s="222" customFormat="1" ht="6" customHeight="1">
      <c r="G39" s="235"/>
    </row>
    <row r="40" spans="1:12" s="222" customFormat="1" ht="24" customHeight="1">
      <c r="C40" s="8" t="s">
        <v>8875</v>
      </c>
      <c r="D40" s="284" t="s">
        <v>8878</v>
      </c>
      <c r="F40" s="237" t="s">
        <v>49</v>
      </c>
      <c r="G40" s="235"/>
    </row>
    <row r="41" spans="1:12" s="222" customFormat="1" ht="6" customHeight="1">
      <c r="G41" s="235"/>
    </row>
    <row r="42" spans="1:12" s="222" customFormat="1" ht="24" customHeight="1">
      <c r="C42" s="21" t="s">
        <v>39</v>
      </c>
      <c r="D42" s="11" t="s">
        <v>23</v>
      </c>
      <c r="G42" s="235"/>
    </row>
    <row r="43" spans="1:12" s="222" customFormat="1" ht="6" customHeight="1">
      <c r="G43" s="235"/>
    </row>
    <row r="44" spans="1:12" s="222" customFormat="1" ht="24" customHeight="1">
      <c r="C44" s="223" t="s">
        <v>40</v>
      </c>
      <c r="D44" s="223" t="s">
        <v>42</v>
      </c>
      <c r="F44" s="223" t="s">
        <v>48</v>
      </c>
      <c r="G44" s="266" t="s">
        <v>8832</v>
      </c>
      <c r="I44" s="223" t="s">
        <v>50</v>
      </c>
      <c r="J44" s="223" t="s">
        <v>25</v>
      </c>
      <c r="K44" s="238"/>
      <c r="L44" s="223" t="s">
        <v>44</v>
      </c>
    </row>
    <row r="45" spans="1:12" s="222" customFormat="1" ht="6" customHeight="1">
      <c r="G45" s="235"/>
    </row>
    <row r="46" spans="1:12" s="222" customFormat="1" ht="24" customHeight="1">
      <c r="C46" s="223" t="s">
        <v>41</v>
      </c>
      <c r="D46" s="223" t="s">
        <v>45</v>
      </c>
      <c r="F46" s="223" t="s">
        <v>48</v>
      </c>
      <c r="G46" s="266" t="s">
        <v>8832</v>
      </c>
      <c r="I46" s="223" t="s">
        <v>50</v>
      </c>
      <c r="J46" s="223" t="s">
        <v>25</v>
      </c>
      <c r="K46" s="238"/>
      <c r="L46" s="223" t="s">
        <v>44</v>
      </c>
    </row>
    <row r="47" spans="1:12" s="222" customFormat="1" ht="6" customHeight="1">
      <c r="G47" s="235"/>
    </row>
    <row r="48" spans="1:12" s="222" customFormat="1" ht="24" customHeight="1">
      <c r="C48" s="223" t="s">
        <v>52</v>
      </c>
      <c r="D48" s="223" t="s">
        <v>45</v>
      </c>
      <c r="F48" s="223" t="s">
        <v>48</v>
      </c>
      <c r="G48" s="266" t="s">
        <v>8832</v>
      </c>
      <c r="I48" s="223" t="s">
        <v>50</v>
      </c>
      <c r="J48" s="223" t="s">
        <v>25</v>
      </c>
      <c r="K48" s="238"/>
      <c r="L48" s="223" t="s">
        <v>44</v>
      </c>
    </row>
    <row r="49" spans="1:12" s="222" customFormat="1" ht="6" customHeight="1">
      <c r="G49" s="235"/>
    </row>
    <row r="50" spans="1:12" s="222" customFormat="1" ht="24" customHeight="1">
      <c r="C50" s="223" t="s">
        <v>55</v>
      </c>
      <c r="D50" s="223" t="s">
        <v>45</v>
      </c>
      <c r="F50" s="223" t="s">
        <v>48</v>
      </c>
      <c r="G50" s="266" t="s">
        <v>8832</v>
      </c>
      <c r="I50" s="223" t="s">
        <v>50</v>
      </c>
      <c r="J50" s="223" t="s">
        <v>25</v>
      </c>
      <c r="L50" s="223" t="s">
        <v>44</v>
      </c>
    </row>
    <row r="51" spans="1:12" s="222" customFormat="1" ht="6" customHeight="1"/>
    <row r="52" spans="1:12" s="222" customFormat="1" ht="24" customHeight="1">
      <c r="C52" s="223" t="s">
        <v>53</v>
      </c>
      <c r="D52" s="223" t="s">
        <v>45</v>
      </c>
      <c r="F52" s="223" t="s">
        <v>48</v>
      </c>
      <c r="G52" s="266" t="s">
        <v>8832</v>
      </c>
      <c r="I52" s="223" t="s">
        <v>50</v>
      </c>
      <c r="J52" s="223" t="s">
        <v>25</v>
      </c>
      <c r="L52" s="223" t="s">
        <v>44</v>
      </c>
    </row>
    <row r="53" spans="1:12" s="222" customFormat="1" ht="6" customHeight="1"/>
    <row r="54" spans="1:12" s="222" customFormat="1" ht="24" customHeight="1">
      <c r="C54" s="223" t="s">
        <v>46</v>
      </c>
      <c r="D54" s="223" t="s">
        <v>23</v>
      </c>
      <c r="F54" s="223" t="s">
        <v>8830</v>
      </c>
      <c r="G54" s="261" t="s">
        <v>23</v>
      </c>
      <c r="I54" s="223" t="s">
        <v>44</v>
      </c>
    </row>
    <row r="55" spans="1:12" s="222" customFormat="1" ht="6" customHeight="1"/>
    <row r="56" spans="1:12" s="222" customFormat="1" ht="24" customHeight="1">
      <c r="C56" s="223" t="s">
        <v>47</v>
      </c>
      <c r="D56" s="223" t="s">
        <v>43</v>
      </c>
      <c r="F56" s="223" t="s">
        <v>44</v>
      </c>
      <c r="G56" s="248" t="s">
        <v>7945</v>
      </c>
      <c r="I56" s="223" t="s">
        <v>23</v>
      </c>
      <c r="J56" s="249" t="s">
        <v>7946</v>
      </c>
      <c r="L56" s="223" t="s">
        <v>25</v>
      </c>
    </row>
    <row r="57" spans="1:12" s="222" customFormat="1" ht="6" customHeight="1">
      <c r="G57" s="247"/>
    </row>
    <row r="58" spans="1:12" s="222" customFormat="1" ht="24" customHeight="1">
      <c r="C58" s="21" t="s">
        <v>51</v>
      </c>
      <c r="D58" s="223" t="s">
        <v>43</v>
      </c>
    </row>
    <row r="60" spans="1:12" s="222" customFormat="1" ht="24" customHeight="1">
      <c r="A60" s="239" t="s">
        <v>85</v>
      </c>
      <c r="B60" s="223" t="s">
        <v>8826</v>
      </c>
      <c r="C60" s="223" t="s">
        <v>98</v>
      </c>
      <c r="D60" s="223" t="s">
        <v>8888</v>
      </c>
      <c r="F60" s="288" t="s">
        <v>8872</v>
      </c>
      <c r="G60" s="223" t="s">
        <v>99</v>
      </c>
      <c r="I60" s="223" t="s">
        <v>25</v>
      </c>
      <c r="J60" s="288" t="s">
        <v>8889</v>
      </c>
      <c r="L60" s="241" t="s">
        <v>104</v>
      </c>
    </row>
    <row r="61" spans="1:12" s="222" customFormat="1" ht="6" customHeight="1">
      <c r="F61" s="289"/>
      <c r="G61" s="235"/>
      <c r="J61" s="289"/>
    </row>
    <row r="62" spans="1:12" s="222" customFormat="1" ht="24" customHeight="1">
      <c r="B62" s="223" t="s">
        <v>8826</v>
      </c>
      <c r="C62" s="223" t="s">
        <v>100</v>
      </c>
      <c r="D62" s="223" t="s">
        <v>8888</v>
      </c>
      <c r="F62" s="288" t="s">
        <v>8872</v>
      </c>
      <c r="G62" s="223" t="s">
        <v>99</v>
      </c>
      <c r="I62" s="223" t="s">
        <v>25</v>
      </c>
      <c r="J62" s="288" t="s">
        <v>8889</v>
      </c>
      <c r="K62" s="240" t="s">
        <v>103</v>
      </c>
      <c r="L62" s="241" t="s">
        <v>104</v>
      </c>
    </row>
    <row r="63" spans="1:12" s="222" customFormat="1" ht="6" customHeight="1">
      <c r="F63" s="289"/>
      <c r="G63" s="235"/>
      <c r="J63" s="289"/>
    </row>
    <row r="64" spans="1:12" s="222" customFormat="1" ht="24" customHeight="1">
      <c r="B64" s="290" t="s">
        <v>8826</v>
      </c>
      <c r="C64" s="290" t="s">
        <v>100</v>
      </c>
      <c r="D64" s="290" t="s">
        <v>8888</v>
      </c>
      <c r="E64" s="291"/>
      <c r="F64" s="292" t="s">
        <v>8872</v>
      </c>
      <c r="G64" s="290" t="s">
        <v>99</v>
      </c>
      <c r="H64" s="291"/>
      <c r="I64" s="290" t="s">
        <v>25</v>
      </c>
      <c r="J64" s="292" t="s">
        <v>8889</v>
      </c>
      <c r="L64" s="241" t="s">
        <v>104</v>
      </c>
    </row>
    <row r="65" spans="2:12" s="222" customFormat="1" ht="6" customHeight="1">
      <c r="B65" s="291"/>
      <c r="C65" s="291"/>
      <c r="D65" s="291"/>
      <c r="E65" s="291"/>
      <c r="F65" s="293"/>
      <c r="G65" s="294"/>
      <c r="H65" s="291"/>
      <c r="I65" s="291"/>
      <c r="J65" s="293"/>
    </row>
    <row r="66" spans="2:12" s="222" customFormat="1" ht="24" customHeight="1">
      <c r="B66" s="290" t="s">
        <v>8826</v>
      </c>
      <c r="C66" s="290" t="s">
        <v>100</v>
      </c>
      <c r="D66" s="290" t="s">
        <v>8888</v>
      </c>
      <c r="E66" s="291"/>
      <c r="F66" s="292" t="s">
        <v>8872</v>
      </c>
      <c r="G66" s="290" t="s">
        <v>99</v>
      </c>
      <c r="H66" s="291"/>
      <c r="I66" s="290" t="s">
        <v>25</v>
      </c>
      <c r="J66" s="292" t="s">
        <v>8889</v>
      </c>
      <c r="L66" s="241" t="s">
        <v>104</v>
      </c>
    </row>
    <row r="67" spans="2:12" s="222" customFormat="1" ht="6" customHeight="1">
      <c r="B67" s="291"/>
      <c r="C67" s="291"/>
      <c r="D67" s="291"/>
      <c r="E67" s="291"/>
      <c r="F67" s="293"/>
      <c r="G67" s="294"/>
      <c r="H67" s="291"/>
      <c r="I67" s="291"/>
      <c r="J67" s="293"/>
    </row>
    <row r="68" spans="2:12" s="222" customFormat="1" ht="24" customHeight="1">
      <c r="B68" s="290" t="s">
        <v>8826</v>
      </c>
      <c r="C68" s="290" t="s">
        <v>100</v>
      </c>
      <c r="D68" s="290" t="s">
        <v>8888</v>
      </c>
      <c r="E68" s="291"/>
      <c r="F68" s="292" t="s">
        <v>8872</v>
      </c>
      <c r="G68" s="290" t="s">
        <v>99</v>
      </c>
      <c r="H68" s="291"/>
      <c r="I68" s="290" t="s">
        <v>25</v>
      </c>
      <c r="J68" s="292" t="s">
        <v>8889</v>
      </c>
      <c r="L68" s="241" t="s">
        <v>104</v>
      </c>
    </row>
    <row r="69" spans="2:12" s="222" customFormat="1" ht="6" customHeight="1">
      <c r="B69" s="291"/>
      <c r="C69" s="291"/>
      <c r="D69" s="291"/>
      <c r="E69" s="291"/>
      <c r="F69" s="291"/>
      <c r="G69" s="294"/>
      <c r="H69" s="291"/>
      <c r="I69" s="291"/>
      <c r="J69" s="293"/>
    </row>
    <row r="70" spans="2:12" s="222" customFormat="1" ht="27.6">
      <c r="B70" s="223" t="s">
        <v>8826</v>
      </c>
      <c r="C70" s="9" t="s">
        <v>54</v>
      </c>
      <c r="D70" s="223" t="s">
        <v>8888</v>
      </c>
      <c r="F70" s="288" t="s">
        <v>8872</v>
      </c>
      <c r="G70" s="223" t="s">
        <v>99</v>
      </c>
      <c r="I70" s="223" t="s">
        <v>25</v>
      </c>
      <c r="J70" s="288" t="s">
        <v>8889</v>
      </c>
      <c r="L70" s="241" t="s">
        <v>104</v>
      </c>
    </row>
    <row r="71" spans="2:12" s="222" customFormat="1" ht="6" customHeight="1">
      <c r="D71" s="242"/>
      <c r="F71" s="242"/>
      <c r="G71" s="242"/>
      <c r="I71" s="242"/>
      <c r="J71" s="289"/>
    </row>
    <row r="72" spans="2:12" s="222" customFormat="1" ht="48.6" customHeight="1">
      <c r="B72" s="223" t="s">
        <v>8826</v>
      </c>
      <c r="C72" s="8" t="s">
        <v>27</v>
      </c>
      <c r="D72" s="223" t="s">
        <v>97</v>
      </c>
      <c r="F72" s="243" t="s">
        <v>8829</v>
      </c>
      <c r="G72" s="223" t="s">
        <v>99</v>
      </c>
      <c r="I72" s="223" t="s">
        <v>25</v>
      </c>
      <c r="J72" s="288" t="s">
        <v>8889</v>
      </c>
      <c r="L72" s="241" t="s">
        <v>104</v>
      </c>
    </row>
    <row r="73" spans="2:12" s="222" customFormat="1" ht="6" customHeight="1">
      <c r="G73" s="235"/>
      <c r="J73" s="289"/>
    </row>
    <row r="74" spans="2:12" s="222" customFormat="1" ht="24" customHeight="1">
      <c r="B74" s="223" t="s">
        <v>8826</v>
      </c>
      <c r="C74" s="223" t="s">
        <v>101</v>
      </c>
      <c r="D74" s="223" t="s">
        <v>8888</v>
      </c>
      <c r="F74" s="288" t="s">
        <v>8872</v>
      </c>
      <c r="G74" s="223" t="s">
        <v>99</v>
      </c>
      <c r="I74" s="223" t="s">
        <v>25</v>
      </c>
      <c r="J74" s="288" t="s">
        <v>8889</v>
      </c>
      <c r="K74" s="240" t="s">
        <v>103</v>
      </c>
      <c r="L74" s="241" t="s">
        <v>104</v>
      </c>
    </row>
    <row r="75" spans="2:12" s="222" customFormat="1" ht="6" customHeight="1">
      <c r="F75" s="289"/>
      <c r="G75" s="235"/>
      <c r="J75" s="289"/>
    </row>
    <row r="76" spans="2:12" s="222" customFormat="1" ht="24" customHeight="1">
      <c r="B76" s="290" t="s">
        <v>8826</v>
      </c>
      <c r="C76" s="290" t="s">
        <v>101</v>
      </c>
      <c r="D76" s="290" t="s">
        <v>8888</v>
      </c>
      <c r="E76" s="291"/>
      <c r="F76" s="292" t="s">
        <v>8872</v>
      </c>
      <c r="G76" s="290" t="s">
        <v>99</v>
      </c>
      <c r="H76" s="291"/>
      <c r="I76" s="290" t="s">
        <v>25</v>
      </c>
      <c r="J76" s="292" t="s">
        <v>8889</v>
      </c>
      <c r="L76" s="241" t="s">
        <v>104</v>
      </c>
    </row>
    <row r="77" spans="2:12" s="222" customFormat="1" ht="6" customHeight="1">
      <c r="B77" s="291"/>
      <c r="C77" s="291"/>
      <c r="D77" s="291"/>
      <c r="E77" s="291"/>
      <c r="F77" s="293"/>
      <c r="G77" s="294"/>
      <c r="H77" s="291"/>
      <c r="I77" s="291"/>
      <c r="J77" s="293"/>
    </row>
    <row r="78" spans="2:12" s="222" customFormat="1" ht="24" customHeight="1">
      <c r="B78" s="290" t="s">
        <v>8826</v>
      </c>
      <c r="C78" s="290" t="s">
        <v>101</v>
      </c>
      <c r="D78" s="290" t="s">
        <v>8888</v>
      </c>
      <c r="E78" s="291"/>
      <c r="F78" s="292" t="s">
        <v>8872</v>
      </c>
      <c r="G78" s="290" t="s">
        <v>99</v>
      </c>
      <c r="H78" s="291"/>
      <c r="I78" s="290" t="s">
        <v>25</v>
      </c>
      <c r="J78" s="292" t="s">
        <v>8889</v>
      </c>
      <c r="L78" s="241" t="s">
        <v>104</v>
      </c>
    </row>
    <row r="79" spans="2:12" s="222" customFormat="1" ht="6" customHeight="1">
      <c r="B79" s="291"/>
      <c r="C79" s="291"/>
      <c r="D79" s="291"/>
      <c r="E79" s="291"/>
      <c r="F79" s="293"/>
      <c r="G79" s="294"/>
      <c r="H79" s="291"/>
      <c r="I79" s="291"/>
      <c r="J79" s="293"/>
    </row>
    <row r="80" spans="2:12" s="222" customFormat="1" ht="24" customHeight="1">
      <c r="B80" s="290" t="s">
        <v>8826</v>
      </c>
      <c r="C80" s="290" t="s">
        <v>101</v>
      </c>
      <c r="D80" s="290" t="s">
        <v>8888</v>
      </c>
      <c r="E80" s="291"/>
      <c r="F80" s="292" t="s">
        <v>8872</v>
      </c>
      <c r="G80" s="290" t="s">
        <v>99</v>
      </c>
      <c r="H80" s="291"/>
      <c r="I80" s="290" t="s">
        <v>25</v>
      </c>
      <c r="J80" s="292" t="s">
        <v>8889</v>
      </c>
      <c r="L80" s="241" t="s">
        <v>104</v>
      </c>
    </row>
    <row r="81" spans="2:10" s="222" customFormat="1" ht="6" customHeight="1">
      <c r="G81" s="235"/>
    </row>
    <row r="82" spans="2:10" s="222" customFormat="1" ht="27.6">
      <c r="B82" s="18" t="s">
        <v>56</v>
      </c>
      <c r="C82" s="223" t="s">
        <v>8828</v>
      </c>
      <c r="F82" s="244" t="s">
        <v>65</v>
      </c>
      <c r="G82" s="223" t="s">
        <v>7909</v>
      </c>
      <c r="I82" s="245" t="s">
        <v>71</v>
      </c>
      <c r="J82" s="223" t="s">
        <v>7915</v>
      </c>
    </row>
    <row r="83" spans="2:10" s="222" customFormat="1" ht="6" customHeight="1"/>
    <row r="84" spans="2:10" s="222" customFormat="1" ht="27.6">
      <c r="B84" s="18" t="s">
        <v>57</v>
      </c>
      <c r="C84" s="223" t="s">
        <v>8828</v>
      </c>
      <c r="F84" s="245" t="s">
        <v>66</v>
      </c>
      <c r="G84" s="223" t="s">
        <v>7910</v>
      </c>
      <c r="I84" s="245" t="s">
        <v>72</v>
      </c>
      <c r="J84" s="223" t="s">
        <v>7916</v>
      </c>
    </row>
    <row r="85" spans="2:10" s="222" customFormat="1" ht="6" customHeight="1"/>
    <row r="86" spans="2:10" s="222" customFormat="1" ht="27.6">
      <c r="B86" s="18" t="s">
        <v>58</v>
      </c>
      <c r="C86" s="223" t="s">
        <v>8828</v>
      </c>
      <c r="F86" s="245" t="s">
        <v>67</v>
      </c>
      <c r="G86" s="223" t="s">
        <v>7911</v>
      </c>
      <c r="I86" s="245" t="s">
        <v>73</v>
      </c>
      <c r="J86" s="223" t="s">
        <v>7917</v>
      </c>
    </row>
    <row r="87" spans="2:10" s="222" customFormat="1" ht="6" customHeight="1"/>
    <row r="88" spans="2:10" s="222" customFormat="1" ht="27.6">
      <c r="B88" s="18" t="s">
        <v>59</v>
      </c>
      <c r="C88" s="223" t="s">
        <v>8828</v>
      </c>
      <c r="F88" s="245" t="s">
        <v>68</v>
      </c>
      <c r="G88" s="223" t="s">
        <v>7912</v>
      </c>
      <c r="I88" s="245" t="s">
        <v>74</v>
      </c>
      <c r="J88" s="223" t="s">
        <v>7918</v>
      </c>
    </row>
    <row r="89" spans="2:10" s="222" customFormat="1" ht="6" customHeight="1"/>
    <row r="90" spans="2:10" s="222" customFormat="1" ht="27.6">
      <c r="B90" s="18" t="s">
        <v>60</v>
      </c>
      <c r="C90" s="223" t="s">
        <v>8828</v>
      </c>
      <c r="F90" s="245" t="s">
        <v>69</v>
      </c>
      <c r="G90" s="223" t="s">
        <v>7913</v>
      </c>
      <c r="I90" s="245" t="s">
        <v>64</v>
      </c>
      <c r="J90" s="223" t="s">
        <v>23</v>
      </c>
    </row>
    <row r="91" spans="2:10" s="222" customFormat="1" ht="6" customHeight="1"/>
    <row r="92" spans="2:10" s="222" customFormat="1" ht="30.6" customHeight="1">
      <c r="B92" s="18" t="s">
        <v>61</v>
      </c>
      <c r="C92" s="223" t="s">
        <v>8828</v>
      </c>
      <c r="F92" s="245" t="s">
        <v>70</v>
      </c>
      <c r="G92" s="223" t="s">
        <v>7914</v>
      </c>
    </row>
    <row r="93" spans="2:10" s="222" customFormat="1" ht="6" customHeight="1"/>
    <row r="94" spans="2:10" s="222" customFormat="1" ht="27.6">
      <c r="B94" s="18" t="s">
        <v>62</v>
      </c>
      <c r="C94" s="223" t="s">
        <v>8828</v>
      </c>
    </row>
    <row r="95" spans="2:10" s="222" customFormat="1" ht="6" customHeight="1"/>
    <row r="96" spans="2:10" s="222" customFormat="1" ht="13.8">
      <c r="B96" s="18" t="s">
        <v>63</v>
      </c>
      <c r="C96" s="223" t="s">
        <v>8828</v>
      </c>
    </row>
    <row r="97" spans="2:11" s="222" customFormat="1" ht="6" customHeight="1"/>
    <row r="98" spans="2:11" s="222" customFormat="1" ht="24" customHeight="1">
      <c r="B98" s="223" t="s">
        <v>81</v>
      </c>
      <c r="C98" s="341" t="s">
        <v>23</v>
      </c>
      <c r="D98" s="341"/>
      <c r="E98" s="341"/>
      <c r="F98" s="341"/>
      <c r="G98" s="341"/>
    </row>
    <row r="99" spans="2:11" s="222" customFormat="1" ht="6" customHeight="1"/>
    <row r="100" spans="2:11" s="222" customFormat="1" ht="24" customHeight="1">
      <c r="B100" s="223" t="s">
        <v>82</v>
      </c>
      <c r="C100" s="341" t="s">
        <v>23</v>
      </c>
      <c r="D100" s="341"/>
      <c r="E100" s="341"/>
      <c r="F100" s="341"/>
      <c r="G100" s="341"/>
      <c r="I100" s="223" t="s">
        <v>8851</v>
      </c>
      <c r="J100" s="288" t="s">
        <v>8872</v>
      </c>
      <c r="K100" s="326" t="s">
        <v>103</v>
      </c>
    </row>
    <row r="101" spans="2:11" s="222" customFormat="1" ht="6" customHeight="1"/>
    <row r="102" spans="2:11" s="222" customFormat="1" ht="24" customHeight="1">
      <c r="B102" s="327"/>
      <c r="C102" s="340" t="s">
        <v>23</v>
      </c>
      <c r="D102" s="340"/>
      <c r="E102" s="340"/>
      <c r="F102" s="340"/>
      <c r="G102" s="340"/>
      <c r="H102" s="291"/>
      <c r="I102" s="290" t="s">
        <v>8851</v>
      </c>
      <c r="J102" s="292" t="s">
        <v>8872</v>
      </c>
      <c r="K102" s="328"/>
    </row>
    <row r="103" spans="2:11" s="222" customFormat="1" ht="6" customHeight="1">
      <c r="C103" s="291"/>
      <c r="D103" s="291"/>
      <c r="E103" s="291"/>
      <c r="F103" s="291"/>
      <c r="G103" s="291"/>
      <c r="H103" s="291"/>
      <c r="I103" s="291"/>
      <c r="J103" s="291"/>
    </row>
    <row r="104" spans="2:11" s="222" customFormat="1" ht="24" customHeight="1">
      <c r="B104" s="327"/>
      <c r="C104" s="340" t="s">
        <v>23</v>
      </c>
      <c r="D104" s="340"/>
      <c r="E104" s="340"/>
      <c r="F104" s="340"/>
      <c r="G104" s="340"/>
      <c r="H104" s="291"/>
      <c r="I104" s="290" t="s">
        <v>8851</v>
      </c>
      <c r="J104" s="292" t="s">
        <v>8872</v>
      </c>
      <c r="K104" s="328"/>
    </row>
    <row r="105" spans="2:11" s="222" customFormat="1" ht="6" customHeight="1"/>
    <row r="106" spans="2:11" s="222" customFormat="1" ht="24" customHeight="1">
      <c r="B106" s="223" t="s">
        <v>83</v>
      </c>
      <c r="C106" s="341" t="s">
        <v>23</v>
      </c>
      <c r="D106" s="341"/>
      <c r="E106" s="341"/>
      <c r="F106" s="341"/>
      <c r="G106" s="341"/>
    </row>
    <row r="107" spans="2:11" s="222" customFormat="1" ht="6" customHeight="1"/>
    <row r="108" spans="2:11" s="222" customFormat="1" ht="24" customHeight="1">
      <c r="B108" s="223" t="s">
        <v>84</v>
      </c>
      <c r="C108" s="341" t="s">
        <v>23</v>
      </c>
      <c r="D108" s="341"/>
      <c r="E108" s="341"/>
      <c r="F108" s="341"/>
      <c r="G108" s="341"/>
      <c r="I108" s="223" t="s">
        <v>8851</v>
      </c>
      <c r="J108" s="288" t="s">
        <v>8872</v>
      </c>
      <c r="K108" s="326" t="s">
        <v>103</v>
      </c>
    </row>
    <row r="109" spans="2:11" s="222" customFormat="1" ht="6" customHeight="1"/>
    <row r="110" spans="2:11" s="222" customFormat="1" ht="24" customHeight="1">
      <c r="B110" s="327"/>
      <c r="C110" s="340" t="s">
        <v>23</v>
      </c>
      <c r="D110" s="340"/>
      <c r="E110" s="340"/>
      <c r="F110" s="340"/>
      <c r="G110" s="340"/>
      <c r="H110" s="291"/>
      <c r="I110" s="290" t="s">
        <v>8851</v>
      </c>
      <c r="J110" s="292" t="s">
        <v>8872</v>
      </c>
      <c r="K110" s="328"/>
    </row>
    <row r="111" spans="2:11" s="222" customFormat="1" ht="6" customHeight="1">
      <c r="C111" s="291"/>
      <c r="D111" s="291"/>
      <c r="E111" s="291"/>
      <c r="F111" s="291"/>
      <c r="G111" s="291"/>
      <c r="H111" s="291"/>
      <c r="I111" s="291"/>
      <c r="J111" s="291"/>
    </row>
    <row r="112" spans="2:11" s="222" customFormat="1" ht="24" customHeight="1">
      <c r="B112" s="327"/>
      <c r="C112" s="340" t="s">
        <v>23</v>
      </c>
      <c r="D112" s="340"/>
      <c r="E112" s="340"/>
      <c r="F112" s="340"/>
      <c r="G112" s="340"/>
      <c r="H112" s="291"/>
      <c r="I112" s="290" t="s">
        <v>8851</v>
      </c>
      <c r="J112" s="292" t="s">
        <v>8872</v>
      </c>
      <c r="K112" s="328"/>
    </row>
    <row r="113" spans="1:10" s="222" customFormat="1" ht="6" customHeight="1"/>
    <row r="114" spans="1:10" s="222" customFormat="1" ht="27" customHeight="1">
      <c r="G114" s="235"/>
    </row>
    <row r="115" spans="1:10" s="222" customFormat="1" ht="27" customHeight="1">
      <c r="G115" s="235"/>
    </row>
    <row r="116" spans="1:10" s="222" customFormat="1" ht="13.8">
      <c r="A116" s="239" t="s">
        <v>86</v>
      </c>
      <c r="G116" s="235"/>
    </row>
    <row r="117" spans="1:10" s="222" customFormat="1" ht="6" customHeight="1">
      <c r="G117" s="235"/>
    </row>
    <row r="118" spans="1:10" s="222" customFormat="1" ht="41.4">
      <c r="A118" s="239"/>
      <c r="B118" s="243" t="s">
        <v>94</v>
      </c>
      <c r="C118" s="27" t="s">
        <v>75</v>
      </c>
      <c r="D118" s="223" t="s">
        <v>88</v>
      </c>
      <c r="F118" s="28" t="s">
        <v>76</v>
      </c>
      <c r="G118" s="243" t="s">
        <v>93</v>
      </c>
      <c r="I118" s="27" t="s">
        <v>77</v>
      </c>
      <c r="J118" s="223" t="s">
        <v>25</v>
      </c>
    </row>
    <row r="119" spans="1:10" s="222" customFormat="1" ht="6" customHeight="1">
      <c r="D119" s="246"/>
    </row>
    <row r="120" spans="1:10" s="222" customFormat="1" ht="27.6">
      <c r="B120" s="243" t="s">
        <v>94</v>
      </c>
      <c r="C120" s="23" t="s">
        <v>78</v>
      </c>
      <c r="D120" s="223" t="s">
        <v>88</v>
      </c>
      <c r="F120" s="23" t="s">
        <v>79</v>
      </c>
      <c r="G120" s="223" t="s">
        <v>25</v>
      </c>
    </row>
    <row r="121" spans="1:10" s="222" customFormat="1" ht="6" customHeight="1">
      <c r="D121" s="246"/>
    </row>
    <row r="122" spans="1:10" s="222" customFormat="1" ht="27.6">
      <c r="B122" s="243" t="s">
        <v>94</v>
      </c>
      <c r="C122" s="23" t="s">
        <v>87</v>
      </c>
      <c r="D122" s="223" t="s">
        <v>88</v>
      </c>
      <c r="F122" s="23" t="s">
        <v>80</v>
      </c>
      <c r="G122" s="223" t="s">
        <v>25</v>
      </c>
    </row>
    <row r="123" spans="1:10" ht="6" customHeight="1">
      <c r="D123" s="24"/>
      <c r="G123" s="4"/>
    </row>
    <row r="125" spans="1:10" ht="6" customHeight="1">
      <c r="D125" s="24"/>
      <c r="G125" s="4"/>
    </row>
    <row r="127" spans="1:10" ht="6" customHeight="1">
      <c r="D127" s="24"/>
      <c r="G127" s="4"/>
    </row>
    <row r="129" spans="4:7" ht="6" customHeight="1">
      <c r="D129" s="24"/>
      <c r="G129" s="4"/>
    </row>
  </sheetData>
  <mergeCells count="8">
    <mergeCell ref="C110:G110"/>
    <mergeCell ref="C112:G112"/>
    <mergeCell ref="C98:G98"/>
    <mergeCell ref="C100:G100"/>
    <mergeCell ref="C106:G106"/>
    <mergeCell ref="C108:G108"/>
    <mergeCell ref="C102:G102"/>
    <mergeCell ref="C104:G10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F3A79-C85F-4785-A193-E8846807E6AD}">
  <dimension ref="C3:G11"/>
  <sheetViews>
    <sheetView workbookViewId="0">
      <selection activeCell="E14" sqref="E14"/>
    </sheetView>
  </sheetViews>
  <sheetFormatPr defaultRowHeight="14.4"/>
  <cols>
    <col min="1" max="2" width="8.88671875" style="1"/>
    <col min="3" max="3" width="37.44140625" style="1" customWidth="1"/>
    <col min="4" max="4" width="15.5546875" style="1" customWidth="1"/>
    <col min="5" max="5" width="31.21875" style="1" customWidth="1"/>
    <col min="6" max="6" width="15.5546875" style="1" customWidth="1"/>
    <col min="7" max="7" width="31.21875" style="1" customWidth="1"/>
    <col min="8" max="16384" width="8.88671875" style="1"/>
  </cols>
  <sheetData>
    <row r="3" spans="3:7">
      <c r="C3" s="263"/>
      <c r="D3" s="345" t="s">
        <v>8834</v>
      </c>
      <c r="E3" s="345"/>
      <c r="F3" s="345"/>
      <c r="G3" s="345"/>
    </row>
    <row r="4" spans="3:7" ht="28.8">
      <c r="C4" s="264"/>
      <c r="D4" s="274" t="s">
        <v>8835</v>
      </c>
      <c r="E4" s="267" t="s">
        <v>8847</v>
      </c>
      <c r="F4" s="274" t="s">
        <v>8837</v>
      </c>
      <c r="G4" s="267" t="s">
        <v>8843</v>
      </c>
    </row>
    <row r="5" spans="3:7" ht="28.8" customHeight="1">
      <c r="C5" s="264"/>
      <c r="D5" s="274" t="s">
        <v>7947</v>
      </c>
      <c r="E5" s="342" t="s">
        <v>8844</v>
      </c>
      <c r="F5" s="343"/>
      <c r="G5" s="344"/>
    </row>
    <row r="6" spans="3:7" ht="28.8">
      <c r="C6" s="264"/>
      <c r="D6" s="274" t="s">
        <v>8838</v>
      </c>
      <c r="E6" s="267" t="s">
        <v>8842</v>
      </c>
      <c r="F6" s="274" t="s">
        <v>8836</v>
      </c>
      <c r="G6" s="267" t="s">
        <v>8848</v>
      </c>
    </row>
    <row r="7" spans="3:7" ht="28.8">
      <c r="C7" s="264"/>
      <c r="D7" s="274" t="s">
        <v>8841</v>
      </c>
      <c r="E7" s="267" t="s">
        <v>8846</v>
      </c>
      <c r="F7" s="274" t="s">
        <v>8854</v>
      </c>
      <c r="G7" s="267" t="s">
        <v>8855</v>
      </c>
    </row>
    <row r="8" spans="3:7" ht="28.8">
      <c r="C8" s="264"/>
      <c r="D8" s="274" t="s">
        <v>8839</v>
      </c>
      <c r="E8" s="267" t="s">
        <v>8849</v>
      </c>
      <c r="F8" s="274" t="s">
        <v>8840</v>
      </c>
      <c r="G8" s="267" t="s">
        <v>8850</v>
      </c>
    </row>
    <row r="9" spans="3:7">
      <c r="C9" s="264"/>
      <c r="D9" s="275" t="s">
        <v>8856</v>
      </c>
      <c r="E9" s="268" t="s">
        <v>8857</v>
      </c>
      <c r="F9" s="268" t="s">
        <v>8858</v>
      </c>
      <c r="G9" s="269" t="s">
        <v>8859</v>
      </c>
    </row>
    <row r="10" spans="3:7" ht="21" customHeight="1">
      <c r="C10" s="264"/>
      <c r="D10" s="276"/>
      <c r="E10" s="270" t="s">
        <v>8860</v>
      </c>
      <c r="F10" s="271" t="s">
        <v>8861</v>
      </c>
      <c r="G10" s="272"/>
    </row>
    <row r="11" spans="3:7" ht="28.8" customHeight="1">
      <c r="C11" s="265"/>
      <c r="D11" s="277" t="s">
        <v>8853</v>
      </c>
      <c r="E11" s="346" t="s">
        <v>8862</v>
      </c>
      <c r="F11" s="347"/>
      <c r="G11" s="348"/>
    </row>
  </sheetData>
  <mergeCells count="3">
    <mergeCell ref="E5:G5"/>
    <mergeCell ref="D3:G3"/>
    <mergeCell ref="E11:G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4F3F-6B98-4E02-B124-D12725CA1CB5}">
  <dimension ref="A1"/>
  <sheetViews>
    <sheetView workbookViewId="0">
      <selection activeCell="H24" sqref="H24"/>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CA14-939F-4FAF-9316-0E8C1A034994}">
  <sheetPr>
    <pageSetUpPr fitToPage="1"/>
  </sheetPr>
  <dimension ref="A1:AY53"/>
  <sheetViews>
    <sheetView showGridLines="0" zoomScale="60" zoomScaleNormal="60" zoomScaleSheetLayoutView="83" workbookViewId="0">
      <pane xSplit="5" ySplit="7" topLeftCell="F8" activePane="bottomRight" state="frozen"/>
      <selection pane="topRight" activeCell="L1" sqref="L1"/>
      <selection pane="bottomLeft" activeCell="A8" sqref="A8"/>
      <selection pane="bottomRight" activeCell="G18" sqref="G18"/>
    </sheetView>
  </sheetViews>
  <sheetFormatPr defaultColWidth="9.44140625" defaultRowHeight="13.8"/>
  <cols>
    <col min="1" max="1" width="10.5546875" style="162" bestFit="1" customWidth="1"/>
    <col min="2" max="2" width="11.5546875" style="162" bestFit="1" customWidth="1"/>
    <col min="3" max="3" width="12.44140625" style="210" customWidth="1"/>
    <col min="4" max="4" width="14.5546875" style="210" customWidth="1"/>
    <col min="5" max="5" width="12.44140625" style="207" customWidth="1"/>
    <col min="6" max="6" width="14" style="210" customWidth="1"/>
    <col min="7" max="7" width="21.5546875" style="207" customWidth="1"/>
    <col min="8" max="8" width="13" style="207" bestFit="1" customWidth="1"/>
    <col min="9" max="9" width="13.44140625" style="210" customWidth="1"/>
    <col min="10" max="10" width="20.5546875" style="207" customWidth="1"/>
    <col min="11" max="11" width="18.5546875" style="207" customWidth="1"/>
    <col min="12" max="12" width="18.5546875" style="208" customWidth="1"/>
    <col min="13" max="13" width="20.44140625" style="208" customWidth="1"/>
    <col min="14" max="14" width="10.5546875" style="207" customWidth="1"/>
    <col min="15" max="15" width="18.44140625" style="207" customWidth="1"/>
    <col min="16" max="16" width="28" style="208" customWidth="1"/>
    <col min="17" max="17" width="26.5546875" style="207" customWidth="1"/>
    <col min="18" max="18" width="11.44140625" style="153" customWidth="1"/>
    <col min="19" max="19" width="13.5546875" style="153" customWidth="1"/>
    <col min="20" max="20" width="29.44140625" style="210" customWidth="1"/>
    <col min="21" max="21" width="28.5546875" style="210" bestFit="1" customWidth="1"/>
    <col min="22" max="22" width="13.44140625" style="210" customWidth="1"/>
    <col min="23" max="23" width="12.44140625" style="210" customWidth="1"/>
    <col min="24" max="24" width="13.44140625" style="162" customWidth="1"/>
    <col min="25" max="25" width="18.44140625" style="162" customWidth="1"/>
    <col min="26" max="26" width="13.44140625" style="162" customWidth="1"/>
    <col min="27" max="27" width="28" style="153" customWidth="1"/>
    <col min="28" max="29" width="28.44140625" style="153" customWidth="1"/>
    <col min="30" max="35" width="13.5546875" style="153" customWidth="1"/>
    <col min="36" max="46" width="13.5546875" style="162" customWidth="1"/>
    <col min="47" max="47" width="25.5546875" style="207" customWidth="1"/>
    <col min="48" max="51" width="12.44140625" style="182" customWidth="1"/>
    <col min="52" max="16384" width="9.44140625" style="182"/>
  </cols>
  <sheetData>
    <row r="1" spans="1:51" s="115" customFormat="1" ht="16.5" customHeight="1">
      <c r="A1" s="104"/>
      <c r="B1" s="104"/>
      <c r="C1" s="105"/>
      <c r="D1" s="105"/>
      <c r="E1" s="105"/>
      <c r="F1" s="105"/>
      <c r="G1" s="105"/>
      <c r="H1" s="105"/>
      <c r="I1" s="105"/>
      <c r="J1" s="106"/>
      <c r="K1" s="107"/>
      <c r="L1" s="107"/>
      <c r="M1" s="105"/>
      <c r="N1" s="108"/>
      <c r="O1" s="108"/>
      <c r="P1" s="109"/>
      <c r="Q1" s="109"/>
      <c r="R1" s="110"/>
      <c r="S1" s="110"/>
      <c r="T1" s="109"/>
      <c r="U1" s="111"/>
      <c r="V1" s="112"/>
      <c r="W1" s="112"/>
      <c r="X1" s="113"/>
      <c r="Y1" s="113"/>
      <c r="Z1" s="113"/>
      <c r="AA1" s="110"/>
      <c r="AB1" s="110"/>
      <c r="AC1" s="110"/>
      <c r="AD1" s="110"/>
      <c r="AE1" s="110"/>
      <c r="AF1" s="110"/>
      <c r="AG1" s="110"/>
      <c r="AH1" s="110"/>
      <c r="AI1" s="110"/>
      <c r="AJ1" s="113"/>
      <c r="AK1" s="113"/>
      <c r="AL1" s="113"/>
      <c r="AM1" s="113"/>
      <c r="AN1" s="113"/>
      <c r="AO1" s="113"/>
      <c r="AP1" s="113"/>
      <c r="AQ1" s="113"/>
      <c r="AR1" s="113"/>
      <c r="AS1" s="113"/>
      <c r="AT1" s="113"/>
      <c r="AU1" s="114"/>
    </row>
    <row r="2" spans="1:51" s="120" customFormat="1" ht="15" customHeight="1">
      <c r="A2" s="116"/>
      <c r="B2" s="116"/>
      <c r="C2" s="118"/>
      <c r="D2" s="116" t="s">
        <v>7921</v>
      </c>
      <c r="E2" s="118"/>
      <c r="F2" s="119"/>
      <c r="G2" s="118"/>
      <c r="H2" s="119"/>
      <c r="J2" s="118"/>
      <c r="M2" s="117"/>
      <c r="N2" s="117"/>
      <c r="Q2" s="117"/>
      <c r="R2" s="119"/>
      <c r="S2" s="121"/>
      <c r="T2" s="121"/>
      <c r="U2" s="118"/>
      <c r="V2" s="118"/>
      <c r="W2" s="118"/>
      <c r="X2" s="118"/>
      <c r="Y2" s="122"/>
      <c r="Z2" s="122"/>
      <c r="AA2" s="122"/>
      <c r="AB2" s="121"/>
      <c r="AC2" s="121"/>
      <c r="AD2" s="121"/>
      <c r="AE2" s="121"/>
      <c r="AF2" s="121"/>
      <c r="AG2" s="121"/>
      <c r="AH2" s="121"/>
      <c r="AI2" s="121"/>
      <c r="AJ2" s="121"/>
      <c r="AK2" s="122"/>
      <c r="AL2" s="122"/>
      <c r="AM2" s="122"/>
      <c r="AN2" s="122"/>
      <c r="AO2" s="122"/>
      <c r="AP2" s="122"/>
      <c r="AQ2" s="122"/>
      <c r="AR2" s="122"/>
      <c r="AS2" s="122"/>
      <c r="AT2" s="122"/>
      <c r="AU2" s="122"/>
    </row>
    <row r="3" spans="1:51" s="136" customFormat="1">
      <c r="A3" s="123"/>
      <c r="B3" s="123"/>
      <c r="C3" s="125"/>
      <c r="D3" s="126" t="s">
        <v>7922</v>
      </c>
      <c r="E3" s="127"/>
      <c r="F3" s="127"/>
      <c r="G3" s="127"/>
      <c r="H3" s="128"/>
      <c r="I3" s="128"/>
      <c r="J3" s="128"/>
      <c r="K3" s="129"/>
      <c r="L3" s="129"/>
      <c r="M3" s="130"/>
      <c r="N3" s="128"/>
      <c r="O3" s="130"/>
      <c r="P3" s="131"/>
      <c r="Q3" s="126" t="s">
        <v>7923</v>
      </c>
      <c r="R3" s="130"/>
      <c r="S3" s="130"/>
      <c r="T3" s="130"/>
      <c r="U3" s="127"/>
      <c r="V3" s="127"/>
      <c r="W3" s="132"/>
      <c r="X3" s="132"/>
      <c r="Y3" s="127"/>
      <c r="Z3" s="127"/>
      <c r="AA3" s="128"/>
      <c r="AB3" s="128"/>
      <c r="AC3" s="133"/>
      <c r="AD3" s="134" t="s">
        <v>7924</v>
      </c>
      <c r="AE3" s="134"/>
      <c r="AF3" s="129"/>
      <c r="AG3" s="135"/>
      <c r="AH3" s="132"/>
      <c r="AI3" s="129"/>
      <c r="AJ3" s="132"/>
      <c r="AK3" s="132"/>
      <c r="AL3" s="132"/>
      <c r="AM3" s="132"/>
      <c r="AN3" s="132"/>
      <c r="AO3" s="134" t="s">
        <v>7925</v>
      </c>
      <c r="AP3" s="124"/>
      <c r="AQ3" s="129"/>
      <c r="AR3" s="130"/>
      <c r="AS3" s="124"/>
      <c r="AT3" s="124"/>
      <c r="AU3" s="124"/>
      <c r="AV3" s="124"/>
      <c r="AW3" s="124"/>
      <c r="AX3" s="124"/>
      <c r="AY3" s="125"/>
    </row>
    <row r="4" spans="1:51" s="136" customFormat="1" ht="15" customHeight="1">
      <c r="A4" s="257"/>
      <c r="B4" s="137"/>
      <c r="C4" s="138"/>
      <c r="D4" s="253"/>
      <c r="E4" s="254"/>
      <c r="F4" s="253"/>
      <c r="G4" s="253"/>
      <c r="H4" s="255"/>
      <c r="I4" s="256"/>
      <c r="J4" s="128"/>
      <c r="K4" s="129"/>
      <c r="L4" s="139"/>
      <c r="M4" s="130"/>
      <c r="N4" s="128"/>
      <c r="O4" s="130"/>
      <c r="P4" s="130"/>
      <c r="Q4" s="127"/>
      <c r="R4" s="127"/>
      <c r="S4" s="130"/>
      <c r="T4" s="130"/>
      <c r="U4" s="127"/>
      <c r="V4" s="129"/>
      <c r="W4" s="132"/>
      <c r="X4" s="132"/>
      <c r="Y4" s="128"/>
      <c r="Z4" s="128"/>
      <c r="AA4" s="128"/>
      <c r="AB4" s="128"/>
      <c r="AC4" s="124"/>
      <c r="AD4" s="124"/>
      <c r="AE4" s="124"/>
      <c r="AF4" s="132"/>
      <c r="AG4" s="132"/>
      <c r="AH4" s="132"/>
      <c r="AI4" s="132"/>
      <c r="AJ4" s="132"/>
      <c r="AK4" s="132"/>
      <c r="AL4" s="132"/>
      <c r="AM4" s="132"/>
      <c r="AN4" s="132"/>
      <c r="AO4" s="124"/>
      <c r="AP4" s="124"/>
      <c r="AQ4" s="124"/>
      <c r="AR4" s="124"/>
      <c r="AS4" s="124"/>
      <c r="AT4" s="124"/>
      <c r="AU4" s="124"/>
      <c r="AV4" s="124"/>
      <c r="AW4" s="124"/>
      <c r="AX4" s="124"/>
      <c r="AY4" s="124"/>
    </row>
    <row r="5" spans="1:51" s="145" customFormat="1" ht="52.5" customHeight="1">
      <c r="A5" s="351" t="s">
        <v>7926</v>
      </c>
      <c r="B5" s="352"/>
      <c r="C5" s="353" t="s">
        <v>10</v>
      </c>
      <c r="D5" s="349" t="s">
        <v>3</v>
      </c>
      <c r="E5" s="349" t="s">
        <v>4</v>
      </c>
      <c r="F5" s="349" t="s">
        <v>5</v>
      </c>
      <c r="G5" s="349" t="s">
        <v>6</v>
      </c>
      <c r="H5" s="349" t="s">
        <v>7</v>
      </c>
      <c r="I5" s="349" t="s">
        <v>7927</v>
      </c>
      <c r="J5" s="349" t="s">
        <v>7928</v>
      </c>
      <c r="K5" s="349" t="s">
        <v>7929</v>
      </c>
      <c r="L5" s="358" t="s">
        <v>7930</v>
      </c>
      <c r="M5" s="349" t="s">
        <v>7931</v>
      </c>
      <c r="N5" s="349" t="s">
        <v>1</v>
      </c>
      <c r="O5" s="349" t="s">
        <v>11</v>
      </c>
      <c r="P5" s="349" t="s">
        <v>8</v>
      </c>
      <c r="Q5" s="349" t="s">
        <v>7932</v>
      </c>
      <c r="R5" s="349" t="s">
        <v>7933</v>
      </c>
      <c r="S5" s="349" t="s">
        <v>22</v>
      </c>
      <c r="T5" s="349" t="s">
        <v>20</v>
      </c>
      <c r="U5" s="360" t="s">
        <v>21</v>
      </c>
      <c r="V5" s="349" t="s">
        <v>12</v>
      </c>
      <c r="W5" s="349" t="s">
        <v>13</v>
      </c>
      <c r="X5" s="349" t="s">
        <v>14</v>
      </c>
      <c r="Y5" s="349" t="s">
        <v>15</v>
      </c>
      <c r="Z5" s="349" t="s">
        <v>16</v>
      </c>
      <c r="AA5" s="349" t="s">
        <v>7934</v>
      </c>
      <c r="AB5" s="349" t="s">
        <v>17</v>
      </c>
      <c r="AC5" s="349" t="s">
        <v>18</v>
      </c>
      <c r="AD5" s="358" t="s">
        <v>39</v>
      </c>
      <c r="AE5" s="141" t="s">
        <v>34</v>
      </c>
      <c r="AF5" s="140" t="s">
        <v>30</v>
      </c>
      <c r="AG5" s="141" t="s">
        <v>56</v>
      </c>
      <c r="AH5" s="141" t="s">
        <v>57</v>
      </c>
      <c r="AI5" s="141" t="s">
        <v>58</v>
      </c>
      <c r="AJ5" s="141" t="s">
        <v>59</v>
      </c>
      <c r="AK5" s="141" t="s">
        <v>60</v>
      </c>
      <c r="AL5" s="142" t="s">
        <v>61</v>
      </c>
      <c r="AM5" s="142" t="s">
        <v>62</v>
      </c>
      <c r="AN5" s="142" t="s">
        <v>63</v>
      </c>
      <c r="AO5" s="143" t="s">
        <v>7935</v>
      </c>
      <c r="AP5" s="143" t="s">
        <v>7936</v>
      </c>
      <c r="AQ5" s="143" t="s">
        <v>7937</v>
      </c>
      <c r="AR5" s="143" t="s">
        <v>7938</v>
      </c>
      <c r="AS5" s="143" t="s">
        <v>7939</v>
      </c>
      <c r="AT5" s="143" t="s">
        <v>7940</v>
      </c>
      <c r="AU5" s="143" t="s">
        <v>7941</v>
      </c>
      <c r="AV5" s="143" t="s">
        <v>7942</v>
      </c>
      <c r="AW5" s="143" t="s">
        <v>7943</v>
      </c>
      <c r="AX5" s="143" t="s">
        <v>7944</v>
      </c>
      <c r="AY5" s="144" t="s">
        <v>64</v>
      </c>
    </row>
    <row r="6" spans="1:51" s="153" customFormat="1" ht="48" customHeight="1">
      <c r="A6" s="146" t="s">
        <v>7948</v>
      </c>
      <c r="B6" s="146" t="s">
        <v>7949</v>
      </c>
      <c r="C6" s="354"/>
      <c r="D6" s="350"/>
      <c r="E6" s="350"/>
      <c r="F6" s="350"/>
      <c r="G6" s="350"/>
      <c r="H6" s="350"/>
      <c r="I6" s="350"/>
      <c r="J6" s="350"/>
      <c r="K6" s="350"/>
      <c r="L6" s="359"/>
      <c r="M6" s="350"/>
      <c r="N6" s="350"/>
      <c r="O6" s="350"/>
      <c r="P6" s="350"/>
      <c r="Q6" s="350"/>
      <c r="R6" s="350"/>
      <c r="S6" s="350"/>
      <c r="T6" s="350"/>
      <c r="U6" s="361"/>
      <c r="V6" s="350"/>
      <c r="W6" s="350"/>
      <c r="X6" s="350"/>
      <c r="Y6" s="350"/>
      <c r="Z6" s="350"/>
      <c r="AA6" s="350"/>
      <c r="AB6" s="350"/>
      <c r="AC6" s="350"/>
      <c r="AD6" s="359"/>
      <c r="AE6" s="148"/>
      <c r="AF6" s="147"/>
      <c r="AG6" s="148"/>
      <c r="AH6" s="148"/>
      <c r="AI6" s="148"/>
      <c r="AJ6" s="148"/>
      <c r="AK6" s="148"/>
      <c r="AL6" s="149"/>
      <c r="AM6" s="149"/>
      <c r="AN6" s="149"/>
      <c r="AO6" s="150"/>
      <c r="AP6" s="150"/>
      <c r="AQ6" s="150"/>
      <c r="AR6" s="150"/>
      <c r="AS6" s="150"/>
      <c r="AT6" s="150"/>
      <c r="AU6" s="150"/>
      <c r="AV6" s="150"/>
      <c r="AW6" s="150"/>
      <c r="AX6" s="150"/>
      <c r="AY6" s="151"/>
    </row>
    <row r="7" spans="1:51" s="162" customFormat="1" ht="12" customHeight="1">
      <c r="A7" s="154" t="s">
        <v>91</v>
      </c>
      <c r="B7" s="154" t="s">
        <v>90</v>
      </c>
      <c r="C7" s="155" t="s">
        <v>10</v>
      </c>
      <c r="D7" s="156" t="s">
        <v>3</v>
      </c>
      <c r="E7" s="154" t="s">
        <v>4</v>
      </c>
      <c r="F7" s="154" t="s">
        <v>7951</v>
      </c>
      <c r="G7" s="154" t="s">
        <v>6</v>
      </c>
      <c r="H7" s="154" t="s">
        <v>7</v>
      </c>
      <c r="I7" s="154" t="s">
        <v>7952</v>
      </c>
      <c r="J7" s="154" t="s">
        <v>28</v>
      </c>
      <c r="K7" s="154" t="s">
        <v>27</v>
      </c>
      <c r="L7" s="154" t="s">
        <v>54</v>
      </c>
      <c r="M7" s="154" t="s">
        <v>9</v>
      </c>
      <c r="N7" s="154" t="s">
        <v>1</v>
      </c>
      <c r="O7" s="154" t="s">
        <v>11</v>
      </c>
      <c r="P7" s="157" t="s">
        <v>8</v>
      </c>
      <c r="Q7" s="157" t="s">
        <v>7953</v>
      </c>
      <c r="R7" s="157" t="s">
        <v>7954</v>
      </c>
      <c r="S7" s="154" t="s">
        <v>22</v>
      </c>
      <c r="T7" s="154" t="s">
        <v>20</v>
      </c>
      <c r="U7" s="157" t="s">
        <v>21</v>
      </c>
      <c r="V7" s="158" t="s">
        <v>12</v>
      </c>
      <c r="W7" s="155" t="s">
        <v>13</v>
      </c>
      <c r="X7" s="155" t="s">
        <v>14</v>
      </c>
      <c r="Y7" s="154" t="s">
        <v>15</v>
      </c>
      <c r="Z7" s="159" t="s">
        <v>16</v>
      </c>
      <c r="AA7" s="160" t="s">
        <v>7955</v>
      </c>
      <c r="AB7" s="161" t="s">
        <v>17</v>
      </c>
      <c r="AC7" s="155" t="s">
        <v>18</v>
      </c>
      <c r="AD7" s="155" t="s">
        <v>7956</v>
      </c>
      <c r="AE7" s="155" t="s">
        <v>34</v>
      </c>
      <c r="AF7" s="155" t="s">
        <v>7957</v>
      </c>
      <c r="AG7" s="155" t="s">
        <v>56</v>
      </c>
      <c r="AH7" s="155" t="s">
        <v>57</v>
      </c>
      <c r="AI7" s="155" t="s">
        <v>58</v>
      </c>
      <c r="AJ7" s="155" t="s">
        <v>59</v>
      </c>
      <c r="AK7" s="155" t="s">
        <v>60</v>
      </c>
      <c r="AL7" s="155" t="s">
        <v>61</v>
      </c>
      <c r="AM7" s="155" t="s">
        <v>62</v>
      </c>
      <c r="AN7" s="155" t="s">
        <v>63</v>
      </c>
      <c r="AO7" s="155" t="s">
        <v>7958</v>
      </c>
      <c r="AP7" s="155" t="s">
        <v>635</v>
      </c>
      <c r="AQ7" s="155" t="s">
        <v>7950</v>
      </c>
      <c r="AR7" s="155" t="s">
        <v>7959</v>
      </c>
      <c r="AS7" s="155" t="s">
        <v>7960</v>
      </c>
      <c r="AT7" s="155" t="s">
        <v>7961</v>
      </c>
      <c r="AU7" s="155" t="s">
        <v>7962</v>
      </c>
      <c r="AV7" s="155" t="s">
        <v>7963</v>
      </c>
      <c r="AW7" s="155" t="s">
        <v>7964</v>
      </c>
      <c r="AX7" s="155" t="s">
        <v>7965</v>
      </c>
      <c r="AY7" s="154"/>
    </row>
    <row r="8" spans="1:51" ht="138" customHeight="1">
      <c r="A8" s="278" t="s">
        <v>8865</v>
      </c>
      <c r="B8" s="278" t="s">
        <v>8864</v>
      </c>
      <c r="C8" s="355" t="s">
        <v>8863</v>
      </c>
      <c r="D8" s="356"/>
      <c r="E8" s="356"/>
      <c r="F8" s="356"/>
      <c r="G8" s="356"/>
      <c r="H8" s="356"/>
      <c r="I8" s="356"/>
      <c r="J8" s="356"/>
      <c r="K8" s="356"/>
      <c r="L8" s="356"/>
      <c r="M8" s="356"/>
      <c r="N8" s="356"/>
      <c r="O8" s="356"/>
      <c r="P8" s="356"/>
      <c r="Q8" s="356"/>
      <c r="R8" s="356"/>
      <c r="S8" s="356"/>
      <c r="T8" s="356"/>
      <c r="U8" s="356"/>
      <c r="V8" s="356"/>
      <c r="W8" s="356"/>
      <c r="X8" s="356"/>
      <c r="Y8" s="356"/>
      <c r="Z8" s="356"/>
      <c r="AA8" s="356"/>
      <c r="AB8" s="356"/>
      <c r="AC8" s="356"/>
      <c r="AD8" s="356"/>
      <c r="AE8" s="356"/>
      <c r="AF8" s="356"/>
      <c r="AG8" s="356"/>
      <c r="AH8" s="356"/>
      <c r="AI8" s="356"/>
      <c r="AJ8" s="356"/>
      <c r="AK8" s="356"/>
      <c r="AL8" s="356"/>
      <c r="AM8" s="356"/>
      <c r="AN8" s="356"/>
      <c r="AO8" s="356"/>
      <c r="AP8" s="356"/>
      <c r="AQ8" s="356"/>
      <c r="AR8" s="356"/>
      <c r="AS8" s="356"/>
      <c r="AT8" s="356"/>
      <c r="AU8" s="356"/>
      <c r="AV8" s="356"/>
      <c r="AW8" s="356"/>
      <c r="AX8" s="356"/>
      <c r="AY8" s="357"/>
    </row>
    <row r="9" spans="1:51">
      <c r="A9" s="163" t="str">
        <f>IF(M9="","",IF(K9&lt;&gt;"","Closed","Pending"))</f>
        <v/>
      </c>
      <c r="B9" s="152" t="str">
        <f t="shared" ref="B9:B17" si="0">IF(M9="","",IF(L9&lt;&gt;"","Closed","Pending"))</f>
        <v/>
      </c>
      <c r="C9" s="164"/>
      <c r="D9" s="165"/>
      <c r="E9" s="166"/>
      <c r="F9" s="167"/>
      <c r="G9" s="183"/>
      <c r="H9" s="168"/>
      <c r="I9" s="168"/>
      <c r="J9" s="169"/>
      <c r="K9" s="184"/>
      <c r="L9" s="170"/>
      <c r="M9" s="185"/>
      <c r="N9" s="171"/>
      <c r="O9" s="165"/>
      <c r="P9" s="172"/>
      <c r="Q9" s="173"/>
      <c r="R9" s="173"/>
      <c r="S9" s="174"/>
      <c r="T9" s="165"/>
      <c r="U9" s="173"/>
      <c r="V9" s="165"/>
      <c r="W9" s="175"/>
      <c r="X9" s="176"/>
      <c r="Y9" s="177"/>
      <c r="Z9" s="178"/>
      <c r="AA9" s="179"/>
      <c r="AB9" s="180"/>
      <c r="AC9" s="181"/>
      <c r="AD9" s="181"/>
      <c r="AE9" s="181"/>
      <c r="AF9" s="175"/>
      <c r="AG9" s="175"/>
      <c r="AH9" s="175"/>
      <c r="AI9" s="175"/>
      <c r="AJ9" s="175"/>
      <c r="AK9" s="175"/>
      <c r="AL9" s="175"/>
      <c r="AM9" s="175"/>
      <c r="AN9" s="175"/>
      <c r="AO9" s="181"/>
      <c r="AP9" s="181"/>
      <c r="AQ9" s="181"/>
      <c r="AR9" s="186"/>
      <c r="AS9" s="186"/>
      <c r="AT9" s="186"/>
      <c r="AU9" s="186"/>
      <c r="AV9" s="186"/>
      <c r="AW9" s="186"/>
      <c r="AX9" s="186"/>
      <c r="AY9" s="251"/>
    </row>
    <row r="10" spans="1:51" ht="14.25" customHeight="1">
      <c r="A10" s="163" t="str">
        <f t="shared" ref="A10:A17" si="1">IF(M10="","",IF(K10&lt;&gt;"","Closed","Pending"))</f>
        <v/>
      </c>
      <c r="B10" s="152" t="str">
        <f t="shared" si="0"/>
        <v/>
      </c>
      <c r="C10" s="164"/>
      <c r="D10" s="165"/>
      <c r="E10" s="166"/>
      <c r="F10" s="167"/>
      <c r="G10" s="165"/>
      <c r="H10" s="168"/>
      <c r="I10" s="168"/>
      <c r="J10" s="168"/>
      <c r="K10" s="184"/>
      <c r="L10" s="170"/>
      <c r="M10" s="187"/>
      <c r="N10" s="188"/>
      <c r="O10" s="165"/>
      <c r="P10" s="172"/>
      <c r="Q10" s="173"/>
      <c r="R10" s="173"/>
      <c r="S10" s="174"/>
      <c r="T10" s="165"/>
      <c r="U10" s="173"/>
      <c r="V10" s="165"/>
      <c r="W10" s="175"/>
      <c r="X10" s="176"/>
      <c r="Y10" s="177"/>
      <c r="Z10" s="178"/>
      <c r="AA10" s="179"/>
      <c r="AB10" s="180"/>
      <c r="AC10" s="181"/>
      <c r="AD10" s="181"/>
      <c r="AE10" s="181"/>
      <c r="AF10" s="175"/>
      <c r="AG10" s="175"/>
      <c r="AH10" s="175"/>
      <c r="AI10" s="175"/>
      <c r="AJ10" s="175"/>
      <c r="AK10" s="175"/>
      <c r="AL10" s="175"/>
      <c r="AM10" s="175"/>
      <c r="AN10" s="175"/>
      <c r="AO10" s="181"/>
      <c r="AP10" s="181"/>
      <c r="AQ10" s="181"/>
      <c r="AR10" s="181"/>
      <c r="AS10" s="181"/>
      <c r="AT10" s="181"/>
      <c r="AU10" s="181"/>
      <c r="AV10" s="181"/>
      <c r="AW10" s="181"/>
      <c r="AX10" s="181"/>
      <c r="AY10" s="250"/>
    </row>
    <row r="11" spans="1:51" ht="14.25" customHeight="1">
      <c r="A11" s="163" t="str">
        <f t="shared" si="1"/>
        <v/>
      </c>
      <c r="B11" s="152" t="str">
        <f t="shared" si="0"/>
        <v/>
      </c>
      <c r="C11" s="164"/>
      <c r="D11" s="165"/>
      <c r="E11" s="166"/>
      <c r="F11" s="167"/>
      <c r="G11" s="165"/>
      <c r="H11" s="168"/>
      <c r="I11" s="168"/>
      <c r="J11" s="168"/>
      <c r="K11" s="184"/>
      <c r="L11" s="170"/>
      <c r="M11" s="187"/>
      <c r="N11" s="188"/>
      <c r="O11" s="165"/>
      <c r="P11" s="172"/>
      <c r="Q11" s="173"/>
      <c r="R11" s="173"/>
      <c r="S11" s="174"/>
      <c r="T11" s="165"/>
      <c r="U11" s="173"/>
      <c r="V11" s="165"/>
      <c r="W11" s="175"/>
      <c r="X11" s="176"/>
      <c r="Y11" s="177"/>
      <c r="Z11" s="178"/>
      <c r="AA11" s="179"/>
      <c r="AB11" s="180"/>
      <c r="AC11" s="181"/>
      <c r="AD11" s="181"/>
      <c r="AE11" s="181"/>
      <c r="AF11" s="175"/>
      <c r="AG11" s="175"/>
      <c r="AH11" s="175"/>
      <c r="AI11" s="175"/>
      <c r="AJ11" s="175"/>
      <c r="AK11" s="175"/>
      <c r="AL11" s="175"/>
      <c r="AM11" s="175"/>
      <c r="AN11" s="175"/>
      <c r="AO11" s="181"/>
      <c r="AP11" s="181"/>
      <c r="AQ11" s="181"/>
      <c r="AR11" s="181"/>
      <c r="AS11" s="181"/>
      <c r="AT11" s="181"/>
      <c r="AU11" s="181"/>
      <c r="AV11" s="181"/>
      <c r="AW11" s="181"/>
      <c r="AX11" s="181"/>
      <c r="AY11" s="250"/>
    </row>
    <row r="12" spans="1:51" ht="14.25" customHeight="1">
      <c r="A12" s="163" t="str">
        <f t="shared" si="1"/>
        <v/>
      </c>
      <c r="B12" s="152" t="str">
        <f t="shared" si="0"/>
        <v/>
      </c>
      <c r="C12" s="164"/>
      <c r="D12" s="165"/>
      <c r="E12" s="166"/>
      <c r="F12" s="167"/>
      <c r="G12" s="165"/>
      <c r="H12" s="168"/>
      <c r="I12" s="168"/>
      <c r="J12" s="168"/>
      <c r="K12" s="184"/>
      <c r="L12" s="170"/>
      <c r="M12" s="187"/>
      <c r="N12" s="188"/>
      <c r="O12" s="165"/>
      <c r="P12" s="172"/>
      <c r="Q12" s="173"/>
      <c r="R12" s="173"/>
      <c r="S12" s="174"/>
      <c r="T12" s="165"/>
      <c r="U12" s="173"/>
      <c r="V12" s="165"/>
      <c r="W12" s="175"/>
      <c r="X12" s="176"/>
      <c r="Y12" s="177"/>
      <c r="Z12" s="178"/>
      <c r="AA12" s="179"/>
      <c r="AB12" s="180"/>
      <c r="AC12" s="181"/>
      <c r="AD12" s="181"/>
      <c r="AE12" s="181"/>
      <c r="AF12" s="175"/>
      <c r="AG12" s="175"/>
      <c r="AH12" s="175"/>
      <c r="AI12" s="175"/>
      <c r="AJ12" s="175"/>
      <c r="AK12" s="175"/>
      <c r="AL12" s="175"/>
      <c r="AM12" s="175"/>
      <c r="AN12" s="175"/>
      <c r="AO12" s="181"/>
      <c r="AP12" s="181"/>
      <c r="AQ12" s="181"/>
      <c r="AR12" s="181"/>
      <c r="AS12" s="181"/>
      <c r="AT12" s="181"/>
      <c r="AU12" s="181"/>
      <c r="AV12" s="181"/>
      <c r="AW12" s="181"/>
      <c r="AX12" s="181"/>
      <c r="AY12" s="250"/>
    </row>
    <row r="13" spans="1:51" ht="14.25" customHeight="1">
      <c r="A13" s="163" t="str">
        <f t="shared" si="1"/>
        <v/>
      </c>
      <c r="B13" s="152" t="str">
        <f t="shared" si="0"/>
        <v/>
      </c>
      <c r="C13" s="164"/>
      <c r="D13" s="165"/>
      <c r="E13" s="166"/>
      <c r="F13" s="167"/>
      <c r="G13" s="165"/>
      <c r="H13" s="168"/>
      <c r="I13" s="168"/>
      <c r="J13" s="168"/>
      <c r="K13" s="184"/>
      <c r="L13" s="170"/>
      <c r="M13" s="187"/>
      <c r="N13" s="188"/>
      <c r="O13" s="165"/>
      <c r="P13" s="172"/>
      <c r="Q13" s="173"/>
      <c r="R13" s="173"/>
      <c r="S13" s="174"/>
      <c r="T13" s="165"/>
      <c r="U13" s="173"/>
      <c r="V13" s="165"/>
      <c r="W13" s="175"/>
      <c r="X13" s="176"/>
      <c r="Y13" s="177"/>
      <c r="Z13" s="178"/>
      <c r="AA13" s="179"/>
      <c r="AB13" s="180"/>
      <c r="AC13" s="181"/>
      <c r="AD13" s="181"/>
      <c r="AE13" s="181"/>
      <c r="AF13" s="175"/>
      <c r="AG13" s="175"/>
      <c r="AH13" s="175"/>
      <c r="AI13" s="175"/>
      <c r="AJ13" s="175"/>
      <c r="AK13" s="175"/>
      <c r="AL13" s="175"/>
      <c r="AM13" s="175"/>
      <c r="AN13" s="175"/>
      <c r="AO13" s="181"/>
      <c r="AP13" s="181"/>
      <c r="AQ13" s="181"/>
      <c r="AR13" s="181"/>
      <c r="AS13" s="181"/>
      <c r="AT13" s="181"/>
      <c r="AU13" s="181"/>
      <c r="AV13" s="181"/>
      <c r="AW13" s="181"/>
      <c r="AX13" s="181"/>
      <c r="AY13" s="250"/>
    </row>
    <row r="14" spans="1:51" ht="14.25" customHeight="1">
      <c r="A14" s="163" t="str">
        <f t="shared" si="1"/>
        <v/>
      </c>
      <c r="B14" s="152" t="str">
        <f t="shared" si="0"/>
        <v/>
      </c>
      <c r="C14" s="164"/>
      <c r="D14" s="165"/>
      <c r="E14" s="166"/>
      <c r="F14" s="167"/>
      <c r="G14" s="165"/>
      <c r="H14" s="168"/>
      <c r="I14" s="168"/>
      <c r="J14" s="168"/>
      <c r="K14" s="184"/>
      <c r="L14" s="170"/>
      <c r="M14" s="187"/>
      <c r="N14" s="188"/>
      <c r="O14" s="165"/>
      <c r="P14" s="172"/>
      <c r="Q14" s="173"/>
      <c r="R14" s="173"/>
      <c r="S14" s="174"/>
      <c r="T14" s="165"/>
      <c r="U14" s="173"/>
      <c r="V14" s="165"/>
      <c r="W14" s="175"/>
      <c r="X14" s="176"/>
      <c r="Y14" s="177"/>
      <c r="Z14" s="178"/>
      <c r="AA14" s="179"/>
      <c r="AB14" s="180"/>
      <c r="AC14" s="181"/>
      <c r="AD14" s="181"/>
      <c r="AE14" s="181"/>
      <c r="AF14" s="175"/>
      <c r="AG14" s="175"/>
      <c r="AH14" s="175"/>
      <c r="AI14" s="175"/>
      <c r="AJ14" s="175"/>
      <c r="AK14" s="175"/>
      <c r="AL14" s="175"/>
      <c r="AM14" s="175"/>
      <c r="AN14" s="175"/>
      <c r="AO14" s="181"/>
      <c r="AP14" s="181"/>
      <c r="AQ14" s="181"/>
      <c r="AR14" s="181"/>
      <c r="AS14" s="181"/>
      <c r="AT14" s="181"/>
      <c r="AU14" s="181"/>
      <c r="AV14" s="181"/>
      <c r="AW14" s="181"/>
      <c r="AX14" s="181"/>
      <c r="AY14" s="250"/>
    </row>
    <row r="15" spans="1:51" ht="14.25" customHeight="1">
      <c r="A15" s="163" t="str">
        <f t="shared" si="1"/>
        <v/>
      </c>
      <c r="B15" s="152" t="str">
        <f t="shared" si="0"/>
        <v/>
      </c>
      <c r="C15" s="164"/>
      <c r="D15" s="165"/>
      <c r="E15" s="166"/>
      <c r="F15" s="167"/>
      <c r="G15" s="165"/>
      <c r="H15" s="168"/>
      <c r="I15" s="168"/>
      <c r="J15" s="168"/>
      <c r="K15" s="184"/>
      <c r="L15" s="170"/>
      <c r="M15" s="187"/>
      <c r="N15" s="188"/>
      <c r="O15" s="165"/>
      <c r="P15" s="172"/>
      <c r="Q15" s="173"/>
      <c r="R15" s="173"/>
      <c r="S15" s="174"/>
      <c r="T15" s="165"/>
      <c r="U15" s="173"/>
      <c r="V15" s="165"/>
      <c r="W15" s="175"/>
      <c r="X15" s="176"/>
      <c r="Y15" s="177"/>
      <c r="Z15" s="178"/>
      <c r="AA15" s="179"/>
      <c r="AB15" s="180"/>
      <c r="AC15" s="181"/>
      <c r="AD15" s="181"/>
      <c r="AE15" s="181"/>
      <c r="AF15" s="175"/>
      <c r="AG15" s="175"/>
      <c r="AH15" s="175"/>
      <c r="AI15" s="175"/>
      <c r="AJ15" s="175"/>
      <c r="AK15" s="175"/>
      <c r="AL15" s="175"/>
      <c r="AM15" s="175"/>
      <c r="AN15" s="175"/>
      <c r="AO15" s="181"/>
      <c r="AP15" s="181"/>
      <c r="AQ15" s="181"/>
      <c r="AR15" s="181"/>
      <c r="AS15" s="181"/>
      <c r="AT15" s="181"/>
      <c r="AU15" s="181"/>
      <c r="AV15" s="181"/>
      <c r="AW15" s="181"/>
      <c r="AX15" s="181"/>
      <c r="AY15" s="250"/>
    </row>
    <row r="16" spans="1:51" ht="14.25" customHeight="1">
      <c r="A16" s="163" t="str">
        <f t="shared" si="1"/>
        <v/>
      </c>
      <c r="B16" s="152" t="str">
        <f t="shared" si="0"/>
        <v/>
      </c>
      <c r="C16" s="164"/>
      <c r="D16" s="165"/>
      <c r="E16" s="166"/>
      <c r="F16" s="167"/>
      <c r="G16" s="165"/>
      <c r="H16" s="168"/>
      <c r="I16" s="168"/>
      <c r="J16" s="168"/>
      <c r="K16" s="184"/>
      <c r="L16" s="170"/>
      <c r="M16" s="187"/>
      <c r="N16" s="188"/>
      <c r="O16" s="165"/>
      <c r="P16" s="172"/>
      <c r="Q16" s="173"/>
      <c r="R16" s="173"/>
      <c r="S16" s="174"/>
      <c r="T16" s="165"/>
      <c r="U16" s="173"/>
      <c r="V16" s="165"/>
      <c r="W16" s="175"/>
      <c r="X16" s="176"/>
      <c r="Y16" s="177"/>
      <c r="Z16" s="178"/>
      <c r="AA16" s="179"/>
      <c r="AB16" s="180"/>
      <c r="AC16" s="181"/>
      <c r="AD16" s="181"/>
      <c r="AE16" s="181"/>
      <c r="AF16" s="175"/>
      <c r="AG16" s="175"/>
      <c r="AH16" s="175"/>
      <c r="AI16" s="175"/>
      <c r="AJ16" s="175"/>
      <c r="AK16" s="175"/>
      <c r="AL16" s="175"/>
      <c r="AM16" s="175"/>
      <c r="AN16" s="175"/>
      <c r="AO16" s="181"/>
      <c r="AP16" s="181"/>
      <c r="AQ16" s="181"/>
      <c r="AR16" s="181"/>
      <c r="AS16" s="181"/>
      <c r="AT16" s="181"/>
      <c r="AU16" s="181"/>
      <c r="AV16" s="181"/>
      <c r="AW16" s="181"/>
      <c r="AX16" s="181"/>
      <c r="AY16" s="250"/>
    </row>
    <row r="17" spans="1:51" ht="14.25" customHeight="1">
      <c r="A17" s="163" t="str">
        <f t="shared" si="1"/>
        <v/>
      </c>
      <c r="B17" s="152" t="str">
        <f t="shared" si="0"/>
        <v/>
      </c>
      <c r="C17" s="164"/>
      <c r="D17" s="165"/>
      <c r="E17" s="166"/>
      <c r="F17" s="167"/>
      <c r="G17" s="165"/>
      <c r="H17" s="168"/>
      <c r="I17" s="168"/>
      <c r="J17" s="168"/>
      <c r="K17" s="184"/>
      <c r="L17" s="170"/>
      <c r="M17" s="187"/>
      <c r="N17" s="188"/>
      <c r="O17" s="165"/>
      <c r="P17" s="172"/>
      <c r="Q17" s="173"/>
      <c r="R17" s="173"/>
      <c r="S17" s="174"/>
      <c r="T17" s="165"/>
      <c r="U17" s="173"/>
      <c r="V17" s="165"/>
      <c r="W17" s="175"/>
      <c r="X17" s="176"/>
      <c r="Y17" s="177"/>
      <c r="Z17" s="178"/>
      <c r="AA17" s="179"/>
      <c r="AB17" s="180"/>
      <c r="AC17" s="181"/>
      <c r="AD17" s="181"/>
      <c r="AE17" s="181"/>
      <c r="AF17" s="175"/>
      <c r="AG17" s="175"/>
      <c r="AH17" s="175"/>
      <c r="AI17" s="175"/>
      <c r="AJ17" s="175"/>
      <c r="AK17" s="175"/>
      <c r="AL17" s="175"/>
      <c r="AM17" s="175"/>
      <c r="AN17" s="175"/>
      <c r="AO17" s="181"/>
      <c r="AP17" s="181"/>
      <c r="AQ17" s="181"/>
      <c r="AR17" s="181"/>
      <c r="AS17" s="181"/>
      <c r="AT17" s="181"/>
      <c r="AU17" s="181"/>
      <c r="AV17" s="181"/>
      <c r="AW17" s="181"/>
      <c r="AX17" s="181"/>
      <c r="AY17" s="250"/>
    </row>
    <row r="18" spans="1:51" ht="14.85" customHeight="1" thickBot="1">
      <c r="A18" s="189"/>
      <c r="B18" s="189"/>
      <c r="C18" s="190"/>
      <c r="D18" s="191"/>
      <c r="E18" s="191"/>
      <c r="F18" s="192"/>
      <c r="G18" s="191"/>
      <c r="H18" s="193"/>
      <c r="I18" s="193"/>
      <c r="J18" s="194"/>
      <c r="K18" s="195"/>
      <c r="L18" s="196"/>
      <c r="M18" s="197"/>
      <c r="N18" s="193"/>
      <c r="O18" s="198"/>
      <c r="P18" s="190"/>
      <c r="Q18" s="199"/>
      <c r="R18" s="199"/>
      <c r="S18" s="200"/>
      <c r="T18" s="198"/>
      <c r="U18" s="201"/>
      <c r="V18" s="202"/>
      <c r="W18" s="203"/>
      <c r="X18" s="204"/>
      <c r="Y18" s="193"/>
      <c r="Z18" s="193"/>
      <c r="AA18" s="205"/>
      <c r="AB18" s="205"/>
      <c r="AC18" s="206"/>
      <c r="AD18" s="206"/>
      <c r="AE18" s="206"/>
      <c r="AF18" s="203"/>
      <c r="AG18" s="203"/>
      <c r="AH18" s="203"/>
      <c r="AI18" s="203"/>
      <c r="AJ18" s="203"/>
      <c r="AK18" s="203"/>
      <c r="AL18" s="203"/>
      <c r="AM18" s="203"/>
      <c r="AN18" s="203"/>
      <c r="AO18" s="206"/>
      <c r="AP18" s="206"/>
      <c r="AQ18" s="206"/>
      <c r="AR18" s="206"/>
      <c r="AS18" s="206"/>
      <c r="AT18" s="206"/>
      <c r="AU18" s="206"/>
      <c r="AV18" s="206"/>
      <c r="AW18" s="206"/>
      <c r="AX18" s="206"/>
      <c r="AY18" s="252"/>
    </row>
    <row r="19" spans="1:51" ht="3.75" customHeight="1" thickTop="1">
      <c r="C19" s="208"/>
      <c r="D19" s="209"/>
      <c r="E19" s="209"/>
      <c r="G19" s="210"/>
      <c r="H19" s="210"/>
      <c r="I19" s="211"/>
      <c r="J19" s="210"/>
      <c r="K19" s="211" t="s">
        <v>7969</v>
      </c>
      <c r="L19" s="212"/>
      <c r="M19" s="210"/>
      <c r="N19" s="210"/>
      <c r="Q19" s="208"/>
      <c r="R19" s="213"/>
      <c r="S19" s="214"/>
      <c r="T19" s="215"/>
      <c r="U19" s="207"/>
      <c r="V19" s="153"/>
      <c r="W19" s="153"/>
      <c r="X19" s="210"/>
      <c r="Y19" s="210"/>
      <c r="Z19" s="210"/>
      <c r="AA19" s="210"/>
      <c r="AB19" s="162"/>
      <c r="AC19" s="182"/>
      <c r="AD19" s="162"/>
      <c r="AJ19" s="153"/>
      <c r="AK19" s="153"/>
      <c r="AL19" s="153"/>
      <c r="AM19" s="153"/>
      <c r="AU19" s="162"/>
      <c r="AV19" s="162"/>
      <c r="AW19" s="162"/>
      <c r="AX19" s="162"/>
    </row>
    <row r="20" spans="1:51">
      <c r="E20" s="210"/>
      <c r="F20" s="214"/>
      <c r="G20" s="210"/>
      <c r="H20" s="214"/>
      <c r="I20" s="216"/>
      <c r="J20" s="210"/>
      <c r="K20" s="210"/>
      <c r="L20" s="207"/>
      <c r="N20" s="208"/>
      <c r="O20" s="213"/>
      <c r="P20" s="214"/>
      <c r="Q20" s="215"/>
      <c r="R20" s="207"/>
      <c r="T20" s="153"/>
      <c r="X20" s="210"/>
      <c r="AA20" s="162"/>
      <c r="AJ20" s="153"/>
      <c r="AU20" s="162"/>
    </row>
    <row r="21" spans="1:51" ht="15" customHeight="1">
      <c r="E21" s="214"/>
      <c r="G21" s="214"/>
      <c r="H21" s="218"/>
      <c r="J21" s="210"/>
      <c r="N21" s="213"/>
      <c r="O21" s="214"/>
      <c r="P21" s="217"/>
      <c r="AU21" s="214"/>
    </row>
    <row r="22" spans="1:51">
      <c r="E22" s="214"/>
      <c r="G22" s="214"/>
      <c r="H22" s="212"/>
      <c r="J22" s="210"/>
      <c r="N22" s="213"/>
      <c r="O22" s="214"/>
      <c r="P22" s="215"/>
      <c r="Y22" s="216"/>
      <c r="AU22" s="214"/>
    </row>
    <row r="23" spans="1:51">
      <c r="E23" s="219"/>
      <c r="G23" s="219"/>
      <c r="H23" s="182"/>
      <c r="J23" s="220"/>
      <c r="N23" s="213"/>
      <c r="O23" s="221"/>
      <c r="P23" s="217"/>
      <c r="Y23" s="216"/>
      <c r="AU23" s="219"/>
    </row>
    <row r="24" spans="1:51">
      <c r="E24" s="214"/>
      <c r="G24" s="214"/>
      <c r="H24" s="212"/>
      <c r="J24" s="210"/>
      <c r="N24" s="213"/>
      <c r="O24" s="214"/>
      <c r="P24" s="215"/>
      <c r="Y24" s="216"/>
      <c r="AU24" s="214"/>
    </row>
    <row r="25" spans="1:51">
      <c r="E25" s="214"/>
      <c r="G25" s="214"/>
      <c r="H25" s="216"/>
      <c r="J25" s="210"/>
      <c r="N25" s="213"/>
      <c r="O25" s="214"/>
      <c r="Y25" s="216"/>
      <c r="AU25" s="214"/>
    </row>
    <row r="26" spans="1:51">
      <c r="E26" s="214"/>
      <c r="G26" s="214"/>
      <c r="H26" s="212"/>
      <c r="J26" s="210"/>
      <c r="N26" s="213"/>
      <c r="O26" s="214"/>
      <c r="P26" s="217"/>
      <c r="Y26" s="216"/>
      <c r="AU26" s="214"/>
    </row>
    <row r="27" spans="1:51">
      <c r="E27" s="214"/>
      <c r="G27" s="214"/>
      <c r="H27" s="216"/>
      <c r="I27" s="210" t="s">
        <v>7968</v>
      </c>
      <c r="J27" s="210"/>
      <c r="N27" s="213"/>
      <c r="O27" s="214"/>
      <c r="P27" s="215"/>
      <c r="Y27" s="216"/>
      <c r="AU27" s="214"/>
    </row>
    <row r="28" spans="1:51">
      <c r="E28" s="214"/>
      <c r="G28" s="214"/>
      <c r="H28" s="145"/>
      <c r="J28" s="210"/>
      <c r="N28" s="213"/>
      <c r="O28" s="214"/>
      <c r="P28" s="215"/>
      <c r="Y28" s="216"/>
      <c r="AU28" s="214"/>
    </row>
    <row r="29" spans="1:51">
      <c r="E29" s="214"/>
      <c r="G29" s="214"/>
      <c r="H29" s="216"/>
      <c r="J29" s="210"/>
      <c r="N29" s="213"/>
      <c r="O29" s="214"/>
      <c r="P29" s="215"/>
      <c r="Y29" s="216"/>
      <c r="AU29" s="214"/>
    </row>
    <row r="30" spans="1:51">
      <c r="E30" s="214"/>
      <c r="G30" s="214"/>
      <c r="H30" s="212"/>
      <c r="J30" s="210"/>
      <c r="N30" s="213"/>
      <c r="O30" s="214"/>
      <c r="P30" s="215"/>
      <c r="Y30" s="216"/>
      <c r="AU30" s="214"/>
    </row>
    <row r="31" spans="1:51">
      <c r="E31" s="214"/>
      <c r="G31" s="214"/>
      <c r="H31" s="216"/>
      <c r="J31" s="210"/>
      <c r="N31" s="213"/>
      <c r="O31" s="214"/>
      <c r="P31" s="215"/>
      <c r="Y31" s="216"/>
      <c r="AU31" s="214"/>
    </row>
    <row r="32" spans="1:51">
      <c r="E32" s="214"/>
      <c r="G32" s="214"/>
      <c r="H32" s="212"/>
      <c r="J32" s="210"/>
      <c r="N32" s="213"/>
      <c r="O32" s="214"/>
      <c r="P32" s="215"/>
      <c r="Y32" s="216"/>
      <c r="AU32" s="214"/>
    </row>
    <row r="33" spans="8:16">
      <c r="H33" s="216"/>
      <c r="J33" s="182"/>
      <c r="N33" s="213"/>
    </row>
    <row r="34" spans="8:16">
      <c r="H34" s="212"/>
      <c r="J34" s="182"/>
      <c r="N34" s="213"/>
    </row>
    <row r="35" spans="8:16">
      <c r="H35" s="216"/>
      <c r="J35" s="182"/>
      <c r="N35" s="213"/>
    </row>
    <row r="36" spans="8:16">
      <c r="H36" s="212"/>
      <c r="J36" s="182"/>
      <c r="N36" s="213"/>
    </row>
    <row r="37" spans="8:16">
      <c r="H37" s="216"/>
      <c r="N37" s="213"/>
    </row>
    <row r="38" spans="8:16">
      <c r="H38" s="212"/>
      <c r="N38" s="213"/>
    </row>
    <row r="39" spans="8:16">
      <c r="N39" s="213"/>
    </row>
    <row r="40" spans="8:16">
      <c r="P40" s="208" t="s">
        <v>7968</v>
      </c>
    </row>
    <row r="53" spans="16:16">
      <c r="P53" s="208">
        <f>23+12+9+14+7</f>
        <v>65</v>
      </c>
    </row>
  </sheetData>
  <sheetProtection formatCells="0" formatColumns="0" formatRows="0" insertColumns="0" insertRows="0" insertHyperlinks="0" sort="0" autoFilter="0" pivotTables="0"/>
  <autoFilter ref="A7:AY19" xr:uid="{00000000-0009-0000-0000-000000000000}"/>
  <mergeCells count="30">
    <mergeCell ref="C8:AY8"/>
    <mergeCell ref="AA5:AA6"/>
    <mergeCell ref="AB5:AB6"/>
    <mergeCell ref="AC5:AC6"/>
    <mergeCell ref="AD5:AD6"/>
    <mergeCell ref="U5:U6"/>
    <mergeCell ref="V5:V6"/>
    <mergeCell ref="W5:W6"/>
    <mergeCell ref="X5:X6"/>
    <mergeCell ref="Y5:Y6"/>
    <mergeCell ref="Z5:Z6"/>
    <mergeCell ref="T5:T6"/>
    <mergeCell ref="I5:I6"/>
    <mergeCell ref="J5:J6"/>
    <mergeCell ref="K5:K6"/>
    <mergeCell ref="L5:L6"/>
    <mergeCell ref="R5:R6"/>
    <mergeCell ref="S5:S6"/>
    <mergeCell ref="G5:G6"/>
    <mergeCell ref="H5:H6"/>
    <mergeCell ref="A5:B5"/>
    <mergeCell ref="C5:C6"/>
    <mergeCell ref="D5:D6"/>
    <mergeCell ref="E5:E6"/>
    <mergeCell ref="F5:F6"/>
    <mergeCell ref="M5:M6"/>
    <mergeCell ref="N5:N6"/>
    <mergeCell ref="O5:O6"/>
    <mergeCell ref="P5:P6"/>
    <mergeCell ref="Q5:Q6"/>
  </mergeCells>
  <conditionalFormatting sqref="A8:B17">
    <cfRule type="cellIs" dxfId="1" priority="23" operator="equal">
      <formula>"Pending"</formula>
    </cfRule>
    <cfRule type="cellIs" dxfId="0" priority="24" operator="equal">
      <formula>"Closed"</formula>
    </cfRule>
  </conditionalFormatting>
  <dataValidations count="5">
    <dataValidation type="list" showInputMessage="1" showErrorMessage="1" sqref="E9:E17" xr:uid="{DC5F4D46-D335-4F51-9D6D-EFCFAB890BD3}">
      <formula1>"TFT Auto, TFT Non auto, TFT HUD"</formula1>
    </dataValidation>
    <dataValidation type="list" allowBlank="1" showInputMessage="1" showErrorMessage="1" sqref="AE9:AE17" xr:uid="{DCF270D3-A308-4B6B-AE95-D4F4DE36ACBA}">
      <formula1>"Function,Appearance"</formula1>
    </dataValidation>
    <dataValidation type="list" showInputMessage="1" showErrorMessage="1" sqref="Z9:Z17" xr:uid="{A8FFCB0A-B9BD-409C-90EF-1784AE25A59B}">
      <formula1>"Automotive,Industry"</formula1>
    </dataValidation>
    <dataValidation type="list" showInputMessage="1" showErrorMessage="1" sqref="E18" xr:uid="{4AE5CB57-25AD-43E6-BBFC-44CDC9FAA799}">
      <formula1>"TFT Auto, TFT Nonauto"</formula1>
    </dataValidation>
    <dataValidation type="list" showInputMessage="1" showErrorMessage="1" sqref="D19" xr:uid="{9DF0DD0E-070C-47C4-82B0-C6DCD07E62B7}">
      <formula1>"Auto,Industry,Direct"</formula1>
    </dataValidation>
  </dataValidations>
  <pageMargins left="0.2" right="0.19" top="0.57999999999999996" bottom="0.32" header="0.32" footer="0.26"/>
  <pageSetup paperSize="8" scale="36" fitToHeight="16"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0C9B2-2940-49EC-A6F0-6D3B5E1CED04}">
  <dimension ref="A1"/>
  <sheetViews>
    <sheetView workbookViewId="0">
      <selection activeCell="G27" sqref="G27"/>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983BF-EC02-4CAA-AF32-A433C1FB57D9}">
  <dimension ref="A1"/>
  <sheetViews>
    <sheetView workbookViewId="0">
      <selection activeCell="L20" sqref="L20"/>
    </sheetView>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A5749-B50F-4049-B5D0-0E3C803BCE1D}">
  <dimension ref="A5:K5785"/>
  <sheetViews>
    <sheetView topLeftCell="A10" zoomScaleNormal="100" workbookViewId="0">
      <selection activeCell="E18" sqref="E18"/>
    </sheetView>
  </sheetViews>
  <sheetFormatPr defaultColWidth="7.5546875" defaultRowHeight="13.2"/>
  <cols>
    <col min="1" max="1" width="13.44140625" style="30" customWidth="1"/>
    <col min="2" max="2" width="25.5546875" style="30" customWidth="1"/>
    <col min="3" max="3" width="39.44140625" style="30" customWidth="1"/>
    <col min="4" max="4" width="46.44140625" style="30" customWidth="1"/>
    <col min="5" max="5" width="12.5546875" style="30" bestFit="1" customWidth="1"/>
    <col min="6" max="6" width="11.44140625" style="30" customWidth="1"/>
    <col min="7" max="7" width="13.44140625" style="30" customWidth="1"/>
    <col min="8" max="16384" width="7.5546875" style="30"/>
  </cols>
  <sheetData>
    <row r="5" spans="1:6">
      <c r="A5" s="84" t="s">
        <v>2532</v>
      </c>
      <c r="B5" s="85" t="s">
        <v>2533</v>
      </c>
    </row>
    <row r="6" spans="1:6">
      <c r="A6" s="85"/>
      <c r="B6" s="85" t="s">
        <v>2534</v>
      </c>
      <c r="F6" s="86"/>
    </row>
    <row r="7" spans="1:6">
      <c r="A7" s="85"/>
      <c r="B7" s="85" t="s">
        <v>2535</v>
      </c>
    </row>
    <row r="8" spans="1:6">
      <c r="A8" s="85"/>
      <c r="B8" s="85" t="s">
        <v>2536</v>
      </c>
    </row>
    <row r="9" spans="1:6">
      <c r="A9" s="85"/>
      <c r="B9" s="85"/>
    </row>
    <row r="10" spans="1:6">
      <c r="A10" s="85"/>
      <c r="B10" s="85" t="s">
        <v>2537</v>
      </c>
    </row>
    <row r="11" spans="1:6">
      <c r="A11" s="85"/>
      <c r="B11" s="85" t="s">
        <v>2538</v>
      </c>
    </row>
    <row r="12" spans="1:6">
      <c r="D12" s="87" t="s">
        <v>2539</v>
      </c>
      <c r="E12" s="88">
        <v>44579</v>
      </c>
    </row>
    <row r="14" spans="1:6" ht="48.75" customHeight="1">
      <c r="A14" s="89" t="s">
        <v>2540</v>
      </c>
      <c r="B14" s="89" t="s">
        <v>2541</v>
      </c>
      <c r="C14" s="89" t="s">
        <v>2542</v>
      </c>
      <c r="D14" s="89" t="s">
        <v>2543</v>
      </c>
      <c r="E14" s="89" t="s">
        <v>2544</v>
      </c>
    </row>
    <row r="15" spans="1:6" ht="13.5" customHeight="1">
      <c r="A15" s="82" t="s">
        <v>2545</v>
      </c>
      <c r="B15" s="82" t="s">
        <v>2546</v>
      </c>
      <c r="C15" s="82" t="s">
        <v>2547</v>
      </c>
      <c r="D15" s="82" t="s">
        <v>2548</v>
      </c>
      <c r="E15" s="82" t="s">
        <v>2549</v>
      </c>
    </row>
    <row r="16" spans="1:6" ht="13.5" customHeight="1">
      <c r="A16" s="82" t="s">
        <v>2545</v>
      </c>
      <c r="B16" s="82" t="s">
        <v>2546</v>
      </c>
      <c r="C16" s="82" t="s">
        <v>2547</v>
      </c>
      <c r="D16" s="82" t="s">
        <v>2550</v>
      </c>
      <c r="E16" s="82" t="s">
        <v>2551</v>
      </c>
    </row>
    <row r="17" spans="1:5" ht="13.5" customHeight="1">
      <c r="A17" s="82" t="s">
        <v>2545</v>
      </c>
      <c r="B17" s="82" t="s">
        <v>2546</v>
      </c>
      <c r="C17" s="82" t="s">
        <v>2547</v>
      </c>
      <c r="D17" s="82" t="s">
        <v>2552</v>
      </c>
      <c r="E17" s="82" t="s">
        <v>2553</v>
      </c>
    </row>
    <row r="18" spans="1:5" ht="13.5" customHeight="1">
      <c r="A18" s="82" t="s">
        <v>2545</v>
      </c>
      <c r="B18" s="82" t="s">
        <v>2546</v>
      </c>
      <c r="C18" s="82" t="s">
        <v>2547</v>
      </c>
      <c r="D18" s="82" t="s">
        <v>2554</v>
      </c>
      <c r="E18" s="82" t="s">
        <v>2555</v>
      </c>
    </row>
    <row r="19" spans="1:5" ht="13.5" customHeight="1">
      <c r="A19" s="82" t="s">
        <v>2545</v>
      </c>
      <c r="B19" s="82" t="s">
        <v>2546</v>
      </c>
      <c r="C19" s="82" t="s">
        <v>2547</v>
      </c>
      <c r="D19" s="82" t="s">
        <v>2556</v>
      </c>
      <c r="E19" s="82" t="s">
        <v>2557</v>
      </c>
    </row>
    <row r="20" spans="1:5" ht="13.5" customHeight="1">
      <c r="A20" s="82" t="s">
        <v>2545</v>
      </c>
      <c r="B20" s="82" t="s">
        <v>2546</v>
      </c>
      <c r="C20" s="82" t="s">
        <v>2547</v>
      </c>
      <c r="D20" s="82" t="s">
        <v>2558</v>
      </c>
      <c r="E20" s="82" t="s">
        <v>2559</v>
      </c>
    </row>
    <row r="21" spans="1:5" ht="13.5" customHeight="1">
      <c r="A21" s="82" t="s">
        <v>2545</v>
      </c>
      <c r="B21" s="82" t="s">
        <v>2546</v>
      </c>
      <c r="C21" s="82" t="s">
        <v>2547</v>
      </c>
      <c r="D21" s="82" t="s">
        <v>2560</v>
      </c>
      <c r="E21" s="82" t="s">
        <v>2561</v>
      </c>
    </row>
    <row r="22" spans="1:5" ht="13.5" customHeight="1">
      <c r="A22" s="82" t="s">
        <v>2545</v>
      </c>
      <c r="B22" s="82" t="s">
        <v>2546</v>
      </c>
      <c r="C22" s="82" t="s">
        <v>2547</v>
      </c>
      <c r="D22" s="82" t="s">
        <v>2562</v>
      </c>
      <c r="E22" s="82" t="s">
        <v>2563</v>
      </c>
    </row>
    <row r="23" spans="1:5" ht="13.5" customHeight="1">
      <c r="A23" s="82" t="s">
        <v>2545</v>
      </c>
      <c r="B23" s="82" t="s">
        <v>2546</v>
      </c>
      <c r="C23" s="82" t="s">
        <v>2547</v>
      </c>
      <c r="D23" s="82" t="s">
        <v>2564</v>
      </c>
      <c r="E23" s="82" t="s">
        <v>2565</v>
      </c>
    </row>
    <row r="24" spans="1:5" ht="13.5" customHeight="1">
      <c r="A24" s="82" t="s">
        <v>2545</v>
      </c>
      <c r="B24" s="82" t="s">
        <v>2546</v>
      </c>
      <c r="C24" s="82" t="s">
        <v>2547</v>
      </c>
      <c r="D24" s="82" t="s">
        <v>2566</v>
      </c>
      <c r="E24" s="82" t="s">
        <v>2567</v>
      </c>
    </row>
    <row r="25" spans="1:5" ht="13.5" customHeight="1">
      <c r="A25" s="82" t="s">
        <v>2545</v>
      </c>
      <c r="B25" s="82" t="s">
        <v>2546</v>
      </c>
      <c r="C25" s="82" t="s">
        <v>2547</v>
      </c>
      <c r="D25" s="82" t="s">
        <v>2568</v>
      </c>
      <c r="E25" s="82" t="s">
        <v>2569</v>
      </c>
    </row>
    <row r="26" spans="1:5" ht="13.5" customHeight="1">
      <c r="A26" s="82" t="s">
        <v>2545</v>
      </c>
      <c r="B26" s="82" t="s">
        <v>2546</v>
      </c>
      <c r="C26" s="82" t="s">
        <v>2547</v>
      </c>
      <c r="D26" s="82" t="s">
        <v>2570</v>
      </c>
      <c r="E26" s="82" t="s">
        <v>2571</v>
      </c>
    </row>
    <row r="27" spans="1:5" ht="13.5" customHeight="1">
      <c r="A27" s="82" t="s">
        <v>2545</v>
      </c>
      <c r="B27" s="82" t="s">
        <v>2546</v>
      </c>
      <c r="C27" s="82" t="s">
        <v>2547</v>
      </c>
      <c r="D27" s="82" t="s">
        <v>2572</v>
      </c>
      <c r="E27" s="82" t="s">
        <v>2573</v>
      </c>
    </row>
    <row r="28" spans="1:5" ht="13.5" customHeight="1">
      <c r="A28" s="82" t="s">
        <v>2545</v>
      </c>
      <c r="B28" s="82" t="s">
        <v>2546</v>
      </c>
      <c r="C28" s="82" t="s">
        <v>2547</v>
      </c>
      <c r="D28" s="82" t="s">
        <v>2574</v>
      </c>
      <c r="E28" s="82" t="s">
        <v>2575</v>
      </c>
    </row>
    <row r="29" spans="1:5" ht="13.5" customHeight="1">
      <c r="A29" s="82" t="s">
        <v>2545</v>
      </c>
      <c r="B29" s="82" t="s">
        <v>2546</v>
      </c>
      <c r="C29" s="82" t="s">
        <v>2547</v>
      </c>
      <c r="D29" s="82" t="s">
        <v>2576</v>
      </c>
      <c r="E29" s="82" t="s">
        <v>2577</v>
      </c>
    </row>
    <row r="30" spans="1:5" ht="13.5" customHeight="1">
      <c r="A30" s="82" t="s">
        <v>2545</v>
      </c>
      <c r="B30" s="82" t="s">
        <v>2546</v>
      </c>
      <c r="C30" s="82" t="s">
        <v>2547</v>
      </c>
      <c r="D30" s="82" t="s">
        <v>635</v>
      </c>
      <c r="E30" s="82" t="s">
        <v>2578</v>
      </c>
    </row>
    <row r="31" spans="1:5" ht="13.5" customHeight="1">
      <c r="A31" s="82" t="s">
        <v>2545</v>
      </c>
      <c r="B31" s="82" t="s">
        <v>2546</v>
      </c>
      <c r="C31" s="82" t="s">
        <v>2547</v>
      </c>
      <c r="D31" s="82" t="s">
        <v>2579</v>
      </c>
      <c r="E31" s="82" t="s">
        <v>2580</v>
      </c>
    </row>
    <row r="32" spans="1:5" ht="13.5" customHeight="1">
      <c r="A32" s="82" t="s">
        <v>2545</v>
      </c>
      <c r="B32" s="82" t="s">
        <v>2546</v>
      </c>
      <c r="C32" s="82" t="s">
        <v>2547</v>
      </c>
      <c r="D32" s="82" t="s">
        <v>2581</v>
      </c>
      <c r="E32" s="82" t="s">
        <v>2582</v>
      </c>
    </row>
    <row r="33" spans="1:5" ht="13.5" customHeight="1">
      <c r="A33" s="82" t="s">
        <v>2545</v>
      </c>
      <c r="B33" s="82" t="s">
        <v>2546</v>
      </c>
      <c r="C33" s="82" t="s">
        <v>2547</v>
      </c>
      <c r="D33" s="82" t="s">
        <v>2583</v>
      </c>
      <c r="E33" s="82" t="s">
        <v>2584</v>
      </c>
    </row>
    <row r="34" spans="1:5" ht="13.5" customHeight="1">
      <c r="A34" s="82" t="s">
        <v>2545</v>
      </c>
      <c r="B34" s="82" t="s">
        <v>2546</v>
      </c>
      <c r="C34" s="82" t="s">
        <v>2547</v>
      </c>
      <c r="D34" s="82" t="s">
        <v>2585</v>
      </c>
      <c r="E34" s="82" t="s">
        <v>2586</v>
      </c>
    </row>
    <row r="35" spans="1:5" ht="13.5" customHeight="1">
      <c r="A35" s="82" t="s">
        <v>2545</v>
      </c>
      <c r="B35" s="82" t="s">
        <v>2546</v>
      </c>
      <c r="C35" s="82" t="s">
        <v>2587</v>
      </c>
      <c r="D35" s="82" t="s">
        <v>2548</v>
      </c>
      <c r="E35" s="82" t="s">
        <v>2588</v>
      </c>
    </row>
    <row r="36" spans="1:5" ht="13.5" customHeight="1">
      <c r="A36" s="82" t="s">
        <v>2545</v>
      </c>
      <c r="B36" s="82" t="s">
        <v>2546</v>
      </c>
      <c r="C36" s="82" t="s">
        <v>2587</v>
      </c>
      <c r="D36" s="82" t="s">
        <v>2550</v>
      </c>
      <c r="E36" s="82" t="s">
        <v>2589</v>
      </c>
    </row>
    <row r="37" spans="1:5" ht="13.5" customHeight="1">
      <c r="A37" s="82" t="s">
        <v>2545</v>
      </c>
      <c r="B37" s="82" t="s">
        <v>2546</v>
      </c>
      <c r="C37" s="82" t="s">
        <v>2587</v>
      </c>
      <c r="D37" s="82" t="s">
        <v>2552</v>
      </c>
      <c r="E37" s="82" t="s">
        <v>2590</v>
      </c>
    </row>
    <row r="38" spans="1:5" ht="13.5" customHeight="1">
      <c r="A38" s="82" t="s">
        <v>2545</v>
      </c>
      <c r="B38" s="82" t="s">
        <v>2546</v>
      </c>
      <c r="C38" s="82" t="s">
        <v>2587</v>
      </c>
      <c r="D38" s="82" t="s">
        <v>2554</v>
      </c>
      <c r="E38" s="82" t="s">
        <v>2591</v>
      </c>
    </row>
    <row r="39" spans="1:5" ht="13.5" customHeight="1">
      <c r="A39" s="82" t="s">
        <v>2545</v>
      </c>
      <c r="B39" s="82" t="s">
        <v>2546</v>
      </c>
      <c r="C39" s="82" t="s">
        <v>2587</v>
      </c>
      <c r="D39" s="82" t="s">
        <v>2556</v>
      </c>
      <c r="E39" s="82" t="s">
        <v>2592</v>
      </c>
    </row>
    <row r="40" spans="1:5" ht="13.5" customHeight="1">
      <c r="A40" s="82" t="s">
        <v>2545</v>
      </c>
      <c r="B40" s="82" t="s">
        <v>2546</v>
      </c>
      <c r="C40" s="82" t="s">
        <v>2587</v>
      </c>
      <c r="D40" s="82" t="s">
        <v>2558</v>
      </c>
      <c r="E40" s="82" t="s">
        <v>2593</v>
      </c>
    </row>
    <row r="41" spans="1:5" ht="13.5" customHeight="1">
      <c r="A41" s="82" t="s">
        <v>2545</v>
      </c>
      <c r="B41" s="82" t="s">
        <v>2546</v>
      </c>
      <c r="C41" s="82" t="s">
        <v>2587</v>
      </c>
      <c r="D41" s="82" t="s">
        <v>2568</v>
      </c>
      <c r="E41" s="82" t="s">
        <v>2594</v>
      </c>
    </row>
    <row r="42" spans="1:5" ht="13.5" customHeight="1">
      <c r="A42" s="82" t="s">
        <v>2545</v>
      </c>
      <c r="B42" s="82" t="s">
        <v>2546</v>
      </c>
      <c r="C42" s="82" t="s">
        <v>2587</v>
      </c>
      <c r="D42" s="82" t="s">
        <v>2570</v>
      </c>
      <c r="E42" s="82" t="s">
        <v>2595</v>
      </c>
    </row>
    <row r="43" spans="1:5" ht="13.5" customHeight="1">
      <c r="A43" s="82" t="s">
        <v>2545</v>
      </c>
      <c r="B43" s="82" t="s">
        <v>2546</v>
      </c>
      <c r="C43" s="82" t="s">
        <v>2587</v>
      </c>
      <c r="D43" s="82" t="s">
        <v>2574</v>
      </c>
      <c r="E43" s="82" t="s">
        <v>2596</v>
      </c>
    </row>
    <row r="44" spans="1:5" ht="13.5" customHeight="1">
      <c r="A44" s="82" t="s">
        <v>2545</v>
      </c>
      <c r="B44" s="82" t="s">
        <v>2546</v>
      </c>
      <c r="C44" s="82" t="s">
        <v>2587</v>
      </c>
      <c r="D44" s="82" t="s">
        <v>2576</v>
      </c>
      <c r="E44" s="82" t="s">
        <v>2597</v>
      </c>
    </row>
    <row r="45" spans="1:5" ht="13.5" customHeight="1">
      <c r="A45" s="82" t="s">
        <v>2545</v>
      </c>
      <c r="B45" s="82" t="s">
        <v>2546</v>
      </c>
      <c r="C45" s="82" t="s">
        <v>2587</v>
      </c>
      <c r="D45" s="82" t="s">
        <v>635</v>
      </c>
      <c r="E45" s="82" t="s">
        <v>2598</v>
      </c>
    </row>
    <row r="46" spans="1:5" ht="13.5" customHeight="1">
      <c r="A46" s="82" t="s">
        <v>2545</v>
      </c>
      <c r="B46" s="82" t="s">
        <v>2546</v>
      </c>
      <c r="C46" s="82" t="s">
        <v>2587</v>
      </c>
      <c r="D46" s="82" t="s">
        <v>2579</v>
      </c>
      <c r="E46" s="82" t="s">
        <v>2599</v>
      </c>
    </row>
    <row r="47" spans="1:5" ht="13.5" customHeight="1">
      <c r="A47" s="82" t="s">
        <v>2545</v>
      </c>
      <c r="B47" s="82" t="s">
        <v>2546</v>
      </c>
      <c r="C47" s="82" t="s">
        <v>2587</v>
      </c>
      <c r="D47" s="82" t="s">
        <v>2581</v>
      </c>
      <c r="E47" s="82" t="s">
        <v>2600</v>
      </c>
    </row>
    <row r="48" spans="1:5" ht="13.5" customHeight="1">
      <c r="A48" s="82" t="s">
        <v>2545</v>
      </c>
      <c r="B48" s="82" t="s">
        <v>2546</v>
      </c>
      <c r="C48" s="82" t="s">
        <v>2587</v>
      </c>
      <c r="D48" s="82" t="s">
        <v>2583</v>
      </c>
      <c r="E48" s="82" t="s">
        <v>2601</v>
      </c>
    </row>
    <row r="49" spans="1:5" ht="13.5" customHeight="1">
      <c r="A49" s="82" t="s">
        <v>2545</v>
      </c>
      <c r="B49" s="82" t="s">
        <v>2546</v>
      </c>
      <c r="C49" s="82" t="s">
        <v>2587</v>
      </c>
      <c r="D49" s="82" t="s">
        <v>2585</v>
      </c>
      <c r="E49" s="82" t="s">
        <v>2602</v>
      </c>
    </row>
    <row r="50" spans="1:5" ht="13.5" customHeight="1">
      <c r="A50" s="82" t="s">
        <v>2545</v>
      </c>
      <c r="B50" s="82" t="s">
        <v>2546</v>
      </c>
      <c r="C50" s="82" t="s">
        <v>635</v>
      </c>
      <c r="D50" s="82" t="s">
        <v>635</v>
      </c>
      <c r="E50" s="82" t="s">
        <v>2603</v>
      </c>
    </row>
    <row r="51" spans="1:5" ht="13.5" customHeight="1">
      <c r="A51" s="82" t="s">
        <v>2545</v>
      </c>
      <c r="B51" s="82" t="s">
        <v>2604</v>
      </c>
      <c r="C51" s="82" t="s">
        <v>2605</v>
      </c>
      <c r="D51" s="82" t="s">
        <v>2548</v>
      </c>
      <c r="E51" s="82" t="s">
        <v>2606</v>
      </c>
    </row>
    <row r="52" spans="1:5" ht="13.5" customHeight="1">
      <c r="A52" s="82" t="s">
        <v>2545</v>
      </c>
      <c r="B52" s="82" t="s">
        <v>2607</v>
      </c>
      <c r="C52" s="82" t="s">
        <v>2605</v>
      </c>
      <c r="D52" s="82" t="s">
        <v>2550</v>
      </c>
      <c r="E52" s="82" t="s">
        <v>2608</v>
      </c>
    </row>
    <row r="53" spans="1:5" ht="13.5" customHeight="1">
      <c r="A53" s="82" t="s">
        <v>2545</v>
      </c>
      <c r="B53" s="82" t="s">
        <v>2607</v>
      </c>
      <c r="C53" s="82" t="s">
        <v>2605</v>
      </c>
      <c r="D53" s="82" t="s">
        <v>2552</v>
      </c>
      <c r="E53" s="82" t="s">
        <v>2609</v>
      </c>
    </row>
    <row r="54" spans="1:5" ht="13.5" customHeight="1">
      <c r="A54" s="82" t="s">
        <v>2545</v>
      </c>
      <c r="B54" s="82" t="s">
        <v>2607</v>
      </c>
      <c r="C54" s="82" t="s">
        <v>2605</v>
      </c>
      <c r="D54" s="82" t="s">
        <v>2554</v>
      </c>
      <c r="E54" s="82" t="s">
        <v>2610</v>
      </c>
    </row>
    <row r="55" spans="1:5" ht="13.5" customHeight="1">
      <c r="A55" s="82" t="s">
        <v>2545</v>
      </c>
      <c r="B55" s="82" t="s">
        <v>2607</v>
      </c>
      <c r="C55" s="82" t="s">
        <v>2605</v>
      </c>
      <c r="D55" s="82" t="s">
        <v>2611</v>
      </c>
      <c r="E55" s="82" t="s">
        <v>2612</v>
      </c>
    </row>
    <row r="56" spans="1:5" ht="13.5" customHeight="1">
      <c r="A56" s="82" t="s">
        <v>2545</v>
      </c>
      <c r="B56" s="82" t="s">
        <v>2607</v>
      </c>
      <c r="C56" s="82" t="s">
        <v>2605</v>
      </c>
      <c r="D56" s="82" t="s">
        <v>2558</v>
      </c>
      <c r="E56" s="82" t="s">
        <v>2613</v>
      </c>
    </row>
    <row r="57" spans="1:5" ht="13.5" customHeight="1">
      <c r="A57" s="82" t="s">
        <v>2545</v>
      </c>
      <c r="B57" s="82" t="s">
        <v>2607</v>
      </c>
      <c r="C57" s="82" t="s">
        <v>2605</v>
      </c>
      <c r="D57" s="82" t="s">
        <v>2583</v>
      </c>
      <c r="E57" s="82" t="s">
        <v>2614</v>
      </c>
    </row>
    <row r="58" spans="1:5" ht="13.5" customHeight="1">
      <c r="A58" s="82" t="s">
        <v>2545</v>
      </c>
      <c r="B58" s="82" t="s">
        <v>2607</v>
      </c>
      <c r="C58" s="82" t="s">
        <v>2605</v>
      </c>
      <c r="D58" s="82" t="s">
        <v>2560</v>
      </c>
      <c r="E58" s="82" t="s">
        <v>2615</v>
      </c>
    </row>
    <row r="59" spans="1:5" ht="13.5" customHeight="1">
      <c r="A59" s="82" t="s">
        <v>2545</v>
      </c>
      <c r="B59" s="82" t="s">
        <v>2607</v>
      </c>
      <c r="C59" s="82" t="s">
        <v>2605</v>
      </c>
      <c r="D59" s="82" t="s">
        <v>2562</v>
      </c>
      <c r="E59" s="82" t="s">
        <v>2616</v>
      </c>
    </row>
    <row r="60" spans="1:5" ht="13.5" customHeight="1">
      <c r="A60" s="82" t="s">
        <v>2545</v>
      </c>
      <c r="B60" s="82" t="s">
        <v>2607</v>
      </c>
      <c r="C60" s="82" t="s">
        <v>2605</v>
      </c>
      <c r="D60" s="82" t="s">
        <v>2564</v>
      </c>
      <c r="E60" s="82" t="s">
        <v>2617</v>
      </c>
    </row>
    <row r="61" spans="1:5" ht="13.5" customHeight="1">
      <c r="A61" s="82" t="s">
        <v>2545</v>
      </c>
      <c r="B61" s="82" t="s">
        <v>2607</v>
      </c>
      <c r="C61" s="82" t="s">
        <v>2605</v>
      </c>
      <c r="D61" s="82" t="s">
        <v>2566</v>
      </c>
      <c r="E61" s="82" t="s">
        <v>2618</v>
      </c>
    </row>
    <row r="62" spans="1:5" ht="13.5" customHeight="1">
      <c r="A62" s="82" t="s">
        <v>2545</v>
      </c>
      <c r="B62" s="82" t="s">
        <v>2607</v>
      </c>
      <c r="C62" s="82" t="s">
        <v>2605</v>
      </c>
      <c r="D62" s="82" t="s">
        <v>2572</v>
      </c>
      <c r="E62" s="82" t="s">
        <v>2619</v>
      </c>
    </row>
    <row r="63" spans="1:5" ht="13.5" customHeight="1">
      <c r="A63" s="82" t="s">
        <v>2545</v>
      </c>
      <c r="B63" s="82" t="s">
        <v>2607</v>
      </c>
      <c r="C63" s="82" t="s">
        <v>2605</v>
      </c>
      <c r="D63" s="82" t="s">
        <v>2568</v>
      </c>
      <c r="E63" s="82" t="s">
        <v>2620</v>
      </c>
    </row>
    <row r="64" spans="1:5" ht="13.5" customHeight="1">
      <c r="A64" s="82" t="s">
        <v>2545</v>
      </c>
      <c r="B64" s="82" t="s">
        <v>2607</v>
      </c>
      <c r="C64" s="82" t="s">
        <v>2605</v>
      </c>
      <c r="D64" s="82" t="s">
        <v>2574</v>
      </c>
      <c r="E64" s="82" t="s">
        <v>2621</v>
      </c>
    </row>
    <row r="65" spans="1:5" ht="13.5" customHeight="1">
      <c r="A65" s="82" t="s">
        <v>2545</v>
      </c>
      <c r="B65" s="82" t="s">
        <v>2607</v>
      </c>
      <c r="C65" s="82" t="s">
        <v>2605</v>
      </c>
      <c r="D65" s="82" t="s">
        <v>2570</v>
      </c>
      <c r="E65" s="82" t="s">
        <v>2622</v>
      </c>
    </row>
    <row r="66" spans="1:5" ht="13.5" customHeight="1">
      <c r="A66" s="82" t="s">
        <v>2545</v>
      </c>
      <c r="B66" s="82" t="s">
        <v>2607</v>
      </c>
      <c r="C66" s="82" t="s">
        <v>2605</v>
      </c>
      <c r="D66" s="82" t="s">
        <v>2576</v>
      </c>
      <c r="E66" s="82" t="s">
        <v>2623</v>
      </c>
    </row>
    <row r="67" spans="1:5" ht="13.5" customHeight="1">
      <c r="A67" s="82" t="s">
        <v>2545</v>
      </c>
      <c r="B67" s="82" t="s">
        <v>2607</v>
      </c>
      <c r="C67" s="82" t="s">
        <v>2605</v>
      </c>
      <c r="D67" s="82" t="s">
        <v>635</v>
      </c>
      <c r="E67" s="82" t="s">
        <v>2624</v>
      </c>
    </row>
    <row r="68" spans="1:5" ht="13.5" customHeight="1">
      <c r="A68" s="82" t="s">
        <v>2545</v>
      </c>
      <c r="B68" s="82" t="s">
        <v>2607</v>
      </c>
      <c r="C68" s="82" t="s">
        <v>2605</v>
      </c>
      <c r="D68" s="82" t="s">
        <v>2579</v>
      </c>
      <c r="E68" s="82" t="s">
        <v>2625</v>
      </c>
    </row>
    <row r="69" spans="1:5" ht="13.5" customHeight="1">
      <c r="A69" s="82" t="s">
        <v>2545</v>
      </c>
      <c r="B69" s="82" t="s">
        <v>2607</v>
      </c>
      <c r="C69" s="82" t="s">
        <v>2605</v>
      </c>
      <c r="D69" s="82" t="s">
        <v>2581</v>
      </c>
      <c r="E69" s="82" t="s">
        <v>2626</v>
      </c>
    </row>
    <row r="70" spans="1:5" ht="13.5" customHeight="1">
      <c r="A70" s="82" t="s">
        <v>2545</v>
      </c>
      <c r="B70" s="82" t="s">
        <v>2607</v>
      </c>
      <c r="C70" s="82" t="s">
        <v>2605</v>
      </c>
      <c r="D70" s="82" t="s">
        <v>2585</v>
      </c>
      <c r="E70" s="82" t="s">
        <v>2627</v>
      </c>
    </row>
    <row r="71" spans="1:5" ht="13.5" customHeight="1">
      <c r="A71" s="82" t="s">
        <v>2545</v>
      </c>
      <c r="B71" s="82" t="s">
        <v>2607</v>
      </c>
      <c r="C71" s="82" t="s">
        <v>2628</v>
      </c>
      <c r="D71" s="82" t="s">
        <v>2548</v>
      </c>
      <c r="E71" s="82" t="s">
        <v>2629</v>
      </c>
    </row>
    <row r="72" spans="1:5" ht="13.5" customHeight="1">
      <c r="A72" s="82" t="s">
        <v>2545</v>
      </c>
      <c r="B72" s="82" t="s">
        <v>2607</v>
      </c>
      <c r="C72" s="82" t="s">
        <v>2628</v>
      </c>
      <c r="D72" s="82" t="s">
        <v>2550</v>
      </c>
      <c r="E72" s="82" t="s">
        <v>2630</v>
      </c>
    </row>
    <row r="73" spans="1:5" ht="13.5" customHeight="1">
      <c r="A73" s="82" t="s">
        <v>2545</v>
      </c>
      <c r="B73" s="82" t="s">
        <v>2607</v>
      </c>
      <c r="C73" s="82" t="s">
        <v>2628</v>
      </c>
      <c r="D73" s="82" t="s">
        <v>2552</v>
      </c>
      <c r="E73" s="82" t="s">
        <v>2631</v>
      </c>
    </row>
    <row r="74" spans="1:5" ht="13.5" customHeight="1">
      <c r="A74" s="82" t="s">
        <v>2545</v>
      </c>
      <c r="B74" s="82" t="s">
        <v>2607</v>
      </c>
      <c r="C74" s="82" t="s">
        <v>2628</v>
      </c>
      <c r="D74" s="82" t="s">
        <v>2554</v>
      </c>
      <c r="E74" s="82" t="s">
        <v>2632</v>
      </c>
    </row>
    <row r="75" spans="1:5" ht="13.5" customHeight="1">
      <c r="A75" s="82" t="s">
        <v>2545</v>
      </c>
      <c r="B75" s="82" t="s">
        <v>2607</v>
      </c>
      <c r="C75" s="82" t="s">
        <v>2628</v>
      </c>
      <c r="D75" s="82" t="s">
        <v>2611</v>
      </c>
      <c r="E75" s="82" t="s">
        <v>2633</v>
      </c>
    </row>
    <row r="76" spans="1:5" ht="13.5" customHeight="1">
      <c r="A76" s="82" t="s">
        <v>2545</v>
      </c>
      <c r="B76" s="82" t="s">
        <v>2607</v>
      </c>
      <c r="C76" s="82" t="s">
        <v>2628</v>
      </c>
      <c r="D76" s="82" t="s">
        <v>2558</v>
      </c>
      <c r="E76" s="82" t="s">
        <v>2634</v>
      </c>
    </row>
    <row r="77" spans="1:5" ht="13.5" customHeight="1">
      <c r="A77" s="82" t="s">
        <v>2545</v>
      </c>
      <c r="B77" s="82" t="s">
        <v>2607</v>
      </c>
      <c r="C77" s="82" t="s">
        <v>2628</v>
      </c>
      <c r="D77" s="82" t="s">
        <v>2583</v>
      </c>
      <c r="E77" s="82" t="s">
        <v>2635</v>
      </c>
    </row>
    <row r="78" spans="1:5" ht="13.5" customHeight="1">
      <c r="A78" s="82" t="s">
        <v>2545</v>
      </c>
      <c r="B78" s="82" t="s">
        <v>2607</v>
      </c>
      <c r="C78" s="82" t="s">
        <v>2628</v>
      </c>
      <c r="D78" s="82" t="s">
        <v>2560</v>
      </c>
      <c r="E78" s="82" t="s">
        <v>2636</v>
      </c>
    </row>
    <row r="79" spans="1:5" ht="13.5" customHeight="1">
      <c r="A79" s="82" t="s">
        <v>2545</v>
      </c>
      <c r="B79" s="82" t="s">
        <v>2607</v>
      </c>
      <c r="C79" s="82" t="s">
        <v>2628</v>
      </c>
      <c r="D79" s="82" t="s">
        <v>2562</v>
      </c>
      <c r="E79" s="82" t="s">
        <v>2637</v>
      </c>
    </row>
    <row r="80" spans="1:5" ht="13.5" customHeight="1">
      <c r="A80" s="82" t="s">
        <v>2545</v>
      </c>
      <c r="B80" s="82" t="s">
        <v>2607</v>
      </c>
      <c r="C80" s="82" t="s">
        <v>2628</v>
      </c>
      <c r="D80" s="82" t="s">
        <v>2564</v>
      </c>
      <c r="E80" s="82" t="s">
        <v>2638</v>
      </c>
    </row>
    <row r="81" spans="1:5" ht="13.5" customHeight="1">
      <c r="A81" s="82" t="s">
        <v>2545</v>
      </c>
      <c r="B81" s="82" t="s">
        <v>2607</v>
      </c>
      <c r="C81" s="82" t="s">
        <v>2628</v>
      </c>
      <c r="D81" s="82" t="s">
        <v>2566</v>
      </c>
      <c r="E81" s="82" t="s">
        <v>2639</v>
      </c>
    </row>
    <row r="82" spans="1:5" ht="13.5" customHeight="1">
      <c r="A82" s="82" t="s">
        <v>2545</v>
      </c>
      <c r="B82" s="82" t="s">
        <v>2607</v>
      </c>
      <c r="C82" s="82" t="s">
        <v>2628</v>
      </c>
      <c r="D82" s="82" t="s">
        <v>2572</v>
      </c>
      <c r="E82" s="82" t="s">
        <v>2640</v>
      </c>
    </row>
    <row r="83" spans="1:5" ht="13.5" customHeight="1">
      <c r="A83" s="82" t="s">
        <v>2545</v>
      </c>
      <c r="B83" s="82" t="s">
        <v>2607</v>
      </c>
      <c r="C83" s="82" t="s">
        <v>2628</v>
      </c>
      <c r="D83" s="82" t="s">
        <v>2568</v>
      </c>
      <c r="E83" s="82" t="s">
        <v>2641</v>
      </c>
    </row>
    <row r="84" spans="1:5" ht="13.5" customHeight="1">
      <c r="A84" s="82" t="s">
        <v>2545</v>
      </c>
      <c r="B84" s="82" t="s">
        <v>2607</v>
      </c>
      <c r="C84" s="82" t="s">
        <v>2628</v>
      </c>
      <c r="D84" s="82" t="s">
        <v>2574</v>
      </c>
      <c r="E84" s="82" t="s">
        <v>2642</v>
      </c>
    </row>
    <row r="85" spans="1:5" ht="13.5" customHeight="1">
      <c r="A85" s="82" t="s">
        <v>2545</v>
      </c>
      <c r="B85" s="82" t="s">
        <v>2607</v>
      </c>
      <c r="C85" s="82" t="s">
        <v>2628</v>
      </c>
      <c r="D85" s="82" t="s">
        <v>2570</v>
      </c>
      <c r="E85" s="82" t="s">
        <v>2643</v>
      </c>
    </row>
    <row r="86" spans="1:5" ht="13.5" customHeight="1">
      <c r="A86" s="82" t="s">
        <v>2545</v>
      </c>
      <c r="B86" s="82" t="s">
        <v>2607</v>
      </c>
      <c r="C86" s="82" t="s">
        <v>2628</v>
      </c>
      <c r="D86" s="82" t="s">
        <v>2576</v>
      </c>
      <c r="E86" s="82" t="s">
        <v>2644</v>
      </c>
    </row>
    <row r="87" spans="1:5" ht="13.5" customHeight="1">
      <c r="A87" s="82" t="s">
        <v>2545</v>
      </c>
      <c r="B87" s="82" t="s">
        <v>2607</v>
      </c>
      <c r="C87" s="82" t="s">
        <v>2628</v>
      </c>
      <c r="D87" s="82" t="s">
        <v>635</v>
      </c>
      <c r="E87" s="82" t="s">
        <v>2645</v>
      </c>
    </row>
    <row r="88" spans="1:5" ht="13.5" customHeight="1">
      <c r="A88" s="82" t="s">
        <v>2545</v>
      </c>
      <c r="B88" s="82" t="s">
        <v>2607</v>
      </c>
      <c r="C88" s="82" t="s">
        <v>2628</v>
      </c>
      <c r="D88" s="82" t="s">
        <v>2579</v>
      </c>
      <c r="E88" s="82" t="s">
        <v>2646</v>
      </c>
    </row>
    <row r="89" spans="1:5" ht="13.5" customHeight="1">
      <c r="A89" s="82" t="s">
        <v>2545</v>
      </c>
      <c r="B89" s="82" t="s">
        <v>2607</v>
      </c>
      <c r="C89" s="82" t="s">
        <v>2628</v>
      </c>
      <c r="D89" s="82" t="s">
        <v>2581</v>
      </c>
      <c r="E89" s="82" t="s">
        <v>2647</v>
      </c>
    </row>
    <row r="90" spans="1:5" ht="13.5" customHeight="1">
      <c r="A90" s="82" t="s">
        <v>2545</v>
      </c>
      <c r="B90" s="82" t="s">
        <v>2607</v>
      </c>
      <c r="C90" s="82" t="s">
        <v>2628</v>
      </c>
      <c r="D90" s="82" t="s">
        <v>2585</v>
      </c>
      <c r="E90" s="82" t="s">
        <v>2648</v>
      </c>
    </row>
    <row r="91" spans="1:5" ht="13.5" customHeight="1">
      <c r="A91" s="82" t="s">
        <v>2545</v>
      </c>
      <c r="B91" s="82" t="s">
        <v>2607</v>
      </c>
      <c r="C91" s="82" t="s">
        <v>2649</v>
      </c>
      <c r="D91" s="82" t="s">
        <v>2548</v>
      </c>
      <c r="E91" s="82" t="s">
        <v>2650</v>
      </c>
    </row>
    <row r="92" spans="1:5" ht="13.5" customHeight="1">
      <c r="A92" s="82" t="s">
        <v>2545</v>
      </c>
      <c r="B92" s="82" t="s">
        <v>2607</v>
      </c>
      <c r="C92" s="82" t="s">
        <v>2649</v>
      </c>
      <c r="D92" s="82" t="s">
        <v>2550</v>
      </c>
      <c r="E92" s="82" t="s">
        <v>2651</v>
      </c>
    </row>
    <row r="93" spans="1:5" ht="13.5" customHeight="1">
      <c r="A93" s="82" t="s">
        <v>2545</v>
      </c>
      <c r="B93" s="82" t="s">
        <v>2607</v>
      </c>
      <c r="C93" s="82" t="s">
        <v>2649</v>
      </c>
      <c r="D93" s="82" t="s">
        <v>2552</v>
      </c>
      <c r="E93" s="82" t="s">
        <v>2652</v>
      </c>
    </row>
    <row r="94" spans="1:5" ht="13.5" customHeight="1">
      <c r="A94" s="82" t="s">
        <v>2545</v>
      </c>
      <c r="B94" s="82" t="s">
        <v>2607</v>
      </c>
      <c r="C94" s="82" t="s">
        <v>2649</v>
      </c>
      <c r="D94" s="82" t="s">
        <v>2554</v>
      </c>
      <c r="E94" s="82" t="s">
        <v>2653</v>
      </c>
    </row>
    <row r="95" spans="1:5" ht="13.5" customHeight="1">
      <c r="A95" s="82" t="s">
        <v>2545</v>
      </c>
      <c r="B95" s="82" t="s">
        <v>2607</v>
      </c>
      <c r="C95" s="82" t="s">
        <v>2649</v>
      </c>
      <c r="D95" s="82" t="s">
        <v>2654</v>
      </c>
      <c r="E95" s="82" t="s">
        <v>2655</v>
      </c>
    </row>
    <row r="96" spans="1:5" ht="13.5" customHeight="1">
      <c r="A96" s="82" t="s">
        <v>2545</v>
      </c>
      <c r="B96" s="82" t="s">
        <v>2607</v>
      </c>
      <c r="C96" s="82" t="s">
        <v>2649</v>
      </c>
      <c r="D96" s="82" t="s">
        <v>2558</v>
      </c>
      <c r="E96" s="82" t="s">
        <v>2656</v>
      </c>
    </row>
    <row r="97" spans="1:5" ht="13.5" customHeight="1">
      <c r="A97" s="82" t="s">
        <v>2545</v>
      </c>
      <c r="B97" s="82" t="s">
        <v>2607</v>
      </c>
      <c r="C97" s="82" t="s">
        <v>2649</v>
      </c>
      <c r="D97" s="82" t="s">
        <v>2583</v>
      </c>
      <c r="E97" s="82" t="s">
        <v>2657</v>
      </c>
    </row>
    <row r="98" spans="1:5" ht="13.5" customHeight="1">
      <c r="A98" s="82" t="s">
        <v>2545</v>
      </c>
      <c r="B98" s="82" t="s">
        <v>2607</v>
      </c>
      <c r="C98" s="82" t="s">
        <v>2649</v>
      </c>
      <c r="D98" s="82" t="s">
        <v>2560</v>
      </c>
      <c r="E98" s="82" t="s">
        <v>2658</v>
      </c>
    </row>
    <row r="99" spans="1:5" ht="13.5" customHeight="1">
      <c r="A99" s="82" t="s">
        <v>2545</v>
      </c>
      <c r="B99" s="82" t="s">
        <v>2607</v>
      </c>
      <c r="C99" s="82" t="s">
        <v>2649</v>
      </c>
      <c r="D99" s="82" t="s">
        <v>2562</v>
      </c>
      <c r="E99" s="82" t="s">
        <v>2659</v>
      </c>
    </row>
    <row r="100" spans="1:5" ht="13.5" customHeight="1">
      <c r="A100" s="82" t="s">
        <v>2545</v>
      </c>
      <c r="B100" s="82" t="s">
        <v>2607</v>
      </c>
      <c r="C100" s="82" t="s">
        <v>2649</v>
      </c>
      <c r="D100" s="82" t="s">
        <v>2564</v>
      </c>
      <c r="E100" s="82" t="s">
        <v>2660</v>
      </c>
    </row>
    <row r="101" spans="1:5" ht="13.5" customHeight="1">
      <c r="A101" s="82" t="s">
        <v>2545</v>
      </c>
      <c r="B101" s="82" t="s">
        <v>2607</v>
      </c>
      <c r="C101" s="82" t="s">
        <v>2649</v>
      </c>
      <c r="D101" s="82" t="s">
        <v>2566</v>
      </c>
      <c r="E101" s="82" t="s">
        <v>2661</v>
      </c>
    </row>
    <row r="102" spans="1:5" ht="13.5" customHeight="1">
      <c r="A102" s="82" t="s">
        <v>2545</v>
      </c>
      <c r="B102" s="82" t="s">
        <v>2607</v>
      </c>
      <c r="C102" s="82" t="s">
        <v>2649</v>
      </c>
      <c r="D102" s="82" t="s">
        <v>2572</v>
      </c>
      <c r="E102" s="82" t="s">
        <v>2662</v>
      </c>
    </row>
    <row r="103" spans="1:5" ht="13.5" customHeight="1">
      <c r="A103" s="82" t="s">
        <v>2545</v>
      </c>
      <c r="B103" s="82" t="s">
        <v>2607</v>
      </c>
      <c r="C103" s="82" t="s">
        <v>2649</v>
      </c>
      <c r="D103" s="82" t="s">
        <v>2568</v>
      </c>
      <c r="E103" s="82" t="s">
        <v>2663</v>
      </c>
    </row>
    <row r="104" spans="1:5" ht="13.5" customHeight="1">
      <c r="A104" s="82" t="s">
        <v>2545</v>
      </c>
      <c r="B104" s="82" t="s">
        <v>2607</v>
      </c>
      <c r="C104" s="82" t="s">
        <v>2649</v>
      </c>
      <c r="D104" s="82" t="s">
        <v>2574</v>
      </c>
      <c r="E104" s="82" t="s">
        <v>2664</v>
      </c>
    </row>
    <row r="105" spans="1:5" ht="13.5" customHeight="1">
      <c r="A105" s="82" t="s">
        <v>2545</v>
      </c>
      <c r="B105" s="82" t="s">
        <v>2607</v>
      </c>
      <c r="C105" s="82" t="s">
        <v>2649</v>
      </c>
      <c r="D105" s="82" t="s">
        <v>2570</v>
      </c>
      <c r="E105" s="82" t="s">
        <v>2665</v>
      </c>
    </row>
    <row r="106" spans="1:5" ht="13.5" customHeight="1">
      <c r="A106" s="82" t="s">
        <v>2545</v>
      </c>
      <c r="B106" s="82" t="s">
        <v>2607</v>
      </c>
      <c r="C106" s="82" t="s">
        <v>2666</v>
      </c>
      <c r="D106" s="82" t="s">
        <v>2667</v>
      </c>
      <c r="E106" s="82" t="s">
        <v>2668</v>
      </c>
    </row>
    <row r="107" spans="1:5" ht="13.5" customHeight="1">
      <c r="A107" s="82" t="s">
        <v>2545</v>
      </c>
      <c r="B107" s="82" t="s">
        <v>2607</v>
      </c>
      <c r="C107" s="82" t="s">
        <v>2649</v>
      </c>
      <c r="D107" s="82" t="s">
        <v>635</v>
      </c>
      <c r="E107" s="82" t="s">
        <v>2669</v>
      </c>
    </row>
    <row r="108" spans="1:5" ht="13.5" customHeight="1">
      <c r="A108" s="82" t="s">
        <v>2545</v>
      </c>
      <c r="B108" s="82" t="s">
        <v>2607</v>
      </c>
      <c r="C108" s="82" t="s">
        <v>2666</v>
      </c>
      <c r="D108" s="82" t="s">
        <v>2670</v>
      </c>
      <c r="E108" s="82" t="s">
        <v>2671</v>
      </c>
    </row>
    <row r="109" spans="1:5" ht="13.5" customHeight="1">
      <c r="A109" s="82" t="s">
        <v>2545</v>
      </c>
      <c r="B109" s="82" t="s">
        <v>2607</v>
      </c>
      <c r="C109" s="82" t="s">
        <v>2666</v>
      </c>
      <c r="D109" s="82" t="s">
        <v>2672</v>
      </c>
      <c r="E109" s="82" t="s">
        <v>2673</v>
      </c>
    </row>
    <row r="110" spans="1:5" ht="13.5" customHeight="1">
      <c r="A110" s="82" t="s">
        <v>2545</v>
      </c>
      <c r="B110" s="82" t="s">
        <v>2607</v>
      </c>
      <c r="C110" s="82" t="s">
        <v>2649</v>
      </c>
      <c r="D110" s="82" t="s">
        <v>2585</v>
      </c>
      <c r="E110" s="82" t="s">
        <v>2674</v>
      </c>
    </row>
    <row r="111" spans="1:5" ht="13.5" customHeight="1">
      <c r="A111" s="82" t="s">
        <v>2545</v>
      </c>
      <c r="B111" s="82" t="s">
        <v>2604</v>
      </c>
      <c r="C111" s="82" t="s">
        <v>635</v>
      </c>
      <c r="D111" s="82" t="s">
        <v>635</v>
      </c>
      <c r="E111" s="82" t="s">
        <v>2675</v>
      </c>
    </row>
    <row r="112" spans="1:5" ht="13.5" customHeight="1">
      <c r="A112" s="82" t="s">
        <v>2545</v>
      </c>
      <c r="B112" s="82" t="s">
        <v>2607</v>
      </c>
      <c r="C112" s="82" t="s">
        <v>2676</v>
      </c>
      <c r="D112" s="82" t="s">
        <v>2548</v>
      </c>
      <c r="E112" s="82" t="s">
        <v>2677</v>
      </c>
    </row>
    <row r="113" spans="1:5" ht="13.5" customHeight="1">
      <c r="A113" s="82" t="s">
        <v>2545</v>
      </c>
      <c r="B113" s="82" t="s">
        <v>2607</v>
      </c>
      <c r="C113" s="82" t="s">
        <v>2676</v>
      </c>
      <c r="D113" s="82" t="s">
        <v>2550</v>
      </c>
      <c r="E113" s="82" t="s">
        <v>2678</v>
      </c>
    </row>
    <row r="114" spans="1:5" ht="13.5" customHeight="1">
      <c r="A114" s="82" t="s">
        <v>2545</v>
      </c>
      <c r="B114" s="82" t="s">
        <v>2607</v>
      </c>
      <c r="C114" s="82" t="s">
        <v>2676</v>
      </c>
      <c r="D114" s="82" t="s">
        <v>2552</v>
      </c>
      <c r="E114" s="82" t="s">
        <v>2679</v>
      </c>
    </row>
    <row r="115" spans="1:5" ht="13.5" customHeight="1">
      <c r="A115" s="82" t="s">
        <v>2545</v>
      </c>
      <c r="B115" s="82" t="s">
        <v>2607</v>
      </c>
      <c r="C115" s="82" t="s">
        <v>2676</v>
      </c>
      <c r="D115" s="82" t="s">
        <v>2554</v>
      </c>
      <c r="E115" s="82" t="s">
        <v>2680</v>
      </c>
    </row>
    <row r="116" spans="1:5" ht="13.5" customHeight="1">
      <c r="A116" s="82" t="s">
        <v>2545</v>
      </c>
      <c r="B116" s="82" t="s">
        <v>2607</v>
      </c>
      <c r="C116" s="82" t="s">
        <v>2676</v>
      </c>
      <c r="D116" s="82" t="s">
        <v>2654</v>
      </c>
      <c r="E116" s="82" t="s">
        <v>2681</v>
      </c>
    </row>
    <row r="117" spans="1:5" ht="13.5" customHeight="1">
      <c r="A117" s="82" t="s">
        <v>2545</v>
      </c>
      <c r="B117" s="82" t="s">
        <v>2607</v>
      </c>
      <c r="C117" s="82" t="s">
        <v>2676</v>
      </c>
      <c r="D117" s="82" t="s">
        <v>2558</v>
      </c>
      <c r="E117" s="82" t="s">
        <v>2682</v>
      </c>
    </row>
    <row r="118" spans="1:5" ht="13.5" customHeight="1">
      <c r="A118" s="82" t="s">
        <v>2545</v>
      </c>
      <c r="B118" s="82" t="s">
        <v>2607</v>
      </c>
      <c r="C118" s="82" t="s">
        <v>2676</v>
      </c>
      <c r="D118" s="82" t="s">
        <v>2583</v>
      </c>
      <c r="E118" s="82" t="s">
        <v>2683</v>
      </c>
    </row>
    <row r="119" spans="1:5" ht="13.5" customHeight="1">
      <c r="A119" s="82" t="s">
        <v>2545</v>
      </c>
      <c r="B119" s="82" t="s">
        <v>2607</v>
      </c>
      <c r="C119" s="82" t="s">
        <v>2676</v>
      </c>
      <c r="D119" s="82" t="s">
        <v>2560</v>
      </c>
      <c r="E119" s="82" t="s">
        <v>2684</v>
      </c>
    </row>
    <row r="120" spans="1:5" ht="13.5" customHeight="1">
      <c r="A120" s="82" t="s">
        <v>2545</v>
      </c>
      <c r="B120" s="82" t="s">
        <v>2607</v>
      </c>
      <c r="C120" s="82" t="s">
        <v>2676</v>
      </c>
      <c r="D120" s="82" t="s">
        <v>2562</v>
      </c>
      <c r="E120" s="82" t="s">
        <v>2685</v>
      </c>
    </row>
    <row r="121" spans="1:5" ht="13.5" customHeight="1">
      <c r="A121" s="82" t="s">
        <v>2545</v>
      </c>
      <c r="B121" s="82" t="s">
        <v>2607</v>
      </c>
      <c r="C121" s="82" t="s">
        <v>2676</v>
      </c>
      <c r="D121" s="82" t="s">
        <v>2564</v>
      </c>
      <c r="E121" s="82" t="s">
        <v>2686</v>
      </c>
    </row>
    <row r="122" spans="1:5" ht="13.5" customHeight="1">
      <c r="A122" s="82" t="s">
        <v>2545</v>
      </c>
      <c r="B122" s="82" t="s">
        <v>2607</v>
      </c>
      <c r="C122" s="82" t="s">
        <v>2676</v>
      </c>
      <c r="D122" s="82" t="s">
        <v>2566</v>
      </c>
      <c r="E122" s="82" t="s">
        <v>2687</v>
      </c>
    </row>
    <row r="123" spans="1:5" ht="13.5" customHeight="1">
      <c r="A123" s="82" t="s">
        <v>2545</v>
      </c>
      <c r="B123" s="82" t="s">
        <v>2607</v>
      </c>
      <c r="C123" s="82" t="s">
        <v>2676</v>
      </c>
      <c r="D123" s="82" t="s">
        <v>2572</v>
      </c>
      <c r="E123" s="82" t="s">
        <v>2688</v>
      </c>
    </row>
    <row r="124" spans="1:5" ht="13.5" customHeight="1">
      <c r="A124" s="82" t="s">
        <v>2545</v>
      </c>
      <c r="B124" s="82" t="s">
        <v>2607</v>
      </c>
      <c r="C124" s="82" t="s">
        <v>2676</v>
      </c>
      <c r="D124" s="82" t="s">
        <v>2568</v>
      </c>
      <c r="E124" s="82" t="s">
        <v>2689</v>
      </c>
    </row>
    <row r="125" spans="1:5" ht="13.5" customHeight="1">
      <c r="A125" s="82" t="s">
        <v>2545</v>
      </c>
      <c r="B125" s="82" t="s">
        <v>2607</v>
      </c>
      <c r="C125" s="82" t="s">
        <v>2676</v>
      </c>
      <c r="D125" s="82" t="s">
        <v>2574</v>
      </c>
      <c r="E125" s="82" t="s">
        <v>2690</v>
      </c>
    </row>
    <row r="126" spans="1:5" ht="13.5" customHeight="1">
      <c r="A126" s="82" t="s">
        <v>2545</v>
      </c>
      <c r="B126" s="82" t="s">
        <v>2607</v>
      </c>
      <c r="C126" s="82" t="s">
        <v>2676</v>
      </c>
      <c r="D126" s="82" t="s">
        <v>2570</v>
      </c>
      <c r="E126" s="82" t="s">
        <v>2691</v>
      </c>
    </row>
    <row r="127" spans="1:5" ht="13.5" customHeight="1">
      <c r="A127" s="82" t="s">
        <v>2545</v>
      </c>
      <c r="B127" s="82" t="s">
        <v>2607</v>
      </c>
      <c r="C127" s="82" t="s">
        <v>2676</v>
      </c>
      <c r="D127" s="82" t="s">
        <v>2576</v>
      </c>
      <c r="E127" s="82" t="s">
        <v>2692</v>
      </c>
    </row>
    <row r="128" spans="1:5" ht="13.5" customHeight="1">
      <c r="A128" s="82" t="s">
        <v>2545</v>
      </c>
      <c r="B128" s="82" t="s">
        <v>2607</v>
      </c>
      <c r="C128" s="82" t="s">
        <v>2676</v>
      </c>
      <c r="D128" s="82" t="s">
        <v>635</v>
      </c>
      <c r="E128" s="82" t="s">
        <v>2693</v>
      </c>
    </row>
    <row r="129" spans="1:5" ht="13.5" customHeight="1">
      <c r="A129" s="82" t="s">
        <v>2545</v>
      </c>
      <c r="B129" s="82" t="s">
        <v>2607</v>
      </c>
      <c r="C129" s="82" t="s">
        <v>2676</v>
      </c>
      <c r="D129" s="82" t="s">
        <v>2670</v>
      </c>
      <c r="E129" s="82" t="s">
        <v>2694</v>
      </c>
    </row>
    <row r="130" spans="1:5" ht="13.5" customHeight="1">
      <c r="A130" s="82" t="s">
        <v>2545</v>
      </c>
      <c r="B130" s="82" t="s">
        <v>2607</v>
      </c>
      <c r="C130" s="82" t="s">
        <v>2676</v>
      </c>
      <c r="D130" s="82" t="s">
        <v>2581</v>
      </c>
      <c r="E130" s="82" t="s">
        <v>2695</v>
      </c>
    </row>
    <row r="131" spans="1:5" ht="13.5" customHeight="1">
      <c r="A131" s="82" t="s">
        <v>2545</v>
      </c>
      <c r="B131" s="82" t="s">
        <v>2607</v>
      </c>
      <c r="C131" s="82" t="s">
        <v>2676</v>
      </c>
      <c r="D131" s="82" t="s">
        <v>2585</v>
      </c>
      <c r="E131" s="82" t="s">
        <v>2696</v>
      </c>
    </row>
    <row r="132" spans="1:5" ht="13.5" customHeight="1">
      <c r="A132" s="82" t="s">
        <v>2545</v>
      </c>
      <c r="B132" s="82" t="s">
        <v>2607</v>
      </c>
      <c r="C132" s="82" t="s">
        <v>2697</v>
      </c>
      <c r="D132" s="82" t="s">
        <v>2548</v>
      </c>
      <c r="E132" s="82" t="s">
        <v>2698</v>
      </c>
    </row>
    <row r="133" spans="1:5" ht="13.5" customHeight="1">
      <c r="A133" s="82" t="s">
        <v>2545</v>
      </c>
      <c r="B133" s="82" t="s">
        <v>2607</v>
      </c>
      <c r="C133" s="82" t="s">
        <v>2697</v>
      </c>
      <c r="D133" s="82" t="s">
        <v>2550</v>
      </c>
      <c r="E133" s="82" t="s">
        <v>2699</v>
      </c>
    </row>
    <row r="134" spans="1:5" ht="13.5" customHeight="1">
      <c r="A134" s="82" t="s">
        <v>2545</v>
      </c>
      <c r="B134" s="82" t="s">
        <v>2607</v>
      </c>
      <c r="C134" s="82" t="s">
        <v>2697</v>
      </c>
      <c r="D134" s="82" t="s">
        <v>2552</v>
      </c>
      <c r="E134" s="82" t="s">
        <v>2700</v>
      </c>
    </row>
    <row r="135" spans="1:5" ht="13.5" customHeight="1">
      <c r="A135" s="82" t="s">
        <v>2545</v>
      </c>
      <c r="B135" s="82" t="s">
        <v>2607</v>
      </c>
      <c r="C135" s="82" t="s">
        <v>2697</v>
      </c>
      <c r="D135" s="82" t="s">
        <v>2554</v>
      </c>
      <c r="E135" s="82" t="s">
        <v>2701</v>
      </c>
    </row>
    <row r="136" spans="1:5" ht="13.5" customHeight="1">
      <c r="A136" s="82" t="s">
        <v>2545</v>
      </c>
      <c r="B136" s="82" t="s">
        <v>2607</v>
      </c>
      <c r="C136" s="82" t="s">
        <v>2697</v>
      </c>
      <c r="D136" s="82" t="s">
        <v>2654</v>
      </c>
      <c r="E136" s="82" t="s">
        <v>2702</v>
      </c>
    </row>
    <row r="137" spans="1:5" ht="13.5" customHeight="1">
      <c r="A137" s="82" t="s">
        <v>2545</v>
      </c>
      <c r="B137" s="82" t="s">
        <v>2607</v>
      </c>
      <c r="C137" s="82" t="s">
        <v>2697</v>
      </c>
      <c r="D137" s="82" t="s">
        <v>2558</v>
      </c>
      <c r="E137" s="82" t="s">
        <v>2703</v>
      </c>
    </row>
    <row r="138" spans="1:5" ht="13.5" customHeight="1">
      <c r="A138" s="82" t="s">
        <v>2545</v>
      </c>
      <c r="B138" s="82" t="s">
        <v>2607</v>
      </c>
      <c r="C138" s="82" t="s">
        <v>2697</v>
      </c>
      <c r="D138" s="82" t="s">
        <v>2583</v>
      </c>
      <c r="E138" s="82" t="s">
        <v>2704</v>
      </c>
    </row>
    <row r="139" spans="1:5" ht="13.5" customHeight="1">
      <c r="A139" s="82" t="s">
        <v>2545</v>
      </c>
      <c r="B139" s="82" t="s">
        <v>2607</v>
      </c>
      <c r="C139" s="82" t="s">
        <v>2697</v>
      </c>
      <c r="D139" s="82" t="s">
        <v>2560</v>
      </c>
      <c r="E139" s="82" t="s">
        <v>2705</v>
      </c>
    </row>
    <row r="140" spans="1:5" ht="13.5" customHeight="1">
      <c r="A140" s="82" t="s">
        <v>2545</v>
      </c>
      <c r="B140" s="82" t="s">
        <v>2607</v>
      </c>
      <c r="C140" s="82" t="s">
        <v>2697</v>
      </c>
      <c r="D140" s="82" t="s">
        <v>2562</v>
      </c>
      <c r="E140" s="82" t="s">
        <v>2706</v>
      </c>
    </row>
    <row r="141" spans="1:5" ht="13.5" customHeight="1">
      <c r="A141" s="82" t="s">
        <v>2545</v>
      </c>
      <c r="B141" s="82" t="s">
        <v>2607</v>
      </c>
      <c r="C141" s="82" t="s">
        <v>2697</v>
      </c>
      <c r="D141" s="82" t="s">
        <v>2564</v>
      </c>
      <c r="E141" s="82" t="s">
        <v>2707</v>
      </c>
    </row>
    <row r="142" spans="1:5" ht="13.5" customHeight="1">
      <c r="A142" s="82" t="s">
        <v>2545</v>
      </c>
      <c r="B142" s="82" t="s">
        <v>2607</v>
      </c>
      <c r="C142" s="82" t="s">
        <v>2697</v>
      </c>
      <c r="D142" s="82" t="s">
        <v>2566</v>
      </c>
      <c r="E142" s="82" t="s">
        <v>2708</v>
      </c>
    </row>
    <row r="143" spans="1:5" ht="13.5" customHeight="1">
      <c r="A143" s="82" t="s">
        <v>2545</v>
      </c>
      <c r="B143" s="82" t="s">
        <v>2607</v>
      </c>
      <c r="C143" s="82" t="s">
        <v>2697</v>
      </c>
      <c r="D143" s="82" t="s">
        <v>2572</v>
      </c>
      <c r="E143" s="82" t="s">
        <v>2709</v>
      </c>
    </row>
    <row r="144" spans="1:5" ht="13.5" customHeight="1">
      <c r="A144" s="82" t="s">
        <v>2545</v>
      </c>
      <c r="B144" s="82" t="s">
        <v>2607</v>
      </c>
      <c r="C144" s="82" t="s">
        <v>2697</v>
      </c>
      <c r="D144" s="82" t="s">
        <v>2568</v>
      </c>
      <c r="E144" s="82" t="s">
        <v>2710</v>
      </c>
    </row>
    <row r="145" spans="1:5" ht="13.5" customHeight="1">
      <c r="A145" s="82" t="s">
        <v>2545</v>
      </c>
      <c r="B145" s="82" t="s">
        <v>2607</v>
      </c>
      <c r="C145" s="82" t="s">
        <v>2697</v>
      </c>
      <c r="D145" s="82" t="s">
        <v>2574</v>
      </c>
      <c r="E145" s="82" t="s">
        <v>2711</v>
      </c>
    </row>
    <row r="146" spans="1:5" ht="13.5" customHeight="1">
      <c r="A146" s="82" t="s">
        <v>2545</v>
      </c>
      <c r="B146" s="82" t="s">
        <v>2607</v>
      </c>
      <c r="C146" s="82" t="s">
        <v>2697</v>
      </c>
      <c r="D146" s="82" t="s">
        <v>2570</v>
      </c>
      <c r="E146" s="82" t="s">
        <v>2712</v>
      </c>
    </row>
    <row r="147" spans="1:5" ht="13.5" customHeight="1">
      <c r="A147" s="82" t="s">
        <v>2545</v>
      </c>
      <c r="B147" s="82" t="s">
        <v>2607</v>
      </c>
      <c r="C147" s="82" t="s">
        <v>2697</v>
      </c>
      <c r="D147" s="82" t="s">
        <v>2576</v>
      </c>
      <c r="E147" s="82" t="s">
        <v>2713</v>
      </c>
    </row>
    <row r="148" spans="1:5" ht="13.5" customHeight="1">
      <c r="A148" s="82" t="s">
        <v>2545</v>
      </c>
      <c r="B148" s="82" t="s">
        <v>2607</v>
      </c>
      <c r="C148" s="82" t="s">
        <v>2697</v>
      </c>
      <c r="D148" s="82" t="s">
        <v>635</v>
      </c>
      <c r="E148" s="82" t="s">
        <v>2714</v>
      </c>
    </row>
    <row r="149" spans="1:5" ht="13.5" customHeight="1">
      <c r="A149" s="82" t="s">
        <v>2545</v>
      </c>
      <c r="B149" s="82" t="s">
        <v>2607</v>
      </c>
      <c r="C149" s="82" t="s">
        <v>2697</v>
      </c>
      <c r="D149" s="82" t="s">
        <v>2579</v>
      </c>
      <c r="E149" s="82" t="s">
        <v>2715</v>
      </c>
    </row>
    <row r="150" spans="1:5" ht="13.5" customHeight="1">
      <c r="A150" s="82" t="s">
        <v>2545</v>
      </c>
      <c r="B150" s="82" t="s">
        <v>2607</v>
      </c>
      <c r="C150" s="82" t="s">
        <v>2697</v>
      </c>
      <c r="D150" s="82" t="s">
        <v>2581</v>
      </c>
      <c r="E150" s="82" t="s">
        <v>2716</v>
      </c>
    </row>
    <row r="151" spans="1:5" ht="13.5" customHeight="1">
      <c r="A151" s="82" t="s">
        <v>2545</v>
      </c>
      <c r="B151" s="82" t="s">
        <v>2607</v>
      </c>
      <c r="C151" s="82" t="s">
        <v>2697</v>
      </c>
      <c r="D151" s="82" t="s">
        <v>2585</v>
      </c>
      <c r="E151" s="82" t="s">
        <v>2717</v>
      </c>
    </row>
    <row r="152" spans="1:5" ht="13.5" customHeight="1">
      <c r="A152" s="82" t="s">
        <v>2545</v>
      </c>
      <c r="B152" s="82" t="s">
        <v>2607</v>
      </c>
      <c r="C152" s="82" t="s">
        <v>2718</v>
      </c>
      <c r="D152" s="82" t="s">
        <v>2548</v>
      </c>
      <c r="E152" s="82" t="s">
        <v>2719</v>
      </c>
    </row>
    <row r="153" spans="1:5" ht="13.5" customHeight="1">
      <c r="A153" s="82" t="s">
        <v>2545</v>
      </c>
      <c r="B153" s="82" t="s">
        <v>2607</v>
      </c>
      <c r="C153" s="82" t="s">
        <v>2718</v>
      </c>
      <c r="D153" s="82" t="s">
        <v>2550</v>
      </c>
      <c r="E153" s="82" t="s">
        <v>2720</v>
      </c>
    </row>
    <row r="154" spans="1:5" ht="13.5" customHeight="1">
      <c r="A154" s="82" t="s">
        <v>2545</v>
      </c>
      <c r="B154" s="82" t="s">
        <v>2607</v>
      </c>
      <c r="C154" s="82" t="s">
        <v>2718</v>
      </c>
      <c r="D154" s="82" t="s">
        <v>2552</v>
      </c>
      <c r="E154" s="82" t="s">
        <v>2721</v>
      </c>
    </row>
    <row r="155" spans="1:5" ht="13.5" customHeight="1">
      <c r="A155" s="82" t="s">
        <v>2545</v>
      </c>
      <c r="B155" s="82" t="s">
        <v>2607</v>
      </c>
      <c r="C155" s="82" t="s">
        <v>2718</v>
      </c>
      <c r="D155" s="82" t="s">
        <v>2554</v>
      </c>
      <c r="E155" s="82" t="s">
        <v>2722</v>
      </c>
    </row>
    <row r="156" spans="1:5" ht="13.5" customHeight="1">
      <c r="A156" s="82" t="s">
        <v>2545</v>
      </c>
      <c r="B156" s="82" t="s">
        <v>2607</v>
      </c>
      <c r="C156" s="82" t="s">
        <v>2718</v>
      </c>
      <c r="D156" s="82" t="s">
        <v>2654</v>
      </c>
      <c r="E156" s="82" t="s">
        <v>2723</v>
      </c>
    </row>
    <row r="157" spans="1:5" ht="13.5" customHeight="1">
      <c r="A157" s="82" t="s">
        <v>2545</v>
      </c>
      <c r="B157" s="82" t="s">
        <v>2607</v>
      </c>
      <c r="C157" s="82" t="s">
        <v>2718</v>
      </c>
      <c r="D157" s="82" t="s">
        <v>2558</v>
      </c>
      <c r="E157" s="82" t="s">
        <v>2724</v>
      </c>
    </row>
    <row r="158" spans="1:5" ht="13.5" customHeight="1">
      <c r="A158" s="82" t="s">
        <v>2545</v>
      </c>
      <c r="B158" s="82" t="s">
        <v>2607</v>
      </c>
      <c r="C158" s="82" t="s">
        <v>2718</v>
      </c>
      <c r="D158" s="82" t="s">
        <v>2583</v>
      </c>
      <c r="E158" s="82" t="s">
        <v>2725</v>
      </c>
    </row>
    <row r="159" spans="1:5" ht="13.5" customHeight="1">
      <c r="A159" s="82" t="s">
        <v>2545</v>
      </c>
      <c r="B159" s="82" t="s">
        <v>2607</v>
      </c>
      <c r="C159" s="82" t="s">
        <v>2718</v>
      </c>
      <c r="D159" s="82" t="s">
        <v>2560</v>
      </c>
      <c r="E159" s="82" t="s">
        <v>2726</v>
      </c>
    </row>
    <row r="160" spans="1:5" ht="13.5" customHeight="1">
      <c r="A160" s="82" t="s">
        <v>2545</v>
      </c>
      <c r="B160" s="82" t="s">
        <v>2607</v>
      </c>
      <c r="C160" s="82" t="s">
        <v>2718</v>
      </c>
      <c r="D160" s="82" t="s">
        <v>2562</v>
      </c>
      <c r="E160" s="82" t="s">
        <v>2727</v>
      </c>
    </row>
    <row r="161" spans="1:5" ht="13.5" customHeight="1">
      <c r="A161" s="82" t="s">
        <v>2545</v>
      </c>
      <c r="B161" s="82" t="s">
        <v>2607</v>
      </c>
      <c r="C161" s="82" t="s">
        <v>2718</v>
      </c>
      <c r="D161" s="82" t="s">
        <v>2564</v>
      </c>
      <c r="E161" s="82" t="s">
        <v>2728</v>
      </c>
    </row>
    <row r="162" spans="1:5" ht="13.5" customHeight="1">
      <c r="A162" s="82" t="s">
        <v>2545</v>
      </c>
      <c r="B162" s="82" t="s">
        <v>2607</v>
      </c>
      <c r="C162" s="82" t="s">
        <v>2718</v>
      </c>
      <c r="D162" s="82" t="s">
        <v>2566</v>
      </c>
      <c r="E162" s="82" t="s">
        <v>2729</v>
      </c>
    </row>
    <row r="163" spans="1:5" ht="13.5" customHeight="1">
      <c r="A163" s="82" t="s">
        <v>2545</v>
      </c>
      <c r="B163" s="82" t="s">
        <v>2607</v>
      </c>
      <c r="C163" s="82" t="s">
        <v>2718</v>
      </c>
      <c r="D163" s="82" t="s">
        <v>2572</v>
      </c>
      <c r="E163" s="82" t="s">
        <v>2730</v>
      </c>
    </row>
    <row r="164" spans="1:5" ht="13.5" customHeight="1">
      <c r="A164" s="82" t="s">
        <v>2545</v>
      </c>
      <c r="B164" s="82" t="s">
        <v>2607</v>
      </c>
      <c r="C164" s="82" t="s">
        <v>2718</v>
      </c>
      <c r="D164" s="82" t="s">
        <v>2568</v>
      </c>
      <c r="E164" s="82" t="s">
        <v>2731</v>
      </c>
    </row>
    <row r="165" spans="1:5" ht="13.5" customHeight="1">
      <c r="A165" s="82" t="s">
        <v>2545</v>
      </c>
      <c r="B165" s="82" t="s">
        <v>2607</v>
      </c>
      <c r="C165" s="82" t="s">
        <v>2718</v>
      </c>
      <c r="D165" s="82" t="s">
        <v>2574</v>
      </c>
      <c r="E165" s="82" t="s">
        <v>2732</v>
      </c>
    </row>
    <row r="166" spans="1:5" ht="13.5" customHeight="1">
      <c r="A166" s="82" t="s">
        <v>2545</v>
      </c>
      <c r="B166" s="82" t="s">
        <v>2607</v>
      </c>
      <c r="C166" s="82" t="s">
        <v>2718</v>
      </c>
      <c r="D166" s="82" t="s">
        <v>2570</v>
      </c>
      <c r="E166" s="82" t="s">
        <v>2733</v>
      </c>
    </row>
    <row r="167" spans="1:5" ht="13.5" customHeight="1">
      <c r="A167" s="82" t="s">
        <v>2545</v>
      </c>
      <c r="B167" s="82" t="s">
        <v>2607</v>
      </c>
      <c r="C167" s="82" t="s">
        <v>2718</v>
      </c>
      <c r="D167" s="82" t="s">
        <v>2576</v>
      </c>
      <c r="E167" s="82" t="s">
        <v>2734</v>
      </c>
    </row>
    <row r="168" spans="1:5" ht="13.5" customHeight="1">
      <c r="A168" s="82" t="s">
        <v>2545</v>
      </c>
      <c r="B168" s="82" t="s">
        <v>2607</v>
      </c>
      <c r="C168" s="82" t="s">
        <v>2718</v>
      </c>
      <c r="D168" s="82" t="s">
        <v>635</v>
      </c>
      <c r="E168" s="82" t="s">
        <v>2735</v>
      </c>
    </row>
    <row r="169" spans="1:5" ht="13.5" customHeight="1">
      <c r="A169" s="82" t="s">
        <v>2545</v>
      </c>
      <c r="B169" s="82" t="s">
        <v>2607</v>
      </c>
      <c r="C169" s="82" t="s">
        <v>2718</v>
      </c>
      <c r="D169" s="82" t="s">
        <v>2579</v>
      </c>
      <c r="E169" s="82" t="s">
        <v>2736</v>
      </c>
    </row>
    <row r="170" spans="1:5" ht="13.5" customHeight="1">
      <c r="A170" s="82" t="s">
        <v>2545</v>
      </c>
      <c r="B170" s="82" t="s">
        <v>2607</v>
      </c>
      <c r="C170" s="82" t="s">
        <v>2718</v>
      </c>
      <c r="D170" s="82" t="s">
        <v>2581</v>
      </c>
      <c r="E170" s="82" t="s">
        <v>2737</v>
      </c>
    </row>
    <row r="171" spans="1:5" ht="13.5" customHeight="1">
      <c r="A171" s="82" t="s">
        <v>2545</v>
      </c>
      <c r="B171" s="82" t="s">
        <v>2607</v>
      </c>
      <c r="C171" s="82" t="s">
        <v>2718</v>
      </c>
      <c r="D171" s="82" t="s">
        <v>2585</v>
      </c>
      <c r="E171" s="82" t="s">
        <v>2738</v>
      </c>
    </row>
    <row r="172" spans="1:5" ht="13.5" customHeight="1">
      <c r="A172" s="82" t="s">
        <v>2545</v>
      </c>
      <c r="B172" s="82" t="s">
        <v>2607</v>
      </c>
      <c r="C172" s="82" t="s">
        <v>2739</v>
      </c>
      <c r="D172" s="82" t="s">
        <v>2548</v>
      </c>
      <c r="E172" s="82" t="s">
        <v>2740</v>
      </c>
    </row>
    <row r="173" spans="1:5" ht="13.5" customHeight="1">
      <c r="A173" s="82" t="s">
        <v>2545</v>
      </c>
      <c r="B173" s="82" t="s">
        <v>2607</v>
      </c>
      <c r="C173" s="82" t="s">
        <v>2739</v>
      </c>
      <c r="D173" s="82" t="s">
        <v>2550</v>
      </c>
      <c r="E173" s="82" t="s">
        <v>2741</v>
      </c>
    </row>
    <row r="174" spans="1:5" ht="13.5" customHeight="1">
      <c r="A174" s="82" t="s">
        <v>2545</v>
      </c>
      <c r="B174" s="82" t="s">
        <v>2607</v>
      </c>
      <c r="C174" s="82" t="s">
        <v>2739</v>
      </c>
      <c r="D174" s="82" t="s">
        <v>2552</v>
      </c>
      <c r="E174" s="82" t="s">
        <v>2742</v>
      </c>
    </row>
    <row r="175" spans="1:5" ht="13.5" customHeight="1">
      <c r="A175" s="82" t="s">
        <v>2545</v>
      </c>
      <c r="B175" s="82" t="s">
        <v>2607</v>
      </c>
      <c r="C175" s="82" t="s">
        <v>2739</v>
      </c>
      <c r="D175" s="82" t="s">
        <v>2554</v>
      </c>
      <c r="E175" s="82" t="s">
        <v>2743</v>
      </c>
    </row>
    <row r="176" spans="1:5" ht="13.5" customHeight="1">
      <c r="A176" s="82" t="s">
        <v>2545</v>
      </c>
      <c r="B176" s="82" t="s">
        <v>2607</v>
      </c>
      <c r="C176" s="82" t="s">
        <v>2739</v>
      </c>
      <c r="D176" s="82" t="s">
        <v>2654</v>
      </c>
      <c r="E176" s="82" t="s">
        <v>2744</v>
      </c>
    </row>
    <row r="177" spans="1:5" ht="13.5" customHeight="1">
      <c r="A177" s="82" t="s">
        <v>2545</v>
      </c>
      <c r="B177" s="82" t="s">
        <v>2607</v>
      </c>
      <c r="C177" s="82" t="s">
        <v>2739</v>
      </c>
      <c r="D177" s="82" t="s">
        <v>2558</v>
      </c>
      <c r="E177" s="82" t="s">
        <v>2745</v>
      </c>
    </row>
    <row r="178" spans="1:5" ht="13.5" customHeight="1">
      <c r="A178" s="82" t="s">
        <v>2545</v>
      </c>
      <c r="B178" s="82" t="s">
        <v>2607</v>
      </c>
      <c r="C178" s="82" t="s">
        <v>2739</v>
      </c>
      <c r="D178" s="82" t="s">
        <v>2583</v>
      </c>
      <c r="E178" s="82" t="s">
        <v>2746</v>
      </c>
    </row>
    <row r="179" spans="1:5" ht="13.5" customHeight="1">
      <c r="A179" s="82" t="s">
        <v>2545</v>
      </c>
      <c r="B179" s="82" t="s">
        <v>2607</v>
      </c>
      <c r="C179" s="82" t="s">
        <v>2739</v>
      </c>
      <c r="D179" s="82" t="s">
        <v>2560</v>
      </c>
      <c r="E179" s="82" t="s">
        <v>2747</v>
      </c>
    </row>
    <row r="180" spans="1:5" ht="13.5" customHeight="1">
      <c r="A180" s="82" t="s">
        <v>2545</v>
      </c>
      <c r="B180" s="82" t="s">
        <v>2607</v>
      </c>
      <c r="C180" s="82" t="s">
        <v>2739</v>
      </c>
      <c r="D180" s="82" t="s">
        <v>2562</v>
      </c>
      <c r="E180" s="82" t="s">
        <v>2748</v>
      </c>
    </row>
    <row r="181" spans="1:5" ht="13.5" customHeight="1">
      <c r="A181" s="82" t="s">
        <v>2545</v>
      </c>
      <c r="B181" s="82" t="s">
        <v>2607</v>
      </c>
      <c r="C181" s="82" t="s">
        <v>2739</v>
      </c>
      <c r="D181" s="82" t="s">
        <v>2564</v>
      </c>
      <c r="E181" s="82" t="s">
        <v>2749</v>
      </c>
    </row>
    <row r="182" spans="1:5" ht="13.5" customHeight="1">
      <c r="A182" s="82" t="s">
        <v>2545</v>
      </c>
      <c r="B182" s="82" t="s">
        <v>2607</v>
      </c>
      <c r="C182" s="82" t="s">
        <v>2739</v>
      </c>
      <c r="D182" s="82" t="s">
        <v>2566</v>
      </c>
      <c r="E182" s="82" t="s">
        <v>2750</v>
      </c>
    </row>
    <row r="183" spans="1:5" ht="13.5" customHeight="1">
      <c r="A183" s="82" t="s">
        <v>2545</v>
      </c>
      <c r="B183" s="82" t="s">
        <v>2607</v>
      </c>
      <c r="C183" s="82" t="s">
        <v>2739</v>
      </c>
      <c r="D183" s="82" t="s">
        <v>2572</v>
      </c>
      <c r="E183" s="82" t="s">
        <v>2751</v>
      </c>
    </row>
    <row r="184" spans="1:5" ht="13.5" customHeight="1">
      <c r="A184" s="82" t="s">
        <v>2545</v>
      </c>
      <c r="B184" s="82" t="s">
        <v>2607</v>
      </c>
      <c r="C184" s="82" t="s">
        <v>2739</v>
      </c>
      <c r="D184" s="82" t="s">
        <v>2568</v>
      </c>
      <c r="E184" s="82" t="s">
        <v>2752</v>
      </c>
    </row>
    <row r="185" spans="1:5" ht="13.5" customHeight="1">
      <c r="A185" s="82" t="s">
        <v>2545</v>
      </c>
      <c r="B185" s="82" t="s">
        <v>2607</v>
      </c>
      <c r="C185" s="82" t="s">
        <v>2739</v>
      </c>
      <c r="D185" s="82" t="s">
        <v>2574</v>
      </c>
      <c r="E185" s="82" t="s">
        <v>2753</v>
      </c>
    </row>
    <row r="186" spans="1:5" ht="13.5" customHeight="1">
      <c r="A186" s="82" t="s">
        <v>2545</v>
      </c>
      <c r="B186" s="82" t="s">
        <v>2607</v>
      </c>
      <c r="C186" s="82" t="s">
        <v>2739</v>
      </c>
      <c r="D186" s="82" t="s">
        <v>2570</v>
      </c>
      <c r="E186" s="82" t="s">
        <v>2754</v>
      </c>
    </row>
    <row r="187" spans="1:5" ht="13.5" customHeight="1">
      <c r="A187" s="82" t="s">
        <v>2545</v>
      </c>
      <c r="B187" s="82" t="s">
        <v>2607</v>
      </c>
      <c r="C187" s="82" t="s">
        <v>2739</v>
      </c>
      <c r="D187" s="82" t="s">
        <v>2576</v>
      </c>
      <c r="E187" s="82" t="s">
        <v>2755</v>
      </c>
    </row>
    <row r="188" spans="1:5" ht="13.5" customHeight="1">
      <c r="A188" s="82" t="s">
        <v>2545</v>
      </c>
      <c r="B188" s="82" t="s">
        <v>2607</v>
      </c>
      <c r="C188" s="82" t="s">
        <v>2739</v>
      </c>
      <c r="D188" s="82" t="s">
        <v>635</v>
      </c>
      <c r="E188" s="82" t="s">
        <v>2756</v>
      </c>
    </row>
    <row r="189" spans="1:5" ht="13.5" customHeight="1">
      <c r="A189" s="82" t="s">
        <v>2545</v>
      </c>
      <c r="B189" s="82" t="s">
        <v>2607</v>
      </c>
      <c r="C189" s="82" t="s">
        <v>2739</v>
      </c>
      <c r="D189" s="82" t="s">
        <v>2579</v>
      </c>
      <c r="E189" s="82" t="s">
        <v>2757</v>
      </c>
    </row>
    <row r="190" spans="1:5" ht="13.5" customHeight="1">
      <c r="A190" s="82" t="s">
        <v>2545</v>
      </c>
      <c r="B190" s="82" t="s">
        <v>2607</v>
      </c>
      <c r="C190" s="82" t="s">
        <v>2739</v>
      </c>
      <c r="D190" s="82" t="s">
        <v>2581</v>
      </c>
      <c r="E190" s="82" t="s">
        <v>2758</v>
      </c>
    </row>
    <row r="191" spans="1:5" ht="13.5" customHeight="1">
      <c r="A191" s="82" t="s">
        <v>2545</v>
      </c>
      <c r="B191" s="82" t="s">
        <v>2607</v>
      </c>
      <c r="C191" s="82" t="s">
        <v>2739</v>
      </c>
      <c r="D191" s="82" t="s">
        <v>2585</v>
      </c>
      <c r="E191" s="82" t="s">
        <v>2759</v>
      </c>
    </row>
    <row r="192" spans="1:5" ht="13.5" customHeight="1">
      <c r="A192" s="82" t="s">
        <v>2545</v>
      </c>
      <c r="B192" s="82" t="s">
        <v>2607</v>
      </c>
      <c r="C192" s="82" t="s">
        <v>2760</v>
      </c>
      <c r="D192" s="82" t="s">
        <v>2548</v>
      </c>
      <c r="E192" s="82" t="s">
        <v>2761</v>
      </c>
    </row>
    <row r="193" spans="1:5" ht="13.5" customHeight="1">
      <c r="A193" s="82" t="s">
        <v>2545</v>
      </c>
      <c r="B193" s="82" t="s">
        <v>2607</v>
      </c>
      <c r="C193" s="82" t="s">
        <v>2760</v>
      </c>
      <c r="D193" s="82" t="s">
        <v>2550</v>
      </c>
      <c r="E193" s="82" t="s">
        <v>2762</v>
      </c>
    </row>
    <row r="194" spans="1:5" ht="13.5" customHeight="1">
      <c r="A194" s="82" t="s">
        <v>2545</v>
      </c>
      <c r="B194" s="82" t="s">
        <v>2607</v>
      </c>
      <c r="C194" s="82" t="s">
        <v>2760</v>
      </c>
      <c r="D194" s="82" t="s">
        <v>2552</v>
      </c>
      <c r="E194" s="82" t="s">
        <v>2763</v>
      </c>
    </row>
    <row r="195" spans="1:5" ht="13.5" customHeight="1">
      <c r="A195" s="82" t="s">
        <v>2545</v>
      </c>
      <c r="B195" s="82" t="s">
        <v>2607</v>
      </c>
      <c r="C195" s="82" t="s">
        <v>2760</v>
      </c>
      <c r="D195" s="82" t="s">
        <v>2554</v>
      </c>
      <c r="E195" s="82" t="s">
        <v>2764</v>
      </c>
    </row>
    <row r="196" spans="1:5" ht="13.5" customHeight="1">
      <c r="A196" s="82" t="s">
        <v>2545</v>
      </c>
      <c r="B196" s="82" t="s">
        <v>2607</v>
      </c>
      <c r="C196" s="82" t="s">
        <v>2760</v>
      </c>
      <c r="D196" s="82" t="s">
        <v>2654</v>
      </c>
      <c r="E196" s="82" t="s">
        <v>2765</v>
      </c>
    </row>
    <row r="197" spans="1:5" ht="13.5" customHeight="1">
      <c r="A197" s="82" t="s">
        <v>2545</v>
      </c>
      <c r="B197" s="82" t="s">
        <v>2607</v>
      </c>
      <c r="C197" s="82" t="s">
        <v>2760</v>
      </c>
      <c r="D197" s="82" t="s">
        <v>2558</v>
      </c>
      <c r="E197" s="82" t="s">
        <v>2766</v>
      </c>
    </row>
    <row r="198" spans="1:5" ht="13.5" customHeight="1">
      <c r="A198" s="82" t="s">
        <v>2545</v>
      </c>
      <c r="B198" s="82" t="s">
        <v>2607</v>
      </c>
      <c r="C198" s="82" t="s">
        <v>2760</v>
      </c>
      <c r="D198" s="82" t="s">
        <v>2583</v>
      </c>
      <c r="E198" s="82" t="s">
        <v>2767</v>
      </c>
    </row>
    <row r="199" spans="1:5" ht="13.5" customHeight="1">
      <c r="A199" s="82" t="s">
        <v>2545</v>
      </c>
      <c r="B199" s="82" t="s">
        <v>2607</v>
      </c>
      <c r="C199" s="82" t="s">
        <v>2760</v>
      </c>
      <c r="D199" s="82" t="s">
        <v>2560</v>
      </c>
      <c r="E199" s="82" t="s">
        <v>2768</v>
      </c>
    </row>
    <row r="200" spans="1:5" ht="13.5" customHeight="1">
      <c r="A200" s="82" t="s">
        <v>2545</v>
      </c>
      <c r="B200" s="82" t="s">
        <v>2607</v>
      </c>
      <c r="C200" s="82" t="s">
        <v>2760</v>
      </c>
      <c r="D200" s="82" t="s">
        <v>2562</v>
      </c>
      <c r="E200" s="82" t="s">
        <v>2769</v>
      </c>
    </row>
    <row r="201" spans="1:5" ht="13.5" customHeight="1">
      <c r="A201" s="82" t="s">
        <v>2545</v>
      </c>
      <c r="B201" s="82" t="s">
        <v>2607</v>
      </c>
      <c r="C201" s="82" t="s">
        <v>2760</v>
      </c>
      <c r="D201" s="82" t="s">
        <v>2564</v>
      </c>
      <c r="E201" s="82" t="s">
        <v>2770</v>
      </c>
    </row>
    <row r="202" spans="1:5" ht="13.5" customHeight="1">
      <c r="A202" s="82" t="s">
        <v>2545</v>
      </c>
      <c r="B202" s="82" t="s">
        <v>2607</v>
      </c>
      <c r="C202" s="82" t="s">
        <v>2760</v>
      </c>
      <c r="D202" s="82" t="s">
        <v>2566</v>
      </c>
      <c r="E202" s="82" t="s">
        <v>2771</v>
      </c>
    </row>
    <row r="203" spans="1:5" ht="13.5" customHeight="1">
      <c r="A203" s="82" t="s">
        <v>2545</v>
      </c>
      <c r="B203" s="82" t="s">
        <v>2607</v>
      </c>
      <c r="C203" s="82" t="s">
        <v>2760</v>
      </c>
      <c r="D203" s="82" t="s">
        <v>2572</v>
      </c>
      <c r="E203" s="82" t="s">
        <v>2772</v>
      </c>
    </row>
    <row r="204" spans="1:5" ht="13.5" customHeight="1">
      <c r="A204" s="82" t="s">
        <v>2545</v>
      </c>
      <c r="B204" s="82" t="s">
        <v>2607</v>
      </c>
      <c r="C204" s="82" t="s">
        <v>2760</v>
      </c>
      <c r="D204" s="82" t="s">
        <v>2568</v>
      </c>
      <c r="E204" s="82" t="s">
        <v>2773</v>
      </c>
    </row>
    <row r="205" spans="1:5" ht="13.5" customHeight="1">
      <c r="A205" s="82" t="s">
        <v>2545</v>
      </c>
      <c r="B205" s="82" t="s">
        <v>2607</v>
      </c>
      <c r="C205" s="82" t="s">
        <v>2760</v>
      </c>
      <c r="D205" s="82" t="s">
        <v>2574</v>
      </c>
      <c r="E205" s="82" t="s">
        <v>2774</v>
      </c>
    </row>
    <row r="206" spans="1:5" ht="13.5" customHeight="1">
      <c r="A206" s="82" t="s">
        <v>2545</v>
      </c>
      <c r="B206" s="82" t="s">
        <v>2607</v>
      </c>
      <c r="C206" s="82" t="s">
        <v>2760</v>
      </c>
      <c r="D206" s="82" t="s">
        <v>2570</v>
      </c>
      <c r="E206" s="82" t="s">
        <v>2775</v>
      </c>
    </row>
    <row r="207" spans="1:5" ht="13.5" customHeight="1">
      <c r="A207" s="82" t="s">
        <v>2545</v>
      </c>
      <c r="B207" s="82" t="s">
        <v>2607</v>
      </c>
      <c r="C207" s="82" t="s">
        <v>2760</v>
      </c>
      <c r="D207" s="82" t="s">
        <v>2576</v>
      </c>
      <c r="E207" s="82" t="s">
        <v>2776</v>
      </c>
    </row>
    <row r="208" spans="1:5" ht="13.5" customHeight="1">
      <c r="A208" s="82" t="s">
        <v>2545</v>
      </c>
      <c r="B208" s="82" t="s">
        <v>2607</v>
      </c>
      <c r="C208" s="82" t="s">
        <v>2760</v>
      </c>
      <c r="D208" s="82" t="s">
        <v>635</v>
      </c>
      <c r="E208" s="82" t="s">
        <v>2777</v>
      </c>
    </row>
    <row r="209" spans="1:5" ht="13.5" customHeight="1">
      <c r="A209" s="82" t="s">
        <v>2545</v>
      </c>
      <c r="B209" s="82" t="s">
        <v>2607</v>
      </c>
      <c r="C209" s="82" t="s">
        <v>2760</v>
      </c>
      <c r="D209" s="82" t="s">
        <v>2579</v>
      </c>
      <c r="E209" s="82" t="s">
        <v>2778</v>
      </c>
    </row>
    <row r="210" spans="1:5" ht="13.5" customHeight="1">
      <c r="A210" s="82" t="s">
        <v>2545</v>
      </c>
      <c r="B210" s="82" t="s">
        <v>2607</v>
      </c>
      <c r="C210" s="82" t="s">
        <v>2760</v>
      </c>
      <c r="D210" s="82" t="s">
        <v>2581</v>
      </c>
      <c r="E210" s="82" t="s">
        <v>2779</v>
      </c>
    </row>
    <row r="211" spans="1:5" ht="13.5" customHeight="1">
      <c r="A211" s="82" t="s">
        <v>2545</v>
      </c>
      <c r="B211" s="82" t="s">
        <v>2607</v>
      </c>
      <c r="C211" s="82" t="s">
        <v>2760</v>
      </c>
      <c r="D211" s="82" t="s">
        <v>2585</v>
      </c>
      <c r="E211" s="82" t="s">
        <v>2780</v>
      </c>
    </row>
    <row r="212" spans="1:5" ht="13.5" customHeight="1">
      <c r="A212" s="82" t="s">
        <v>2545</v>
      </c>
      <c r="B212" s="82" t="s">
        <v>2607</v>
      </c>
      <c r="C212" s="82" t="s">
        <v>2781</v>
      </c>
      <c r="D212" s="82" t="s">
        <v>2548</v>
      </c>
      <c r="E212" s="82" t="s">
        <v>2782</v>
      </c>
    </row>
    <row r="213" spans="1:5" ht="13.5" customHeight="1">
      <c r="A213" s="82" t="s">
        <v>2545</v>
      </c>
      <c r="B213" s="82" t="s">
        <v>2607</v>
      </c>
      <c r="C213" s="82" t="s">
        <v>2781</v>
      </c>
      <c r="D213" s="82" t="s">
        <v>2550</v>
      </c>
      <c r="E213" s="82" t="s">
        <v>2783</v>
      </c>
    </row>
    <row r="214" spans="1:5" ht="13.5" customHeight="1">
      <c r="A214" s="82" t="s">
        <v>2545</v>
      </c>
      <c r="B214" s="82" t="s">
        <v>2607</v>
      </c>
      <c r="C214" s="82" t="s">
        <v>2781</v>
      </c>
      <c r="D214" s="82" t="s">
        <v>2552</v>
      </c>
      <c r="E214" s="82" t="s">
        <v>2784</v>
      </c>
    </row>
    <row r="215" spans="1:5" ht="13.5" customHeight="1">
      <c r="A215" s="82" t="s">
        <v>2545</v>
      </c>
      <c r="B215" s="82" t="s">
        <v>2607</v>
      </c>
      <c r="C215" s="82" t="s">
        <v>2781</v>
      </c>
      <c r="D215" s="82" t="s">
        <v>2554</v>
      </c>
      <c r="E215" s="82" t="s">
        <v>2785</v>
      </c>
    </row>
    <row r="216" spans="1:5" ht="13.5" customHeight="1">
      <c r="A216" s="82" t="s">
        <v>2545</v>
      </c>
      <c r="B216" s="82" t="s">
        <v>2607</v>
      </c>
      <c r="C216" s="82" t="s">
        <v>2781</v>
      </c>
      <c r="D216" s="82" t="s">
        <v>2654</v>
      </c>
      <c r="E216" s="82" t="s">
        <v>2786</v>
      </c>
    </row>
    <row r="217" spans="1:5" ht="13.5" customHeight="1">
      <c r="A217" s="82" t="s">
        <v>2545</v>
      </c>
      <c r="B217" s="82" t="s">
        <v>2607</v>
      </c>
      <c r="C217" s="82" t="s">
        <v>2781</v>
      </c>
      <c r="D217" s="82" t="s">
        <v>2558</v>
      </c>
      <c r="E217" s="82" t="s">
        <v>2787</v>
      </c>
    </row>
    <row r="218" spans="1:5" ht="13.5" customHeight="1">
      <c r="A218" s="82" t="s">
        <v>2545</v>
      </c>
      <c r="B218" s="82" t="s">
        <v>2607</v>
      </c>
      <c r="C218" s="82" t="s">
        <v>2781</v>
      </c>
      <c r="D218" s="82" t="s">
        <v>2583</v>
      </c>
      <c r="E218" s="82" t="s">
        <v>2788</v>
      </c>
    </row>
    <row r="219" spans="1:5" ht="13.5" customHeight="1">
      <c r="A219" s="82" t="s">
        <v>2545</v>
      </c>
      <c r="B219" s="82" t="s">
        <v>2607</v>
      </c>
      <c r="C219" s="82" t="s">
        <v>2781</v>
      </c>
      <c r="D219" s="82" t="s">
        <v>2560</v>
      </c>
      <c r="E219" s="82" t="s">
        <v>2789</v>
      </c>
    </row>
    <row r="220" spans="1:5" ht="13.5" customHeight="1">
      <c r="A220" s="82" t="s">
        <v>2545</v>
      </c>
      <c r="B220" s="82" t="s">
        <v>2607</v>
      </c>
      <c r="C220" s="82" t="s">
        <v>2781</v>
      </c>
      <c r="D220" s="82" t="s">
        <v>2562</v>
      </c>
      <c r="E220" s="82" t="s">
        <v>2790</v>
      </c>
    </row>
    <row r="221" spans="1:5" ht="13.5" customHeight="1">
      <c r="A221" s="82" t="s">
        <v>2545</v>
      </c>
      <c r="B221" s="82" t="s">
        <v>2607</v>
      </c>
      <c r="C221" s="82" t="s">
        <v>2781</v>
      </c>
      <c r="D221" s="82" t="s">
        <v>2564</v>
      </c>
      <c r="E221" s="82" t="s">
        <v>2791</v>
      </c>
    </row>
    <row r="222" spans="1:5" ht="13.5" customHeight="1">
      <c r="A222" s="82" t="s">
        <v>2545</v>
      </c>
      <c r="B222" s="82" t="s">
        <v>2607</v>
      </c>
      <c r="C222" s="82" t="s">
        <v>2781</v>
      </c>
      <c r="D222" s="82" t="s">
        <v>2566</v>
      </c>
      <c r="E222" s="82" t="s">
        <v>2792</v>
      </c>
    </row>
    <row r="223" spans="1:5" ht="13.5" customHeight="1">
      <c r="A223" s="82" t="s">
        <v>2545</v>
      </c>
      <c r="B223" s="82" t="s">
        <v>2607</v>
      </c>
      <c r="C223" s="82" t="s">
        <v>2781</v>
      </c>
      <c r="D223" s="82" t="s">
        <v>2572</v>
      </c>
      <c r="E223" s="82" t="s">
        <v>2793</v>
      </c>
    </row>
    <row r="224" spans="1:5" ht="13.5" customHeight="1">
      <c r="A224" s="82" t="s">
        <v>2545</v>
      </c>
      <c r="B224" s="82" t="s">
        <v>2607</v>
      </c>
      <c r="C224" s="82" t="s">
        <v>2781</v>
      </c>
      <c r="D224" s="82" t="s">
        <v>2568</v>
      </c>
      <c r="E224" s="82" t="s">
        <v>2794</v>
      </c>
    </row>
    <row r="225" spans="1:5" ht="13.5" customHeight="1">
      <c r="A225" s="82" t="s">
        <v>2545</v>
      </c>
      <c r="B225" s="82" t="s">
        <v>2607</v>
      </c>
      <c r="C225" s="82" t="s">
        <v>2781</v>
      </c>
      <c r="D225" s="82" t="s">
        <v>2574</v>
      </c>
      <c r="E225" s="82" t="s">
        <v>2795</v>
      </c>
    </row>
    <row r="226" spans="1:5" ht="13.5" customHeight="1">
      <c r="A226" s="82" t="s">
        <v>2545</v>
      </c>
      <c r="B226" s="82" t="s">
        <v>2607</v>
      </c>
      <c r="C226" s="82" t="s">
        <v>2781</v>
      </c>
      <c r="D226" s="82" t="s">
        <v>2570</v>
      </c>
      <c r="E226" s="82" t="s">
        <v>2796</v>
      </c>
    </row>
    <row r="227" spans="1:5" ht="13.5" customHeight="1">
      <c r="A227" s="82" t="s">
        <v>2545</v>
      </c>
      <c r="B227" s="82" t="s">
        <v>2607</v>
      </c>
      <c r="C227" s="82" t="s">
        <v>2781</v>
      </c>
      <c r="D227" s="82" t="s">
        <v>2576</v>
      </c>
      <c r="E227" s="82" t="s">
        <v>2797</v>
      </c>
    </row>
    <row r="228" spans="1:5" ht="13.5" customHeight="1">
      <c r="A228" s="82" t="s">
        <v>2545</v>
      </c>
      <c r="B228" s="82" t="s">
        <v>2607</v>
      </c>
      <c r="C228" s="82" t="s">
        <v>2781</v>
      </c>
      <c r="D228" s="82" t="s">
        <v>635</v>
      </c>
      <c r="E228" s="82" t="s">
        <v>2798</v>
      </c>
    </row>
    <row r="229" spans="1:5" ht="13.5" customHeight="1">
      <c r="A229" s="82" t="s">
        <v>2545</v>
      </c>
      <c r="B229" s="82" t="s">
        <v>2607</v>
      </c>
      <c r="C229" s="82" t="s">
        <v>2781</v>
      </c>
      <c r="D229" s="82" t="s">
        <v>2579</v>
      </c>
      <c r="E229" s="82" t="s">
        <v>2799</v>
      </c>
    </row>
    <row r="230" spans="1:5" ht="13.5" customHeight="1">
      <c r="A230" s="82" t="s">
        <v>2545</v>
      </c>
      <c r="B230" s="82" t="s">
        <v>2607</v>
      </c>
      <c r="C230" s="82" t="s">
        <v>2781</v>
      </c>
      <c r="D230" s="82" t="s">
        <v>2581</v>
      </c>
      <c r="E230" s="82" t="s">
        <v>2800</v>
      </c>
    </row>
    <row r="231" spans="1:5" ht="13.5" customHeight="1">
      <c r="A231" s="82" t="s">
        <v>2545</v>
      </c>
      <c r="B231" s="82" t="s">
        <v>2607</v>
      </c>
      <c r="C231" s="82" t="s">
        <v>2781</v>
      </c>
      <c r="D231" s="82" t="s">
        <v>2585</v>
      </c>
      <c r="E231" s="82" t="s">
        <v>2801</v>
      </c>
    </row>
    <row r="232" spans="1:5" ht="13.5" customHeight="1">
      <c r="A232" s="82" t="s">
        <v>2545</v>
      </c>
      <c r="B232" s="82" t="s">
        <v>2607</v>
      </c>
      <c r="C232" s="82" t="s">
        <v>2802</v>
      </c>
      <c r="D232" s="82" t="s">
        <v>2548</v>
      </c>
      <c r="E232" s="82" t="s">
        <v>2803</v>
      </c>
    </row>
    <row r="233" spans="1:5" ht="13.5" customHeight="1">
      <c r="A233" s="82" t="s">
        <v>2545</v>
      </c>
      <c r="B233" s="82" t="s">
        <v>2607</v>
      </c>
      <c r="C233" s="82" t="s">
        <v>2802</v>
      </c>
      <c r="D233" s="82" t="s">
        <v>2550</v>
      </c>
      <c r="E233" s="82" t="s">
        <v>2804</v>
      </c>
    </row>
    <row r="234" spans="1:5" ht="13.5" customHeight="1">
      <c r="A234" s="82" t="s">
        <v>2545</v>
      </c>
      <c r="B234" s="82" t="s">
        <v>2607</v>
      </c>
      <c r="C234" s="82" t="s">
        <v>2802</v>
      </c>
      <c r="D234" s="82" t="s">
        <v>2552</v>
      </c>
      <c r="E234" s="82" t="s">
        <v>2805</v>
      </c>
    </row>
    <row r="235" spans="1:5" ht="13.5" customHeight="1">
      <c r="A235" s="82" t="s">
        <v>2545</v>
      </c>
      <c r="B235" s="82" t="s">
        <v>2607</v>
      </c>
      <c r="C235" s="82" t="s">
        <v>2802</v>
      </c>
      <c r="D235" s="82" t="s">
        <v>2554</v>
      </c>
      <c r="E235" s="82" t="s">
        <v>2806</v>
      </c>
    </row>
    <row r="236" spans="1:5" ht="13.5" customHeight="1">
      <c r="A236" s="82" t="s">
        <v>2545</v>
      </c>
      <c r="B236" s="82" t="s">
        <v>2607</v>
      </c>
      <c r="C236" s="82" t="s">
        <v>2802</v>
      </c>
      <c r="D236" s="82" t="s">
        <v>2654</v>
      </c>
      <c r="E236" s="82" t="s">
        <v>2807</v>
      </c>
    </row>
    <row r="237" spans="1:5" ht="13.5" customHeight="1">
      <c r="A237" s="82" t="s">
        <v>2545</v>
      </c>
      <c r="B237" s="82" t="s">
        <v>2607</v>
      </c>
      <c r="C237" s="82" t="s">
        <v>2802</v>
      </c>
      <c r="D237" s="82" t="s">
        <v>2558</v>
      </c>
      <c r="E237" s="82" t="s">
        <v>2808</v>
      </c>
    </row>
    <row r="238" spans="1:5" ht="13.5" customHeight="1">
      <c r="A238" s="82" t="s">
        <v>2545</v>
      </c>
      <c r="B238" s="82" t="s">
        <v>2607</v>
      </c>
      <c r="C238" s="82" t="s">
        <v>2802</v>
      </c>
      <c r="D238" s="82" t="s">
        <v>2583</v>
      </c>
      <c r="E238" s="82" t="s">
        <v>2809</v>
      </c>
    </row>
    <row r="239" spans="1:5" ht="13.5" customHeight="1">
      <c r="A239" s="82" t="s">
        <v>2545</v>
      </c>
      <c r="B239" s="82" t="s">
        <v>2607</v>
      </c>
      <c r="C239" s="82" t="s">
        <v>2802</v>
      </c>
      <c r="D239" s="82" t="s">
        <v>2560</v>
      </c>
      <c r="E239" s="82" t="s">
        <v>2810</v>
      </c>
    </row>
    <row r="240" spans="1:5" ht="13.5" customHeight="1">
      <c r="A240" s="82" t="s">
        <v>2545</v>
      </c>
      <c r="B240" s="82" t="s">
        <v>2607</v>
      </c>
      <c r="C240" s="82" t="s">
        <v>2802</v>
      </c>
      <c r="D240" s="82" t="s">
        <v>2562</v>
      </c>
      <c r="E240" s="82" t="s">
        <v>2811</v>
      </c>
    </row>
    <row r="241" spans="1:5" ht="13.5" customHeight="1">
      <c r="A241" s="82" t="s">
        <v>2545</v>
      </c>
      <c r="B241" s="82" t="s">
        <v>2607</v>
      </c>
      <c r="C241" s="82" t="s">
        <v>2802</v>
      </c>
      <c r="D241" s="82" t="s">
        <v>2564</v>
      </c>
      <c r="E241" s="82" t="s">
        <v>2812</v>
      </c>
    </row>
    <row r="242" spans="1:5" ht="13.5" customHeight="1">
      <c r="A242" s="82" t="s">
        <v>2545</v>
      </c>
      <c r="B242" s="82" t="s">
        <v>2607</v>
      </c>
      <c r="C242" s="82" t="s">
        <v>2802</v>
      </c>
      <c r="D242" s="82" t="s">
        <v>2566</v>
      </c>
      <c r="E242" s="82" t="s">
        <v>2813</v>
      </c>
    </row>
    <row r="243" spans="1:5" ht="13.5" customHeight="1">
      <c r="A243" s="82" t="s">
        <v>2545</v>
      </c>
      <c r="B243" s="82" t="s">
        <v>2607</v>
      </c>
      <c r="C243" s="82" t="s">
        <v>2802</v>
      </c>
      <c r="D243" s="82" t="s">
        <v>2572</v>
      </c>
      <c r="E243" s="82" t="s">
        <v>2814</v>
      </c>
    </row>
    <row r="244" spans="1:5" ht="13.5" customHeight="1">
      <c r="A244" s="82" t="s">
        <v>2545</v>
      </c>
      <c r="B244" s="82" t="s">
        <v>2607</v>
      </c>
      <c r="C244" s="82" t="s">
        <v>2802</v>
      </c>
      <c r="D244" s="82" t="s">
        <v>2568</v>
      </c>
      <c r="E244" s="82" t="s">
        <v>2815</v>
      </c>
    </row>
    <row r="245" spans="1:5" ht="13.5" customHeight="1">
      <c r="A245" s="82" t="s">
        <v>2545</v>
      </c>
      <c r="B245" s="82" t="s">
        <v>2607</v>
      </c>
      <c r="C245" s="82" t="s">
        <v>2802</v>
      </c>
      <c r="D245" s="82" t="s">
        <v>2574</v>
      </c>
      <c r="E245" s="82" t="s">
        <v>2816</v>
      </c>
    </row>
    <row r="246" spans="1:5" ht="13.5" customHeight="1">
      <c r="A246" s="82" t="s">
        <v>2545</v>
      </c>
      <c r="B246" s="82" t="s">
        <v>2607</v>
      </c>
      <c r="C246" s="82" t="s">
        <v>2802</v>
      </c>
      <c r="D246" s="82" t="s">
        <v>2570</v>
      </c>
      <c r="E246" s="82" t="s">
        <v>2817</v>
      </c>
    </row>
    <row r="247" spans="1:5" ht="13.5" customHeight="1">
      <c r="A247" s="82" t="s">
        <v>2545</v>
      </c>
      <c r="B247" s="82" t="s">
        <v>2607</v>
      </c>
      <c r="C247" s="82" t="s">
        <v>2802</v>
      </c>
      <c r="D247" s="82" t="s">
        <v>2576</v>
      </c>
      <c r="E247" s="82" t="s">
        <v>2818</v>
      </c>
    </row>
    <row r="248" spans="1:5" ht="13.5" customHeight="1">
      <c r="A248" s="82" t="s">
        <v>2545</v>
      </c>
      <c r="B248" s="82" t="s">
        <v>2607</v>
      </c>
      <c r="C248" s="82" t="s">
        <v>2802</v>
      </c>
      <c r="D248" s="82" t="s">
        <v>635</v>
      </c>
      <c r="E248" s="82" t="s">
        <v>2819</v>
      </c>
    </row>
    <row r="249" spans="1:5" ht="13.5" customHeight="1">
      <c r="A249" s="82" t="s">
        <v>2545</v>
      </c>
      <c r="B249" s="82" t="s">
        <v>2607</v>
      </c>
      <c r="C249" s="82" t="s">
        <v>2802</v>
      </c>
      <c r="D249" s="82" t="s">
        <v>2579</v>
      </c>
      <c r="E249" s="82" t="s">
        <v>2820</v>
      </c>
    </row>
    <row r="250" spans="1:5" ht="13.5" customHeight="1">
      <c r="A250" s="82" t="s">
        <v>2545</v>
      </c>
      <c r="B250" s="82" t="s">
        <v>2607</v>
      </c>
      <c r="C250" s="82" t="s">
        <v>2802</v>
      </c>
      <c r="D250" s="82" t="s">
        <v>2581</v>
      </c>
      <c r="E250" s="82" t="s">
        <v>2821</v>
      </c>
    </row>
    <row r="251" spans="1:5" ht="13.5" customHeight="1">
      <c r="A251" s="82" t="s">
        <v>2545</v>
      </c>
      <c r="B251" s="82" t="s">
        <v>2607</v>
      </c>
      <c r="C251" s="82" t="s">
        <v>2802</v>
      </c>
      <c r="D251" s="82" t="s">
        <v>2585</v>
      </c>
      <c r="E251" s="82" t="s">
        <v>2822</v>
      </c>
    </row>
    <row r="252" spans="1:5" ht="13.5" customHeight="1">
      <c r="A252" s="82" t="s">
        <v>2545</v>
      </c>
      <c r="B252" s="82" t="s">
        <v>2607</v>
      </c>
      <c r="C252" s="82" t="s">
        <v>2823</v>
      </c>
      <c r="D252" s="82" t="s">
        <v>2548</v>
      </c>
      <c r="E252" s="82" t="s">
        <v>2824</v>
      </c>
    </row>
    <row r="253" spans="1:5" ht="13.5" customHeight="1">
      <c r="A253" s="82" t="s">
        <v>2545</v>
      </c>
      <c r="B253" s="82" t="s">
        <v>2607</v>
      </c>
      <c r="C253" s="82" t="s">
        <v>2823</v>
      </c>
      <c r="D253" s="82" t="s">
        <v>2550</v>
      </c>
      <c r="E253" s="82" t="s">
        <v>2825</v>
      </c>
    </row>
    <row r="254" spans="1:5" ht="13.5" customHeight="1">
      <c r="A254" s="82" t="s">
        <v>2545</v>
      </c>
      <c r="B254" s="82" t="s">
        <v>2607</v>
      </c>
      <c r="C254" s="82" t="s">
        <v>2823</v>
      </c>
      <c r="D254" s="82" t="s">
        <v>2552</v>
      </c>
      <c r="E254" s="82" t="s">
        <v>2826</v>
      </c>
    </row>
    <row r="255" spans="1:5" ht="13.5" customHeight="1">
      <c r="A255" s="82" t="s">
        <v>2545</v>
      </c>
      <c r="B255" s="82" t="s">
        <v>2607</v>
      </c>
      <c r="C255" s="82" t="s">
        <v>2823</v>
      </c>
      <c r="D255" s="82" t="s">
        <v>2554</v>
      </c>
      <c r="E255" s="82" t="s">
        <v>2827</v>
      </c>
    </row>
    <row r="256" spans="1:5" ht="13.5" customHeight="1">
      <c r="A256" s="82" t="s">
        <v>2545</v>
      </c>
      <c r="B256" s="82" t="s">
        <v>2607</v>
      </c>
      <c r="C256" s="82" t="s">
        <v>2823</v>
      </c>
      <c r="D256" s="82" t="s">
        <v>2654</v>
      </c>
      <c r="E256" s="82" t="s">
        <v>2828</v>
      </c>
    </row>
    <row r="257" spans="1:5" ht="13.5" customHeight="1">
      <c r="A257" s="82" t="s">
        <v>2545</v>
      </c>
      <c r="B257" s="82" t="s">
        <v>2607</v>
      </c>
      <c r="C257" s="82" t="s">
        <v>2823</v>
      </c>
      <c r="D257" s="82" t="s">
        <v>2558</v>
      </c>
      <c r="E257" s="82" t="s">
        <v>2829</v>
      </c>
    </row>
    <row r="258" spans="1:5" ht="13.5" customHeight="1">
      <c r="A258" s="82" t="s">
        <v>2545</v>
      </c>
      <c r="B258" s="82" t="s">
        <v>2607</v>
      </c>
      <c r="C258" s="82" t="s">
        <v>2823</v>
      </c>
      <c r="D258" s="82" t="s">
        <v>2583</v>
      </c>
      <c r="E258" s="82" t="s">
        <v>2830</v>
      </c>
    </row>
    <row r="259" spans="1:5" ht="13.5" customHeight="1">
      <c r="A259" s="82" t="s">
        <v>2545</v>
      </c>
      <c r="B259" s="82" t="s">
        <v>2607</v>
      </c>
      <c r="C259" s="82" t="s">
        <v>2823</v>
      </c>
      <c r="D259" s="82" t="s">
        <v>2560</v>
      </c>
      <c r="E259" s="82" t="s">
        <v>2831</v>
      </c>
    </row>
    <row r="260" spans="1:5" ht="13.5" customHeight="1">
      <c r="A260" s="82" t="s">
        <v>2545</v>
      </c>
      <c r="B260" s="82" t="s">
        <v>2607</v>
      </c>
      <c r="C260" s="82" t="s">
        <v>2823</v>
      </c>
      <c r="D260" s="82" t="s">
        <v>2562</v>
      </c>
      <c r="E260" s="82" t="s">
        <v>2832</v>
      </c>
    </row>
    <row r="261" spans="1:5" ht="13.5" customHeight="1">
      <c r="A261" s="82" t="s">
        <v>2545</v>
      </c>
      <c r="B261" s="82" t="s">
        <v>2607</v>
      </c>
      <c r="C261" s="82" t="s">
        <v>2823</v>
      </c>
      <c r="D261" s="82" t="s">
        <v>2564</v>
      </c>
      <c r="E261" s="82" t="s">
        <v>2833</v>
      </c>
    </row>
    <row r="262" spans="1:5" ht="13.5" customHeight="1">
      <c r="A262" s="82" t="s">
        <v>2545</v>
      </c>
      <c r="B262" s="82" t="s">
        <v>2607</v>
      </c>
      <c r="C262" s="82" t="s">
        <v>2823</v>
      </c>
      <c r="D262" s="82" t="s">
        <v>2566</v>
      </c>
      <c r="E262" s="82" t="s">
        <v>2834</v>
      </c>
    </row>
    <row r="263" spans="1:5" ht="13.5" customHeight="1">
      <c r="A263" s="82" t="s">
        <v>2545</v>
      </c>
      <c r="B263" s="82" t="s">
        <v>2607</v>
      </c>
      <c r="C263" s="82" t="s">
        <v>2823</v>
      </c>
      <c r="D263" s="82" t="s">
        <v>2572</v>
      </c>
      <c r="E263" s="82" t="s">
        <v>2835</v>
      </c>
    </row>
    <row r="264" spans="1:5" ht="13.5" customHeight="1">
      <c r="A264" s="82" t="s">
        <v>2545</v>
      </c>
      <c r="B264" s="82" t="s">
        <v>2607</v>
      </c>
      <c r="C264" s="82" t="s">
        <v>2823</v>
      </c>
      <c r="D264" s="82" t="s">
        <v>2568</v>
      </c>
      <c r="E264" s="82" t="s">
        <v>2836</v>
      </c>
    </row>
    <row r="265" spans="1:5" ht="13.5" customHeight="1">
      <c r="A265" s="82" t="s">
        <v>2545</v>
      </c>
      <c r="B265" s="82" t="s">
        <v>2607</v>
      </c>
      <c r="C265" s="82" t="s">
        <v>2823</v>
      </c>
      <c r="D265" s="82" t="s">
        <v>2574</v>
      </c>
      <c r="E265" s="82" t="s">
        <v>2837</v>
      </c>
    </row>
    <row r="266" spans="1:5" ht="13.5" customHeight="1">
      <c r="A266" s="82" t="s">
        <v>2545</v>
      </c>
      <c r="B266" s="82" t="s">
        <v>2607</v>
      </c>
      <c r="C266" s="82" t="s">
        <v>2823</v>
      </c>
      <c r="D266" s="82" t="s">
        <v>2570</v>
      </c>
      <c r="E266" s="82" t="s">
        <v>2838</v>
      </c>
    </row>
    <row r="267" spans="1:5" ht="13.5" customHeight="1">
      <c r="A267" s="82" t="s">
        <v>2545</v>
      </c>
      <c r="B267" s="82" t="s">
        <v>2607</v>
      </c>
      <c r="C267" s="82" t="s">
        <v>2823</v>
      </c>
      <c r="D267" s="82" t="s">
        <v>2576</v>
      </c>
      <c r="E267" s="82" t="s">
        <v>2839</v>
      </c>
    </row>
    <row r="268" spans="1:5" ht="13.5" customHeight="1">
      <c r="A268" s="82" t="s">
        <v>2545</v>
      </c>
      <c r="B268" s="82" t="s">
        <v>2607</v>
      </c>
      <c r="C268" s="82" t="s">
        <v>2823</v>
      </c>
      <c r="D268" s="82" t="s">
        <v>635</v>
      </c>
      <c r="E268" s="82" t="s">
        <v>2840</v>
      </c>
    </row>
    <row r="269" spans="1:5" ht="13.5" customHeight="1">
      <c r="A269" s="82" t="s">
        <v>2545</v>
      </c>
      <c r="B269" s="82" t="s">
        <v>2607</v>
      </c>
      <c r="C269" s="82" t="s">
        <v>2823</v>
      </c>
      <c r="D269" s="82" t="s">
        <v>2579</v>
      </c>
      <c r="E269" s="82" t="s">
        <v>2841</v>
      </c>
    </row>
    <row r="270" spans="1:5" ht="13.5" customHeight="1">
      <c r="A270" s="82" t="s">
        <v>2545</v>
      </c>
      <c r="B270" s="82" t="s">
        <v>2607</v>
      </c>
      <c r="C270" s="82" t="s">
        <v>2823</v>
      </c>
      <c r="D270" s="82" t="s">
        <v>2581</v>
      </c>
      <c r="E270" s="82" t="s">
        <v>2842</v>
      </c>
    </row>
    <row r="271" spans="1:5" ht="13.5" customHeight="1">
      <c r="A271" s="82" t="s">
        <v>2545</v>
      </c>
      <c r="B271" s="82" t="s">
        <v>2607</v>
      </c>
      <c r="C271" s="82" t="s">
        <v>2823</v>
      </c>
      <c r="D271" s="82" t="s">
        <v>2585</v>
      </c>
      <c r="E271" s="82" t="s">
        <v>2843</v>
      </c>
    </row>
    <row r="272" spans="1:5" ht="13.5" customHeight="1">
      <c r="A272" s="82" t="s">
        <v>2545</v>
      </c>
      <c r="B272" s="82" t="s">
        <v>2607</v>
      </c>
      <c r="C272" s="82" t="s">
        <v>2844</v>
      </c>
      <c r="D272" s="82" t="s">
        <v>2548</v>
      </c>
      <c r="E272" s="82" t="s">
        <v>2845</v>
      </c>
    </row>
    <row r="273" spans="1:5" ht="13.5" customHeight="1">
      <c r="A273" s="82" t="s">
        <v>2545</v>
      </c>
      <c r="B273" s="82" t="s">
        <v>2607</v>
      </c>
      <c r="C273" s="82" t="s">
        <v>2844</v>
      </c>
      <c r="D273" s="82" t="s">
        <v>2550</v>
      </c>
      <c r="E273" s="82" t="s">
        <v>2846</v>
      </c>
    </row>
    <row r="274" spans="1:5" ht="13.5" customHeight="1">
      <c r="A274" s="82" t="s">
        <v>2545</v>
      </c>
      <c r="B274" s="82" t="s">
        <v>2607</v>
      </c>
      <c r="C274" s="82" t="s">
        <v>2844</v>
      </c>
      <c r="D274" s="82" t="s">
        <v>2552</v>
      </c>
      <c r="E274" s="82" t="s">
        <v>2847</v>
      </c>
    </row>
    <row r="275" spans="1:5" ht="13.5" customHeight="1">
      <c r="A275" s="82" t="s">
        <v>2545</v>
      </c>
      <c r="B275" s="82" t="s">
        <v>2607</v>
      </c>
      <c r="C275" s="82" t="s">
        <v>2844</v>
      </c>
      <c r="D275" s="82" t="s">
        <v>2554</v>
      </c>
      <c r="E275" s="82" t="s">
        <v>2848</v>
      </c>
    </row>
    <row r="276" spans="1:5" ht="13.5" customHeight="1">
      <c r="A276" s="82" t="s">
        <v>2545</v>
      </c>
      <c r="B276" s="82" t="s">
        <v>2607</v>
      </c>
      <c r="C276" s="82" t="s">
        <v>2844</v>
      </c>
      <c r="D276" s="82" t="s">
        <v>2654</v>
      </c>
      <c r="E276" s="82" t="s">
        <v>2849</v>
      </c>
    </row>
    <row r="277" spans="1:5" ht="13.5" customHeight="1">
      <c r="A277" s="82" t="s">
        <v>2545</v>
      </c>
      <c r="B277" s="82" t="s">
        <v>2607</v>
      </c>
      <c r="C277" s="82" t="s">
        <v>2844</v>
      </c>
      <c r="D277" s="82" t="s">
        <v>2558</v>
      </c>
      <c r="E277" s="82" t="s">
        <v>2850</v>
      </c>
    </row>
    <row r="278" spans="1:5" ht="13.5" customHeight="1">
      <c r="A278" s="82" t="s">
        <v>2545</v>
      </c>
      <c r="B278" s="82" t="s">
        <v>2607</v>
      </c>
      <c r="C278" s="82" t="s">
        <v>2844</v>
      </c>
      <c r="D278" s="82" t="s">
        <v>2583</v>
      </c>
      <c r="E278" s="82" t="s">
        <v>2851</v>
      </c>
    </row>
    <row r="279" spans="1:5" ht="13.5" customHeight="1">
      <c r="A279" s="82" t="s">
        <v>2545</v>
      </c>
      <c r="B279" s="82" t="s">
        <v>2607</v>
      </c>
      <c r="C279" s="82" t="s">
        <v>2844</v>
      </c>
      <c r="D279" s="82" t="s">
        <v>2560</v>
      </c>
      <c r="E279" s="82" t="s">
        <v>2852</v>
      </c>
    </row>
    <row r="280" spans="1:5" ht="13.5" customHeight="1">
      <c r="A280" s="82" t="s">
        <v>2545</v>
      </c>
      <c r="B280" s="82" t="s">
        <v>2607</v>
      </c>
      <c r="C280" s="82" t="s">
        <v>2844</v>
      </c>
      <c r="D280" s="82" t="s">
        <v>2562</v>
      </c>
      <c r="E280" s="82" t="s">
        <v>2853</v>
      </c>
    </row>
    <row r="281" spans="1:5" ht="13.5" customHeight="1">
      <c r="A281" s="82" t="s">
        <v>2545</v>
      </c>
      <c r="B281" s="82" t="s">
        <v>2607</v>
      </c>
      <c r="C281" s="82" t="s">
        <v>2844</v>
      </c>
      <c r="D281" s="82" t="s">
        <v>2564</v>
      </c>
      <c r="E281" s="82" t="s">
        <v>2854</v>
      </c>
    </row>
    <row r="282" spans="1:5" ht="13.5" customHeight="1">
      <c r="A282" s="82" t="s">
        <v>2545</v>
      </c>
      <c r="B282" s="82" t="s">
        <v>2607</v>
      </c>
      <c r="C282" s="82" t="s">
        <v>2844</v>
      </c>
      <c r="D282" s="82" t="s">
        <v>2566</v>
      </c>
      <c r="E282" s="82" t="s">
        <v>2855</v>
      </c>
    </row>
    <row r="283" spans="1:5" ht="13.5" customHeight="1">
      <c r="A283" s="82" t="s">
        <v>2545</v>
      </c>
      <c r="B283" s="82" t="s">
        <v>2607</v>
      </c>
      <c r="C283" s="82" t="s">
        <v>2844</v>
      </c>
      <c r="D283" s="82" t="s">
        <v>2572</v>
      </c>
      <c r="E283" s="82" t="s">
        <v>2856</v>
      </c>
    </row>
    <row r="284" spans="1:5" ht="13.5" customHeight="1">
      <c r="A284" s="82" t="s">
        <v>2545</v>
      </c>
      <c r="B284" s="82" t="s">
        <v>2607</v>
      </c>
      <c r="C284" s="82" t="s">
        <v>2844</v>
      </c>
      <c r="D284" s="82" t="s">
        <v>2568</v>
      </c>
      <c r="E284" s="82" t="s">
        <v>2857</v>
      </c>
    </row>
    <row r="285" spans="1:5" ht="13.5" customHeight="1">
      <c r="A285" s="82" t="s">
        <v>2545</v>
      </c>
      <c r="B285" s="82" t="s">
        <v>2607</v>
      </c>
      <c r="C285" s="82" t="s">
        <v>2844</v>
      </c>
      <c r="D285" s="82" t="s">
        <v>2574</v>
      </c>
      <c r="E285" s="82" t="s">
        <v>2858</v>
      </c>
    </row>
    <row r="286" spans="1:5" ht="13.5" customHeight="1">
      <c r="A286" s="82" t="s">
        <v>2545</v>
      </c>
      <c r="B286" s="82" t="s">
        <v>2607</v>
      </c>
      <c r="C286" s="82" t="s">
        <v>2844</v>
      </c>
      <c r="D286" s="82" t="s">
        <v>2570</v>
      </c>
      <c r="E286" s="82" t="s">
        <v>2859</v>
      </c>
    </row>
    <row r="287" spans="1:5" ht="13.5" customHeight="1">
      <c r="A287" s="82" t="s">
        <v>2545</v>
      </c>
      <c r="B287" s="82" t="s">
        <v>2607</v>
      </c>
      <c r="C287" s="82" t="s">
        <v>2844</v>
      </c>
      <c r="D287" s="82" t="s">
        <v>2576</v>
      </c>
      <c r="E287" s="82" t="s">
        <v>2860</v>
      </c>
    </row>
    <row r="288" spans="1:5" ht="13.5" customHeight="1">
      <c r="A288" s="82" t="s">
        <v>2545</v>
      </c>
      <c r="B288" s="82" t="s">
        <v>2607</v>
      </c>
      <c r="C288" s="82" t="s">
        <v>2844</v>
      </c>
      <c r="D288" s="82" t="s">
        <v>635</v>
      </c>
      <c r="E288" s="82" t="s">
        <v>2861</v>
      </c>
    </row>
    <row r="289" spans="1:5" ht="13.5" customHeight="1">
      <c r="A289" s="82" t="s">
        <v>2545</v>
      </c>
      <c r="B289" s="82" t="s">
        <v>2607</v>
      </c>
      <c r="C289" s="82" t="s">
        <v>2844</v>
      </c>
      <c r="D289" s="82" t="s">
        <v>2579</v>
      </c>
      <c r="E289" s="82" t="s">
        <v>2862</v>
      </c>
    </row>
    <row r="290" spans="1:5" ht="13.5" customHeight="1">
      <c r="A290" s="82" t="s">
        <v>2545</v>
      </c>
      <c r="B290" s="82" t="s">
        <v>2607</v>
      </c>
      <c r="C290" s="82" t="s">
        <v>2844</v>
      </c>
      <c r="D290" s="82" t="s">
        <v>2581</v>
      </c>
      <c r="E290" s="82" t="s">
        <v>2863</v>
      </c>
    </row>
    <row r="291" spans="1:5" ht="13.5" customHeight="1">
      <c r="A291" s="82" t="s">
        <v>2545</v>
      </c>
      <c r="B291" s="82" t="s">
        <v>2607</v>
      </c>
      <c r="C291" s="82" t="s">
        <v>2844</v>
      </c>
      <c r="D291" s="82" t="s">
        <v>2585</v>
      </c>
      <c r="E291" s="82" t="s">
        <v>2864</v>
      </c>
    </row>
    <row r="292" spans="1:5" ht="13.5" customHeight="1">
      <c r="A292" s="82" t="s">
        <v>2545</v>
      </c>
      <c r="B292" s="82" t="s">
        <v>2607</v>
      </c>
      <c r="C292" s="90" t="s">
        <v>2865</v>
      </c>
      <c r="D292" s="82" t="s">
        <v>2548</v>
      </c>
      <c r="E292" s="82" t="s">
        <v>2866</v>
      </c>
    </row>
    <row r="293" spans="1:5" ht="13.5" customHeight="1">
      <c r="A293" s="82" t="s">
        <v>2545</v>
      </c>
      <c r="B293" s="82" t="s">
        <v>2607</v>
      </c>
      <c r="C293" s="90" t="s">
        <v>2865</v>
      </c>
      <c r="D293" s="82" t="s">
        <v>2550</v>
      </c>
      <c r="E293" s="82" t="s">
        <v>2867</v>
      </c>
    </row>
    <row r="294" spans="1:5" ht="13.5" customHeight="1">
      <c r="A294" s="82" t="s">
        <v>2545</v>
      </c>
      <c r="B294" s="82" t="s">
        <v>2607</v>
      </c>
      <c r="C294" s="90" t="s">
        <v>2865</v>
      </c>
      <c r="D294" s="82" t="s">
        <v>2552</v>
      </c>
      <c r="E294" s="82" t="s">
        <v>2868</v>
      </c>
    </row>
    <row r="295" spans="1:5" ht="13.5" customHeight="1">
      <c r="A295" s="82" t="s">
        <v>2545</v>
      </c>
      <c r="B295" s="82" t="s">
        <v>2607</v>
      </c>
      <c r="C295" s="90" t="s">
        <v>2865</v>
      </c>
      <c r="D295" s="82" t="s">
        <v>2554</v>
      </c>
      <c r="E295" s="82" t="s">
        <v>2869</v>
      </c>
    </row>
    <row r="296" spans="1:5" ht="13.5" customHeight="1">
      <c r="A296" s="82" t="s">
        <v>2545</v>
      </c>
      <c r="B296" s="82" t="s">
        <v>2607</v>
      </c>
      <c r="C296" s="90" t="s">
        <v>2865</v>
      </c>
      <c r="D296" s="82" t="s">
        <v>2654</v>
      </c>
      <c r="E296" s="82" t="s">
        <v>2870</v>
      </c>
    </row>
    <row r="297" spans="1:5" ht="13.5" customHeight="1">
      <c r="A297" s="82" t="s">
        <v>2545</v>
      </c>
      <c r="B297" s="82" t="s">
        <v>2607</v>
      </c>
      <c r="C297" s="90" t="s">
        <v>2865</v>
      </c>
      <c r="D297" s="82" t="s">
        <v>2558</v>
      </c>
      <c r="E297" s="82" t="s">
        <v>2871</v>
      </c>
    </row>
    <row r="298" spans="1:5" ht="13.5" customHeight="1">
      <c r="A298" s="82" t="s">
        <v>2545</v>
      </c>
      <c r="B298" s="82" t="s">
        <v>2607</v>
      </c>
      <c r="C298" s="90" t="s">
        <v>2865</v>
      </c>
      <c r="D298" s="82" t="s">
        <v>2583</v>
      </c>
      <c r="E298" s="82" t="s">
        <v>2872</v>
      </c>
    </row>
    <row r="299" spans="1:5" ht="13.5" customHeight="1">
      <c r="A299" s="82" t="s">
        <v>2545</v>
      </c>
      <c r="B299" s="82" t="s">
        <v>2607</v>
      </c>
      <c r="C299" s="90" t="s">
        <v>2865</v>
      </c>
      <c r="D299" s="82" t="s">
        <v>2560</v>
      </c>
      <c r="E299" s="82" t="s">
        <v>2873</v>
      </c>
    </row>
    <row r="300" spans="1:5" ht="13.5" customHeight="1">
      <c r="A300" s="82" t="s">
        <v>2545</v>
      </c>
      <c r="B300" s="82" t="s">
        <v>2607</v>
      </c>
      <c r="C300" s="90" t="s">
        <v>2865</v>
      </c>
      <c r="D300" s="82" t="s">
        <v>2562</v>
      </c>
      <c r="E300" s="82" t="s">
        <v>2874</v>
      </c>
    </row>
    <row r="301" spans="1:5" ht="13.5" customHeight="1">
      <c r="A301" s="82" t="s">
        <v>2545</v>
      </c>
      <c r="B301" s="82" t="s">
        <v>2607</v>
      </c>
      <c r="C301" s="90" t="s">
        <v>2865</v>
      </c>
      <c r="D301" s="82" t="s">
        <v>2564</v>
      </c>
      <c r="E301" s="82" t="s">
        <v>2875</v>
      </c>
    </row>
    <row r="302" spans="1:5" ht="13.5" customHeight="1">
      <c r="A302" s="82" t="s">
        <v>2545</v>
      </c>
      <c r="B302" s="82" t="s">
        <v>2607</v>
      </c>
      <c r="C302" s="90" t="s">
        <v>2865</v>
      </c>
      <c r="D302" s="82" t="s">
        <v>2566</v>
      </c>
      <c r="E302" s="82" t="s">
        <v>2876</v>
      </c>
    </row>
    <row r="303" spans="1:5" ht="13.5" customHeight="1">
      <c r="A303" s="82" t="s">
        <v>2545</v>
      </c>
      <c r="B303" s="82" t="s">
        <v>2607</v>
      </c>
      <c r="C303" s="90" t="s">
        <v>2865</v>
      </c>
      <c r="D303" s="82" t="s">
        <v>2572</v>
      </c>
      <c r="E303" s="82" t="s">
        <v>2877</v>
      </c>
    </row>
    <row r="304" spans="1:5" ht="13.5" customHeight="1">
      <c r="A304" s="82" t="s">
        <v>2545</v>
      </c>
      <c r="B304" s="82" t="s">
        <v>2607</v>
      </c>
      <c r="C304" s="90" t="s">
        <v>2865</v>
      </c>
      <c r="D304" s="82" t="s">
        <v>2568</v>
      </c>
      <c r="E304" s="82" t="s">
        <v>2878</v>
      </c>
    </row>
    <row r="305" spans="1:5" ht="13.5" customHeight="1">
      <c r="A305" s="82" t="s">
        <v>2545</v>
      </c>
      <c r="B305" s="82" t="s">
        <v>2607</v>
      </c>
      <c r="C305" s="90" t="s">
        <v>2865</v>
      </c>
      <c r="D305" s="82" t="s">
        <v>2574</v>
      </c>
      <c r="E305" s="82" t="s">
        <v>2879</v>
      </c>
    </row>
    <row r="306" spans="1:5" ht="13.5" customHeight="1">
      <c r="A306" s="82" t="s">
        <v>2545</v>
      </c>
      <c r="B306" s="82" t="s">
        <v>2607</v>
      </c>
      <c r="C306" s="90" t="s">
        <v>2865</v>
      </c>
      <c r="D306" s="82" t="s">
        <v>2570</v>
      </c>
      <c r="E306" s="82" t="s">
        <v>2880</v>
      </c>
    </row>
    <row r="307" spans="1:5" ht="13.5" customHeight="1">
      <c r="A307" s="82" t="s">
        <v>2545</v>
      </c>
      <c r="B307" s="82" t="s">
        <v>2607</v>
      </c>
      <c r="C307" s="90" t="s">
        <v>2865</v>
      </c>
      <c r="D307" s="82" t="s">
        <v>2576</v>
      </c>
      <c r="E307" s="82" t="s">
        <v>2881</v>
      </c>
    </row>
    <row r="308" spans="1:5" ht="13.5" customHeight="1">
      <c r="A308" s="82" t="s">
        <v>2545</v>
      </c>
      <c r="B308" s="82" t="s">
        <v>2607</v>
      </c>
      <c r="C308" s="90" t="s">
        <v>2865</v>
      </c>
      <c r="D308" s="82" t="s">
        <v>635</v>
      </c>
      <c r="E308" s="82" t="s">
        <v>2882</v>
      </c>
    </row>
    <row r="309" spans="1:5" ht="13.5" customHeight="1">
      <c r="A309" s="82" t="s">
        <v>2545</v>
      </c>
      <c r="B309" s="82" t="s">
        <v>2607</v>
      </c>
      <c r="C309" s="90" t="s">
        <v>2865</v>
      </c>
      <c r="D309" s="82" t="s">
        <v>2579</v>
      </c>
      <c r="E309" s="82" t="s">
        <v>2883</v>
      </c>
    </row>
    <row r="310" spans="1:5" ht="13.5" customHeight="1">
      <c r="A310" s="82" t="s">
        <v>2545</v>
      </c>
      <c r="B310" s="82" t="s">
        <v>2607</v>
      </c>
      <c r="C310" s="90" t="s">
        <v>2865</v>
      </c>
      <c r="D310" s="82" t="s">
        <v>2581</v>
      </c>
      <c r="E310" s="82" t="s">
        <v>2884</v>
      </c>
    </row>
    <row r="311" spans="1:5" ht="13.5" customHeight="1">
      <c r="A311" s="82" t="s">
        <v>2545</v>
      </c>
      <c r="B311" s="82" t="s">
        <v>2607</v>
      </c>
      <c r="C311" s="90" t="s">
        <v>2865</v>
      </c>
      <c r="D311" s="82" t="s">
        <v>2585</v>
      </c>
      <c r="E311" s="82" t="s">
        <v>2885</v>
      </c>
    </row>
    <row r="312" spans="1:5" ht="13.5" customHeight="1">
      <c r="A312" s="82" t="s">
        <v>2545</v>
      </c>
      <c r="B312" s="82" t="s">
        <v>2607</v>
      </c>
      <c r="C312" s="90" t="s">
        <v>2886</v>
      </c>
      <c r="D312" s="82" t="s">
        <v>2548</v>
      </c>
      <c r="E312" s="82" t="s">
        <v>2887</v>
      </c>
    </row>
    <row r="313" spans="1:5" ht="13.5" customHeight="1">
      <c r="A313" s="82" t="s">
        <v>2545</v>
      </c>
      <c r="B313" s="82" t="s">
        <v>2607</v>
      </c>
      <c r="C313" s="90" t="s">
        <v>2886</v>
      </c>
      <c r="D313" s="82" t="s">
        <v>2550</v>
      </c>
      <c r="E313" s="82" t="s">
        <v>2888</v>
      </c>
    </row>
    <row r="314" spans="1:5" ht="13.5" customHeight="1">
      <c r="A314" s="82" t="s">
        <v>2545</v>
      </c>
      <c r="B314" s="82" t="s">
        <v>2607</v>
      </c>
      <c r="C314" s="90" t="s">
        <v>2886</v>
      </c>
      <c r="D314" s="82" t="s">
        <v>2552</v>
      </c>
      <c r="E314" s="82" t="s">
        <v>2889</v>
      </c>
    </row>
    <row r="315" spans="1:5" ht="13.5" customHeight="1">
      <c r="A315" s="82" t="s">
        <v>2545</v>
      </c>
      <c r="B315" s="82" t="s">
        <v>2607</v>
      </c>
      <c r="C315" s="90" t="s">
        <v>2886</v>
      </c>
      <c r="D315" s="82" t="s">
        <v>2554</v>
      </c>
      <c r="E315" s="82" t="s">
        <v>2890</v>
      </c>
    </row>
    <row r="316" spans="1:5" ht="13.5" customHeight="1">
      <c r="A316" s="82" t="s">
        <v>2545</v>
      </c>
      <c r="B316" s="82" t="s">
        <v>2607</v>
      </c>
      <c r="C316" s="90" t="s">
        <v>2886</v>
      </c>
      <c r="D316" s="82" t="s">
        <v>2654</v>
      </c>
      <c r="E316" s="82" t="s">
        <v>2891</v>
      </c>
    </row>
    <row r="317" spans="1:5" ht="13.5" customHeight="1">
      <c r="A317" s="82" t="s">
        <v>2545</v>
      </c>
      <c r="B317" s="82" t="s">
        <v>2607</v>
      </c>
      <c r="C317" s="90" t="s">
        <v>2886</v>
      </c>
      <c r="D317" s="82" t="s">
        <v>2558</v>
      </c>
      <c r="E317" s="82" t="s">
        <v>2892</v>
      </c>
    </row>
    <row r="318" spans="1:5" ht="13.5" customHeight="1">
      <c r="A318" s="82" t="s">
        <v>2545</v>
      </c>
      <c r="B318" s="82" t="s">
        <v>2607</v>
      </c>
      <c r="C318" s="90" t="s">
        <v>2886</v>
      </c>
      <c r="D318" s="82" t="s">
        <v>2583</v>
      </c>
      <c r="E318" s="82" t="s">
        <v>2893</v>
      </c>
    </row>
    <row r="319" spans="1:5" ht="13.5" customHeight="1">
      <c r="A319" s="82" t="s">
        <v>2545</v>
      </c>
      <c r="B319" s="82" t="s">
        <v>2607</v>
      </c>
      <c r="C319" s="90" t="s">
        <v>2886</v>
      </c>
      <c r="D319" s="82" t="s">
        <v>2560</v>
      </c>
      <c r="E319" s="82" t="s">
        <v>2894</v>
      </c>
    </row>
    <row r="320" spans="1:5" ht="13.5" customHeight="1">
      <c r="A320" s="82" t="s">
        <v>2545</v>
      </c>
      <c r="B320" s="82" t="s">
        <v>2607</v>
      </c>
      <c r="C320" s="90" t="s">
        <v>2886</v>
      </c>
      <c r="D320" s="82" t="s">
        <v>2562</v>
      </c>
      <c r="E320" s="82" t="s">
        <v>2895</v>
      </c>
    </row>
    <row r="321" spans="1:5" ht="13.5" customHeight="1">
      <c r="A321" s="82" t="s">
        <v>2545</v>
      </c>
      <c r="B321" s="82" t="s">
        <v>2607</v>
      </c>
      <c r="C321" s="90" t="s">
        <v>2886</v>
      </c>
      <c r="D321" s="82" t="s">
        <v>2564</v>
      </c>
      <c r="E321" s="82" t="s">
        <v>2896</v>
      </c>
    </row>
    <row r="322" spans="1:5" ht="13.5" customHeight="1">
      <c r="A322" s="82" t="s">
        <v>2545</v>
      </c>
      <c r="B322" s="82" t="s">
        <v>2607</v>
      </c>
      <c r="C322" s="90" t="s">
        <v>2886</v>
      </c>
      <c r="D322" s="82" t="s">
        <v>2566</v>
      </c>
      <c r="E322" s="82" t="s">
        <v>2897</v>
      </c>
    </row>
    <row r="323" spans="1:5" ht="13.5" customHeight="1">
      <c r="A323" s="82" t="s">
        <v>2545</v>
      </c>
      <c r="B323" s="82" t="s">
        <v>2607</v>
      </c>
      <c r="C323" s="90" t="s">
        <v>2886</v>
      </c>
      <c r="D323" s="82" t="s">
        <v>2572</v>
      </c>
      <c r="E323" s="82" t="s">
        <v>2898</v>
      </c>
    </row>
    <row r="324" spans="1:5" ht="13.5" customHeight="1">
      <c r="A324" s="82" t="s">
        <v>2545</v>
      </c>
      <c r="B324" s="82" t="s">
        <v>2607</v>
      </c>
      <c r="C324" s="90" t="s">
        <v>2886</v>
      </c>
      <c r="D324" s="82" t="s">
        <v>2568</v>
      </c>
      <c r="E324" s="82" t="s">
        <v>2899</v>
      </c>
    </row>
    <row r="325" spans="1:5" ht="13.5" customHeight="1">
      <c r="A325" s="82" t="s">
        <v>2545</v>
      </c>
      <c r="B325" s="82" t="s">
        <v>2607</v>
      </c>
      <c r="C325" s="90" t="s">
        <v>2886</v>
      </c>
      <c r="D325" s="82" t="s">
        <v>2574</v>
      </c>
      <c r="E325" s="82" t="s">
        <v>2900</v>
      </c>
    </row>
    <row r="326" spans="1:5" ht="13.5" customHeight="1">
      <c r="A326" s="82" t="s">
        <v>2545</v>
      </c>
      <c r="B326" s="82" t="s">
        <v>2607</v>
      </c>
      <c r="C326" s="90" t="s">
        <v>2886</v>
      </c>
      <c r="D326" s="82" t="s">
        <v>2570</v>
      </c>
      <c r="E326" s="82" t="s">
        <v>2901</v>
      </c>
    </row>
    <row r="327" spans="1:5" ht="13.5" customHeight="1">
      <c r="A327" s="82" t="s">
        <v>2545</v>
      </c>
      <c r="B327" s="82" t="s">
        <v>2607</v>
      </c>
      <c r="C327" s="90" t="s">
        <v>2886</v>
      </c>
      <c r="D327" s="82" t="s">
        <v>2576</v>
      </c>
      <c r="E327" s="82" t="s">
        <v>2902</v>
      </c>
    </row>
    <row r="328" spans="1:5" ht="13.5" customHeight="1">
      <c r="A328" s="82" t="s">
        <v>2545</v>
      </c>
      <c r="B328" s="82" t="s">
        <v>2607</v>
      </c>
      <c r="C328" s="90" t="s">
        <v>2886</v>
      </c>
      <c r="D328" s="82" t="s">
        <v>635</v>
      </c>
      <c r="E328" s="82" t="s">
        <v>2903</v>
      </c>
    </row>
    <row r="329" spans="1:5" ht="13.5" customHeight="1">
      <c r="A329" s="82" t="s">
        <v>2545</v>
      </c>
      <c r="B329" s="82" t="s">
        <v>2607</v>
      </c>
      <c r="C329" s="90" t="s">
        <v>2886</v>
      </c>
      <c r="D329" s="82" t="s">
        <v>2579</v>
      </c>
      <c r="E329" s="82" t="s">
        <v>2904</v>
      </c>
    </row>
    <row r="330" spans="1:5" ht="13.5" customHeight="1">
      <c r="A330" s="82" t="s">
        <v>2545</v>
      </c>
      <c r="B330" s="82" t="s">
        <v>2607</v>
      </c>
      <c r="C330" s="90" t="s">
        <v>2886</v>
      </c>
      <c r="D330" s="82" t="s">
        <v>2581</v>
      </c>
      <c r="E330" s="82" t="s">
        <v>2905</v>
      </c>
    </row>
    <row r="331" spans="1:5" ht="13.5" customHeight="1">
      <c r="A331" s="82" t="s">
        <v>2545</v>
      </c>
      <c r="B331" s="82" t="s">
        <v>2607</v>
      </c>
      <c r="C331" s="90" t="s">
        <v>2886</v>
      </c>
      <c r="D331" s="82" t="s">
        <v>2585</v>
      </c>
      <c r="E331" s="82" t="s">
        <v>2906</v>
      </c>
    </row>
    <row r="332" spans="1:5" ht="13.5" customHeight="1">
      <c r="A332" s="82" t="s">
        <v>2545</v>
      </c>
      <c r="B332" s="82" t="s">
        <v>2607</v>
      </c>
      <c r="C332" s="82" t="s">
        <v>2907</v>
      </c>
      <c r="D332" s="82" t="s">
        <v>2548</v>
      </c>
      <c r="E332" s="82" t="s">
        <v>2908</v>
      </c>
    </row>
    <row r="333" spans="1:5" ht="13.5" customHeight="1">
      <c r="A333" s="82" t="s">
        <v>2545</v>
      </c>
      <c r="B333" s="82" t="s">
        <v>2607</v>
      </c>
      <c r="C333" s="82" t="s">
        <v>2907</v>
      </c>
      <c r="D333" s="82" t="s">
        <v>2550</v>
      </c>
      <c r="E333" s="82" t="s">
        <v>2909</v>
      </c>
    </row>
    <row r="334" spans="1:5" ht="13.5" customHeight="1">
      <c r="A334" s="82" t="s">
        <v>2545</v>
      </c>
      <c r="B334" s="82" t="s">
        <v>2607</v>
      </c>
      <c r="C334" s="82" t="s">
        <v>2907</v>
      </c>
      <c r="D334" s="82" t="s">
        <v>2552</v>
      </c>
      <c r="E334" s="82" t="s">
        <v>2910</v>
      </c>
    </row>
    <row r="335" spans="1:5" ht="13.5" customHeight="1">
      <c r="A335" s="82" t="s">
        <v>2545</v>
      </c>
      <c r="B335" s="82" t="s">
        <v>2607</v>
      </c>
      <c r="C335" s="82" t="s">
        <v>2907</v>
      </c>
      <c r="D335" s="82" t="s">
        <v>2554</v>
      </c>
      <c r="E335" s="82" t="s">
        <v>2911</v>
      </c>
    </row>
    <row r="336" spans="1:5" ht="13.5" customHeight="1">
      <c r="A336" s="82" t="s">
        <v>2545</v>
      </c>
      <c r="B336" s="82" t="s">
        <v>2607</v>
      </c>
      <c r="C336" s="82" t="s">
        <v>2907</v>
      </c>
      <c r="D336" s="82" t="s">
        <v>2654</v>
      </c>
      <c r="E336" s="82" t="s">
        <v>2912</v>
      </c>
    </row>
    <row r="337" spans="1:5" ht="13.5" customHeight="1">
      <c r="A337" s="82" t="s">
        <v>2545</v>
      </c>
      <c r="B337" s="82" t="s">
        <v>2607</v>
      </c>
      <c r="C337" s="82" t="s">
        <v>2907</v>
      </c>
      <c r="D337" s="82" t="s">
        <v>2558</v>
      </c>
      <c r="E337" s="82" t="s">
        <v>2913</v>
      </c>
    </row>
    <row r="338" spans="1:5" ht="13.5" customHeight="1">
      <c r="A338" s="82" t="s">
        <v>2545</v>
      </c>
      <c r="B338" s="82" t="s">
        <v>2607</v>
      </c>
      <c r="C338" s="82" t="s">
        <v>2907</v>
      </c>
      <c r="D338" s="82" t="s">
        <v>2583</v>
      </c>
      <c r="E338" s="82" t="s">
        <v>2914</v>
      </c>
    </row>
    <row r="339" spans="1:5" ht="13.5" customHeight="1">
      <c r="A339" s="82" t="s">
        <v>2545</v>
      </c>
      <c r="B339" s="82" t="s">
        <v>2607</v>
      </c>
      <c r="C339" s="82" t="s">
        <v>2907</v>
      </c>
      <c r="D339" s="82" t="s">
        <v>2560</v>
      </c>
      <c r="E339" s="82" t="s">
        <v>2915</v>
      </c>
    </row>
    <row r="340" spans="1:5" ht="13.5" customHeight="1">
      <c r="A340" s="82" t="s">
        <v>2545</v>
      </c>
      <c r="B340" s="82" t="s">
        <v>2607</v>
      </c>
      <c r="C340" s="82" t="s">
        <v>2907</v>
      </c>
      <c r="D340" s="82" t="s">
        <v>2562</v>
      </c>
      <c r="E340" s="82" t="s">
        <v>2916</v>
      </c>
    </row>
    <row r="341" spans="1:5" ht="13.5" customHeight="1">
      <c r="A341" s="82" t="s">
        <v>2545</v>
      </c>
      <c r="B341" s="82" t="s">
        <v>2607</v>
      </c>
      <c r="C341" s="82" t="s">
        <v>2907</v>
      </c>
      <c r="D341" s="82" t="s">
        <v>2564</v>
      </c>
      <c r="E341" s="82" t="s">
        <v>2917</v>
      </c>
    </row>
    <row r="342" spans="1:5" ht="13.5" customHeight="1">
      <c r="A342" s="82" t="s">
        <v>2545</v>
      </c>
      <c r="B342" s="82" t="s">
        <v>2607</v>
      </c>
      <c r="C342" s="82" t="s">
        <v>2907</v>
      </c>
      <c r="D342" s="82" t="s">
        <v>2566</v>
      </c>
      <c r="E342" s="82" t="s">
        <v>2918</v>
      </c>
    </row>
    <row r="343" spans="1:5" ht="13.5" customHeight="1">
      <c r="A343" s="82" t="s">
        <v>2545</v>
      </c>
      <c r="B343" s="82" t="s">
        <v>2607</v>
      </c>
      <c r="C343" s="82" t="s">
        <v>2907</v>
      </c>
      <c r="D343" s="82" t="s">
        <v>2572</v>
      </c>
      <c r="E343" s="82" t="s">
        <v>2919</v>
      </c>
    </row>
    <row r="344" spans="1:5" ht="13.5" customHeight="1">
      <c r="A344" s="82" t="s">
        <v>2545</v>
      </c>
      <c r="B344" s="82" t="s">
        <v>2607</v>
      </c>
      <c r="C344" s="82" t="s">
        <v>2907</v>
      </c>
      <c r="D344" s="82" t="s">
        <v>2568</v>
      </c>
      <c r="E344" s="82" t="s">
        <v>2920</v>
      </c>
    </row>
    <row r="345" spans="1:5" ht="13.5" customHeight="1">
      <c r="A345" s="82" t="s">
        <v>2545</v>
      </c>
      <c r="B345" s="82" t="s">
        <v>2607</v>
      </c>
      <c r="C345" s="82" t="s">
        <v>2907</v>
      </c>
      <c r="D345" s="82" t="s">
        <v>2574</v>
      </c>
      <c r="E345" s="82" t="s">
        <v>2921</v>
      </c>
    </row>
    <row r="346" spans="1:5" ht="13.5" customHeight="1">
      <c r="A346" s="82" t="s">
        <v>2545</v>
      </c>
      <c r="B346" s="82" t="s">
        <v>2607</v>
      </c>
      <c r="C346" s="82" t="s">
        <v>2907</v>
      </c>
      <c r="D346" s="82" t="s">
        <v>2570</v>
      </c>
      <c r="E346" s="82" t="s">
        <v>2922</v>
      </c>
    </row>
    <row r="347" spans="1:5" ht="13.5" customHeight="1">
      <c r="A347" s="82" t="s">
        <v>2545</v>
      </c>
      <c r="B347" s="82" t="s">
        <v>2607</v>
      </c>
      <c r="C347" s="82" t="s">
        <v>2907</v>
      </c>
      <c r="D347" s="82" t="s">
        <v>2576</v>
      </c>
      <c r="E347" s="82" t="s">
        <v>2923</v>
      </c>
    </row>
    <row r="348" spans="1:5" ht="13.5" customHeight="1">
      <c r="A348" s="82" t="s">
        <v>2545</v>
      </c>
      <c r="B348" s="82" t="s">
        <v>2607</v>
      </c>
      <c r="C348" s="82" t="s">
        <v>2907</v>
      </c>
      <c r="D348" s="82" t="s">
        <v>635</v>
      </c>
      <c r="E348" s="82" t="s">
        <v>2924</v>
      </c>
    </row>
    <row r="349" spans="1:5" ht="13.5" customHeight="1">
      <c r="A349" s="82" t="s">
        <v>2545</v>
      </c>
      <c r="B349" s="82" t="s">
        <v>2607</v>
      </c>
      <c r="C349" s="82" t="s">
        <v>2907</v>
      </c>
      <c r="D349" s="82" t="s">
        <v>2579</v>
      </c>
      <c r="E349" s="82" t="s">
        <v>2925</v>
      </c>
    </row>
    <row r="350" spans="1:5" ht="13.5" customHeight="1">
      <c r="A350" s="82" t="s">
        <v>2545</v>
      </c>
      <c r="B350" s="82" t="s">
        <v>2607</v>
      </c>
      <c r="C350" s="82" t="s">
        <v>2907</v>
      </c>
      <c r="D350" s="82" t="s">
        <v>2581</v>
      </c>
      <c r="E350" s="82" t="s">
        <v>2926</v>
      </c>
    </row>
    <row r="351" spans="1:5" ht="13.5" customHeight="1">
      <c r="A351" s="82" t="s">
        <v>2545</v>
      </c>
      <c r="B351" s="82" t="s">
        <v>2607</v>
      </c>
      <c r="C351" s="82" t="s">
        <v>2907</v>
      </c>
      <c r="D351" s="82" t="s">
        <v>2585</v>
      </c>
      <c r="E351" s="82" t="s">
        <v>2927</v>
      </c>
    </row>
    <row r="352" spans="1:5" ht="13.5" customHeight="1">
      <c r="A352" s="82" t="s">
        <v>2545</v>
      </c>
      <c r="B352" s="82" t="s">
        <v>2607</v>
      </c>
      <c r="C352" s="82" t="s">
        <v>2928</v>
      </c>
      <c r="D352" s="82" t="s">
        <v>2548</v>
      </c>
      <c r="E352" s="82" t="s">
        <v>2929</v>
      </c>
    </row>
    <row r="353" spans="1:5" ht="13.5" customHeight="1">
      <c r="A353" s="82" t="s">
        <v>2545</v>
      </c>
      <c r="B353" s="82" t="s">
        <v>2607</v>
      </c>
      <c r="C353" s="82" t="s">
        <v>2928</v>
      </c>
      <c r="D353" s="82" t="s">
        <v>2550</v>
      </c>
      <c r="E353" s="82" t="s">
        <v>2930</v>
      </c>
    </row>
    <row r="354" spans="1:5" ht="13.5" customHeight="1">
      <c r="A354" s="82" t="s">
        <v>2545</v>
      </c>
      <c r="B354" s="82" t="s">
        <v>2607</v>
      </c>
      <c r="C354" s="82" t="s">
        <v>2928</v>
      </c>
      <c r="D354" s="82" t="s">
        <v>2552</v>
      </c>
      <c r="E354" s="82" t="s">
        <v>2931</v>
      </c>
    </row>
    <row r="355" spans="1:5" ht="13.5" customHeight="1">
      <c r="A355" s="82" t="s">
        <v>2545</v>
      </c>
      <c r="B355" s="82" t="s">
        <v>2607</v>
      </c>
      <c r="C355" s="82" t="s">
        <v>2928</v>
      </c>
      <c r="D355" s="82" t="s">
        <v>2554</v>
      </c>
      <c r="E355" s="82" t="s">
        <v>2932</v>
      </c>
    </row>
    <row r="356" spans="1:5" ht="13.5" customHeight="1">
      <c r="A356" s="82" t="s">
        <v>2545</v>
      </c>
      <c r="B356" s="82" t="s">
        <v>2607</v>
      </c>
      <c r="C356" s="82" t="s">
        <v>2928</v>
      </c>
      <c r="D356" s="82" t="s">
        <v>2654</v>
      </c>
      <c r="E356" s="82" t="s">
        <v>2933</v>
      </c>
    </row>
    <row r="357" spans="1:5" ht="13.5" customHeight="1">
      <c r="A357" s="82" t="s">
        <v>2545</v>
      </c>
      <c r="B357" s="82" t="s">
        <v>2607</v>
      </c>
      <c r="C357" s="82" t="s">
        <v>2928</v>
      </c>
      <c r="D357" s="82" t="s">
        <v>2558</v>
      </c>
      <c r="E357" s="82" t="s">
        <v>2934</v>
      </c>
    </row>
    <row r="358" spans="1:5" ht="13.5" customHeight="1">
      <c r="A358" s="82" t="s">
        <v>2545</v>
      </c>
      <c r="B358" s="82" t="s">
        <v>2607</v>
      </c>
      <c r="C358" s="82" t="s">
        <v>2928</v>
      </c>
      <c r="D358" s="82" t="s">
        <v>2583</v>
      </c>
      <c r="E358" s="82" t="s">
        <v>2935</v>
      </c>
    </row>
    <row r="359" spans="1:5" ht="13.5" customHeight="1">
      <c r="A359" s="82" t="s">
        <v>2545</v>
      </c>
      <c r="B359" s="82" t="s">
        <v>2607</v>
      </c>
      <c r="C359" s="82" t="s">
        <v>2928</v>
      </c>
      <c r="D359" s="82" t="s">
        <v>2560</v>
      </c>
      <c r="E359" s="82" t="s">
        <v>2936</v>
      </c>
    </row>
    <row r="360" spans="1:5" ht="13.5" customHeight="1">
      <c r="A360" s="82" t="s">
        <v>2545</v>
      </c>
      <c r="B360" s="82" t="s">
        <v>2607</v>
      </c>
      <c r="C360" s="82" t="s">
        <v>2928</v>
      </c>
      <c r="D360" s="82" t="s">
        <v>2562</v>
      </c>
      <c r="E360" s="82" t="s">
        <v>2937</v>
      </c>
    </row>
    <row r="361" spans="1:5" ht="13.5" customHeight="1">
      <c r="A361" s="82" t="s">
        <v>2545</v>
      </c>
      <c r="B361" s="82" t="s">
        <v>2607</v>
      </c>
      <c r="C361" s="82" t="s">
        <v>2928</v>
      </c>
      <c r="D361" s="82" t="s">
        <v>2564</v>
      </c>
      <c r="E361" s="82" t="s">
        <v>2938</v>
      </c>
    </row>
    <row r="362" spans="1:5" ht="13.5" customHeight="1">
      <c r="A362" s="82" t="s">
        <v>2545</v>
      </c>
      <c r="B362" s="82" t="s">
        <v>2607</v>
      </c>
      <c r="C362" s="82" t="s">
        <v>2928</v>
      </c>
      <c r="D362" s="82" t="s">
        <v>2566</v>
      </c>
      <c r="E362" s="82" t="s">
        <v>2939</v>
      </c>
    </row>
    <row r="363" spans="1:5" ht="13.5" customHeight="1">
      <c r="A363" s="82" t="s">
        <v>2545</v>
      </c>
      <c r="B363" s="82" t="s">
        <v>2607</v>
      </c>
      <c r="C363" s="82" t="s">
        <v>2928</v>
      </c>
      <c r="D363" s="82" t="s">
        <v>2572</v>
      </c>
      <c r="E363" s="82" t="s">
        <v>2940</v>
      </c>
    </row>
    <row r="364" spans="1:5" ht="13.5" customHeight="1">
      <c r="A364" s="82" t="s">
        <v>2545</v>
      </c>
      <c r="B364" s="82" t="s">
        <v>2607</v>
      </c>
      <c r="C364" s="82" t="s">
        <v>2928</v>
      </c>
      <c r="D364" s="82" t="s">
        <v>2568</v>
      </c>
      <c r="E364" s="82" t="s">
        <v>2941</v>
      </c>
    </row>
    <row r="365" spans="1:5" ht="13.5" customHeight="1">
      <c r="A365" s="82" t="s">
        <v>2545</v>
      </c>
      <c r="B365" s="82" t="s">
        <v>2607</v>
      </c>
      <c r="C365" s="82" t="s">
        <v>2928</v>
      </c>
      <c r="D365" s="82" t="s">
        <v>2574</v>
      </c>
      <c r="E365" s="82" t="s">
        <v>2942</v>
      </c>
    </row>
    <row r="366" spans="1:5" ht="13.5" customHeight="1">
      <c r="A366" s="82" t="s">
        <v>2545</v>
      </c>
      <c r="B366" s="82" t="s">
        <v>2607</v>
      </c>
      <c r="C366" s="82" t="s">
        <v>2928</v>
      </c>
      <c r="D366" s="82" t="s">
        <v>2570</v>
      </c>
      <c r="E366" s="82" t="s">
        <v>2943</v>
      </c>
    </row>
    <row r="367" spans="1:5" ht="13.5" customHeight="1">
      <c r="A367" s="82" t="s">
        <v>2545</v>
      </c>
      <c r="B367" s="82" t="s">
        <v>2607</v>
      </c>
      <c r="C367" s="82" t="s">
        <v>2928</v>
      </c>
      <c r="D367" s="82" t="s">
        <v>2576</v>
      </c>
      <c r="E367" s="82" t="s">
        <v>2944</v>
      </c>
    </row>
    <row r="368" spans="1:5" ht="13.5" customHeight="1">
      <c r="A368" s="82" t="s">
        <v>2545</v>
      </c>
      <c r="B368" s="82" t="s">
        <v>2607</v>
      </c>
      <c r="C368" s="82" t="s">
        <v>2928</v>
      </c>
      <c r="D368" s="82" t="s">
        <v>635</v>
      </c>
      <c r="E368" s="82" t="s">
        <v>2945</v>
      </c>
    </row>
    <row r="369" spans="1:5" ht="13.5" customHeight="1">
      <c r="A369" s="82" t="s">
        <v>2545</v>
      </c>
      <c r="B369" s="82" t="s">
        <v>2607</v>
      </c>
      <c r="C369" s="82" t="s">
        <v>2928</v>
      </c>
      <c r="D369" s="82" t="s">
        <v>2579</v>
      </c>
      <c r="E369" s="82" t="s">
        <v>2946</v>
      </c>
    </row>
    <row r="370" spans="1:5" ht="13.5" customHeight="1">
      <c r="A370" s="82" t="s">
        <v>2545</v>
      </c>
      <c r="B370" s="82" t="s">
        <v>2607</v>
      </c>
      <c r="C370" s="82" t="s">
        <v>2928</v>
      </c>
      <c r="D370" s="82" t="s">
        <v>2581</v>
      </c>
      <c r="E370" s="82" t="s">
        <v>2947</v>
      </c>
    </row>
    <row r="371" spans="1:5" ht="13.5" customHeight="1">
      <c r="A371" s="82" t="s">
        <v>2545</v>
      </c>
      <c r="B371" s="82" t="s">
        <v>2607</v>
      </c>
      <c r="C371" s="82" t="s">
        <v>2948</v>
      </c>
      <c r="D371" s="82" t="s">
        <v>2585</v>
      </c>
      <c r="E371" s="82" t="s">
        <v>2949</v>
      </c>
    </row>
    <row r="372" spans="1:5" ht="13.5" customHeight="1">
      <c r="A372" s="82" t="s">
        <v>2545</v>
      </c>
      <c r="B372" s="82" t="s">
        <v>2950</v>
      </c>
      <c r="C372" s="82" t="s">
        <v>2951</v>
      </c>
      <c r="D372" s="82" t="s">
        <v>2548</v>
      </c>
      <c r="E372" s="82" t="s">
        <v>2952</v>
      </c>
    </row>
    <row r="373" spans="1:5" ht="13.5" customHeight="1">
      <c r="A373" s="82" t="s">
        <v>2545</v>
      </c>
      <c r="B373" s="82" t="s">
        <v>2950</v>
      </c>
      <c r="C373" s="82" t="s">
        <v>2951</v>
      </c>
      <c r="D373" s="82" t="s">
        <v>2550</v>
      </c>
      <c r="E373" s="82" t="s">
        <v>2953</v>
      </c>
    </row>
    <row r="374" spans="1:5" ht="13.5" customHeight="1">
      <c r="A374" s="82" t="s">
        <v>2545</v>
      </c>
      <c r="B374" s="82" t="s">
        <v>2950</v>
      </c>
      <c r="C374" s="82" t="s">
        <v>2951</v>
      </c>
      <c r="D374" s="82" t="s">
        <v>2552</v>
      </c>
      <c r="E374" s="82" t="s">
        <v>2954</v>
      </c>
    </row>
    <row r="375" spans="1:5" ht="13.5" customHeight="1">
      <c r="A375" s="82" t="s">
        <v>2545</v>
      </c>
      <c r="B375" s="82" t="s">
        <v>2950</v>
      </c>
      <c r="C375" s="82" t="s">
        <v>2951</v>
      </c>
      <c r="D375" s="82" t="s">
        <v>2554</v>
      </c>
      <c r="E375" s="82" t="s">
        <v>2955</v>
      </c>
    </row>
    <row r="376" spans="1:5" ht="13.5" customHeight="1">
      <c r="A376" s="82" t="s">
        <v>2545</v>
      </c>
      <c r="B376" s="82" t="s">
        <v>2950</v>
      </c>
      <c r="C376" s="82" t="s">
        <v>2951</v>
      </c>
      <c r="D376" s="82" t="s">
        <v>2654</v>
      </c>
      <c r="E376" s="82" t="s">
        <v>2956</v>
      </c>
    </row>
    <row r="377" spans="1:5" ht="13.5" customHeight="1">
      <c r="A377" s="82" t="s">
        <v>2545</v>
      </c>
      <c r="B377" s="82" t="s">
        <v>2950</v>
      </c>
      <c r="C377" s="82" t="s">
        <v>2951</v>
      </c>
      <c r="D377" s="82" t="s">
        <v>2558</v>
      </c>
      <c r="E377" s="82" t="s">
        <v>2957</v>
      </c>
    </row>
    <row r="378" spans="1:5" ht="13.5" customHeight="1">
      <c r="A378" s="82" t="s">
        <v>2545</v>
      </c>
      <c r="B378" s="82" t="s">
        <v>2950</v>
      </c>
      <c r="C378" s="82" t="s">
        <v>2951</v>
      </c>
      <c r="D378" s="82" t="s">
        <v>2583</v>
      </c>
      <c r="E378" s="82" t="s">
        <v>2958</v>
      </c>
    </row>
    <row r="379" spans="1:5" ht="13.5" customHeight="1">
      <c r="A379" s="82" t="s">
        <v>2545</v>
      </c>
      <c r="B379" s="82" t="s">
        <v>2950</v>
      </c>
      <c r="C379" s="82" t="s">
        <v>2951</v>
      </c>
      <c r="D379" s="82" t="s">
        <v>2560</v>
      </c>
      <c r="E379" s="82" t="s">
        <v>2959</v>
      </c>
    </row>
    <row r="380" spans="1:5" ht="13.5" customHeight="1">
      <c r="A380" s="82" t="s">
        <v>2545</v>
      </c>
      <c r="B380" s="82" t="s">
        <v>2950</v>
      </c>
      <c r="C380" s="82" t="s">
        <v>2951</v>
      </c>
      <c r="D380" s="82" t="s">
        <v>2562</v>
      </c>
      <c r="E380" s="82" t="s">
        <v>2960</v>
      </c>
    </row>
    <row r="381" spans="1:5" ht="13.5" customHeight="1">
      <c r="A381" s="82" t="s">
        <v>2545</v>
      </c>
      <c r="B381" s="82" t="s">
        <v>2950</v>
      </c>
      <c r="C381" s="82" t="s">
        <v>2951</v>
      </c>
      <c r="D381" s="82" t="s">
        <v>2564</v>
      </c>
      <c r="E381" s="82" t="s">
        <v>2961</v>
      </c>
    </row>
    <row r="382" spans="1:5" ht="13.5" customHeight="1">
      <c r="A382" s="82" t="s">
        <v>2545</v>
      </c>
      <c r="B382" s="82" t="s">
        <v>2950</v>
      </c>
      <c r="C382" s="82" t="s">
        <v>2951</v>
      </c>
      <c r="D382" s="82" t="s">
        <v>2566</v>
      </c>
      <c r="E382" s="82" t="s">
        <v>2962</v>
      </c>
    </row>
    <row r="383" spans="1:5" ht="13.5" customHeight="1">
      <c r="A383" s="82" t="s">
        <v>2545</v>
      </c>
      <c r="B383" s="82" t="s">
        <v>2950</v>
      </c>
      <c r="C383" s="82" t="s">
        <v>2951</v>
      </c>
      <c r="D383" s="82" t="s">
        <v>2572</v>
      </c>
      <c r="E383" s="82" t="s">
        <v>2963</v>
      </c>
    </row>
    <row r="384" spans="1:5" ht="13.5" customHeight="1">
      <c r="A384" s="82" t="s">
        <v>2545</v>
      </c>
      <c r="B384" s="82" t="s">
        <v>2950</v>
      </c>
      <c r="C384" s="82" t="s">
        <v>2951</v>
      </c>
      <c r="D384" s="82" t="s">
        <v>2568</v>
      </c>
      <c r="E384" s="82" t="s">
        <v>2964</v>
      </c>
    </row>
    <row r="385" spans="1:5" ht="13.5" customHeight="1">
      <c r="A385" s="82" t="s">
        <v>2545</v>
      </c>
      <c r="B385" s="82" t="s">
        <v>2950</v>
      </c>
      <c r="C385" s="82" t="s">
        <v>2951</v>
      </c>
      <c r="D385" s="82" t="s">
        <v>2574</v>
      </c>
      <c r="E385" s="82" t="s">
        <v>2965</v>
      </c>
    </row>
    <row r="386" spans="1:5" ht="13.5" customHeight="1">
      <c r="A386" s="82" t="s">
        <v>2545</v>
      </c>
      <c r="B386" s="82" t="s">
        <v>2950</v>
      </c>
      <c r="C386" s="82" t="s">
        <v>2951</v>
      </c>
      <c r="D386" s="82" t="s">
        <v>2570</v>
      </c>
      <c r="E386" s="82" t="s">
        <v>2966</v>
      </c>
    </row>
    <row r="387" spans="1:5" ht="13.5" customHeight="1">
      <c r="A387" s="82" t="s">
        <v>2545</v>
      </c>
      <c r="B387" s="82" t="s">
        <v>2950</v>
      </c>
      <c r="C387" s="82" t="s">
        <v>2951</v>
      </c>
      <c r="D387" s="82" t="s">
        <v>2576</v>
      </c>
      <c r="E387" s="82" t="s">
        <v>2967</v>
      </c>
    </row>
    <row r="388" spans="1:5" ht="13.5" customHeight="1">
      <c r="A388" s="82" t="s">
        <v>2545</v>
      </c>
      <c r="B388" s="82" t="s">
        <v>2950</v>
      </c>
      <c r="C388" s="82" t="s">
        <v>2951</v>
      </c>
      <c r="D388" s="82" t="s">
        <v>635</v>
      </c>
      <c r="E388" s="82" t="s">
        <v>2968</v>
      </c>
    </row>
    <row r="389" spans="1:5" ht="13.5" customHeight="1">
      <c r="A389" s="82" t="s">
        <v>2545</v>
      </c>
      <c r="B389" s="82" t="s">
        <v>2950</v>
      </c>
      <c r="C389" s="82" t="s">
        <v>2951</v>
      </c>
      <c r="D389" s="82" t="s">
        <v>2579</v>
      </c>
      <c r="E389" s="82" t="s">
        <v>2969</v>
      </c>
    </row>
    <row r="390" spans="1:5" ht="13.5" customHeight="1">
      <c r="A390" s="82" t="s">
        <v>2545</v>
      </c>
      <c r="B390" s="82" t="s">
        <v>2950</v>
      </c>
      <c r="C390" s="82" t="s">
        <v>2951</v>
      </c>
      <c r="D390" s="82" t="s">
        <v>2581</v>
      </c>
      <c r="E390" s="82" t="s">
        <v>2970</v>
      </c>
    </row>
    <row r="391" spans="1:5" ht="13.5" customHeight="1">
      <c r="A391" s="82" t="s">
        <v>2545</v>
      </c>
      <c r="B391" s="82" t="s">
        <v>2950</v>
      </c>
      <c r="C391" s="82" t="s">
        <v>2951</v>
      </c>
      <c r="D391" s="82" t="s">
        <v>2585</v>
      </c>
      <c r="E391" s="82" t="s">
        <v>2971</v>
      </c>
    </row>
    <row r="392" spans="1:5" ht="13.5" customHeight="1">
      <c r="A392" s="82" t="s">
        <v>2545</v>
      </c>
      <c r="B392" s="82" t="s">
        <v>2950</v>
      </c>
      <c r="C392" s="82" t="s">
        <v>2649</v>
      </c>
      <c r="D392" s="82" t="s">
        <v>2548</v>
      </c>
      <c r="E392" s="82" t="s">
        <v>2972</v>
      </c>
    </row>
    <row r="393" spans="1:5" ht="13.5" customHeight="1">
      <c r="A393" s="82" t="s">
        <v>2545</v>
      </c>
      <c r="B393" s="82" t="s">
        <v>2950</v>
      </c>
      <c r="C393" s="82" t="s">
        <v>2649</v>
      </c>
      <c r="D393" s="82" t="s">
        <v>2550</v>
      </c>
      <c r="E393" s="82" t="s">
        <v>2973</v>
      </c>
    </row>
    <row r="394" spans="1:5" ht="13.5" customHeight="1">
      <c r="A394" s="82" t="s">
        <v>2545</v>
      </c>
      <c r="B394" s="82" t="s">
        <v>2950</v>
      </c>
      <c r="C394" s="82" t="s">
        <v>2649</v>
      </c>
      <c r="D394" s="82" t="s">
        <v>2552</v>
      </c>
      <c r="E394" s="82" t="s">
        <v>2974</v>
      </c>
    </row>
    <row r="395" spans="1:5" ht="13.5" customHeight="1">
      <c r="A395" s="82" t="s">
        <v>2545</v>
      </c>
      <c r="B395" s="82" t="s">
        <v>2950</v>
      </c>
      <c r="C395" s="82" t="s">
        <v>2649</v>
      </c>
      <c r="D395" s="82" t="s">
        <v>2554</v>
      </c>
      <c r="E395" s="82" t="s">
        <v>2975</v>
      </c>
    </row>
    <row r="396" spans="1:5" ht="13.5" customHeight="1">
      <c r="A396" s="82" t="s">
        <v>2545</v>
      </c>
      <c r="B396" s="82" t="s">
        <v>2950</v>
      </c>
      <c r="C396" s="82" t="s">
        <v>2649</v>
      </c>
      <c r="D396" s="82" t="s">
        <v>2654</v>
      </c>
      <c r="E396" s="82" t="s">
        <v>2976</v>
      </c>
    </row>
    <row r="397" spans="1:5" ht="13.5" customHeight="1">
      <c r="A397" s="82" t="s">
        <v>2545</v>
      </c>
      <c r="B397" s="82" t="s">
        <v>2950</v>
      </c>
      <c r="C397" s="82" t="s">
        <v>2649</v>
      </c>
      <c r="D397" s="82" t="s">
        <v>2558</v>
      </c>
      <c r="E397" s="82" t="s">
        <v>2977</v>
      </c>
    </row>
    <row r="398" spans="1:5" ht="13.5" customHeight="1">
      <c r="A398" s="82" t="s">
        <v>2545</v>
      </c>
      <c r="B398" s="82" t="s">
        <v>2950</v>
      </c>
      <c r="C398" s="82" t="s">
        <v>2649</v>
      </c>
      <c r="D398" s="82" t="s">
        <v>2583</v>
      </c>
      <c r="E398" s="82" t="s">
        <v>2978</v>
      </c>
    </row>
    <row r="399" spans="1:5" ht="13.5" customHeight="1">
      <c r="A399" s="82" t="s">
        <v>2545</v>
      </c>
      <c r="B399" s="82" t="s">
        <v>2950</v>
      </c>
      <c r="C399" s="82" t="s">
        <v>2649</v>
      </c>
      <c r="D399" s="82" t="s">
        <v>2560</v>
      </c>
      <c r="E399" s="82" t="s">
        <v>2979</v>
      </c>
    </row>
    <row r="400" spans="1:5" ht="13.5" customHeight="1">
      <c r="A400" s="82" t="s">
        <v>2545</v>
      </c>
      <c r="B400" s="82" t="s">
        <v>2950</v>
      </c>
      <c r="C400" s="82" t="s">
        <v>2649</v>
      </c>
      <c r="D400" s="82" t="s">
        <v>2562</v>
      </c>
      <c r="E400" s="82" t="s">
        <v>2980</v>
      </c>
    </row>
    <row r="401" spans="1:5" ht="13.5" customHeight="1">
      <c r="A401" s="82" t="s">
        <v>2545</v>
      </c>
      <c r="B401" s="82" t="s">
        <v>2950</v>
      </c>
      <c r="C401" s="82" t="s">
        <v>2649</v>
      </c>
      <c r="D401" s="82" t="s">
        <v>2564</v>
      </c>
      <c r="E401" s="82" t="s">
        <v>2981</v>
      </c>
    </row>
    <row r="402" spans="1:5" ht="13.5" customHeight="1">
      <c r="A402" s="82" t="s">
        <v>2545</v>
      </c>
      <c r="B402" s="82" t="s">
        <v>2950</v>
      </c>
      <c r="C402" s="82" t="s">
        <v>2649</v>
      </c>
      <c r="D402" s="82" t="s">
        <v>2566</v>
      </c>
      <c r="E402" s="82" t="s">
        <v>2982</v>
      </c>
    </row>
    <row r="403" spans="1:5" ht="13.5" customHeight="1">
      <c r="A403" s="82" t="s">
        <v>2545</v>
      </c>
      <c r="B403" s="82" t="s">
        <v>2950</v>
      </c>
      <c r="C403" s="82" t="s">
        <v>2649</v>
      </c>
      <c r="D403" s="82" t="s">
        <v>2572</v>
      </c>
      <c r="E403" s="82" t="s">
        <v>2983</v>
      </c>
    </row>
    <row r="404" spans="1:5" ht="13.5" customHeight="1">
      <c r="A404" s="82" t="s">
        <v>2545</v>
      </c>
      <c r="B404" s="82" t="s">
        <v>2950</v>
      </c>
      <c r="C404" s="82" t="s">
        <v>2649</v>
      </c>
      <c r="D404" s="82" t="s">
        <v>2568</v>
      </c>
      <c r="E404" s="82" t="s">
        <v>2984</v>
      </c>
    </row>
    <row r="405" spans="1:5" ht="13.5" customHeight="1">
      <c r="A405" s="82" t="s">
        <v>2545</v>
      </c>
      <c r="B405" s="82" t="s">
        <v>2950</v>
      </c>
      <c r="C405" s="82" t="s">
        <v>2649</v>
      </c>
      <c r="D405" s="82" t="s">
        <v>2574</v>
      </c>
      <c r="E405" s="82" t="s">
        <v>2985</v>
      </c>
    </row>
    <row r="406" spans="1:5" ht="13.5" customHeight="1">
      <c r="A406" s="82" t="s">
        <v>2545</v>
      </c>
      <c r="B406" s="82" t="s">
        <v>2950</v>
      </c>
      <c r="C406" s="82" t="s">
        <v>2649</v>
      </c>
      <c r="D406" s="82" t="s">
        <v>2570</v>
      </c>
      <c r="E406" s="82" t="s">
        <v>2986</v>
      </c>
    </row>
    <row r="407" spans="1:5" ht="13.5" customHeight="1">
      <c r="A407" s="82" t="s">
        <v>2545</v>
      </c>
      <c r="B407" s="82" t="s">
        <v>2950</v>
      </c>
      <c r="C407" s="82" t="s">
        <v>2649</v>
      </c>
      <c r="D407" s="82" t="s">
        <v>2576</v>
      </c>
      <c r="E407" s="82" t="s">
        <v>2987</v>
      </c>
    </row>
    <row r="408" spans="1:5" ht="13.5" customHeight="1">
      <c r="A408" s="82" t="s">
        <v>2545</v>
      </c>
      <c r="B408" s="82" t="s">
        <v>2950</v>
      </c>
      <c r="C408" s="82" t="s">
        <v>2649</v>
      </c>
      <c r="D408" s="82" t="s">
        <v>635</v>
      </c>
      <c r="E408" s="82" t="s">
        <v>2988</v>
      </c>
    </row>
    <row r="409" spans="1:5" ht="13.5" customHeight="1">
      <c r="A409" s="82" t="s">
        <v>2545</v>
      </c>
      <c r="B409" s="82" t="s">
        <v>2950</v>
      </c>
      <c r="C409" s="82" t="s">
        <v>2649</v>
      </c>
      <c r="D409" s="82" t="s">
        <v>2579</v>
      </c>
      <c r="E409" s="82" t="s">
        <v>2989</v>
      </c>
    </row>
    <row r="410" spans="1:5" ht="13.5" customHeight="1">
      <c r="A410" s="82" t="s">
        <v>2545</v>
      </c>
      <c r="B410" s="82" t="s">
        <v>2950</v>
      </c>
      <c r="C410" s="82" t="s">
        <v>2649</v>
      </c>
      <c r="D410" s="82" t="s">
        <v>2581</v>
      </c>
      <c r="E410" s="82" t="s">
        <v>2990</v>
      </c>
    </row>
    <row r="411" spans="1:5" ht="13.5" customHeight="1">
      <c r="A411" s="82" t="s">
        <v>2545</v>
      </c>
      <c r="B411" s="82" t="s">
        <v>2950</v>
      </c>
      <c r="C411" s="82" t="s">
        <v>2649</v>
      </c>
      <c r="D411" s="82" t="s">
        <v>2585</v>
      </c>
      <c r="E411" s="82" t="s">
        <v>2991</v>
      </c>
    </row>
    <row r="412" spans="1:5" ht="13.5" customHeight="1">
      <c r="A412" s="82" t="s">
        <v>2545</v>
      </c>
      <c r="B412" s="82" t="s">
        <v>2950</v>
      </c>
      <c r="C412" s="82" t="s">
        <v>2992</v>
      </c>
      <c r="D412" s="82" t="s">
        <v>2548</v>
      </c>
      <c r="E412" s="82" t="s">
        <v>2993</v>
      </c>
    </row>
    <row r="413" spans="1:5" ht="13.5" customHeight="1">
      <c r="A413" s="82" t="s">
        <v>2545</v>
      </c>
      <c r="B413" s="82" t="s">
        <v>2950</v>
      </c>
      <c r="C413" s="82" t="s">
        <v>2992</v>
      </c>
      <c r="D413" s="82" t="s">
        <v>2550</v>
      </c>
      <c r="E413" s="82" t="s">
        <v>2994</v>
      </c>
    </row>
    <row r="414" spans="1:5" ht="13.5" customHeight="1">
      <c r="A414" s="82" t="s">
        <v>2545</v>
      </c>
      <c r="B414" s="82" t="s">
        <v>2950</v>
      </c>
      <c r="C414" s="82" t="s">
        <v>2992</v>
      </c>
      <c r="D414" s="82" t="s">
        <v>2552</v>
      </c>
      <c r="E414" s="82" t="s">
        <v>2995</v>
      </c>
    </row>
    <row r="415" spans="1:5" ht="13.5" customHeight="1">
      <c r="A415" s="82" t="s">
        <v>2545</v>
      </c>
      <c r="B415" s="82" t="s">
        <v>2950</v>
      </c>
      <c r="C415" s="82" t="s">
        <v>2992</v>
      </c>
      <c r="D415" s="82" t="s">
        <v>2554</v>
      </c>
      <c r="E415" s="82" t="s">
        <v>2996</v>
      </c>
    </row>
    <row r="416" spans="1:5" ht="13.5" customHeight="1">
      <c r="A416" s="82" t="s">
        <v>2545</v>
      </c>
      <c r="B416" s="82" t="s">
        <v>2950</v>
      </c>
      <c r="C416" s="82" t="s">
        <v>2992</v>
      </c>
      <c r="D416" s="82" t="s">
        <v>2654</v>
      </c>
      <c r="E416" s="82" t="s">
        <v>2997</v>
      </c>
    </row>
    <row r="417" spans="1:5" ht="13.5" customHeight="1">
      <c r="A417" s="82" t="s">
        <v>2545</v>
      </c>
      <c r="B417" s="82" t="s">
        <v>2950</v>
      </c>
      <c r="C417" s="82" t="s">
        <v>2992</v>
      </c>
      <c r="D417" s="82" t="s">
        <v>2558</v>
      </c>
      <c r="E417" s="82" t="s">
        <v>2998</v>
      </c>
    </row>
    <row r="418" spans="1:5" ht="13.5" customHeight="1">
      <c r="A418" s="82" t="s">
        <v>2545</v>
      </c>
      <c r="B418" s="82" t="s">
        <v>2950</v>
      </c>
      <c r="C418" s="82" t="s">
        <v>2992</v>
      </c>
      <c r="D418" s="82" t="s">
        <v>2583</v>
      </c>
      <c r="E418" s="82" t="s">
        <v>2999</v>
      </c>
    </row>
    <row r="419" spans="1:5" ht="13.5" customHeight="1">
      <c r="A419" s="82" t="s">
        <v>2545</v>
      </c>
      <c r="B419" s="82" t="s">
        <v>2950</v>
      </c>
      <c r="C419" s="82" t="s">
        <v>2992</v>
      </c>
      <c r="D419" s="82" t="s">
        <v>2560</v>
      </c>
      <c r="E419" s="82" t="s">
        <v>3000</v>
      </c>
    </row>
    <row r="420" spans="1:5" ht="13.5" customHeight="1">
      <c r="A420" s="82" t="s">
        <v>2545</v>
      </c>
      <c r="B420" s="82" t="s">
        <v>2950</v>
      </c>
      <c r="C420" s="82" t="s">
        <v>2992</v>
      </c>
      <c r="D420" s="82" t="s">
        <v>2562</v>
      </c>
      <c r="E420" s="82" t="s">
        <v>3001</v>
      </c>
    </row>
    <row r="421" spans="1:5" ht="13.5" customHeight="1">
      <c r="A421" s="82" t="s">
        <v>2545</v>
      </c>
      <c r="B421" s="82" t="s">
        <v>2950</v>
      </c>
      <c r="C421" s="82" t="s">
        <v>2992</v>
      </c>
      <c r="D421" s="82" t="s">
        <v>2564</v>
      </c>
      <c r="E421" s="82" t="s">
        <v>3002</v>
      </c>
    </row>
    <row r="422" spans="1:5" ht="13.5" customHeight="1">
      <c r="A422" s="82" t="s">
        <v>2545</v>
      </c>
      <c r="B422" s="82" t="s">
        <v>2950</v>
      </c>
      <c r="C422" s="82" t="s">
        <v>2992</v>
      </c>
      <c r="D422" s="82" t="s">
        <v>2566</v>
      </c>
      <c r="E422" s="82" t="s">
        <v>3003</v>
      </c>
    </row>
    <row r="423" spans="1:5" ht="13.5" customHeight="1">
      <c r="A423" s="82" t="s">
        <v>2545</v>
      </c>
      <c r="B423" s="82" t="s">
        <v>2950</v>
      </c>
      <c r="C423" s="82" t="s">
        <v>2992</v>
      </c>
      <c r="D423" s="82" t="s">
        <v>2572</v>
      </c>
      <c r="E423" s="82" t="s">
        <v>3004</v>
      </c>
    </row>
    <row r="424" spans="1:5" ht="13.5" customHeight="1">
      <c r="A424" s="82" t="s">
        <v>2545</v>
      </c>
      <c r="B424" s="82" t="s">
        <v>2950</v>
      </c>
      <c r="C424" s="82" t="s">
        <v>2992</v>
      </c>
      <c r="D424" s="82" t="s">
        <v>2568</v>
      </c>
      <c r="E424" s="82" t="s">
        <v>3005</v>
      </c>
    </row>
    <row r="425" spans="1:5" ht="13.5" customHeight="1">
      <c r="A425" s="82" t="s">
        <v>2545</v>
      </c>
      <c r="B425" s="82" t="s">
        <v>2950</v>
      </c>
      <c r="C425" s="82" t="s">
        <v>2992</v>
      </c>
      <c r="D425" s="82" t="s">
        <v>2574</v>
      </c>
      <c r="E425" s="82" t="s">
        <v>3006</v>
      </c>
    </row>
    <row r="426" spans="1:5" ht="13.5" customHeight="1">
      <c r="A426" s="82" t="s">
        <v>2545</v>
      </c>
      <c r="B426" s="82" t="s">
        <v>2950</v>
      </c>
      <c r="C426" s="82" t="s">
        <v>2992</v>
      </c>
      <c r="D426" s="82" t="s">
        <v>2570</v>
      </c>
      <c r="E426" s="82" t="s">
        <v>3007</v>
      </c>
    </row>
    <row r="427" spans="1:5" ht="13.5" customHeight="1">
      <c r="A427" s="82" t="s">
        <v>2545</v>
      </c>
      <c r="B427" s="82" t="s">
        <v>2950</v>
      </c>
      <c r="C427" s="82" t="s">
        <v>2992</v>
      </c>
      <c r="D427" s="82" t="s">
        <v>2576</v>
      </c>
      <c r="E427" s="82" t="s">
        <v>3008</v>
      </c>
    </row>
    <row r="428" spans="1:5" ht="13.5" customHeight="1">
      <c r="A428" s="82" t="s">
        <v>2545</v>
      </c>
      <c r="B428" s="82" t="s">
        <v>2950</v>
      </c>
      <c r="C428" s="82" t="s">
        <v>2992</v>
      </c>
      <c r="D428" s="82" t="s">
        <v>635</v>
      </c>
      <c r="E428" s="82" t="s">
        <v>3009</v>
      </c>
    </row>
    <row r="429" spans="1:5" ht="13.5" customHeight="1">
      <c r="A429" s="82" t="s">
        <v>2545</v>
      </c>
      <c r="B429" s="82" t="s">
        <v>2950</v>
      </c>
      <c r="C429" s="82" t="s">
        <v>2992</v>
      </c>
      <c r="D429" s="82" t="s">
        <v>2579</v>
      </c>
      <c r="E429" s="82" t="s">
        <v>3010</v>
      </c>
    </row>
    <row r="430" spans="1:5" ht="13.5" customHeight="1">
      <c r="A430" s="82" t="s">
        <v>2545</v>
      </c>
      <c r="B430" s="82" t="s">
        <v>2950</v>
      </c>
      <c r="C430" s="82" t="s">
        <v>2992</v>
      </c>
      <c r="D430" s="82" t="s">
        <v>2581</v>
      </c>
      <c r="E430" s="82" t="s">
        <v>3011</v>
      </c>
    </row>
    <row r="431" spans="1:5" ht="13.5" customHeight="1">
      <c r="A431" s="82" t="s">
        <v>2545</v>
      </c>
      <c r="B431" s="82" t="s">
        <v>2950</v>
      </c>
      <c r="C431" s="82" t="s">
        <v>2992</v>
      </c>
      <c r="D431" s="82" t="s">
        <v>2585</v>
      </c>
      <c r="E431" s="82" t="s">
        <v>3012</v>
      </c>
    </row>
    <row r="432" spans="1:5" ht="13.5" customHeight="1">
      <c r="A432" s="82" t="s">
        <v>2545</v>
      </c>
      <c r="B432" s="82" t="s">
        <v>2950</v>
      </c>
      <c r="C432" s="82" t="s">
        <v>3013</v>
      </c>
      <c r="D432" s="82" t="s">
        <v>2548</v>
      </c>
      <c r="E432" s="82" t="s">
        <v>3014</v>
      </c>
    </row>
    <row r="433" spans="1:5" ht="13.5" customHeight="1">
      <c r="A433" s="82" t="s">
        <v>2545</v>
      </c>
      <c r="B433" s="82" t="s">
        <v>2950</v>
      </c>
      <c r="C433" s="82" t="s">
        <v>3013</v>
      </c>
      <c r="D433" s="82" t="s">
        <v>2550</v>
      </c>
      <c r="E433" s="82" t="s">
        <v>3015</v>
      </c>
    </row>
    <row r="434" spans="1:5" ht="13.5" customHeight="1">
      <c r="A434" s="82" t="s">
        <v>2545</v>
      </c>
      <c r="B434" s="82" t="s">
        <v>2950</v>
      </c>
      <c r="C434" s="82" t="s">
        <v>3013</v>
      </c>
      <c r="D434" s="82" t="s">
        <v>2552</v>
      </c>
      <c r="E434" s="82" t="s">
        <v>3016</v>
      </c>
    </row>
    <row r="435" spans="1:5" ht="13.5" customHeight="1">
      <c r="A435" s="82" t="s">
        <v>2545</v>
      </c>
      <c r="B435" s="82" t="s">
        <v>2950</v>
      </c>
      <c r="C435" s="82" t="s">
        <v>3013</v>
      </c>
      <c r="D435" s="82" t="s">
        <v>2554</v>
      </c>
      <c r="E435" s="82" t="s">
        <v>3017</v>
      </c>
    </row>
    <row r="436" spans="1:5" ht="13.5" customHeight="1">
      <c r="A436" s="82" t="s">
        <v>2545</v>
      </c>
      <c r="B436" s="82" t="s">
        <v>2950</v>
      </c>
      <c r="C436" s="82" t="s">
        <v>3013</v>
      </c>
      <c r="D436" s="82" t="s">
        <v>2654</v>
      </c>
      <c r="E436" s="82" t="s">
        <v>3018</v>
      </c>
    </row>
    <row r="437" spans="1:5" ht="13.5" customHeight="1">
      <c r="A437" s="82" t="s">
        <v>2545</v>
      </c>
      <c r="B437" s="82" t="s">
        <v>2950</v>
      </c>
      <c r="C437" s="82" t="s">
        <v>3013</v>
      </c>
      <c r="D437" s="82" t="s">
        <v>2558</v>
      </c>
      <c r="E437" s="82" t="s">
        <v>3019</v>
      </c>
    </row>
    <row r="438" spans="1:5" ht="13.5" customHeight="1">
      <c r="A438" s="82" t="s">
        <v>2545</v>
      </c>
      <c r="B438" s="82" t="s">
        <v>2950</v>
      </c>
      <c r="C438" s="82" t="s">
        <v>3013</v>
      </c>
      <c r="D438" s="82" t="s">
        <v>2583</v>
      </c>
      <c r="E438" s="82" t="s">
        <v>3020</v>
      </c>
    </row>
    <row r="439" spans="1:5" ht="13.5" customHeight="1">
      <c r="A439" s="82" t="s">
        <v>2545</v>
      </c>
      <c r="B439" s="82" t="s">
        <v>2950</v>
      </c>
      <c r="C439" s="82" t="s">
        <v>3013</v>
      </c>
      <c r="D439" s="82" t="s">
        <v>2560</v>
      </c>
      <c r="E439" s="82" t="s">
        <v>3021</v>
      </c>
    </row>
    <row r="440" spans="1:5" ht="13.5" customHeight="1">
      <c r="A440" s="82" t="s">
        <v>2545</v>
      </c>
      <c r="B440" s="82" t="s">
        <v>2950</v>
      </c>
      <c r="C440" s="82" t="s">
        <v>3013</v>
      </c>
      <c r="D440" s="82" t="s">
        <v>2562</v>
      </c>
      <c r="E440" s="82" t="s">
        <v>3022</v>
      </c>
    </row>
    <row r="441" spans="1:5" ht="13.5" customHeight="1">
      <c r="A441" s="82" t="s">
        <v>2545</v>
      </c>
      <c r="B441" s="82" t="s">
        <v>2950</v>
      </c>
      <c r="C441" s="82" t="s">
        <v>3013</v>
      </c>
      <c r="D441" s="82" t="s">
        <v>2564</v>
      </c>
      <c r="E441" s="82" t="s">
        <v>3023</v>
      </c>
    </row>
    <row r="442" spans="1:5" ht="13.5" customHeight="1">
      <c r="A442" s="82" t="s">
        <v>2545</v>
      </c>
      <c r="B442" s="82" t="s">
        <v>2950</v>
      </c>
      <c r="C442" s="82" t="s">
        <v>3013</v>
      </c>
      <c r="D442" s="82" t="s">
        <v>2566</v>
      </c>
      <c r="E442" s="82" t="s">
        <v>3024</v>
      </c>
    </row>
    <row r="443" spans="1:5" ht="13.5" customHeight="1">
      <c r="A443" s="82" t="s">
        <v>2545</v>
      </c>
      <c r="B443" s="82" t="s">
        <v>2950</v>
      </c>
      <c r="C443" s="82" t="s">
        <v>3013</v>
      </c>
      <c r="D443" s="82" t="s">
        <v>2572</v>
      </c>
      <c r="E443" s="82" t="s">
        <v>3025</v>
      </c>
    </row>
    <row r="444" spans="1:5" ht="13.5" customHeight="1">
      <c r="A444" s="82" t="s">
        <v>2545</v>
      </c>
      <c r="B444" s="82" t="s">
        <v>2950</v>
      </c>
      <c r="C444" s="82" t="s">
        <v>3013</v>
      </c>
      <c r="D444" s="82" t="s">
        <v>2568</v>
      </c>
      <c r="E444" s="82" t="s">
        <v>3026</v>
      </c>
    </row>
    <row r="445" spans="1:5" ht="13.5" customHeight="1">
      <c r="A445" s="82" t="s">
        <v>2545</v>
      </c>
      <c r="B445" s="82" t="s">
        <v>2950</v>
      </c>
      <c r="C445" s="82" t="s">
        <v>3013</v>
      </c>
      <c r="D445" s="82" t="s">
        <v>2574</v>
      </c>
      <c r="E445" s="82" t="s">
        <v>3027</v>
      </c>
    </row>
    <row r="446" spans="1:5" ht="13.5" customHeight="1">
      <c r="A446" s="82" t="s">
        <v>2545</v>
      </c>
      <c r="B446" s="82" t="s">
        <v>2950</v>
      </c>
      <c r="C446" s="82" t="s">
        <v>3013</v>
      </c>
      <c r="D446" s="82" t="s">
        <v>2570</v>
      </c>
      <c r="E446" s="82" t="s">
        <v>3028</v>
      </c>
    </row>
    <row r="447" spans="1:5" ht="13.5" customHeight="1">
      <c r="A447" s="82" t="s">
        <v>2545</v>
      </c>
      <c r="B447" s="82" t="s">
        <v>2950</v>
      </c>
      <c r="C447" s="82" t="s">
        <v>3013</v>
      </c>
      <c r="D447" s="82" t="s">
        <v>2576</v>
      </c>
      <c r="E447" s="82" t="s">
        <v>3029</v>
      </c>
    </row>
    <row r="448" spans="1:5" ht="13.5" customHeight="1">
      <c r="A448" s="82" t="s">
        <v>2545</v>
      </c>
      <c r="B448" s="82" t="s">
        <v>2950</v>
      </c>
      <c r="C448" s="82" t="s">
        <v>3013</v>
      </c>
      <c r="D448" s="82" t="s">
        <v>635</v>
      </c>
      <c r="E448" s="82" t="s">
        <v>3030</v>
      </c>
    </row>
    <row r="449" spans="1:5" ht="13.5" customHeight="1">
      <c r="A449" s="82" t="s">
        <v>2545</v>
      </c>
      <c r="B449" s="82" t="s">
        <v>2950</v>
      </c>
      <c r="C449" s="82" t="s">
        <v>3013</v>
      </c>
      <c r="D449" s="82" t="s">
        <v>2579</v>
      </c>
      <c r="E449" s="82" t="s">
        <v>3031</v>
      </c>
    </row>
    <row r="450" spans="1:5" ht="13.5" customHeight="1">
      <c r="A450" s="82" t="s">
        <v>2545</v>
      </c>
      <c r="B450" s="82" t="s">
        <v>2950</v>
      </c>
      <c r="C450" s="82" t="s">
        <v>3013</v>
      </c>
      <c r="D450" s="82" t="s">
        <v>2581</v>
      </c>
      <c r="E450" s="82" t="s">
        <v>3032</v>
      </c>
    </row>
    <row r="451" spans="1:5" ht="13.5" customHeight="1">
      <c r="A451" s="82" t="s">
        <v>2545</v>
      </c>
      <c r="B451" s="82" t="s">
        <v>2950</v>
      </c>
      <c r="C451" s="82" t="s">
        <v>3013</v>
      </c>
      <c r="D451" s="82" t="s">
        <v>2585</v>
      </c>
      <c r="E451" s="82" t="s">
        <v>3033</v>
      </c>
    </row>
    <row r="452" spans="1:5" ht="13.5" customHeight="1">
      <c r="A452" s="82" t="s">
        <v>2545</v>
      </c>
      <c r="B452" s="82" t="s">
        <v>2950</v>
      </c>
      <c r="C452" s="82" t="s">
        <v>3034</v>
      </c>
      <c r="D452" s="82" t="s">
        <v>2548</v>
      </c>
      <c r="E452" s="82" t="s">
        <v>3035</v>
      </c>
    </row>
    <row r="453" spans="1:5" ht="13.5" customHeight="1">
      <c r="A453" s="82" t="s">
        <v>2545</v>
      </c>
      <c r="B453" s="82" t="s">
        <v>2950</v>
      </c>
      <c r="C453" s="82" t="s">
        <v>3034</v>
      </c>
      <c r="D453" s="82" t="s">
        <v>2550</v>
      </c>
      <c r="E453" s="82" t="s">
        <v>3036</v>
      </c>
    </row>
    <row r="454" spans="1:5" ht="13.5" customHeight="1">
      <c r="A454" s="82" t="s">
        <v>2545</v>
      </c>
      <c r="B454" s="82" t="s">
        <v>2950</v>
      </c>
      <c r="C454" s="82" t="s">
        <v>3034</v>
      </c>
      <c r="D454" s="82" t="s">
        <v>2552</v>
      </c>
      <c r="E454" s="82" t="s">
        <v>3037</v>
      </c>
    </row>
    <row r="455" spans="1:5" ht="13.5" customHeight="1">
      <c r="A455" s="82" t="s">
        <v>2545</v>
      </c>
      <c r="B455" s="82" t="s">
        <v>2950</v>
      </c>
      <c r="C455" s="82" t="s">
        <v>3034</v>
      </c>
      <c r="D455" s="82" t="s">
        <v>2554</v>
      </c>
      <c r="E455" s="82" t="s">
        <v>3038</v>
      </c>
    </row>
    <row r="456" spans="1:5" ht="13.5" customHeight="1">
      <c r="A456" s="82" t="s">
        <v>2545</v>
      </c>
      <c r="B456" s="82" t="s">
        <v>2950</v>
      </c>
      <c r="C456" s="82" t="s">
        <v>3034</v>
      </c>
      <c r="D456" s="82" t="s">
        <v>2654</v>
      </c>
      <c r="E456" s="82" t="s">
        <v>3039</v>
      </c>
    </row>
    <row r="457" spans="1:5" ht="13.5" customHeight="1">
      <c r="A457" s="82" t="s">
        <v>2545</v>
      </c>
      <c r="B457" s="82" t="s">
        <v>2950</v>
      </c>
      <c r="C457" s="82" t="s">
        <v>3034</v>
      </c>
      <c r="D457" s="82" t="s">
        <v>2558</v>
      </c>
      <c r="E457" s="82" t="s">
        <v>3040</v>
      </c>
    </row>
    <row r="458" spans="1:5" ht="13.5" customHeight="1">
      <c r="A458" s="82" t="s">
        <v>2545</v>
      </c>
      <c r="B458" s="82" t="s">
        <v>2950</v>
      </c>
      <c r="C458" s="82" t="s">
        <v>3034</v>
      </c>
      <c r="D458" s="82" t="s">
        <v>2583</v>
      </c>
      <c r="E458" s="82" t="s">
        <v>3041</v>
      </c>
    </row>
    <row r="459" spans="1:5" ht="13.5" customHeight="1">
      <c r="A459" s="82" t="s">
        <v>2545</v>
      </c>
      <c r="B459" s="82" t="s">
        <v>2950</v>
      </c>
      <c r="C459" s="82" t="s">
        <v>3034</v>
      </c>
      <c r="D459" s="82" t="s">
        <v>2560</v>
      </c>
      <c r="E459" s="82" t="s">
        <v>3042</v>
      </c>
    </row>
    <row r="460" spans="1:5" ht="13.5" customHeight="1">
      <c r="A460" s="82" t="s">
        <v>2545</v>
      </c>
      <c r="B460" s="82" t="s">
        <v>2950</v>
      </c>
      <c r="C460" s="82" t="s">
        <v>3034</v>
      </c>
      <c r="D460" s="82" t="s">
        <v>2562</v>
      </c>
      <c r="E460" s="82" t="s">
        <v>3043</v>
      </c>
    </row>
    <row r="461" spans="1:5" ht="13.5" customHeight="1">
      <c r="A461" s="82" t="s">
        <v>2545</v>
      </c>
      <c r="B461" s="82" t="s">
        <v>2950</v>
      </c>
      <c r="C461" s="82" t="s">
        <v>3034</v>
      </c>
      <c r="D461" s="82" t="s">
        <v>2564</v>
      </c>
      <c r="E461" s="82" t="s">
        <v>3044</v>
      </c>
    </row>
    <row r="462" spans="1:5" ht="13.5" customHeight="1">
      <c r="A462" s="82" t="s">
        <v>2545</v>
      </c>
      <c r="B462" s="82" t="s">
        <v>2950</v>
      </c>
      <c r="C462" s="82" t="s">
        <v>3034</v>
      </c>
      <c r="D462" s="82" t="s">
        <v>2566</v>
      </c>
      <c r="E462" s="82" t="s">
        <v>3045</v>
      </c>
    </row>
    <row r="463" spans="1:5" ht="13.5" customHeight="1">
      <c r="A463" s="82" t="s">
        <v>2545</v>
      </c>
      <c r="B463" s="82" t="s">
        <v>2950</v>
      </c>
      <c r="C463" s="82" t="s">
        <v>3034</v>
      </c>
      <c r="D463" s="82" t="s">
        <v>2572</v>
      </c>
      <c r="E463" s="82" t="s">
        <v>3046</v>
      </c>
    </row>
    <row r="464" spans="1:5" ht="13.5" customHeight="1">
      <c r="A464" s="82" t="s">
        <v>2545</v>
      </c>
      <c r="B464" s="82" t="s">
        <v>2950</v>
      </c>
      <c r="C464" s="82" t="s">
        <v>3034</v>
      </c>
      <c r="D464" s="82" t="s">
        <v>2568</v>
      </c>
      <c r="E464" s="82" t="s">
        <v>3047</v>
      </c>
    </row>
    <row r="465" spans="1:5" ht="13.5" customHeight="1">
      <c r="A465" s="82" t="s">
        <v>2545</v>
      </c>
      <c r="B465" s="82" t="s">
        <v>2950</v>
      </c>
      <c r="C465" s="82" t="s">
        <v>3034</v>
      </c>
      <c r="D465" s="82" t="s">
        <v>2574</v>
      </c>
      <c r="E465" s="82" t="s">
        <v>3048</v>
      </c>
    </row>
    <row r="466" spans="1:5" ht="13.5" customHeight="1">
      <c r="A466" s="82" t="s">
        <v>2545</v>
      </c>
      <c r="B466" s="82" t="s">
        <v>2950</v>
      </c>
      <c r="C466" s="82" t="s">
        <v>3034</v>
      </c>
      <c r="D466" s="82" t="s">
        <v>2570</v>
      </c>
      <c r="E466" s="82" t="s">
        <v>3049</v>
      </c>
    </row>
    <row r="467" spans="1:5" ht="13.5" customHeight="1">
      <c r="A467" s="82" t="s">
        <v>2545</v>
      </c>
      <c r="B467" s="82" t="s">
        <v>2950</v>
      </c>
      <c r="C467" s="82" t="s">
        <v>3034</v>
      </c>
      <c r="D467" s="82" t="s">
        <v>2576</v>
      </c>
      <c r="E467" s="82" t="s">
        <v>3050</v>
      </c>
    </row>
    <row r="468" spans="1:5" ht="13.5" customHeight="1">
      <c r="A468" s="82" t="s">
        <v>2545</v>
      </c>
      <c r="B468" s="82" t="s">
        <v>2950</v>
      </c>
      <c r="C468" s="82" t="s">
        <v>3034</v>
      </c>
      <c r="D468" s="82" t="s">
        <v>635</v>
      </c>
      <c r="E468" s="82" t="s">
        <v>3051</v>
      </c>
    </row>
    <row r="469" spans="1:5" ht="13.5" customHeight="1">
      <c r="A469" s="82" t="s">
        <v>2545</v>
      </c>
      <c r="B469" s="82" t="s">
        <v>2950</v>
      </c>
      <c r="C469" s="82" t="s">
        <v>3034</v>
      </c>
      <c r="D469" s="82" t="s">
        <v>2579</v>
      </c>
      <c r="E469" s="82" t="s">
        <v>3052</v>
      </c>
    </row>
    <row r="470" spans="1:5" ht="13.5" customHeight="1">
      <c r="A470" s="82" t="s">
        <v>2545</v>
      </c>
      <c r="B470" s="82" t="s">
        <v>2950</v>
      </c>
      <c r="C470" s="82" t="s">
        <v>3034</v>
      </c>
      <c r="D470" s="82" t="s">
        <v>2581</v>
      </c>
      <c r="E470" s="82" t="s">
        <v>3053</v>
      </c>
    </row>
    <row r="471" spans="1:5" ht="13.5" customHeight="1">
      <c r="A471" s="82" t="s">
        <v>2545</v>
      </c>
      <c r="B471" s="82" t="s">
        <v>2950</v>
      </c>
      <c r="C471" s="82" t="s">
        <v>3034</v>
      </c>
      <c r="D471" s="82" t="s">
        <v>2585</v>
      </c>
      <c r="E471" s="82" t="s">
        <v>3054</v>
      </c>
    </row>
    <row r="472" spans="1:5" ht="13.5" customHeight="1">
      <c r="A472" s="82" t="s">
        <v>2545</v>
      </c>
      <c r="B472" s="82" t="s">
        <v>2950</v>
      </c>
      <c r="C472" s="82" t="s">
        <v>3055</v>
      </c>
      <c r="D472" s="82" t="s">
        <v>2548</v>
      </c>
      <c r="E472" s="82" t="s">
        <v>3056</v>
      </c>
    </row>
    <row r="473" spans="1:5" ht="13.5" customHeight="1">
      <c r="A473" s="82" t="s">
        <v>2545</v>
      </c>
      <c r="B473" s="82" t="s">
        <v>2950</v>
      </c>
      <c r="C473" s="82" t="s">
        <v>3055</v>
      </c>
      <c r="D473" s="82" t="s">
        <v>2550</v>
      </c>
      <c r="E473" s="82" t="s">
        <v>3057</v>
      </c>
    </row>
    <row r="474" spans="1:5" ht="13.5" customHeight="1">
      <c r="A474" s="82" t="s">
        <v>2545</v>
      </c>
      <c r="B474" s="82" t="s">
        <v>2950</v>
      </c>
      <c r="C474" s="82" t="s">
        <v>3055</v>
      </c>
      <c r="D474" s="82" t="s">
        <v>2552</v>
      </c>
      <c r="E474" s="82" t="s">
        <v>3058</v>
      </c>
    </row>
    <row r="475" spans="1:5" ht="13.5" customHeight="1">
      <c r="A475" s="82" t="s">
        <v>2545</v>
      </c>
      <c r="B475" s="82" t="s">
        <v>2950</v>
      </c>
      <c r="C475" s="82" t="s">
        <v>3055</v>
      </c>
      <c r="D475" s="82" t="s">
        <v>2554</v>
      </c>
      <c r="E475" s="82" t="s">
        <v>3059</v>
      </c>
    </row>
    <row r="476" spans="1:5" ht="13.5" customHeight="1">
      <c r="A476" s="82" t="s">
        <v>2545</v>
      </c>
      <c r="B476" s="82" t="s">
        <v>2950</v>
      </c>
      <c r="C476" s="82" t="s">
        <v>3055</v>
      </c>
      <c r="D476" s="82" t="s">
        <v>2654</v>
      </c>
      <c r="E476" s="82" t="s">
        <v>3060</v>
      </c>
    </row>
    <row r="477" spans="1:5" ht="13.5" customHeight="1">
      <c r="A477" s="82" t="s">
        <v>2545</v>
      </c>
      <c r="B477" s="82" t="s">
        <v>2950</v>
      </c>
      <c r="C477" s="82" t="s">
        <v>3055</v>
      </c>
      <c r="D477" s="82" t="s">
        <v>2558</v>
      </c>
      <c r="E477" s="82" t="s">
        <v>3061</v>
      </c>
    </row>
    <row r="478" spans="1:5" ht="13.5" customHeight="1">
      <c r="A478" s="82" t="s">
        <v>2545</v>
      </c>
      <c r="B478" s="82" t="s">
        <v>2950</v>
      </c>
      <c r="C478" s="82" t="s">
        <v>3055</v>
      </c>
      <c r="D478" s="82" t="s">
        <v>2583</v>
      </c>
      <c r="E478" s="82" t="s">
        <v>3062</v>
      </c>
    </row>
    <row r="479" spans="1:5" ht="13.5" customHeight="1">
      <c r="A479" s="82" t="s">
        <v>2545</v>
      </c>
      <c r="B479" s="82" t="s">
        <v>2950</v>
      </c>
      <c r="C479" s="82" t="s">
        <v>3055</v>
      </c>
      <c r="D479" s="82" t="s">
        <v>2560</v>
      </c>
      <c r="E479" s="82" t="s">
        <v>3063</v>
      </c>
    </row>
    <row r="480" spans="1:5" ht="13.5" customHeight="1">
      <c r="A480" s="82" t="s">
        <v>2545</v>
      </c>
      <c r="B480" s="82" t="s">
        <v>2950</v>
      </c>
      <c r="C480" s="82" t="s">
        <v>3055</v>
      </c>
      <c r="D480" s="82" t="s">
        <v>2562</v>
      </c>
      <c r="E480" s="82" t="s">
        <v>3064</v>
      </c>
    </row>
    <row r="481" spans="1:5" ht="13.5" customHeight="1">
      <c r="A481" s="82" t="s">
        <v>2545</v>
      </c>
      <c r="B481" s="82" t="s">
        <v>2950</v>
      </c>
      <c r="C481" s="82" t="s">
        <v>3055</v>
      </c>
      <c r="D481" s="82" t="s">
        <v>2564</v>
      </c>
      <c r="E481" s="82" t="s">
        <v>3065</v>
      </c>
    </row>
    <row r="482" spans="1:5" ht="13.5" customHeight="1">
      <c r="A482" s="82" t="s">
        <v>2545</v>
      </c>
      <c r="B482" s="82" t="s">
        <v>2950</v>
      </c>
      <c r="C482" s="82" t="s">
        <v>3055</v>
      </c>
      <c r="D482" s="82" t="s">
        <v>2566</v>
      </c>
      <c r="E482" s="82" t="s">
        <v>3066</v>
      </c>
    </row>
    <row r="483" spans="1:5" ht="13.5" customHeight="1">
      <c r="A483" s="82" t="s">
        <v>2545</v>
      </c>
      <c r="B483" s="82" t="s">
        <v>2950</v>
      </c>
      <c r="C483" s="82" t="s">
        <v>3055</v>
      </c>
      <c r="D483" s="82" t="s">
        <v>2572</v>
      </c>
      <c r="E483" s="82" t="s">
        <v>3067</v>
      </c>
    </row>
    <row r="484" spans="1:5" ht="13.5" customHeight="1">
      <c r="A484" s="82" t="s">
        <v>2545</v>
      </c>
      <c r="B484" s="82" t="s">
        <v>2950</v>
      </c>
      <c r="C484" s="82" t="s">
        <v>3055</v>
      </c>
      <c r="D484" s="82" t="s">
        <v>2568</v>
      </c>
      <c r="E484" s="82" t="s">
        <v>3068</v>
      </c>
    </row>
    <row r="485" spans="1:5" ht="13.5" customHeight="1">
      <c r="A485" s="82" t="s">
        <v>2545</v>
      </c>
      <c r="B485" s="82" t="s">
        <v>2950</v>
      </c>
      <c r="C485" s="82" t="s">
        <v>3055</v>
      </c>
      <c r="D485" s="82" t="s">
        <v>2574</v>
      </c>
      <c r="E485" s="82" t="s">
        <v>3069</v>
      </c>
    </row>
    <row r="486" spans="1:5" ht="13.5" customHeight="1">
      <c r="A486" s="82" t="s">
        <v>2545</v>
      </c>
      <c r="B486" s="82" t="s">
        <v>2950</v>
      </c>
      <c r="C486" s="82" t="s">
        <v>3055</v>
      </c>
      <c r="D486" s="82" t="s">
        <v>2570</v>
      </c>
      <c r="E486" s="82" t="s">
        <v>3070</v>
      </c>
    </row>
    <row r="487" spans="1:5" ht="13.5" customHeight="1">
      <c r="A487" s="82" t="s">
        <v>2545</v>
      </c>
      <c r="B487" s="82" t="s">
        <v>2950</v>
      </c>
      <c r="C487" s="82" t="s">
        <v>3055</v>
      </c>
      <c r="D487" s="82" t="s">
        <v>2576</v>
      </c>
      <c r="E487" s="82" t="s">
        <v>3071</v>
      </c>
    </row>
    <row r="488" spans="1:5" ht="13.5" customHeight="1">
      <c r="A488" s="82" t="s">
        <v>2545</v>
      </c>
      <c r="B488" s="82" t="s">
        <v>2950</v>
      </c>
      <c r="C488" s="82" t="s">
        <v>3055</v>
      </c>
      <c r="D488" s="82" t="s">
        <v>635</v>
      </c>
      <c r="E488" s="82" t="s">
        <v>3072</v>
      </c>
    </row>
    <row r="489" spans="1:5" ht="13.5" customHeight="1">
      <c r="A489" s="82" t="s">
        <v>2545</v>
      </c>
      <c r="B489" s="82" t="s">
        <v>2950</v>
      </c>
      <c r="C489" s="82" t="s">
        <v>3055</v>
      </c>
      <c r="D489" s="82" t="s">
        <v>2579</v>
      </c>
      <c r="E489" s="82" t="s">
        <v>3073</v>
      </c>
    </row>
    <row r="490" spans="1:5" ht="13.5" customHeight="1">
      <c r="A490" s="82" t="s">
        <v>2545</v>
      </c>
      <c r="B490" s="82" t="s">
        <v>2950</v>
      </c>
      <c r="C490" s="82" t="s">
        <v>3055</v>
      </c>
      <c r="D490" s="82" t="s">
        <v>2581</v>
      </c>
      <c r="E490" s="82" t="s">
        <v>3074</v>
      </c>
    </row>
    <row r="491" spans="1:5" ht="13.5" customHeight="1">
      <c r="A491" s="82" t="s">
        <v>2545</v>
      </c>
      <c r="B491" s="82" t="s">
        <v>2950</v>
      </c>
      <c r="C491" s="82" t="s">
        <v>3055</v>
      </c>
      <c r="D491" s="82" t="s">
        <v>2585</v>
      </c>
      <c r="E491" s="82" t="s">
        <v>3075</v>
      </c>
    </row>
    <row r="492" spans="1:5" ht="13.5" customHeight="1">
      <c r="A492" s="82" t="s">
        <v>2545</v>
      </c>
      <c r="B492" s="82" t="s">
        <v>2950</v>
      </c>
      <c r="C492" s="82" t="s">
        <v>3076</v>
      </c>
      <c r="D492" s="82" t="s">
        <v>2548</v>
      </c>
      <c r="E492" s="82" t="s">
        <v>3077</v>
      </c>
    </row>
    <row r="493" spans="1:5" ht="13.5" customHeight="1">
      <c r="A493" s="82" t="s">
        <v>2545</v>
      </c>
      <c r="B493" s="82" t="s">
        <v>2950</v>
      </c>
      <c r="C493" s="82" t="s">
        <v>3076</v>
      </c>
      <c r="D493" s="82" t="s">
        <v>2550</v>
      </c>
      <c r="E493" s="82" t="s">
        <v>3078</v>
      </c>
    </row>
    <row r="494" spans="1:5" ht="13.5" customHeight="1">
      <c r="A494" s="82" t="s">
        <v>2545</v>
      </c>
      <c r="B494" s="82" t="s">
        <v>2950</v>
      </c>
      <c r="C494" s="82" t="s">
        <v>3079</v>
      </c>
      <c r="D494" s="82" t="s">
        <v>2552</v>
      </c>
      <c r="E494" s="82" t="s">
        <v>3080</v>
      </c>
    </row>
    <row r="495" spans="1:5" ht="13.5" customHeight="1">
      <c r="A495" s="82" t="s">
        <v>2545</v>
      </c>
      <c r="B495" s="82" t="s">
        <v>2950</v>
      </c>
      <c r="C495" s="82" t="s">
        <v>3076</v>
      </c>
      <c r="D495" s="82" t="s">
        <v>2554</v>
      </c>
      <c r="E495" s="82" t="s">
        <v>3081</v>
      </c>
    </row>
    <row r="496" spans="1:5" ht="13.5" customHeight="1">
      <c r="A496" s="82" t="s">
        <v>2545</v>
      </c>
      <c r="B496" s="82" t="s">
        <v>2950</v>
      </c>
      <c r="C496" s="82" t="s">
        <v>3076</v>
      </c>
      <c r="D496" s="82" t="s">
        <v>2654</v>
      </c>
      <c r="E496" s="82" t="s">
        <v>3082</v>
      </c>
    </row>
    <row r="497" spans="1:5" ht="13.5" customHeight="1">
      <c r="A497" s="82" t="s">
        <v>2545</v>
      </c>
      <c r="B497" s="82" t="s">
        <v>2950</v>
      </c>
      <c r="C497" s="82" t="s">
        <v>3076</v>
      </c>
      <c r="D497" s="82" t="s">
        <v>2558</v>
      </c>
      <c r="E497" s="82" t="s">
        <v>3083</v>
      </c>
    </row>
    <row r="498" spans="1:5" ht="13.5" customHeight="1">
      <c r="A498" s="82" t="s">
        <v>2545</v>
      </c>
      <c r="B498" s="82" t="s">
        <v>2950</v>
      </c>
      <c r="C498" s="82" t="s">
        <v>3076</v>
      </c>
      <c r="D498" s="82" t="s">
        <v>2583</v>
      </c>
      <c r="E498" s="82" t="s">
        <v>3084</v>
      </c>
    </row>
    <row r="499" spans="1:5" ht="13.5" customHeight="1">
      <c r="A499" s="82" t="s">
        <v>2545</v>
      </c>
      <c r="B499" s="82" t="s">
        <v>2950</v>
      </c>
      <c r="C499" s="82" t="s">
        <v>3076</v>
      </c>
      <c r="D499" s="82" t="s">
        <v>2560</v>
      </c>
      <c r="E499" s="82" t="s">
        <v>3085</v>
      </c>
    </row>
    <row r="500" spans="1:5" ht="13.5" customHeight="1">
      <c r="A500" s="82" t="s">
        <v>2545</v>
      </c>
      <c r="B500" s="82" t="s">
        <v>2950</v>
      </c>
      <c r="C500" s="82" t="s">
        <v>3076</v>
      </c>
      <c r="D500" s="82" t="s">
        <v>2562</v>
      </c>
      <c r="E500" s="82" t="s">
        <v>3086</v>
      </c>
    </row>
    <row r="501" spans="1:5" ht="13.5" customHeight="1">
      <c r="A501" s="82" t="s">
        <v>2545</v>
      </c>
      <c r="B501" s="82" t="s">
        <v>2950</v>
      </c>
      <c r="C501" s="82" t="s">
        <v>3076</v>
      </c>
      <c r="D501" s="82" t="s">
        <v>2564</v>
      </c>
      <c r="E501" s="82" t="s">
        <v>3087</v>
      </c>
    </row>
    <row r="502" spans="1:5" ht="13.5" customHeight="1">
      <c r="A502" s="82" t="s">
        <v>2545</v>
      </c>
      <c r="B502" s="82" t="s">
        <v>2950</v>
      </c>
      <c r="C502" s="82" t="s">
        <v>3076</v>
      </c>
      <c r="D502" s="82" t="s">
        <v>2566</v>
      </c>
      <c r="E502" s="82" t="s">
        <v>3088</v>
      </c>
    </row>
    <row r="503" spans="1:5" ht="13.5" customHeight="1">
      <c r="A503" s="82" t="s">
        <v>2545</v>
      </c>
      <c r="B503" s="82" t="s">
        <v>2950</v>
      </c>
      <c r="C503" s="82" t="s">
        <v>3076</v>
      </c>
      <c r="D503" s="82" t="s">
        <v>2572</v>
      </c>
      <c r="E503" s="82" t="s">
        <v>3089</v>
      </c>
    </row>
    <row r="504" spans="1:5" ht="13.5" customHeight="1">
      <c r="A504" s="82" t="s">
        <v>2545</v>
      </c>
      <c r="B504" s="82" t="s">
        <v>2950</v>
      </c>
      <c r="C504" s="82" t="s">
        <v>3076</v>
      </c>
      <c r="D504" s="82" t="s">
        <v>2568</v>
      </c>
      <c r="E504" s="82" t="s">
        <v>3090</v>
      </c>
    </row>
    <row r="505" spans="1:5" ht="13.5" customHeight="1">
      <c r="A505" s="82" t="s">
        <v>2545</v>
      </c>
      <c r="B505" s="82" t="s">
        <v>2950</v>
      </c>
      <c r="C505" s="82" t="s">
        <v>3076</v>
      </c>
      <c r="D505" s="82" t="s">
        <v>2574</v>
      </c>
      <c r="E505" s="82" t="s">
        <v>3091</v>
      </c>
    </row>
    <row r="506" spans="1:5" ht="13.5" customHeight="1">
      <c r="A506" s="82" t="s">
        <v>2545</v>
      </c>
      <c r="B506" s="82" t="s">
        <v>2950</v>
      </c>
      <c r="C506" s="82" t="s">
        <v>3076</v>
      </c>
      <c r="D506" s="82" t="s">
        <v>2570</v>
      </c>
      <c r="E506" s="82" t="s">
        <v>3092</v>
      </c>
    </row>
    <row r="507" spans="1:5" ht="13.5" customHeight="1">
      <c r="A507" s="82" t="s">
        <v>2545</v>
      </c>
      <c r="B507" s="82" t="s">
        <v>2950</v>
      </c>
      <c r="C507" s="82" t="s">
        <v>3076</v>
      </c>
      <c r="D507" s="82" t="s">
        <v>2576</v>
      </c>
      <c r="E507" s="82" t="s">
        <v>3093</v>
      </c>
    </row>
    <row r="508" spans="1:5" ht="13.5" customHeight="1">
      <c r="A508" s="82" t="s">
        <v>2545</v>
      </c>
      <c r="B508" s="82" t="s">
        <v>2950</v>
      </c>
      <c r="C508" s="82" t="s">
        <v>3076</v>
      </c>
      <c r="D508" s="82" t="s">
        <v>635</v>
      </c>
      <c r="E508" s="82" t="s">
        <v>3094</v>
      </c>
    </row>
    <row r="509" spans="1:5" ht="13.5" customHeight="1">
      <c r="A509" s="82" t="s">
        <v>2545</v>
      </c>
      <c r="B509" s="82" t="s">
        <v>3095</v>
      </c>
      <c r="C509" s="82" t="s">
        <v>3076</v>
      </c>
      <c r="D509" s="82" t="s">
        <v>2579</v>
      </c>
      <c r="E509" s="82" t="s">
        <v>3096</v>
      </c>
    </row>
    <row r="510" spans="1:5" ht="13.5" customHeight="1">
      <c r="A510" s="82" t="s">
        <v>2545</v>
      </c>
      <c r="B510" s="82" t="s">
        <v>2950</v>
      </c>
      <c r="C510" s="82" t="s">
        <v>3076</v>
      </c>
      <c r="D510" s="82" t="s">
        <v>2581</v>
      </c>
      <c r="E510" s="82" t="s">
        <v>3097</v>
      </c>
    </row>
    <row r="511" spans="1:5" ht="13.5" customHeight="1">
      <c r="A511" s="82" t="s">
        <v>2545</v>
      </c>
      <c r="B511" s="82" t="s">
        <v>2950</v>
      </c>
      <c r="C511" s="82" t="s">
        <v>3076</v>
      </c>
      <c r="D511" s="82" t="s">
        <v>2585</v>
      </c>
      <c r="E511" s="82" t="s">
        <v>3098</v>
      </c>
    </row>
    <row r="512" spans="1:5" ht="13.5" customHeight="1">
      <c r="A512" s="82" t="s">
        <v>2545</v>
      </c>
      <c r="B512" s="82" t="s">
        <v>2950</v>
      </c>
      <c r="C512" s="82" t="s">
        <v>3099</v>
      </c>
      <c r="D512" s="82" t="s">
        <v>2548</v>
      </c>
      <c r="E512" s="82" t="s">
        <v>3100</v>
      </c>
    </row>
    <row r="513" spans="1:5" ht="13.5" customHeight="1">
      <c r="A513" s="82" t="s">
        <v>2545</v>
      </c>
      <c r="B513" s="82" t="s">
        <v>2950</v>
      </c>
      <c r="C513" s="82" t="s">
        <v>3099</v>
      </c>
      <c r="D513" s="82" t="s">
        <v>2550</v>
      </c>
      <c r="E513" s="82" t="s">
        <v>3101</v>
      </c>
    </row>
    <row r="514" spans="1:5" ht="13.5" customHeight="1">
      <c r="A514" s="82" t="s">
        <v>2545</v>
      </c>
      <c r="B514" s="82" t="s">
        <v>2950</v>
      </c>
      <c r="C514" s="82" t="s">
        <v>3099</v>
      </c>
      <c r="D514" s="82" t="s">
        <v>2552</v>
      </c>
      <c r="E514" s="82" t="s">
        <v>3102</v>
      </c>
    </row>
    <row r="515" spans="1:5" ht="13.5" customHeight="1">
      <c r="A515" s="82" t="s">
        <v>2545</v>
      </c>
      <c r="B515" s="82" t="s">
        <v>2950</v>
      </c>
      <c r="C515" s="82" t="s">
        <v>3099</v>
      </c>
      <c r="D515" s="82" t="s">
        <v>2554</v>
      </c>
      <c r="E515" s="82" t="s">
        <v>3103</v>
      </c>
    </row>
    <row r="516" spans="1:5" ht="13.5" customHeight="1">
      <c r="A516" s="82" t="s">
        <v>2545</v>
      </c>
      <c r="B516" s="82" t="s">
        <v>2950</v>
      </c>
      <c r="C516" s="82" t="s">
        <v>3099</v>
      </c>
      <c r="D516" s="82" t="s">
        <v>2654</v>
      </c>
      <c r="E516" s="82" t="s">
        <v>3104</v>
      </c>
    </row>
    <row r="517" spans="1:5" ht="13.5" customHeight="1">
      <c r="A517" s="82" t="s">
        <v>2545</v>
      </c>
      <c r="B517" s="82" t="s">
        <v>2950</v>
      </c>
      <c r="C517" s="82" t="s">
        <v>3099</v>
      </c>
      <c r="D517" s="82" t="s">
        <v>2558</v>
      </c>
      <c r="E517" s="82" t="s">
        <v>3105</v>
      </c>
    </row>
    <row r="518" spans="1:5" ht="13.5" customHeight="1">
      <c r="A518" s="82" t="s">
        <v>2545</v>
      </c>
      <c r="B518" s="82" t="s">
        <v>2950</v>
      </c>
      <c r="C518" s="82" t="s">
        <v>3099</v>
      </c>
      <c r="D518" s="82" t="s">
        <v>2583</v>
      </c>
      <c r="E518" s="82" t="s">
        <v>3106</v>
      </c>
    </row>
    <row r="519" spans="1:5" ht="13.5" customHeight="1">
      <c r="A519" s="82" t="s">
        <v>2545</v>
      </c>
      <c r="B519" s="82" t="s">
        <v>2950</v>
      </c>
      <c r="C519" s="82" t="s">
        <v>3099</v>
      </c>
      <c r="D519" s="82" t="s">
        <v>2560</v>
      </c>
      <c r="E519" s="82" t="s">
        <v>3107</v>
      </c>
    </row>
    <row r="520" spans="1:5" ht="13.5" customHeight="1">
      <c r="A520" s="82" t="s">
        <v>2545</v>
      </c>
      <c r="B520" s="82" t="s">
        <v>2950</v>
      </c>
      <c r="C520" s="82" t="s">
        <v>3099</v>
      </c>
      <c r="D520" s="82" t="s">
        <v>2562</v>
      </c>
      <c r="E520" s="82" t="s">
        <v>3108</v>
      </c>
    </row>
    <row r="521" spans="1:5" ht="13.5" customHeight="1">
      <c r="A521" s="82" t="s">
        <v>2545</v>
      </c>
      <c r="B521" s="82" t="s">
        <v>2950</v>
      </c>
      <c r="C521" s="82" t="s">
        <v>3099</v>
      </c>
      <c r="D521" s="82" t="s">
        <v>2564</v>
      </c>
      <c r="E521" s="82" t="s">
        <v>3109</v>
      </c>
    </row>
    <row r="522" spans="1:5" ht="13.5" customHeight="1">
      <c r="A522" s="82" t="s">
        <v>2545</v>
      </c>
      <c r="B522" s="82" t="s">
        <v>2950</v>
      </c>
      <c r="C522" s="82" t="s">
        <v>3099</v>
      </c>
      <c r="D522" s="82" t="s">
        <v>2566</v>
      </c>
      <c r="E522" s="82" t="s">
        <v>3110</v>
      </c>
    </row>
    <row r="523" spans="1:5" ht="13.5" customHeight="1">
      <c r="A523" s="82" t="s">
        <v>2545</v>
      </c>
      <c r="B523" s="82" t="s">
        <v>2950</v>
      </c>
      <c r="C523" s="82" t="s">
        <v>3099</v>
      </c>
      <c r="D523" s="82" t="s">
        <v>2572</v>
      </c>
      <c r="E523" s="82" t="s">
        <v>3111</v>
      </c>
    </row>
    <row r="524" spans="1:5" ht="13.5" customHeight="1">
      <c r="A524" s="82" t="s">
        <v>2545</v>
      </c>
      <c r="B524" s="82" t="s">
        <v>2950</v>
      </c>
      <c r="C524" s="82" t="s">
        <v>3099</v>
      </c>
      <c r="D524" s="82" t="s">
        <v>2568</v>
      </c>
      <c r="E524" s="82" t="s">
        <v>3112</v>
      </c>
    </row>
    <row r="525" spans="1:5" ht="13.5" customHeight="1">
      <c r="A525" s="82" t="s">
        <v>2545</v>
      </c>
      <c r="B525" s="82" t="s">
        <v>2950</v>
      </c>
      <c r="C525" s="82" t="s">
        <v>3099</v>
      </c>
      <c r="D525" s="82" t="s">
        <v>2574</v>
      </c>
      <c r="E525" s="82" t="s">
        <v>3113</v>
      </c>
    </row>
    <row r="526" spans="1:5" ht="13.5" customHeight="1">
      <c r="A526" s="82" t="s">
        <v>2545</v>
      </c>
      <c r="B526" s="82" t="s">
        <v>2950</v>
      </c>
      <c r="C526" s="82" t="s">
        <v>3099</v>
      </c>
      <c r="D526" s="82" t="s">
        <v>2570</v>
      </c>
      <c r="E526" s="82" t="s">
        <v>3114</v>
      </c>
    </row>
    <row r="527" spans="1:5" ht="13.5" customHeight="1">
      <c r="A527" s="82" t="s">
        <v>2545</v>
      </c>
      <c r="B527" s="82" t="s">
        <v>2950</v>
      </c>
      <c r="C527" s="82" t="s">
        <v>3099</v>
      </c>
      <c r="D527" s="82" t="s">
        <v>2576</v>
      </c>
      <c r="E527" s="82" t="s">
        <v>3115</v>
      </c>
    </row>
    <row r="528" spans="1:5" ht="13.5" customHeight="1">
      <c r="A528" s="82" t="s">
        <v>2545</v>
      </c>
      <c r="B528" s="82" t="s">
        <v>2950</v>
      </c>
      <c r="C528" s="82" t="s">
        <v>3099</v>
      </c>
      <c r="D528" s="82" t="s">
        <v>635</v>
      </c>
      <c r="E528" s="82" t="s">
        <v>3116</v>
      </c>
    </row>
    <row r="529" spans="1:5" ht="13.5" customHeight="1">
      <c r="A529" s="82" t="s">
        <v>2545</v>
      </c>
      <c r="B529" s="82" t="s">
        <v>2950</v>
      </c>
      <c r="C529" s="82" t="s">
        <v>3099</v>
      </c>
      <c r="D529" s="82" t="s">
        <v>2579</v>
      </c>
      <c r="E529" s="82" t="s">
        <v>3117</v>
      </c>
    </row>
    <row r="530" spans="1:5" ht="13.5" customHeight="1">
      <c r="A530" s="82" t="s">
        <v>2545</v>
      </c>
      <c r="B530" s="82" t="s">
        <v>2950</v>
      </c>
      <c r="C530" s="82" t="s">
        <v>3099</v>
      </c>
      <c r="D530" s="82" t="s">
        <v>2581</v>
      </c>
      <c r="E530" s="82" t="s">
        <v>3118</v>
      </c>
    </row>
    <row r="531" spans="1:5" ht="13.5" customHeight="1">
      <c r="A531" s="82" t="s">
        <v>2545</v>
      </c>
      <c r="B531" s="82" t="s">
        <v>2950</v>
      </c>
      <c r="C531" s="82" t="s">
        <v>3099</v>
      </c>
      <c r="D531" s="82" t="s">
        <v>2585</v>
      </c>
      <c r="E531" s="82" t="s">
        <v>3119</v>
      </c>
    </row>
    <row r="532" spans="1:5" ht="13.5" customHeight="1">
      <c r="A532" s="82" t="s">
        <v>2545</v>
      </c>
      <c r="B532" s="82" t="s">
        <v>2950</v>
      </c>
      <c r="C532" s="82" t="s">
        <v>3120</v>
      </c>
      <c r="D532" s="82" t="s">
        <v>2548</v>
      </c>
      <c r="E532" s="82" t="s">
        <v>3121</v>
      </c>
    </row>
    <row r="533" spans="1:5" ht="13.5" customHeight="1">
      <c r="A533" s="82" t="s">
        <v>2545</v>
      </c>
      <c r="B533" s="82" t="s">
        <v>2950</v>
      </c>
      <c r="C533" s="82" t="s">
        <v>3120</v>
      </c>
      <c r="D533" s="82" t="s">
        <v>2550</v>
      </c>
      <c r="E533" s="82" t="s">
        <v>3122</v>
      </c>
    </row>
    <row r="534" spans="1:5" ht="13.5" customHeight="1">
      <c r="A534" s="82" t="s">
        <v>2545</v>
      </c>
      <c r="B534" s="82" t="s">
        <v>2950</v>
      </c>
      <c r="C534" s="82" t="s">
        <v>3120</v>
      </c>
      <c r="D534" s="82" t="s">
        <v>2552</v>
      </c>
      <c r="E534" s="82" t="s">
        <v>3123</v>
      </c>
    </row>
    <row r="535" spans="1:5" ht="13.5" customHeight="1">
      <c r="A535" s="82" t="s">
        <v>2545</v>
      </c>
      <c r="B535" s="82" t="s">
        <v>2950</v>
      </c>
      <c r="C535" s="82" t="s">
        <v>3120</v>
      </c>
      <c r="D535" s="82" t="s">
        <v>2554</v>
      </c>
      <c r="E535" s="82" t="s">
        <v>3124</v>
      </c>
    </row>
    <row r="536" spans="1:5" ht="13.5" customHeight="1">
      <c r="A536" s="82" t="s">
        <v>2545</v>
      </c>
      <c r="B536" s="82" t="s">
        <v>2950</v>
      </c>
      <c r="C536" s="82" t="s">
        <v>3120</v>
      </c>
      <c r="D536" s="82" t="s">
        <v>2654</v>
      </c>
      <c r="E536" s="82" t="s">
        <v>3125</v>
      </c>
    </row>
    <row r="537" spans="1:5" ht="13.5" customHeight="1">
      <c r="A537" s="82" t="s">
        <v>2545</v>
      </c>
      <c r="B537" s="82" t="s">
        <v>2950</v>
      </c>
      <c r="C537" s="82" t="s">
        <v>3120</v>
      </c>
      <c r="D537" s="82" t="s">
        <v>2558</v>
      </c>
      <c r="E537" s="82" t="s">
        <v>3126</v>
      </c>
    </row>
    <row r="538" spans="1:5" ht="13.5" customHeight="1">
      <c r="A538" s="82" t="s">
        <v>2545</v>
      </c>
      <c r="B538" s="82" t="s">
        <v>2950</v>
      </c>
      <c r="C538" s="82" t="s">
        <v>3120</v>
      </c>
      <c r="D538" s="82" t="s">
        <v>2583</v>
      </c>
      <c r="E538" s="82" t="s">
        <v>3127</v>
      </c>
    </row>
    <row r="539" spans="1:5" ht="13.5" customHeight="1">
      <c r="A539" s="82" t="s">
        <v>2545</v>
      </c>
      <c r="B539" s="82" t="s">
        <v>2950</v>
      </c>
      <c r="C539" s="82" t="s">
        <v>3120</v>
      </c>
      <c r="D539" s="82" t="s">
        <v>2560</v>
      </c>
      <c r="E539" s="82" t="s">
        <v>3128</v>
      </c>
    </row>
    <row r="540" spans="1:5" ht="13.5" customHeight="1">
      <c r="A540" s="82" t="s">
        <v>2545</v>
      </c>
      <c r="B540" s="82" t="s">
        <v>2950</v>
      </c>
      <c r="C540" s="82" t="s">
        <v>3120</v>
      </c>
      <c r="D540" s="82" t="s">
        <v>2562</v>
      </c>
      <c r="E540" s="82" t="s">
        <v>3129</v>
      </c>
    </row>
    <row r="541" spans="1:5" ht="13.5" customHeight="1">
      <c r="A541" s="82" t="s">
        <v>2545</v>
      </c>
      <c r="B541" s="82" t="s">
        <v>2950</v>
      </c>
      <c r="C541" s="82" t="s">
        <v>3120</v>
      </c>
      <c r="D541" s="82" t="s">
        <v>2564</v>
      </c>
      <c r="E541" s="82" t="s">
        <v>3130</v>
      </c>
    </row>
    <row r="542" spans="1:5" ht="13.5" customHeight="1">
      <c r="A542" s="82" t="s">
        <v>2545</v>
      </c>
      <c r="B542" s="82" t="s">
        <v>2950</v>
      </c>
      <c r="C542" s="82" t="s">
        <v>3120</v>
      </c>
      <c r="D542" s="82" t="s">
        <v>2566</v>
      </c>
      <c r="E542" s="82" t="s">
        <v>3131</v>
      </c>
    </row>
    <row r="543" spans="1:5" ht="13.5" customHeight="1">
      <c r="A543" s="82" t="s">
        <v>2545</v>
      </c>
      <c r="B543" s="82" t="s">
        <v>2950</v>
      </c>
      <c r="C543" s="82" t="s">
        <v>3120</v>
      </c>
      <c r="D543" s="82" t="s">
        <v>2572</v>
      </c>
      <c r="E543" s="82" t="s">
        <v>3132</v>
      </c>
    </row>
    <row r="544" spans="1:5" ht="13.5" customHeight="1">
      <c r="A544" s="82" t="s">
        <v>2545</v>
      </c>
      <c r="B544" s="82" t="s">
        <v>2950</v>
      </c>
      <c r="C544" s="82" t="s">
        <v>3120</v>
      </c>
      <c r="D544" s="82" t="s">
        <v>2568</v>
      </c>
      <c r="E544" s="82" t="s">
        <v>3133</v>
      </c>
    </row>
    <row r="545" spans="1:5" ht="13.5" customHeight="1">
      <c r="A545" s="82" t="s">
        <v>2545</v>
      </c>
      <c r="B545" s="82" t="s">
        <v>2950</v>
      </c>
      <c r="C545" s="82" t="s">
        <v>3120</v>
      </c>
      <c r="D545" s="82" t="s">
        <v>2574</v>
      </c>
      <c r="E545" s="82" t="s">
        <v>3134</v>
      </c>
    </row>
    <row r="546" spans="1:5" ht="13.5" customHeight="1">
      <c r="A546" s="82" t="s">
        <v>2545</v>
      </c>
      <c r="B546" s="82" t="s">
        <v>2950</v>
      </c>
      <c r="C546" s="82" t="s">
        <v>3120</v>
      </c>
      <c r="D546" s="82" t="s">
        <v>2570</v>
      </c>
      <c r="E546" s="82" t="s">
        <v>3135</v>
      </c>
    </row>
    <row r="547" spans="1:5" ht="13.5" customHeight="1">
      <c r="A547" s="82" t="s">
        <v>2545</v>
      </c>
      <c r="B547" s="82" t="s">
        <v>2950</v>
      </c>
      <c r="C547" s="82" t="s">
        <v>3120</v>
      </c>
      <c r="D547" s="82" t="s">
        <v>2576</v>
      </c>
      <c r="E547" s="82" t="s">
        <v>3136</v>
      </c>
    </row>
    <row r="548" spans="1:5" ht="13.5" customHeight="1">
      <c r="A548" s="82" t="s">
        <v>2545</v>
      </c>
      <c r="B548" s="82" t="s">
        <v>2950</v>
      </c>
      <c r="C548" s="82" t="s">
        <v>3120</v>
      </c>
      <c r="D548" s="82" t="s">
        <v>635</v>
      </c>
      <c r="E548" s="82" t="s">
        <v>3137</v>
      </c>
    </row>
    <row r="549" spans="1:5" ht="13.5" customHeight="1">
      <c r="A549" s="82" t="s">
        <v>2545</v>
      </c>
      <c r="B549" s="82" t="s">
        <v>2950</v>
      </c>
      <c r="C549" s="82" t="s">
        <v>3120</v>
      </c>
      <c r="D549" s="82" t="s">
        <v>2579</v>
      </c>
      <c r="E549" s="82" t="s">
        <v>3138</v>
      </c>
    </row>
    <row r="550" spans="1:5" ht="13.5" customHeight="1">
      <c r="A550" s="82" t="s">
        <v>2545</v>
      </c>
      <c r="B550" s="82" t="s">
        <v>2950</v>
      </c>
      <c r="C550" s="82" t="s">
        <v>3120</v>
      </c>
      <c r="D550" s="82" t="s">
        <v>2581</v>
      </c>
      <c r="E550" s="82" t="s">
        <v>3139</v>
      </c>
    </row>
    <row r="551" spans="1:5" ht="13.5" customHeight="1">
      <c r="A551" s="82" t="s">
        <v>2545</v>
      </c>
      <c r="B551" s="82" t="s">
        <v>2950</v>
      </c>
      <c r="C551" s="82" t="s">
        <v>3120</v>
      </c>
      <c r="D551" s="82" t="s">
        <v>2585</v>
      </c>
      <c r="E551" s="82" t="s">
        <v>3140</v>
      </c>
    </row>
    <row r="552" spans="1:5" ht="13.5" customHeight="1">
      <c r="A552" s="82" t="s">
        <v>2545</v>
      </c>
      <c r="B552" s="82" t="s">
        <v>2950</v>
      </c>
      <c r="C552" s="90" t="s">
        <v>3141</v>
      </c>
      <c r="D552" s="82" t="s">
        <v>2548</v>
      </c>
      <c r="E552" s="82" t="s">
        <v>3142</v>
      </c>
    </row>
    <row r="553" spans="1:5" ht="13.5" customHeight="1">
      <c r="A553" s="82" t="s">
        <v>2545</v>
      </c>
      <c r="B553" s="82" t="s">
        <v>2950</v>
      </c>
      <c r="C553" s="90" t="s">
        <v>3141</v>
      </c>
      <c r="D553" s="82" t="s">
        <v>2550</v>
      </c>
      <c r="E553" s="82" t="s">
        <v>3143</v>
      </c>
    </row>
    <row r="554" spans="1:5" ht="13.5" customHeight="1">
      <c r="A554" s="82" t="s">
        <v>2545</v>
      </c>
      <c r="B554" s="82" t="s">
        <v>2950</v>
      </c>
      <c r="C554" s="90" t="s">
        <v>3141</v>
      </c>
      <c r="D554" s="82" t="s">
        <v>2552</v>
      </c>
      <c r="E554" s="82" t="s">
        <v>3144</v>
      </c>
    </row>
    <row r="555" spans="1:5" ht="13.5" customHeight="1">
      <c r="A555" s="82" t="s">
        <v>2545</v>
      </c>
      <c r="B555" s="82" t="s">
        <v>2950</v>
      </c>
      <c r="C555" s="90" t="s">
        <v>3141</v>
      </c>
      <c r="D555" s="82" t="s">
        <v>2554</v>
      </c>
      <c r="E555" s="82" t="s">
        <v>3145</v>
      </c>
    </row>
    <row r="556" spans="1:5" ht="13.5" customHeight="1">
      <c r="A556" s="82" t="s">
        <v>2545</v>
      </c>
      <c r="B556" s="82" t="s">
        <v>2950</v>
      </c>
      <c r="C556" s="90" t="s">
        <v>3141</v>
      </c>
      <c r="D556" s="82" t="s">
        <v>2654</v>
      </c>
      <c r="E556" s="82" t="s">
        <v>3146</v>
      </c>
    </row>
    <row r="557" spans="1:5" ht="13.5" customHeight="1">
      <c r="A557" s="82" t="s">
        <v>2545</v>
      </c>
      <c r="B557" s="82" t="s">
        <v>2950</v>
      </c>
      <c r="C557" s="90" t="s">
        <v>3141</v>
      </c>
      <c r="D557" s="82" t="s">
        <v>2558</v>
      </c>
      <c r="E557" s="82" t="s">
        <v>3147</v>
      </c>
    </row>
    <row r="558" spans="1:5" ht="13.5" customHeight="1">
      <c r="A558" s="82" t="s">
        <v>2545</v>
      </c>
      <c r="B558" s="82" t="s">
        <v>2950</v>
      </c>
      <c r="C558" s="90" t="s">
        <v>3141</v>
      </c>
      <c r="D558" s="82" t="s">
        <v>2583</v>
      </c>
      <c r="E558" s="82" t="s">
        <v>3148</v>
      </c>
    </row>
    <row r="559" spans="1:5" ht="13.5" customHeight="1">
      <c r="A559" s="82" t="s">
        <v>2545</v>
      </c>
      <c r="B559" s="82" t="s">
        <v>2950</v>
      </c>
      <c r="C559" s="90" t="s">
        <v>3141</v>
      </c>
      <c r="D559" s="82" t="s">
        <v>2560</v>
      </c>
      <c r="E559" s="82" t="s">
        <v>3149</v>
      </c>
    </row>
    <row r="560" spans="1:5" ht="13.5" customHeight="1">
      <c r="A560" s="82" t="s">
        <v>2545</v>
      </c>
      <c r="B560" s="82" t="s">
        <v>2950</v>
      </c>
      <c r="C560" s="90" t="s">
        <v>3141</v>
      </c>
      <c r="D560" s="82" t="s">
        <v>2562</v>
      </c>
      <c r="E560" s="82" t="s">
        <v>3150</v>
      </c>
    </row>
    <row r="561" spans="1:5" ht="13.5" customHeight="1">
      <c r="A561" s="82" t="s">
        <v>2545</v>
      </c>
      <c r="B561" s="82" t="s">
        <v>2950</v>
      </c>
      <c r="C561" s="90" t="s">
        <v>3141</v>
      </c>
      <c r="D561" s="82" t="s">
        <v>2564</v>
      </c>
      <c r="E561" s="82" t="s">
        <v>3151</v>
      </c>
    </row>
    <row r="562" spans="1:5" ht="13.5" customHeight="1">
      <c r="A562" s="82" t="s">
        <v>2545</v>
      </c>
      <c r="B562" s="82" t="s">
        <v>2950</v>
      </c>
      <c r="C562" s="90" t="s">
        <v>3141</v>
      </c>
      <c r="D562" s="82" t="s">
        <v>2566</v>
      </c>
      <c r="E562" s="82" t="s">
        <v>3152</v>
      </c>
    </row>
    <row r="563" spans="1:5" ht="13.5" customHeight="1">
      <c r="A563" s="82" t="s">
        <v>2545</v>
      </c>
      <c r="B563" s="82" t="s">
        <v>2950</v>
      </c>
      <c r="C563" s="90" t="s">
        <v>3141</v>
      </c>
      <c r="D563" s="82" t="s">
        <v>2572</v>
      </c>
      <c r="E563" s="82" t="s">
        <v>3153</v>
      </c>
    </row>
    <row r="564" spans="1:5" ht="13.5" customHeight="1">
      <c r="A564" s="82" t="s">
        <v>2545</v>
      </c>
      <c r="B564" s="82" t="s">
        <v>2950</v>
      </c>
      <c r="C564" s="90" t="s">
        <v>3141</v>
      </c>
      <c r="D564" s="82" t="s">
        <v>2568</v>
      </c>
      <c r="E564" s="82" t="s">
        <v>3154</v>
      </c>
    </row>
    <row r="565" spans="1:5" ht="13.5" customHeight="1">
      <c r="A565" s="82" t="s">
        <v>2545</v>
      </c>
      <c r="B565" s="82" t="s">
        <v>2950</v>
      </c>
      <c r="C565" s="90" t="s">
        <v>3141</v>
      </c>
      <c r="D565" s="82" t="s">
        <v>2574</v>
      </c>
      <c r="E565" s="82" t="s">
        <v>3155</v>
      </c>
    </row>
    <row r="566" spans="1:5" ht="13.5" customHeight="1">
      <c r="A566" s="82" t="s">
        <v>2545</v>
      </c>
      <c r="B566" s="82" t="s">
        <v>2950</v>
      </c>
      <c r="C566" s="90" t="s">
        <v>3141</v>
      </c>
      <c r="D566" s="82" t="s">
        <v>2570</v>
      </c>
      <c r="E566" s="82" t="s">
        <v>3156</v>
      </c>
    </row>
    <row r="567" spans="1:5" ht="13.5" customHeight="1">
      <c r="A567" s="82" t="s">
        <v>2545</v>
      </c>
      <c r="B567" s="82" t="s">
        <v>2950</v>
      </c>
      <c r="C567" s="90" t="s">
        <v>3141</v>
      </c>
      <c r="D567" s="82" t="s">
        <v>2576</v>
      </c>
      <c r="E567" s="82" t="s">
        <v>3157</v>
      </c>
    </row>
    <row r="568" spans="1:5" ht="13.5" customHeight="1">
      <c r="A568" s="82" t="s">
        <v>2545</v>
      </c>
      <c r="B568" s="82" t="s">
        <v>2950</v>
      </c>
      <c r="C568" s="90" t="s">
        <v>3141</v>
      </c>
      <c r="D568" s="82" t="s">
        <v>635</v>
      </c>
      <c r="E568" s="82" t="s">
        <v>3158</v>
      </c>
    </row>
    <row r="569" spans="1:5" ht="13.5" customHeight="1">
      <c r="A569" s="82" t="s">
        <v>2545</v>
      </c>
      <c r="B569" s="82" t="s">
        <v>2950</v>
      </c>
      <c r="C569" s="90" t="s">
        <v>3141</v>
      </c>
      <c r="D569" s="82" t="s">
        <v>2579</v>
      </c>
      <c r="E569" s="82" t="s">
        <v>3159</v>
      </c>
    </row>
    <row r="570" spans="1:5" ht="13.5" customHeight="1">
      <c r="A570" s="82" t="s">
        <v>2545</v>
      </c>
      <c r="B570" s="82" t="s">
        <v>2950</v>
      </c>
      <c r="C570" s="90" t="s">
        <v>3141</v>
      </c>
      <c r="D570" s="82" t="s">
        <v>2581</v>
      </c>
      <c r="E570" s="82" t="s">
        <v>3160</v>
      </c>
    </row>
    <row r="571" spans="1:5" ht="13.5" customHeight="1">
      <c r="A571" s="82" t="s">
        <v>2545</v>
      </c>
      <c r="B571" s="82" t="s">
        <v>2950</v>
      </c>
      <c r="C571" s="90" t="s">
        <v>3141</v>
      </c>
      <c r="D571" s="82" t="s">
        <v>2585</v>
      </c>
      <c r="E571" s="82" t="s">
        <v>3161</v>
      </c>
    </row>
    <row r="572" spans="1:5" ht="13.5" customHeight="1">
      <c r="A572" s="82" t="s">
        <v>2545</v>
      </c>
      <c r="B572" s="82" t="s">
        <v>2950</v>
      </c>
      <c r="C572" s="82" t="s">
        <v>2844</v>
      </c>
      <c r="D572" s="82" t="s">
        <v>2548</v>
      </c>
      <c r="E572" s="82" t="s">
        <v>3162</v>
      </c>
    </row>
    <row r="573" spans="1:5" ht="13.5" customHeight="1">
      <c r="A573" s="82" t="s">
        <v>2545</v>
      </c>
      <c r="B573" s="82" t="s">
        <v>2950</v>
      </c>
      <c r="C573" s="82" t="s">
        <v>2844</v>
      </c>
      <c r="D573" s="82" t="s">
        <v>2550</v>
      </c>
      <c r="E573" s="82" t="s">
        <v>3163</v>
      </c>
    </row>
    <row r="574" spans="1:5" ht="13.5" customHeight="1">
      <c r="A574" s="82" t="s">
        <v>2545</v>
      </c>
      <c r="B574" s="82" t="s">
        <v>2950</v>
      </c>
      <c r="C574" s="82" t="s">
        <v>2844</v>
      </c>
      <c r="D574" s="82" t="s">
        <v>2552</v>
      </c>
      <c r="E574" s="82" t="s">
        <v>3164</v>
      </c>
    </row>
    <row r="575" spans="1:5" ht="13.5" customHeight="1">
      <c r="A575" s="82" t="s">
        <v>2545</v>
      </c>
      <c r="B575" s="82" t="s">
        <v>2950</v>
      </c>
      <c r="C575" s="82" t="s">
        <v>2844</v>
      </c>
      <c r="D575" s="82" t="s">
        <v>2554</v>
      </c>
      <c r="E575" s="82" t="s">
        <v>3165</v>
      </c>
    </row>
    <row r="576" spans="1:5" ht="13.5" customHeight="1">
      <c r="A576" s="82" t="s">
        <v>2545</v>
      </c>
      <c r="B576" s="82" t="s">
        <v>2950</v>
      </c>
      <c r="C576" s="82" t="s">
        <v>2844</v>
      </c>
      <c r="D576" s="82" t="s">
        <v>2654</v>
      </c>
      <c r="E576" s="82" t="s">
        <v>3166</v>
      </c>
    </row>
    <row r="577" spans="1:5" ht="13.5" customHeight="1">
      <c r="A577" s="82" t="s">
        <v>2545</v>
      </c>
      <c r="B577" s="82" t="s">
        <v>2950</v>
      </c>
      <c r="C577" s="82" t="s">
        <v>2844</v>
      </c>
      <c r="D577" s="82" t="s">
        <v>2558</v>
      </c>
      <c r="E577" s="82" t="s">
        <v>3167</v>
      </c>
    </row>
    <row r="578" spans="1:5" ht="13.5" customHeight="1">
      <c r="A578" s="82" t="s">
        <v>2545</v>
      </c>
      <c r="B578" s="82" t="s">
        <v>2950</v>
      </c>
      <c r="C578" s="82" t="s">
        <v>2844</v>
      </c>
      <c r="D578" s="82" t="s">
        <v>2583</v>
      </c>
      <c r="E578" s="82" t="s">
        <v>3168</v>
      </c>
    </row>
    <row r="579" spans="1:5" ht="13.5" customHeight="1">
      <c r="A579" s="82" t="s">
        <v>2545</v>
      </c>
      <c r="B579" s="82" t="s">
        <v>2950</v>
      </c>
      <c r="C579" s="82" t="s">
        <v>2844</v>
      </c>
      <c r="D579" s="82" t="s">
        <v>2560</v>
      </c>
      <c r="E579" s="82" t="s">
        <v>3169</v>
      </c>
    </row>
    <row r="580" spans="1:5" ht="13.5" customHeight="1">
      <c r="A580" s="82" t="s">
        <v>2545</v>
      </c>
      <c r="B580" s="82" t="s">
        <v>2950</v>
      </c>
      <c r="C580" s="82" t="s">
        <v>2844</v>
      </c>
      <c r="D580" s="82" t="s">
        <v>2562</v>
      </c>
      <c r="E580" s="82" t="s">
        <v>3170</v>
      </c>
    </row>
    <row r="581" spans="1:5" ht="13.5" customHeight="1">
      <c r="A581" s="82" t="s">
        <v>2545</v>
      </c>
      <c r="B581" s="82" t="s">
        <v>2950</v>
      </c>
      <c r="C581" s="82" t="s">
        <v>2844</v>
      </c>
      <c r="D581" s="82" t="s">
        <v>2564</v>
      </c>
      <c r="E581" s="82" t="s">
        <v>3171</v>
      </c>
    </row>
    <row r="582" spans="1:5" ht="13.5" customHeight="1">
      <c r="A582" s="82" t="s">
        <v>2545</v>
      </c>
      <c r="B582" s="82" t="s">
        <v>2950</v>
      </c>
      <c r="C582" s="82" t="s">
        <v>2844</v>
      </c>
      <c r="D582" s="82" t="s">
        <v>2566</v>
      </c>
      <c r="E582" s="82" t="s">
        <v>3172</v>
      </c>
    </row>
    <row r="583" spans="1:5" ht="13.5" customHeight="1">
      <c r="A583" s="82" t="s">
        <v>2545</v>
      </c>
      <c r="B583" s="82" t="s">
        <v>2950</v>
      </c>
      <c r="C583" s="82" t="s">
        <v>2844</v>
      </c>
      <c r="D583" s="82" t="s">
        <v>2572</v>
      </c>
      <c r="E583" s="82" t="s">
        <v>3173</v>
      </c>
    </row>
    <row r="584" spans="1:5" ht="13.5" customHeight="1">
      <c r="A584" s="82" t="s">
        <v>2545</v>
      </c>
      <c r="B584" s="82" t="s">
        <v>2950</v>
      </c>
      <c r="C584" s="82" t="s">
        <v>2844</v>
      </c>
      <c r="D584" s="82" t="s">
        <v>2568</v>
      </c>
      <c r="E584" s="82" t="s">
        <v>3174</v>
      </c>
    </row>
    <row r="585" spans="1:5" ht="13.5" customHeight="1">
      <c r="A585" s="82" t="s">
        <v>2545</v>
      </c>
      <c r="B585" s="82" t="s">
        <v>2950</v>
      </c>
      <c r="C585" s="82" t="s">
        <v>2844</v>
      </c>
      <c r="D585" s="82" t="s">
        <v>2574</v>
      </c>
      <c r="E585" s="82" t="s">
        <v>3175</v>
      </c>
    </row>
    <row r="586" spans="1:5" ht="13.5" customHeight="1">
      <c r="A586" s="82" t="s">
        <v>2545</v>
      </c>
      <c r="B586" s="82" t="s">
        <v>2950</v>
      </c>
      <c r="C586" s="82" t="s">
        <v>2844</v>
      </c>
      <c r="D586" s="82" t="s">
        <v>2570</v>
      </c>
      <c r="E586" s="82" t="s">
        <v>3176</v>
      </c>
    </row>
    <row r="587" spans="1:5" ht="13.5" customHeight="1">
      <c r="A587" s="82" t="s">
        <v>2545</v>
      </c>
      <c r="B587" s="82" t="s">
        <v>2950</v>
      </c>
      <c r="C587" s="82" t="s">
        <v>2844</v>
      </c>
      <c r="D587" s="82" t="s">
        <v>2576</v>
      </c>
      <c r="E587" s="82" t="s">
        <v>3177</v>
      </c>
    </row>
    <row r="588" spans="1:5" ht="13.5" customHeight="1">
      <c r="A588" s="82" t="s">
        <v>2545</v>
      </c>
      <c r="B588" s="82" t="s">
        <v>2950</v>
      </c>
      <c r="C588" s="82" t="s">
        <v>2844</v>
      </c>
      <c r="D588" s="82" t="s">
        <v>635</v>
      </c>
      <c r="E588" s="82" t="s">
        <v>3178</v>
      </c>
    </row>
    <row r="589" spans="1:5" ht="13.5" customHeight="1">
      <c r="A589" s="82" t="s">
        <v>2545</v>
      </c>
      <c r="B589" s="82" t="s">
        <v>2950</v>
      </c>
      <c r="C589" s="82" t="s">
        <v>2844</v>
      </c>
      <c r="D589" s="82" t="s">
        <v>2579</v>
      </c>
      <c r="E589" s="82" t="s">
        <v>3179</v>
      </c>
    </row>
    <row r="590" spans="1:5" ht="13.5" customHeight="1">
      <c r="A590" s="82" t="s">
        <v>2545</v>
      </c>
      <c r="B590" s="82" t="s">
        <v>2950</v>
      </c>
      <c r="C590" s="82" t="s">
        <v>2844</v>
      </c>
      <c r="D590" s="82" t="s">
        <v>2581</v>
      </c>
      <c r="E590" s="82" t="s">
        <v>3180</v>
      </c>
    </row>
    <row r="591" spans="1:5" ht="13.5" customHeight="1">
      <c r="A591" s="82" t="s">
        <v>2545</v>
      </c>
      <c r="B591" s="82" t="s">
        <v>2950</v>
      </c>
      <c r="C591" s="82" t="s">
        <v>2844</v>
      </c>
      <c r="D591" s="82" t="s">
        <v>2585</v>
      </c>
      <c r="E591" s="82" t="s">
        <v>3181</v>
      </c>
    </row>
    <row r="592" spans="1:5" ht="13.5" customHeight="1">
      <c r="A592" s="82" t="s">
        <v>2545</v>
      </c>
      <c r="B592" s="82" t="s">
        <v>2950</v>
      </c>
      <c r="C592" s="90" t="s">
        <v>2865</v>
      </c>
      <c r="D592" s="82" t="s">
        <v>2548</v>
      </c>
      <c r="E592" s="82" t="s">
        <v>3182</v>
      </c>
    </row>
    <row r="593" spans="1:5" ht="13.5" customHeight="1">
      <c r="A593" s="82" t="s">
        <v>2545</v>
      </c>
      <c r="B593" s="82" t="s">
        <v>2950</v>
      </c>
      <c r="C593" s="90" t="s">
        <v>2865</v>
      </c>
      <c r="D593" s="82" t="s">
        <v>2550</v>
      </c>
      <c r="E593" s="82" t="s">
        <v>3183</v>
      </c>
    </row>
    <row r="594" spans="1:5" ht="13.5" customHeight="1">
      <c r="A594" s="82" t="s">
        <v>2545</v>
      </c>
      <c r="B594" s="82" t="s">
        <v>2950</v>
      </c>
      <c r="C594" s="90" t="s">
        <v>2865</v>
      </c>
      <c r="D594" s="82" t="s">
        <v>2552</v>
      </c>
      <c r="E594" s="82" t="s">
        <v>3184</v>
      </c>
    </row>
    <row r="595" spans="1:5" ht="13.5" customHeight="1">
      <c r="A595" s="82" t="s">
        <v>2545</v>
      </c>
      <c r="B595" s="82" t="s">
        <v>2950</v>
      </c>
      <c r="C595" s="90" t="s">
        <v>2865</v>
      </c>
      <c r="D595" s="82" t="s">
        <v>2554</v>
      </c>
      <c r="E595" s="82" t="s">
        <v>3185</v>
      </c>
    </row>
    <row r="596" spans="1:5" ht="13.5" customHeight="1">
      <c r="A596" s="82" t="s">
        <v>2545</v>
      </c>
      <c r="B596" s="82" t="s">
        <v>2950</v>
      </c>
      <c r="C596" s="90" t="s">
        <v>2865</v>
      </c>
      <c r="D596" s="82" t="s">
        <v>2654</v>
      </c>
      <c r="E596" s="82" t="s">
        <v>3186</v>
      </c>
    </row>
    <row r="597" spans="1:5" ht="13.5" customHeight="1">
      <c r="A597" s="82" t="s">
        <v>2545</v>
      </c>
      <c r="B597" s="82" t="s">
        <v>2950</v>
      </c>
      <c r="C597" s="90" t="s">
        <v>2865</v>
      </c>
      <c r="D597" s="82" t="s">
        <v>2558</v>
      </c>
      <c r="E597" s="82" t="s">
        <v>3187</v>
      </c>
    </row>
    <row r="598" spans="1:5" ht="13.5" customHeight="1">
      <c r="A598" s="82" t="s">
        <v>2545</v>
      </c>
      <c r="B598" s="82" t="s">
        <v>2950</v>
      </c>
      <c r="C598" s="90" t="s">
        <v>2865</v>
      </c>
      <c r="D598" s="82" t="s">
        <v>2583</v>
      </c>
      <c r="E598" s="82" t="s">
        <v>3188</v>
      </c>
    </row>
    <row r="599" spans="1:5" ht="13.5" customHeight="1">
      <c r="A599" s="82" t="s">
        <v>2545</v>
      </c>
      <c r="B599" s="82" t="s">
        <v>2950</v>
      </c>
      <c r="C599" s="90" t="s">
        <v>2865</v>
      </c>
      <c r="D599" s="82" t="s">
        <v>2560</v>
      </c>
      <c r="E599" s="82" t="s">
        <v>3189</v>
      </c>
    </row>
    <row r="600" spans="1:5" ht="13.5" customHeight="1">
      <c r="A600" s="82" t="s">
        <v>2545</v>
      </c>
      <c r="B600" s="82" t="s">
        <v>2950</v>
      </c>
      <c r="C600" s="90" t="s">
        <v>2865</v>
      </c>
      <c r="D600" s="82" t="s">
        <v>2562</v>
      </c>
      <c r="E600" s="82" t="s">
        <v>3190</v>
      </c>
    </row>
    <row r="601" spans="1:5" ht="13.5" customHeight="1">
      <c r="A601" s="82" t="s">
        <v>2545</v>
      </c>
      <c r="B601" s="82" t="s">
        <v>2950</v>
      </c>
      <c r="C601" s="90" t="s">
        <v>2865</v>
      </c>
      <c r="D601" s="82" t="s">
        <v>2564</v>
      </c>
      <c r="E601" s="82" t="s">
        <v>3191</v>
      </c>
    </row>
    <row r="602" spans="1:5" ht="13.5" customHeight="1">
      <c r="A602" s="82" t="s">
        <v>2545</v>
      </c>
      <c r="B602" s="82" t="s">
        <v>2950</v>
      </c>
      <c r="C602" s="90" t="s">
        <v>2865</v>
      </c>
      <c r="D602" s="82" t="s">
        <v>2566</v>
      </c>
      <c r="E602" s="82" t="s">
        <v>3192</v>
      </c>
    </row>
    <row r="603" spans="1:5" ht="13.5" customHeight="1">
      <c r="A603" s="82" t="s">
        <v>2545</v>
      </c>
      <c r="B603" s="82" t="s">
        <v>2950</v>
      </c>
      <c r="C603" s="90" t="s">
        <v>2865</v>
      </c>
      <c r="D603" s="82" t="s">
        <v>2572</v>
      </c>
      <c r="E603" s="82" t="s">
        <v>3193</v>
      </c>
    </row>
    <row r="604" spans="1:5" ht="13.5" customHeight="1">
      <c r="A604" s="82" t="s">
        <v>2545</v>
      </c>
      <c r="B604" s="82" t="s">
        <v>2950</v>
      </c>
      <c r="C604" s="90" t="s">
        <v>2865</v>
      </c>
      <c r="D604" s="82" t="s">
        <v>2568</v>
      </c>
      <c r="E604" s="82" t="s">
        <v>3194</v>
      </c>
    </row>
    <row r="605" spans="1:5" ht="13.5" customHeight="1">
      <c r="A605" s="82" t="s">
        <v>2545</v>
      </c>
      <c r="B605" s="82" t="s">
        <v>2950</v>
      </c>
      <c r="C605" s="90" t="s">
        <v>2865</v>
      </c>
      <c r="D605" s="82" t="s">
        <v>2574</v>
      </c>
      <c r="E605" s="82" t="s">
        <v>3195</v>
      </c>
    </row>
    <row r="606" spans="1:5" ht="13.5" customHeight="1">
      <c r="A606" s="82" t="s">
        <v>2545</v>
      </c>
      <c r="B606" s="82" t="s">
        <v>2950</v>
      </c>
      <c r="C606" s="90" t="s">
        <v>2865</v>
      </c>
      <c r="D606" s="82" t="s">
        <v>2570</v>
      </c>
      <c r="E606" s="82" t="s">
        <v>3196</v>
      </c>
    </row>
    <row r="607" spans="1:5" ht="13.5" customHeight="1">
      <c r="A607" s="82" t="s">
        <v>2545</v>
      </c>
      <c r="B607" s="82" t="s">
        <v>2950</v>
      </c>
      <c r="C607" s="90" t="s">
        <v>2865</v>
      </c>
      <c r="D607" s="82" t="s">
        <v>2576</v>
      </c>
      <c r="E607" s="82" t="s">
        <v>3197</v>
      </c>
    </row>
    <row r="608" spans="1:5" ht="13.5" customHeight="1">
      <c r="A608" s="82" t="s">
        <v>2545</v>
      </c>
      <c r="B608" s="82" t="s">
        <v>2950</v>
      </c>
      <c r="C608" s="90" t="s">
        <v>2865</v>
      </c>
      <c r="D608" s="82" t="s">
        <v>635</v>
      </c>
      <c r="E608" s="82" t="s">
        <v>3198</v>
      </c>
    </row>
    <row r="609" spans="1:5" ht="13.5" customHeight="1">
      <c r="A609" s="82" t="s">
        <v>2545</v>
      </c>
      <c r="B609" s="82" t="s">
        <v>2950</v>
      </c>
      <c r="C609" s="90" t="s">
        <v>2865</v>
      </c>
      <c r="D609" s="82" t="s">
        <v>2579</v>
      </c>
      <c r="E609" s="82" t="s">
        <v>3199</v>
      </c>
    </row>
    <row r="610" spans="1:5" ht="13.5" customHeight="1">
      <c r="A610" s="82" t="s">
        <v>2545</v>
      </c>
      <c r="B610" s="82" t="s">
        <v>2950</v>
      </c>
      <c r="C610" s="90" t="s">
        <v>2865</v>
      </c>
      <c r="D610" s="82" t="s">
        <v>2581</v>
      </c>
      <c r="E610" s="82" t="s">
        <v>3200</v>
      </c>
    </row>
    <row r="611" spans="1:5" ht="13.5" customHeight="1">
      <c r="A611" s="82" t="s">
        <v>2545</v>
      </c>
      <c r="B611" s="82" t="s">
        <v>2950</v>
      </c>
      <c r="C611" s="90" t="s">
        <v>2865</v>
      </c>
      <c r="D611" s="82" t="s">
        <v>2585</v>
      </c>
      <c r="E611" s="82" t="s">
        <v>3201</v>
      </c>
    </row>
    <row r="612" spans="1:5" ht="13.5" customHeight="1">
      <c r="A612" s="82" t="s">
        <v>2545</v>
      </c>
      <c r="B612" s="82" t="s">
        <v>2950</v>
      </c>
      <c r="C612" s="90" t="s">
        <v>2886</v>
      </c>
      <c r="D612" s="82" t="s">
        <v>2548</v>
      </c>
      <c r="E612" s="82" t="s">
        <v>3202</v>
      </c>
    </row>
    <row r="613" spans="1:5" ht="13.5" customHeight="1">
      <c r="A613" s="82" t="s">
        <v>2545</v>
      </c>
      <c r="B613" s="82" t="s">
        <v>2950</v>
      </c>
      <c r="C613" s="90" t="s">
        <v>2886</v>
      </c>
      <c r="D613" s="82" t="s">
        <v>2550</v>
      </c>
      <c r="E613" s="82" t="s">
        <v>3203</v>
      </c>
    </row>
    <row r="614" spans="1:5" ht="13.5" customHeight="1">
      <c r="A614" s="82" t="s">
        <v>2545</v>
      </c>
      <c r="B614" s="82" t="s">
        <v>2950</v>
      </c>
      <c r="C614" s="90" t="s">
        <v>2886</v>
      </c>
      <c r="D614" s="82" t="s">
        <v>2552</v>
      </c>
      <c r="E614" s="82" t="s">
        <v>3204</v>
      </c>
    </row>
    <row r="615" spans="1:5" ht="13.5" customHeight="1">
      <c r="A615" s="82" t="s">
        <v>2545</v>
      </c>
      <c r="B615" s="82" t="s">
        <v>2950</v>
      </c>
      <c r="C615" s="90" t="s">
        <v>2886</v>
      </c>
      <c r="D615" s="82" t="s">
        <v>2554</v>
      </c>
      <c r="E615" s="82" t="s">
        <v>3205</v>
      </c>
    </row>
    <row r="616" spans="1:5" ht="13.5" customHeight="1">
      <c r="A616" s="82" t="s">
        <v>2545</v>
      </c>
      <c r="B616" s="82" t="s">
        <v>2950</v>
      </c>
      <c r="C616" s="90" t="s">
        <v>2886</v>
      </c>
      <c r="D616" s="82" t="s">
        <v>2654</v>
      </c>
      <c r="E616" s="82" t="s">
        <v>3206</v>
      </c>
    </row>
    <row r="617" spans="1:5" ht="13.5" customHeight="1">
      <c r="A617" s="82" t="s">
        <v>2545</v>
      </c>
      <c r="B617" s="82" t="s">
        <v>2950</v>
      </c>
      <c r="C617" s="90" t="s">
        <v>2886</v>
      </c>
      <c r="D617" s="82" t="s">
        <v>2558</v>
      </c>
      <c r="E617" s="82" t="s">
        <v>3207</v>
      </c>
    </row>
    <row r="618" spans="1:5" ht="13.5" customHeight="1">
      <c r="A618" s="82" t="s">
        <v>2545</v>
      </c>
      <c r="B618" s="82" t="s">
        <v>2950</v>
      </c>
      <c r="C618" s="90" t="s">
        <v>2886</v>
      </c>
      <c r="D618" s="82" t="s">
        <v>2583</v>
      </c>
      <c r="E618" s="82" t="s">
        <v>3208</v>
      </c>
    </row>
    <row r="619" spans="1:5" ht="13.5" customHeight="1">
      <c r="A619" s="82" t="s">
        <v>2545</v>
      </c>
      <c r="B619" s="82" t="s">
        <v>2950</v>
      </c>
      <c r="C619" s="90" t="s">
        <v>2886</v>
      </c>
      <c r="D619" s="82" t="s">
        <v>2560</v>
      </c>
      <c r="E619" s="82" t="s">
        <v>3209</v>
      </c>
    </row>
    <row r="620" spans="1:5" ht="13.5" customHeight="1">
      <c r="A620" s="82" t="s">
        <v>2545</v>
      </c>
      <c r="B620" s="82" t="s">
        <v>2950</v>
      </c>
      <c r="C620" s="90" t="s">
        <v>2886</v>
      </c>
      <c r="D620" s="82" t="s">
        <v>2562</v>
      </c>
      <c r="E620" s="82" t="s">
        <v>3210</v>
      </c>
    </row>
    <row r="621" spans="1:5" ht="13.5" customHeight="1">
      <c r="A621" s="82" t="s">
        <v>2545</v>
      </c>
      <c r="B621" s="82" t="s">
        <v>2950</v>
      </c>
      <c r="C621" s="90" t="s">
        <v>2886</v>
      </c>
      <c r="D621" s="82" t="s">
        <v>2564</v>
      </c>
      <c r="E621" s="82" t="s">
        <v>3211</v>
      </c>
    </row>
    <row r="622" spans="1:5" ht="13.5" customHeight="1">
      <c r="A622" s="82" t="s">
        <v>2545</v>
      </c>
      <c r="B622" s="82" t="s">
        <v>2950</v>
      </c>
      <c r="C622" s="90" t="s">
        <v>2886</v>
      </c>
      <c r="D622" s="82" t="s">
        <v>2566</v>
      </c>
      <c r="E622" s="82" t="s">
        <v>3212</v>
      </c>
    </row>
    <row r="623" spans="1:5" ht="13.5" customHeight="1">
      <c r="A623" s="82" t="s">
        <v>2545</v>
      </c>
      <c r="B623" s="82" t="s">
        <v>2950</v>
      </c>
      <c r="C623" s="90" t="s">
        <v>2886</v>
      </c>
      <c r="D623" s="82" t="s">
        <v>2572</v>
      </c>
      <c r="E623" s="82" t="s">
        <v>3213</v>
      </c>
    </row>
    <row r="624" spans="1:5" ht="13.5" customHeight="1">
      <c r="A624" s="82" t="s">
        <v>2545</v>
      </c>
      <c r="B624" s="82" t="s">
        <v>2950</v>
      </c>
      <c r="C624" s="90" t="s">
        <v>2886</v>
      </c>
      <c r="D624" s="82" t="s">
        <v>2568</v>
      </c>
      <c r="E624" s="82" t="s">
        <v>3214</v>
      </c>
    </row>
    <row r="625" spans="1:5" ht="13.5" customHeight="1">
      <c r="A625" s="82" t="s">
        <v>2545</v>
      </c>
      <c r="B625" s="82" t="s">
        <v>2950</v>
      </c>
      <c r="C625" s="90" t="s">
        <v>2886</v>
      </c>
      <c r="D625" s="82" t="s">
        <v>2574</v>
      </c>
      <c r="E625" s="82" t="s">
        <v>3215</v>
      </c>
    </row>
    <row r="626" spans="1:5" ht="13.5" customHeight="1">
      <c r="A626" s="82" t="s">
        <v>2545</v>
      </c>
      <c r="B626" s="82" t="s">
        <v>2950</v>
      </c>
      <c r="C626" s="90" t="s">
        <v>2886</v>
      </c>
      <c r="D626" s="82" t="s">
        <v>2570</v>
      </c>
      <c r="E626" s="82" t="s">
        <v>3216</v>
      </c>
    </row>
    <row r="627" spans="1:5" ht="13.5" customHeight="1">
      <c r="A627" s="82" t="s">
        <v>2545</v>
      </c>
      <c r="B627" s="82" t="s">
        <v>2950</v>
      </c>
      <c r="C627" s="90" t="s">
        <v>2886</v>
      </c>
      <c r="D627" s="82" t="s">
        <v>2576</v>
      </c>
      <c r="E627" s="82" t="s">
        <v>3217</v>
      </c>
    </row>
    <row r="628" spans="1:5" ht="13.5" customHeight="1">
      <c r="A628" s="82" t="s">
        <v>2545</v>
      </c>
      <c r="B628" s="82" t="s">
        <v>2950</v>
      </c>
      <c r="C628" s="90" t="s">
        <v>2886</v>
      </c>
      <c r="D628" s="82" t="s">
        <v>635</v>
      </c>
      <c r="E628" s="82" t="s">
        <v>3218</v>
      </c>
    </row>
    <row r="629" spans="1:5" ht="13.5" customHeight="1">
      <c r="A629" s="82" t="s">
        <v>2545</v>
      </c>
      <c r="B629" s="82" t="s">
        <v>2950</v>
      </c>
      <c r="C629" s="90" t="s">
        <v>2886</v>
      </c>
      <c r="D629" s="82" t="s">
        <v>2579</v>
      </c>
      <c r="E629" s="82" t="s">
        <v>3219</v>
      </c>
    </row>
    <row r="630" spans="1:5" ht="13.5" customHeight="1">
      <c r="A630" s="82" t="s">
        <v>2545</v>
      </c>
      <c r="B630" s="82" t="s">
        <v>2950</v>
      </c>
      <c r="C630" s="90" t="s">
        <v>2886</v>
      </c>
      <c r="D630" s="82" t="s">
        <v>2581</v>
      </c>
      <c r="E630" s="82" t="s">
        <v>3220</v>
      </c>
    </row>
    <row r="631" spans="1:5" ht="13.5" customHeight="1">
      <c r="A631" s="82" t="s">
        <v>2545</v>
      </c>
      <c r="B631" s="82" t="s">
        <v>2950</v>
      </c>
      <c r="C631" s="90" t="s">
        <v>2886</v>
      </c>
      <c r="D631" s="82" t="s">
        <v>2585</v>
      </c>
      <c r="E631" s="82" t="s">
        <v>3221</v>
      </c>
    </row>
    <row r="632" spans="1:5" ht="13.5" customHeight="1">
      <c r="A632" s="82" t="s">
        <v>2545</v>
      </c>
      <c r="B632" s="82" t="s">
        <v>2950</v>
      </c>
      <c r="C632" s="82" t="s">
        <v>2907</v>
      </c>
      <c r="D632" s="82" t="s">
        <v>2548</v>
      </c>
      <c r="E632" s="82" t="s">
        <v>3222</v>
      </c>
    </row>
    <row r="633" spans="1:5" ht="13.5" customHeight="1">
      <c r="A633" s="82" t="s">
        <v>2545</v>
      </c>
      <c r="B633" s="82" t="s">
        <v>2950</v>
      </c>
      <c r="C633" s="82" t="s">
        <v>2907</v>
      </c>
      <c r="D633" s="82" t="s">
        <v>2550</v>
      </c>
      <c r="E633" s="82" t="s">
        <v>3223</v>
      </c>
    </row>
    <row r="634" spans="1:5" ht="13.5" customHeight="1">
      <c r="A634" s="82" t="s">
        <v>2545</v>
      </c>
      <c r="B634" s="82" t="s">
        <v>2950</v>
      </c>
      <c r="C634" s="82" t="s">
        <v>2907</v>
      </c>
      <c r="D634" s="82" t="s">
        <v>2552</v>
      </c>
      <c r="E634" s="82" t="s">
        <v>3224</v>
      </c>
    </row>
    <row r="635" spans="1:5" ht="13.5" customHeight="1">
      <c r="A635" s="82" t="s">
        <v>2545</v>
      </c>
      <c r="B635" s="82" t="s">
        <v>2950</v>
      </c>
      <c r="C635" s="82" t="s">
        <v>2907</v>
      </c>
      <c r="D635" s="82" t="s">
        <v>2554</v>
      </c>
      <c r="E635" s="82" t="s">
        <v>3225</v>
      </c>
    </row>
    <row r="636" spans="1:5" ht="13.5" customHeight="1">
      <c r="A636" s="82" t="s">
        <v>2545</v>
      </c>
      <c r="B636" s="82" t="s">
        <v>2950</v>
      </c>
      <c r="C636" s="82" t="s">
        <v>2907</v>
      </c>
      <c r="D636" s="82" t="s">
        <v>2654</v>
      </c>
      <c r="E636" s="82" t="s">
        <v>3226</v>
      </c>
    </row>
    <row r="637" spans="1:5" ht="13.5" customHeight="1">
      <c r="A637" s="82" t="s">
        <v>2545</v>
      </c>
      <c r="B637" s="82" t="s">
        <v>2950</v>
      </c>
      <c r="C637" s="82" t="s">
        <v>2907</v>
      </c>
      <c r="D637" s="82" t="s">
        <v>2558</v>
      </c>
      <c r="E637" s="82" t="s">
        <v>3227</v>
      </c>
    </row>
    <row r="638" spans="1:5" ht="13.5" customHeight="1">
      <c r="A638" s="82" t="s">
        <v>2545</v>
      </c>
      <c r="B638" s="82" t="s">
        <v>2950</v>
      </c>
      <c r="C638" s="82" t="s">
        <v>2907</v>
      </c>
      <c r="D638" s="82" t="s">
        <v>2583</v>
      </c>
      <c r="E638" s="82" t="s">
        <v>3228</v>
      </c>
    </row>
    <row r="639" spans="1:5" ht="13.5" customHeight="1">
      <c r="A639" s="82" t="s">
        <v>2545</v>
      </c>
      <c r="B639" s="82" t="s">
        <v>2950</v>
      </c>
      <c r="C639" s="82" t="s">
        <v>2907</v>
      </c>
      <c r="D639" s="82" t="s">
        <v>2560</v>
      </c>
      <c r="E639" s="82" t="s">
        <v>3229</v>
      </c>
    </row>
    <row r="640" spans="1:5" ht="13.5" customHeight="1">
      <c r="A640" s="82" t="s">
        <v>2545</v>
      </c>
      <c r="B640" s="82" t="s">
        <v>2950</v>
      </c>
      <c r="C640" s="82" t="s">
        <v>2907</v>
      </c>
      <c r="D640" s="82" t="s">
        <v>2562</v>
      </c>
      <c r="E640" s="82" t="s">
        <v>3230</v>
      </c>
    </row>
    <row r="641" spans="1:5" ht="13.5" customHeight="1">
      <c r="A641" s="82" t="s">
        <v>2545</v>
      </c>
      <c r="B641" s="82" t="s">
        <v>2950</v>
      </c>
      <c r="C641" s="82" t="s">
        <v>2907</v>
      </c>
      <c r="D641" s="82" t="s">
        <v>2564</v>
      </c>
      <c r="E641" s="82" t="s">
        <v>3231</v>
      </c>
    </row>
    <row r="642" spans="1:5" ht="13.5" customHeight="1">
      <c r="A642" s="82" t="s">
        <v>2545</v>
      </c>
      <c r="B642" s="82" t="s">
        <v>2950</v>
      </c>
      <c r="C642" s="82" t="s">
        <v>2907</v>
      </c>
      <c r="D642" s="82" t="s">
        <v>2566</v>
      </c>
      <c r="E642" s="82" t="s">
        <v>3232</v>
      </c>
    </row>
    <row r="643" spans="1:5" ht="13.5" customHeight="1">
      <c r="A643" s="82" t="s">
        <v>2545</v>
      </c>
      <c r="B643" s="82" t="s">
        <v>2950</v>
      </c>
      <c r="C643" s="82" t="s">
        <v>2907</v>
      </c>
      <c r="D643" s="82" t="s">
        <v>2572</v>
      </c>
      <c r="E643" s="82" t="s">
        <v>3233</v>
      </c>
    </row>
    <row r="644" spans="1:5" ht="13.5" customHeight="1">
      <c r="A644" s="82" t="s">
        <v>2545</v>
      </c>
      <c r="B644" s="82" t="s">
        <v>2950</v>
      </c>
      <c r="C644" s="82" t="s">
        <v>2907</v>
      </c>
      <c r="D644" s="82" t="s">
        <v>2568</v>
      </c>
      <c r="E644" s="82" t="s">
        <v>3234</v>
      </c>
    </row>
    <row r="645" spans="1:5" ht="13.5" customHeight="1">
      <c r="A645" s="82" t="s">
        <v>2545</v>
      </c>
      <c r="B645" s="82" t="s">
        <v>2950</v>
      </c>
      <c r="C645" s="82" t="s">
        <v>2907</v>
      </c>
      <c r="D645" s="82" t="s">
        <v>2574</v>
      </c>
      <c r="E645" s="82" t="s">
        <v>3235</v>
      </c>
    </row>
    <row r="646" spans="1:5" ht="13.5" customHeight="1">
      <c r="A646" s="82" t="s">
        <v>2545</v>
      </c>
      <c r="B646" s="82" t="s">
        <v>2950</v>
      </c>
      <c r="C646" s="82" t="s">
        <v>2907</v>
      </c>
      <c r="D646" s="82" t="s">
        <v>2570</v>
      </c>
      <c r="E646" s="82" t="s">
        <v>3236</v>
      </c>
    </row>
    <row r="647" spans="1:5" ht="13.5" customHeight="1">
      <c r="A647" s="82" t="s">
        <v>2545</v>
      </c>
      <c r="B647" s="82" t="s">
        <v>2950</v>
      </c>
      <c r="C647" s="82" t="s">
        <v>2907</v>
      </c>
      <c r="D647" s="82" t="s">
        <v>2576</v>
      </c>
      <c r="E647" s="82" t="s">
        <v>3237</v>
      </c>
    </row>
    <row r="648" spans="1:5" ht="13.5" customHeight="1">
      <c r="A648" s="82" t="s">
        <v>2545</v>
      </c>
      <c r="B648" s="82" t="s">
        <v>2950</v>
      </c>
      <c r="C648" s="82" t="s">
        <v>2907</v>
      </c>
      <c r="D648" s="82" t="s">
        <v>635</v>
      </c>
      <c r="E648" s="82" t="s">
        <v>3238</v>
      </c>
    </row>
    <row r="649" spans="1:5" ht="13.5" customHeight="1">
      <c r="A649" s="82" t="s">
        <v>2545</v>
      </c>
      <c r="B649" s="82" t="s">
        <v>2950</v>
      </c>
      <c r="C649" s="82" t="s">
        <v>2907</v>
      </c>
      <c r="D649" s="82" t="s">
        <v>2579</v>
      </c>
      <c r="E649" s="82" t="s">
        <v>3239</v>
      </c>
    </row>
    <row r="650" spans="1:5" ht="13.5" customHeight="1">
      <c r="A650" s="82" t="s">
        <v>2545</v>
      </c>
      <c r="B650" s="82" t="s">
        <v>2950</v>
      </c>
      <c r="C650" s="82" t="s">
        <v>2907</v>
      </c>
      <c r="D650" s="82" t="s">
        <v>2581</v>
      </c>
      <c r="E650" s="82" t="s">
        <v>3240</v>
      </c>
    </row>
    <row r="651" spans="1:5" ht="13.5" customHeight="1">
      <c r="A651" s="82" t="s">
        <v>2545</v>
      </c>
      <c r="B651" s="82" t="s">
        <v>2950</v>
      </c>
      <c r="C651" s="82" t="s">
        <v>2907</v>
      </c>
      <c r="D651" s="82" t="s">
        <v>2585</v>
      </c>
      <c r="E651" s="82" t="s">
        <v>3241</v>
      </c>
    </row>
    <row r="652" spans="1:5" ht="13.5" customHeight="1">
      <c r="A652" s="82" t="s">
        <v>2545</v>
      </c>
      <c r="B652" s="82" t="s">
        <v>2950</v>
      </c>
      <c r="C652" s="82" t="s">
        <v>635</v>
      </c>
      <c r="D652" s="82" t="s">
        <v>635</v>
      </c>
      <c r="E652" s="82" t="s">
        <v>3242</v>
      </c>
    </row>
    <row r="653" spans="1:5" ht="13.5" customHeight="1">
      <c r="A653" s="82" t="s">
        <v>2545</v>
      </c>
      <c r="B653" s="82" t="s">
        <v>2950</v>
      </c>
      <c r="C653" s="82" t="s">
        <v>2928</v>
      </c>
      <c r="D653" s="82" t="s">
        <v>2548</v>
      </c>
      <c r="E653" s="82" t="s">
        <v>3243</v>
      </c>
    </row>
    <row r="654" spans="1:5" ht="13.5" customHeight="1">
      <c r="A654" s="82" t="s">
        <v>2545</v>
      </c>
      <c r="B654" s="82" t="s">
        <v>2950</v>
      </c>
      <c r="C654" s="82" t="s">
        <v>2928</v>
      </c>
      <c r="D654" s="82" t="s">
        <v>2550</v>
      </c>
      <c r="E654" s="82" t="s">
        <v>3244</v>
      </c>
    </row>
    <row r="655" spans="1:5" ht="13.5" customHeight="1">
      <c r="A655" s="82" t="s">
        <v>2545</v>
      </c>
      <c r="B655" s="82" t="s">
        <v>2950</v>
      </c>
      <c r="C655" s="82" t="s">
        <v>2928</v>
      </c>
      <c r="D655" s="82" t="s">
        <v>2552</v>
      </c>
      <c r="E655" s="82" t="s">
        <v>3245</v>
      </c>
    </row>
    <row r="656" spans="1:5" ht="13.5" customHeight="1">
      <c r="A656" s="82" t="s">
        <v>2545</v>
      </c>
      <c r="B656" s="82" t="s">
        <v>2950</v>
      </c>
      <c r="C656" s="82" t="s">
        <v>2928</v>
      </c>
      <c r="D656" s="82" t="s">
        <v>2554</v>
      </c>
      <c r="E656" s="82" t="s">
        <v>3246</v>
      </c>
    </row>
    <row r="657" spans="1:5" ht="13.5" customHeight="1">
      <c r="A657" s="82" t="s">
        <v>2545</v>
      </c>
      <c r="B657" s="82" t="s">
        <v>2950</v>
      </c>
      <c r="C657" s="82" t="s">
        <v>2928</v>
      </c>
      <c r="D657" s="82" t="s">
        <v>2654</v>
      </c>
      <c r="E657" s="82" t="s">
        <v>3247</v>
      </c>
    </row>
    <row r="658" spans="1:5" ht="13.5" customHeight="1">
      <c r="A658" s="82" t="s">
        <v>2545</v>
      </c>
      <c r="B658" s="82" t="s">
        <v>2950</v>
      </c>
      <c r="C658" s="82" t="s">
        <v>2928</v>
      </c>
      <c r="D658" s="82" t="s">
        <v>2558</v>
      </c>
      <c r="E658" s="82" t="s">
        <v>3248</v>
      </c>
    </row>
    <row r="659" spans="1:5" ht="13.5" customHeight="1">
      <c r="A659" s="82" t="s">
        <v>2545</v>
      </c>
      <c r="B659" s="82" t="s">
        <v>2950</v>
      </c>
      <c r="C659" s="82" t="s">
        <v>2928</v>
      </c>
      <c r="D659" s="82" t="s">
        <v>2583</v>
      </c>
      <c r="E659" s="82" t="s">
        <v>3249</v>
      </c>
    </row>
    <row r="660" spans="1:5" ht="13.5" customHeight="1">
      <c r="A660" s="82" t="s">
        <v>2545</v>
      </c>
      <c r="B660" s="82" t="s">
        <v>2950</v>
      </c>
      <c r="C660" s="82" t="s">
        <v>2928</v>
      </c>
      <c r="D660" s="82" t="s">
        <v>2560</v>
      </c>
      <c r="E660" s="82" t="s">
        <v>3250</v>
      </c>
    </row>
    <row r="661" spans="1:5" ht="13.5" customHeight="1">
      <c r="A661" s="82" t="s">
        <v>2545</v>
      </c>
      <c r="B661" s="82" t="s">
        <v>2950</v>
      </c>
      <c r="C661" s="82" t="s">
        <v>2928</v>
      </c>
      <c r="D661" s="82" t="s">
        <v>2562</v>
      </c>
      <c r="E661" s="82" t="s">
        <v>3251</v>
      </c>
    </row>
    <row r="662" spans="1:5" ht="13.5" customHeight="1">
      <c r="A662" s="82" t="s">
        <v>2545</v>
      </c>
      <c r="B662" s="82" t="s">
        <v>2950</v>
      </c>
      <c r="C662" s="82" t="s">
        <v>2928</v>
      </c>
      <c r="D662" s="82" t="s">
        <v>2564</v>
      </c>
      <c r="E662" s="82" t="s">
        <v>3252</v>
      </c>
    </row>
    <row r="663" spans="1:5" ht="13.5" customHeight="1">
      <c r="A663" s="82" t="s">
        <v>2545</v>
      </c>
      <c r="B663" s="82" t="s">
        <v>2950</v>
      </c>
      <c r="C663" s="82" t="s">
        <v>2928</v>
      </c>
      <c r="D663" s="82" t="s">
        <v>2566</v>
      </c>
      <c r="E663" s="82" t="s">
        <v>3253</v>
      </c>
    </row>
    <row r="664" spans="1:5" ht="13.5" customHeight="1">
      <c r="A664" s="82" t="s">
        <v>2545</v>
      </c>
      <c r="B664" s="82" t="s">
        <v>2950</v>
      </c>
      <c r="C664" s="82" t="s">
        <v>2928</v>
      </c>
      <c r="D664" s="82" t="s">
        <v>2572</v>
      </c>
      <c r="E664" s="82" t="s">
        <v>3254</v>
      </c>
    </row>
    <row r="665" spans="1:5" ht="13.5" customHeight="1">
      <c r="A665" s="82" t="s">
        <v>2545</v>
      </c>
      <c r="B665" s="82" t="s">
        <v>2950</v>
      </c>
      <c r="C665" s="82" t="s">
        <v>2928</v>
      </c>
      <c r="D665" s="82" t="s">
        <v>2568</v>
      </c>
      <c r="E665" s="82" t="s">
        <v>3255</v>
      </c>
    </row>
    <row r="666" spans="1:5" ht="13.5" customHeight="1">
      <c r="A666" s="82" t="s">
        <v>2545</v>
      </c>
      <c r="B666" s="82" t="s">
        <v>2950</v>
      </c>
      <c r="C666" s="82" t="s">
        <v>2928</v>
      </c>
      <c r="D666" s="82" t="s">
        <v>2574</v>
      </c>
      <c r="E666" s="82" t="s">
        <v>3256</v>
      </c>
    </row>
    <row r="667" spans="1:5" ht="13.5" customHeight="1">
      <c r="A667" s="82" t="s">
        <v>2545</v>
      </c>
      <c r="B667" s="82" t="s">
        <v>2950</v>
      </c>
      <c r="C667" s="82" t="s">
        <v>2928</v>
      </c>
      <c r="D667" s="82" t="s">
        <v>2570</v>
      </c>
      <c r="E667" s="82" t="s">
        <v>3257</v>
      </c>
    </row>
    <row r="668" spans="1:5" ht="13.5" customHeight="1">
      <c r="A668" s="82" t="s">
        <v>2545</v>
      </c>
      <c r="B668" s="82" t="s">
        <v>2950</v>
      </c>
      <c r="C668" s="82" t="s">
        <v>2928</v>
      </c>
      <c r="D668" s="82" t="s">
        <v>2576</v>
      </c>
      <c r="E668" s="82" t="s">
        <v>3258</v>
      </c>
    </row>
    <row r="669" spans="1:5" ht="13.5" customHeight="1">
      <c r="A669" s="82" t="s">
        <v>2545</v>
      </c>
      <c r="B669" s="82" t="s">
        <v>2950</v>
      </c>
      <c r="C669" s="82" t="s">
        <v>2928</v>
      </c>
      <c r="D669" s="82" t="s">
        <v>635</v>
      </c>
      <c r="E669" s="82" t="s">
        <v>3259</v>
      </c>
    </row>
    <row r="670" spans="1:5" ht="13.5" customHeight="1">
      <c r="A670" s="82" t="s">
        <v>2545</v>
      </c>
      <c r="B670" s="82" t="s">
        <v>2950</v>
      </c>
      <c r="C670" s="82" t="s">
        <v>2928</v>
      </c>
      <c r="D670" s="82" t="s">
        <v>2579</v>
      </c>
      <c r="E670" s="82" t="s">
        <v>3260</v>
      </c>
    </row>
    <row r="671" spans="1:5" ht="13.5" customHeight="1">
      <c r="A671" s="82" t="s">
        <v>2545</v>
      </c>
      <c r="B671" s="82" t="s">
        <v>2950</v>
      </c>
      <c r="C671" s="82" t="s">
        <v>2928</v>
      </c>
      <c r="D671" s="82" t="s">
        <v>2581</v>
      </c>
      <c r="E671" s="82" t="s">
        <v>3261</v>
      </c>
    </row>
    <row r="672" spans="1:5" ht="13.5" customHeight="1">
      <c r="A672" s="82" t="s">
        <v>2545</v>
      </c>
      <c r="B672" s="82" t="s">
        <v>2950</v>
      </c>
      <c r="C672" s="82" t="s">
        <v>2928</v>
      </c>
      <c r="D672" s="82" t="s">
        <v>2585</v>
      </c>
      <c r="E672" s="82" t="s">
        <v>3262</v>
      </c>
    </row>
    <row r="673" spans="1:5" ht="13.5" customHeight="1">
      <c r="A673" s="82" t="s">
        <v>2545</v>
      </c>
      <c r="B673" s="82" t="s">
        <v>3263</v>
      </c>
      <c r="C673" s="82" t="s">
        <v>3264</v>
      </c>
      <c r="D673" s="82" t="s">
        <v>2548</v>
      </c>
      <c r="E673" s="82" t="s">
        <v>3265</v>
      </c>
    </row>
    <row r="674" spans="1:5" ht="13.5" customHeight="1">
      <c r="A674" s="82" t="s">
        <v>2545</v>
      </c>
      <c r="B674" s="82" t="s">
        <v>3266</v>
      </c>
      <c r="C674" s="82" t="s">
        <v>3267</v>
      </c>
      <c r="D674" s="82" t="s">
        <v>2550</v>
      </c>
      <c r="E674" s="82" t="s">
        <v>3268</v>
      </c>
    </row>
    <row r="675" spans="1:5" ht="13.5" customHeight="1">
      <c r="A675" s="82" t="s">
        <v>2545</v>
      </c>
      <c r="B675" s="82" t="s">
        <v>3266</v>
      </c>
      <c r="C675" s="82" t="s">
        <v>3267</v>
      </c>
      <c r="D675" s="82" t="s">
        <v>2552</v>
      </c>
      <c r="E675" s="82" t="s">
        <v>3269</v>
      </c>
    </row>
    <row r="676" spans="1:5" ht="13.5" customHeight="1">
      <c r="A676" s="82" t="s">
        <v>2545</v>
      </c>
      <c r="B676" s="82" t="s">
        <v>3266</v>
      </c>
      <c r="C676" s="82" t="s">
        <v>3267</v>
      </c>
      <c r="D676" s="82" t="s">
        <v>2554</v>
      </c>
      <c r="E676" s="82" t="s">
        <v>3270</v>
      </c>
    </row>
    <row r="677" spans="1:5" ht="13.5" customHeight="1">
      <c r="A677" s="82" t="s">
        <v>2545</v>
      </c>
      <c r="B677" s="82" t="s">
        <v>3266</v>
      </c>
      <c r="C677" s="82" t="s">
        <v>3267</v>
      </c>
      <c r="D677" s="82" t="s">
        <v>2654</v>
      </c>
      <c r="E677" s="82" t="s">
        <v>3271</v>
      </c>
    </row>
    <row r="678" spans="1:5" ht="13.5" customHeight="1">
      <c r="A678" s="82" t="s">
        <v>2545</v>
      </c>
      <c r="B678" s="82" t="s">
        <v>3266</v>
      </c>
      <c r="C678" s="82" t="s">
        <v>3267</v>
      </c>
      <c r="D678" s="82" t="s">
        <v>2558</v>
      </c>
      <c r="E678" s="82" t="s">
        <v>3272</v>
      </c>
    </row>
    <row r="679" spans="1:5" ht="13.5" customHeight="1">
      <c r="A679" s="82" t="s">
        <v>2545</v>
      </c>
      <c r="B679" s="82" t="s">
        <v>3266</v>
      </c>
      <c r="C679" s="82" t="s">
        <v>3267</v>
      </c>
      <c r="D679" s="82" t="s">
        <v>2583</v>
      </c>
      <c r="E679" s="82" t="s">
        <v>3273</v>
      </c>
    </row>
    <row r="680" spans="1:5" ht="13.5" customHeight="1">
      <c r="A680" s="82" t="s">
        <v>2545</v>
      </c>
      <c r="B680" s="82" t="s">
        <v>3266</v>
      </c>
      <c r="C680" s="82" t="s">
        <v>3267</v>
      </c>
      <c r="D680" s="82" t="s">
        <v>2560</v>
      </c>
      <c r="E680" s="82" t="s">
        <v>3274</v>
      </c>
    </row>
    <row r="681" spans="1:5" ht="13.5" customHeight="1">
      <c r="A681" s="82" t="s">
        <v>2545</v>
      </c>
      <c r="B681" s="82" t="s">
        <v>3266</v>
      </c>
      <c r="C681" s="82" t="s">
        <v>3267</v>
      </c>
      <c r="D681" s="82" t="s">
        <v>2562</v>
      </c>
      <c r="E681" s="82" t="s">
        <v>3275</v>
      </c>
    </row>
    <row r="682" spans="1:5" ht="13.5" customHeight="1">
      <c r="A682" s="82" t="s">
        <v>2545</v>
      </c>
      <c r="B682" s="82" t="s">
        <v>3266</v>
      </c>
      <c r="C682" s="82" t="s">
        <v>3267</v>
      </c>
      <c r="D682" s="82" t="s">
        <v>2564</v>
      </c>
      <c r="E682" s="82" t="s">
        <v>3276</v>
      </c>
    </row>
    <row r="683" spans="1:5" ht="13.5" customHeight="1">
      <c r="A683" s="82" t="s">
        <v>2545</v>
      </c>
      <c r="B683" s="82" t="s">
        <v>3266</v>
      </c>
      <c r="C683" s="82" t="s">
        <v>3267</v>
      </c>
      <c r="D683" s="82" t="s">
        <v>2566</v>
      </c>
      <c r="E683" s="82" t="s">
        <v>3277</v>
      </c>
    </row>
    <row r="684" spans="1:5" ht="13.5" customHeight="1">
      <c r="A684" s="82" t="s">
        <v>2545</v>
      </c>
      <c r="B684" s="82" t="s">
        <v>3266</v>
      </c>
      <c r="C684" s="82" t="s">
        <v>3267</v>
      </c>
      <c r="D684" s="82" t="s">
        <v>2572</v>
      </c>
      <c r="E684" s="82" t="s">
        <v>3278</v>
      </c>
    </row>
    <row r="685" spans="1:5" ht="13.5" customHeight="1">
      <c r="A685" s="82" t="s">
        <v>2545</v>
      </c>
      <c r="B685" s="82" t="s">
        <v>3266</v>
      </c>
      <c r="C685" s="82" t="s">
        <v>3267</v>
      </c>
      <c r="D685" s="82" t="s">
        <v>2568</v>
      </c>
      <c r="E685" s="82" t="s">
        <v>3279</v>
      </c>
    </row>
    <row r="686" spans="1:5" ht="13.5" customHeight="1">
      <c r="A686" s="82" t="s">
        <v>2545</v>
      </c>
      <c r="B686" s="82" t="s">
        <v>3266</v>
      </c>
      <c r="C686" s="82" t="s">
        <v>3267</v>
      </c>
      <c r="D686" s="82" t="s">
        <v>2574</v>
      </c>
      <c r="E686" s="82" t="s">
        <v>3280</v>
      </c>
    </row>
    <row r="687" spans="1:5" ht="13.5" customHeight="1">
      <c r="A687" s="82" t="s">
        <v>2545</v>
      </c>
      <c r="B687" s="82" t="s">
        <v>3266</v>
      </c>
      <c r="C687" s="82" t="s">
        <v>3267</v>
      </c>
      <c r="D687" s="82" t="s">
        <v>2570</v>
      </c>
      <c r="E687" s="82" t="s">
        <v>3281</v>
      </c>
    </row>
    <row r="688" spans="1:5" ht="13.5" customHeight="1">
      <c r="A688" s="82" t="s">
        <v>2545</v>
      </c>
      <c r="B688" s="82" t="s">
        <v>3266</v>
      </c>
      <c r="C688" s="82" t="s">
        <v>3267</v>
      </c>
      <c r="D688" s="82" t="s">
        <v>2667</v>
      </c>
      <c r="E688" s="82" t="s">
        <v>3282</v>
      </c>
    </row>
    <row r="689" spans="1:5" ht="13.5" customHeight="1">
      <c r="A689" s="82" t="s">
        <v>2545</v>
      </c>
      <c r="B689" s="82" t="s">
        <v>3263</v>
      </c>
      <c r="C689" s="82" t="s">
        <v>3264</v>
      </c>
      <c r="D689" s="82" t="s">
        <v>635</v>
      </c>
      <c r="E689" s="82" t="s">
        <v>3283</v>
      </c>
    </row>
    <row r="690" spans="1:5" ht="13.5" customHeight="1">
      <c r="A690" s="82" t="s">
        <v>2545</v>
      </c>
      <c r="B690" s="82" t="s">
        <v>3266</v>
      </c>
      <c r="C690" s="82" t="s">
        <v>3267</v>
      </c>
      <c r="D690" s="82" t="s">
        <v>2579</v>
      </c>
      <c r="E690" s="82" t="s">
        <v>3284</v>
      </c>
    </row>
    <row r="691" spans="1:5" ht="13.5" customHeight="1">
      <c r="A691" s="82" t="s">
        <v>2545</v>
      </c>
      <c r="B691" s="82" t="s">
        <v>3266</v>
      </c>
      <c r="C691" s="82" t="s">
        <v>3267</v>
      </c>
      <c r="D691" s="82" t="s">
        <v>2581</v>
      </c>
      <c r="E691" s="82" t="s">
        <v>3285</v>
      </c>
    </row>
    <row r="692" spans="1:5" ht="13.5" customHeight="1">
      <c r="A692" s="82" t="s">
        <v>2545</v>
      </c>
      <c r="B692" s="82" t="s">
        <v>3266</v>
      </c>
      <c r="C692" s="82" t="s">
        <v>3267</v>
      </c>
      <c r="D692" s="82" t="s">
        <v>2585</v>
      </c>
      <c r="E692" s="82" t="s">
        <v>3286</v>
      </c>
    </row>
    <row r="693" spans="1:5" ht="13.5" customHeight="1">
      <c r="A693" s="82" t="s">
        <v>2545</v>
      </c>
      <c r="B693" s="82" t="s">
        <v>3266</v>
      </c>
      <c r="C693" s="82" t="s">
        <v>3287</v>
      </c>
      <c r="D693" s="82" t="s">
        <v>2548</v>
      </c>
      <c r="E693" s="82" t="s">
        <v>3288</v>
      </c>
    </row>
    <row r="694" spans="1:5" ht="13.5" customHeight="1">
      <c r="A694" s="82" t="s">
        <v>2545</v>
      </c>
      <c r="B694" s="82" t="s">
        <v>3266</v>
      </c>
      <c r="C694" s="82" t="s">
        <v>3287</v>
      </c>
      <c r="D694" s="82" t="s">
        <v>2550</v>
      </c>
      <c r="E694" s="82" t="s">
        <v>3289</v>
      </c>
    </row>
    <row r="695" spans="1:5" ht="13.5" customHeight="1">
      <c r="A695" s="82" t="s">
        <v>2545</v>
      </c>
      <c r="B695" s="82" t="s">
        <v>3266</v>
      </c>
      <c r="C695" s="82" t="s">
        <v>3287</v>
      </c>
      <c r="D695" s="82" t="s">
        <v>2552</v>
      </c>
      <c r="E695" s="82" t="s">
        <v>3290</v>
      </c>
    </row>
    <row r="696" spans="1:5" ht="13.5" customHeight="1">
      <c r="A696" s="82" t="s">
        <v>2545</v>
      </c>
      <c r="B696" s="82" t="s">
        <v>3266</v>
      </c>
      <c r="C696" s="82" t="s">
        <v>3287</v>
      </c>
      <c r="D696" s="82" t="s">
        <v>2554</v>
      </c>
      <c r="E696" s="82" t="s">
        <v>3291</v>
      </c>
    </row>
    <row r="697" spans="1:5" ht="13.5" customHeight="1">
      <c r="A697" s="82" t="s">
        <v>2545</v>
      </c>
      <c r="B697" s="82" t="s">
        <v>3266</v>
      </c>
      <c r="C697" s="82" t="s">
        <v>3287</v>
      </c>
      <c r="D697" s="82" t="s">
        <v>2654</v>
      </c>
      <c r="E697" s="82" t="s">
        <v>3292</v>
      </c>
    </row>
    <row r="698" spans="1:5" ht="13.5" customHeight="1">
      <c r="A698" s="82" t="s">
        <v>2545</v>
      </c>
      <c r="B698" s="82" t="s">
        <v>3266</v>
      </c>
      <c r="C698" s="82" t="s">
        <v>3287</v>
      </c>
      <c r="D698" s="82" t="s">
        <v>2558</v>
      </c>
      <c r="E698" s="82" t="s">
        <v>3293</v>
      </c>
    </row>
    <row r="699" spans="1:5" ht="13.5" customHeight="1">
      <c r="A699" s="82" t="s">
        <v>2545</v>
      </c>
      <c r="B699" s="82" t="s">
        <v>3266</v>
      </c>
      <c r="C699" s="82" t="s">
        <v>3287</v>
      </c>
      <c r="D699" s="82" t="s">
        <v>2583</v>
      </c>
      <c r="E699" s="82" t="s">
        <v>3294</v>
      </c>
    </row>
    <row r="700" spans="1:5" ht="13.5" customHeight="1">
      <c r="A700" s="82" t="s">
        <v>2545</v>
      </c>
      <c r="B700" s="82" t="s">
        <v>3266</v>
      </c>
      <c r="C700" s="82" t="s">
        <v>3287</v>
      </c>
      <c r="D700" s="82" t="s">
        <v>2560</v>
      </c>
      <c r="E700" s="82" t="s">
        <v>3295</v>
      </c>
    </row>
    <row r="701" spans="1:5" ht="13.5" customHeight="1">
      <c r="A701" s="82" t="s">
        <v>2545</v>
      </c>
      <c r="B701" s="82" t="s">
        <v>3266</v>
      </c>
      <c r="C701" s="82" t="s">
        <v>3287</v>
      </c>
      <c r="D701" s="82" t="s">
        <v>2562</v>
      </c>
      <c r="E701" s="82" t="s">
        <v>3296</v>
      </c>
    </row>
    <row r="702" spans="1:5" ht="13.5" customHeight="1">
      <c r="A702" s="82" t="s">
        <v>2545</v>
      </c>
      <c r="B702" s="82" t="s">
        <v>3266</v>
      </c>
      <c r="C702" s="82" t="s">
        <v>3287</v>
      </c>
      <c r="D702" s="82" t="s">
        <v>2564</v>
      </c>
      <c r="E702" s="82" t="s">
        <v>3297</v>
      </c>
    </row>
    <row r="703" spans="1:5" ht="13.5" customHeight="1">
      <c r="A703" s="82" t="s">
        <v>2545</v>
      </c>
      <c r="B703" s="82" t="s">
        <v>3266</v>
      </c>
      <c r="C703" s="82" t="s">
        <v>3287</v>
      </c>
      <c r="D703" s="82" t="s">
        <v>2566</v>
      </c>
      <c r="E703" s="82" t="s">
        <v>3298</v>
      </c>
    </row>
    <row r="704" spans="1:5" ht="13.5" customHeight="1">
      <c r="A704" s="82" t="s">
        <v>2545</v>
      </c>
      <c r="B704" s="82" t="s">
        <v>3266</v>
      </c>
      <c r="C704" s="82" t="s">
        <v>3287</v>
      </c>
      <c r="D704" s="82" t="s">
        <v>2572</v>
      </c>
      <c r="E704" s="82" t="s">
        <v>3299</v>
      </c>
    </row>
    <row r="705" spans="1:5" ht="13.5" customHeight="1">
      <c r="A705" s="82" t="s">
        <v>2545</v>
      </c>
      <c r="B705" s="82" t="s">
        <v>3266</v>
      </c>
      <c r="C705" s="82" t="s">
        <v>3287</v>
      </c>
      <c r="D705" s="82" t="s">
        <v>2568</v>
      </c>
      <c r="E705" s="82" t="s">
        <v>3300</v>
      </c>
    </row>
    <row r="706" spans="1:5" ht="13.5" customHeight="1">
      <c r="A706" s="82" t="s">
        <v>2545</v>
      </c>
      <c r="B706" s="82" t="s">
        <v>3266</v>
      </c>
      <c r="C706" s="82" t="s">
        <v>3287</v>
      </c>
      <c r="D706" s="82" t="s">
        <v>2574</v>
      </c>
      <c r="E706" s="82" t="s">
        <v>3301</v>
      </c>
    </row>
    <row r="707" spans="1:5" ht="13.5" customHeight="1">
      <c r="A707" s="82" t="s">
        <v>2545</v>
      </c>
      <c r="B707" s="82" t="s">
        <v>3266</v>
      </c>
      <c r="C707" s="82" t="s">
        <v>3287</v>
      </c>
      <c r="D707" s="82" t="s">
        <v>2570</v>
      </c>
      <c r="E707" s="82" t="s">
        <v>3302</v>
      </c>
    </row>
    <row r="708" spans="1:5" ht="13.5" customHeight="1">
      <c r="A708" s="82" t="s">
        <v>2545</v>
      </c>
      <c r="B708" s="82" t="s">
        <v>3266</v>
      </c>
      <c r="C708" s="82" t="s">
        <v>3287</v>
      </c>
      <c r="D708" s="82" t="s">
        <v>2576</v>
      </c>
      <c r="E708" s="82" t="s">
        <v>3303</v>
      </c>
    </row>
    <row r="709" spans="1:5" ht="13.5" customHeight="1">
      <c r="A709" s="82" t="s">
        <v>2545</v>
      </c>
      <c r="B709" s="82" t="s">
        <v>3266</v>
      </c>
      <c r="C709" s="82" t="s">
        <v>3287</v>
      </c>
      <c r="D709" s="82" t="s">
        <v>635</v>
      </c>
      <c r="E709" s="82" t="s">
        <v>3304</v>
      </c>
    </row>
    <row r="710" spans="1:5" ht="13.5" customHeight="1">
      <c r="A710" s="82" t="s">
        <v>2545</v>
      </c>
      <c r="B710" s="82" t="s">
        <v>3266</v>
      </c>
      <c r="C710" s="82" t="s">
        <v>3287</v>
      </c>
      <c r="D710" s="82" t="s">
        <v>2579</v>
      </c>
      <c r="E710" s="82" t="s">
        <v>3305</v>
      </c>
    </row>
    <row r="711" spans="1:5" ht="13.5" customHeight="1">
      <c r="A711" s="82" t="s">
        <v>2545</v>
      </c>
      <c r="B711" s="82" t="s">
        <v>3266</v>
      </c>
      <c r="C711" s="82" t="s">
        <v>3287</v>
      </c>
      <c r="D711" s="82" t="s">
        <v>2581</v>
      </c>
      <c r="E711" s="82" t="s">
        <v>3306</v>
      </c>
    </row>
    <row r="712" spans="1:5" ht="13.5" customHeight="1">
      <c r="A712" s="82" t="s">
        <v>2545</v>
      </c>
      <c r="B712" s="82" t="s">
        <v>3266</v>
      </c>
      <c r="C712" s="82" t="s">
        <v>3287</v>
      </c>
      <c r="D712" s="82" t="s">
        <v>2585</v>
      </c>
      <c r="E712" s="82" t="s">
        <v>3307</v>
      </c>
    </row>
    <row r="713" spans="1:5" ht="13.5" customHeight="1">
      <c r="A713" s="82" t="s">
        <v>2545</v>
      </c>
      <c r="B713" s="82" t="s">
        <v>3266</v>
      </c>
      <c r="C713" s="82" t="s">
        <v>3308</v>
      </c>
      <c r="D713" s="82" t="s">
        <v>2548</v>
      </c>
      <c r="E713" s="82" t="s">
        <v>3309</v>
      </c>
    </row>
    <row r="714" spans="1:5" ht="13.5" customHeight="1">
      <c r="A714" s="82" t="s">
        <v>2545</v>
      </c>
      <c r="B714" s="82" t="s">
        <v>3266</v>
      </c>
      <c r="C714" s="82" t="s">
        <v>3308</v>
      </c>
      <c r="D714" s="82" t="s">
        <v>2550</v>
      </c>
      <c r="E714" s="82" t="s">
        <v>3310</v>
      </c>
    </row>
    <row r="715" spans="1:5" ht="13.5" customHeight="1">
      <c r="A715" s="82" t="s">
        <v>2545</v>
      </c>
      <c r="B715" s="82" t="s">
        <v>3266</v>
      </c>
      <c r="C715" s="82" t="s">
        <v>3308</v>
      </c>
      <c r="D715" s="82" t="s">
        <v>2552</v>
      </c>
      <c r="E715" s="82" t="s">
        <v>3311</v>
      </c>
    </row>
    <row r="716" spans="1:5" ht="13.5" customHeight="1">
      <c r="A716" s="82" t="s">
        <v>2545</v>
      </c>
      <c r="B716" s="82" t="s">
        <v>3266</v>
      </c>
      <c r="C716" s="82" t="s">
        <v>3308</v>
      </c>
      <c r="D716" s="82" t="s">
        <v>2554</v>
      </c>
      <c r="E716" s="82" t="s">
        <v>3312</v>
      </c>
    </row>
    <row r="717" spans="1:5" ht="13.5" customHeight="1">
      <c r="A717" s="82" t="s">
        <v>2545</v>
      </c>
      <c r="B717" s="82" t="s">
        <v>3266</v>
      </c>
      <c r="C717" s="82" t="s">
        <v>3308</v>
      </c>
      <c r="D717" s="82" t="s">
        <v>2654</v>
      </c>
      <c r="E717" s="82" t="s">
        <v>3313</v>
      </c>
    </row>
    <row r="718" spans="1:5" ht="13.5" customHeight="1">
      <c r="A718" s="82" t="s">
        <v>2545</v>
      </c>
      <c r="B718" s="82" t="s">
        <v>3266</v>
      </c>
      <c r="C718" s="82" t="s">
        <v>3308</v>
      </c>
      <c r="D718" s="82" t="s">
        <v>2558</v>
      </c>
      <c r="E718" s="82" t="s">
        <v>3314</v>
      </c>
    </row>
    <row r="719" spans="1:5" ht="13.5" customHeight="1">
      <c r="A719" s="82" t="s">
        <v>2545</v>
      </c>
      <c r="B719" s="82" t="s">
        <v>3266</v>
      </c>
      <c r="C719" s="82" t="s">
        <v>3308</v>
      </c>
      <c r="D719" s="82" t="s">
        <v>2583</v>
      </c>
      <c r="E719" s="82" t="s">
        <v>3315</v>
      </c>
    </row>
    <row r="720" spans="1:5" ht="13.5" customHeight="1">
      <c r="A720" s="82" t="s">
        <v>2545</v>
      </c>
      <c r="B720" s="82" t="s">
        <v>3266</v>
      </c>
      <c r="C720" s="82" t="s">
        <v>3308</v>
      </c>
      <c r="D720" s="82" t="s">
        <v>2560</v>
      </c>
      <c r="E720" s="82" t="s">
        <v>3316</v>
      </c>
    </row>
    <row r="721" spans="1:5" ht="13.5" customHeight="1">
      <c r="A721" s="82" t="s">
        <v>2545</v>
      </c>
      <c r="B721" s="82" t="s">
        <v>3266</v>
      </c>
      <c r="C721" s="82" t="s">
        <v>3308</v>
      </c>
      <c r="D721" s="82" t="s">
        <v>2562</v>
      </c>
      <c r="E721" s="82" t="s">
        <v>3317</v>
      </c>
    </row>
    <row r="722" spans="1:5" ht="13.5" customHeight="1">
      <c r="A722" s="82" t="s">
        <v>2545</v>
      </c>
      <c r="B722" s="82" t="s">
        <v>3266</v>
      </c>
      <c r="C722" s="82" t="s">
        <v>3308</v>
      </c>
      <c r="D722" s="82" t="s">
        <v>2564</v>
      </c>
      <c r="E722" s="82" t="s">
        <v>3318</v>
      </c>
    </row>
    <row r="723" spans="1:5" ht="13.5" customHeight="1">
      <c r="A723" s="82" t="s">
        <v>2545</v>
      </c>
      <c r="B723" s="82" t="s">
        <v>3266</v>
      </c>
      <c r="C723" s="82" t="s">
        <v>3308</v>
      </c>
      <c r="D723" s="82" t="s">
        <v>2566</v>
      </c>
      <c r="E723" s="82" t="s">
        <v>3319</v>
      </c>
    </row>
    <row r="724" spans="1:5" ht="13.5" customHeight="1">
      <c r="A724" s="82" t="s">
        <v>2545</v>
      </c>
      <c r="B724" s="82" t="s">
        <v>3266</v>
      </c>
      <c r="C724" s="82" t="s">
        <v>3308</v>
      </c>
      <c r="D724" s="82" t="s">
        <v>2572</v>
      </c>
      <c r="E724" s="82" t="s">
        <v>3320</v>
      </c>
    </row>
    <row r="725" spans="1:5" ht="13.5" customHeight="1">
      <c r="A725" s="82" t="s">
        <v>2545</v>
      </c>
      <c r="B725" s="82" t="s">
        <v>3266</v>
      </c>
      <c r="C725" s="82" t="s">
        <v>3308</v>
      </c>
      <c r="D725" s="82" t="s">
        <v>2568</v>
      </c>
      <c r="E725" s="82" t="s">
        <v>3321</v>
      </c>
    </row>
    <row r="726" spans="1:5" ht="13.5" customHeight="1">
      <c r="A726" s="82" t="s">
        <v>2545</v>
      </c>
      <c r="B726" s="82" t="s">
        <v>3266</v>
      </c>
      <c r="C726" s="82" t="s">
        <v>3308</v>
      </c>
      <c r="D726" s="82" t="s">
        <v>2574</v>
      </c>
      <c r="E726" s="82" t="s">
        <v>3322</v>
      </c>
    </row>
    <row r="727" spans="1:5" ht="13.5" customHeight="1">
      <c r="A727" s="82" t="s">
        <v>2545</v>
      </c>
      <c r="B727" s="82" t="s">
        <v>3266</v>
      </c>
      <c r="C727" s="82" t="s">
        <v>3308</v>
      </c>
      <c r="D727" s="82" t="s">
        <v>2570</v>
      </c>
      <c r="E727" s="82" t="s">
        <v>3323</v>
      </c>
    </row>
    <row r="728" spans="1:5" ht="13.5" customHeight="1">
      <c r="A728" s="82" t="s">
        <v>2545</v>
      </c>
      <c r="B728" s="82" t="s">
        <v>3266</v>
      </c>
      <c r="C728" s="82" t="s">
        <v>3308</v>
      </c>
      <c r="D728" s="82" t="s">
        <v>2576</v>
      </c>
      <c r="E728" s="82" t="s">
        <v>3324</v>
      </c>
    </row>
    <row r="729" spans="1:5" ht="13.5" customHeight="1">
      <c r="A729" s="82" t="s">
        <v>2545</v>
      </c>
      <c r="B729" s="82" t="s">
        <v>3266</v>
      </c>
      <c r="C729" s="82" t="s">
        <v>3308</v>
      </c>
      <c r="D729" s="82" t="s">
        <v>635</v>
      </c>
      <c r="E729" s="82" t="s">
        <v>3325</v>
      </c>
    </row>
    <row r="730" spans="1:5" ht="13.5" customHeight="1">
      <c r="A730" s="82" t="s">
        <v>2545</v>
      </c>
      <c r="B730" s="82" t="s">
        <v>3266</v>
      </c>
      <c r="C730" s="82" t="s">
        <v>3308</v>
      </c>
      <c r="D730" s="82" t="s">
        <v>2579</v>
      </c>
      <c r="E730" s="82" t="s">
        <v>3326</v>
      </c>
    </row>
    <row r="731" spans="1:5" ht="13.5" customHeight="1">
      <c r="A731" s="82" t="s">
        <v>2545</v>
      </c>
      <c r="B731" s="82" t="s">
        <v>3266</v>
      </c>
      <c r="C731" s="82" t="s">
        <v>3308</v>
      </c>
      <c r="D731" s="82" t="s">
        <v>2581</v>
      </c>
      <c r="E731" s="82" t="s">
        <v>3327</v>
      </c>
    </row>
    <row r="732" spans="1:5" ht="13.5" customHeight="1">
      <c r="A732" s="82" t="s">
        <v>2545</v>
      </c>
      <c r="B732" s="82" t="s">
        <v>3266</v>
      </c>
      <c r="C732" s="82" t="s">
        <v>3308</v>
      </c>
      <c r="D732" s="82" t="s">
        <v>2585</v>
      </c>
      <c r="E732" s="82" t="s">
        <v>3328</v>
      </c>
    </row>
    <row r="733" spans="1:5" ht="13.5" customHeight="1">
      <c r="A733" s="82" t="s">
        <v>2545</v>
      </c>
      <c r="B733" s="82" t="s">
        <v>3266</v>
      </c>
      <c r="C733" s="82" t="s">
        <v>3329</v>
      </c>
      <c r="D733" s="82" t="s">
        <v>2548</v>
      </c>
      <c r="E733" s="82" t="s">
        <v>3330</v>
      </c>
    </row>
    <row r="734" spans="1:5" ht="13.5" customHeight="1">
      <c r="A734" s="82" t="s">
        <v>2545</v>
      </c>
      <c r="B734" s="82" t="s">
        <v>3266</v>
      </c>
      <c r="C734" s="82" t="s">
        <v>3329</v>
      </c>
      <c r="D734" s="82" t="s">
        <v>2550</v>
      </c>
      <c r="E734" s="82" t="s">
        <v>3331</v>
      </c>
    </row>
    <row r="735" spans="1:5" ht="13.5" customHeight="1">
      <c r="A735" s="82" t="s">
        <v>2545</v>
      </c>
      <c r="B735" s="82" t="s">
        <v>3266</v>
      </c>
      <c r="C735" s="82" t="s">
        <v>3329</v>
      </c>
      <c r="D735" s="82" t="s">
        <v>2552</v>
      </c>
      <c r="E735" s="82" t="s">
        <v>3332</v>
      </c>
    </row>
    <row r="736" spans="1:5" ht="13.5" customHeight="1">
      <c r="A736" s="82" t="s">
        <v>2545</v>
      </c>
      <c r="B736" s="82" t="s">
        <v>3266</v>
      </c>
      <c r="C736" s="82" t="s">
        <v>3329</v>
      </c>
      <c r="D736" s="82" t="s">
        <v>2554</v>
      </c>
      <c r="E736" s="82" t="s">
        <v>3333</v>
      </c>
    </row>
    <row r="737" spans="1:5" ht="13.5" customHeight="1">
      <c r="A737" s="82" t="s">
        <v>2545</v>
      </c>
      <c r="B737" s="82" t="s">
        <v>3266</v>
      </c>
      <c r="C737" s="82" t="s">
        <v>3329</v>
      </c>
      <c r="D737" s="82" t="s">
        <v>2654</v>
      </c>
      <c r="E737" s="82" t="s">
        <v>3334</v>
      </c>
    </row>
    <row r="738" spans="1:5" ht="13.5" customHeight="1">
      <c r="A738" s="82" t="s">
        <v>2545</v>
      </c>
      <c r="B738" s="82" t="s">
        <v>3266</v>
      </c>
      <c r="C738" s="82" t="s">
        <v>3329</v>
      </c>
      <c r="D738" s="82" t="s">
        <v>2558</v>
      </c>
      <c r="E738" s="82" t="s">
        <v>3335</v>
      </c>
    </row>
    <row r="739" spans="1:5" ht="13.5" customHeight="1">
      <c r="A739" s="82" t="s">
        <v>2545</v>
      </c>
      <c r="B739" s="82" t="s">
        <v>3266</v>
      </c>
      <c r="C739" s="82" t="s">
        <v>3329</v>
      </c>
      <c r="D739" s="82" t="s">
        <v>2583</v>
      </c>
      <c r="E739" s="82" t="s">
        <v>3336</v>
      </c>
    </row>
    <row r="740" spans="1:5" ht="13.5" customHeight="1">
      <c r="A740" s="82" t="s">
        <v>2545</v>
      </c>
      <c r="B740" s="82" t="s">
        <v>3266</v>
      </c>
      <c r="C740" s="82" t="s">
        <v>3329</v>
      </c>
      <c r="D740" s="82" t="s">
        <v>2560</v>
      </c>
      <c r="E740" s="82" t="s">
        <v>3337</v>
      </c>
    </row>
    <row r="741" spans="1:5" ht="13.5" customHeight="1">
      <c r="A741" s="82" t="s">
        <v>2545</v>
      </c>
      <c r="B741" s="82" t="s">
        <v>3266</v>
      </c>
      <c r="C741" s="82" t="s">
        <v>3329</v>
      </c>
      <c r="D741" s="82" t="s">
        <v>2562</v>
      </c>
      <c r="E741" s="82" t="s">
        <v>3338</v>
      </c>
    </row>
    <row r="742" spans="1:5" ht="13.5" customHeight="1">
      <c r="A742" s="82" t="s">
        <v>2545</v>
      </c>
      <c r="B742" s="82" t="s">
        <v>3266</v>
      </c>
      <c r="C742" s="82" t="s">
        <v>3329</v>
      </c>
      <c r="D742" s="82" t="s">
        <v>2564</v>
      </c>
      <c r="E742" s="82" t="s">
        <v>3339</v>
      </c>
    </row>
    <row r="743" spans="1:5" ht="13.5" customHeight="1">
      <c r="A743" s="82" t="s">
        <v>2545</v>
      </c>
      <c r="B743" s="82" t="s">
        <v>3266</v>
      </c>
      <c r="C743" s="82" t="s">
        <v>3329</v>
      </c>
      <c r="D743" s="82" t="s">
        <v>2566</v>
      </c>
      <c r="E743" s="82" t="s">
        <v>3340</v>
      </c>
    </row>
    <row r="744" spans="1:5" ht="13.5" customHeight="1">
      <c r="A744" s="82" t="s">
        <v>2545</v>
      </c>
      <c r="B744" s="82" t="s">
        <v>3266</v>
      </c>
      <c r="C744" s="82" t="s">
        <v>3329</v>
      </c>
      <c r="D744" s="82" t="s">
        <v>2572</v>
      </c>
      <c r="E744" s="82" t="s">
        <v>3341</v>
      </c>
    </row>
    <row r="745" spans="1:5" ht="13.5" customHeight="1">
      <c r="A745" s="82" t="s">
        <v>2545</v>
      </c>
      <c r="B745" s="82" t="s">
        <v>3266</v>
      </c>
      <c r="C745" s="82" t="s">
        <v>3329</v>
      </c>
      <c r="D745" s="82" t="s">
        <v>2568</v>
      </c>
      <c r="E745" s="82" t="s">
        <v>3342</v>
      </c>
    </row>
    <row r="746" spans="1:5" ht="13.5" customHeight="1">
      <c r="A746" s="82" t="s">
        <v>2545</v>
      </c>
      <c r="B746" s="82" t="s">
        <v>3266</v>
      </c>
      <c r="C746" s="82" t="s">
        <v>3329</v>
      </c>
      <c r="D746" s="82" t="s">
        <v>2574</v>
      </c>
      <c r="E746" s="82" t="s">
        <v>3343</v>
      </c>
    </row>
    <row r="747" spans="1:5" ht="13.5" customHeight="1">
      <c r="A747" s="82" t="s">
        <v>2545</v>
      </c>
      <c r="B747" s="82" t="s">
        <v>3266</v>
      </c>
      <c r="C747" s="82" t="s">
        <v>3329</v>
      </c>
      <c r="D747" s="82" t="s">
        <v>2570</v>
      </c>
      <c r="E747" s="82" t="s">
        <v>3344</v>
      </c>
    </row>
    <row r="748" spans="1:5" ht="13.5" customHeight="1">
      <c r="A748" s="82" t="s">
        <v>2545</v>
      </c>
      <c r="B748" s="82" t="s">
        <v>3266</v>
      </c>
      <c r="C748" s="82" t="s">
        <v>3329</v>
      </c>
      <c r="D748" s="82" t="s">
        <v>2576</v>
      </c>
      <c r="E748" s="82" t="s">
        <v>3345</v>
      </c>
    </row>
    <row r="749" spans="1:5" ht="13.5" customHeight="1">
      <c r="A749" s="82" t="s">
        <v>2545</v>
      </c>
      <c r="B749" s="82" t="s">
        <v>3266</v>
      </c>
      <c r="C749" s="82" t="s">
        <v>3329</v>
      </c>
      <c r="D749" s="82" t="s">
        <v>635</v>
      </c>
      <c r="E749" s="82" t="s">
        <v>3346</v>
      </c>
    </row>
    <row r="750" spans="1:5" ht="13.5" customHeight="1">
      <c r="A750" s="82" t="s">
        <v>2545</v>
      </c>
      <c r="B750" s="82" t="s">
        <v>3266</v>
      </c>
      <c r="C750" s="82" t="s">
        <v>3329</v>
      </c>
      <c r="D750" s="82" t="s">
        <v>2579</v>
      </c>
      <c r="E750" s="82" t="s">
        <v>3347</v>
      </c>
    </row>
    <row r="751" spans="1:5" ht="13.5" customHeight="1">
      <c r="A751" s="82" t="s">
        <v>2545</v>
      </c>
      <c r="B751" s="82" t="s">
        <v>3266</v>
      </c>
      <c r="C751" s="82" t="s">
        <v>3329</v>
      </c>
      <c r="D751" s="82" t="s">
        <v>2581</v>
      </c>
      <c r="E751" s="82" t="s">
        <v>3348</v>
      </c>
    </row>
    <row r="752" spans="1:5" ht="13.5" customHeight="1">
      <c r="A752" s="82" t="s">
        <v>2545</v>
      </c>
      <c r="B752" s="82" t="s">
        <v>3266</v>
      </c>
      <c r="C752" s="82" t="s">
        <v>3329</v>
      </c>
      <c r="D752" s="82" t="s">
        <v>2585</v>
      </c>
      <c r="E752" s="82" t="s">
        <v>3349</v>
      </c>
    </row>
    <row r="753" spans="1:7" ht="13.5" customHeight="1">
      <c r="A753" s="82" t="s">
        <v>2545</v>
      </c>
      <c r="B753" s="82" t="s">
        <v>3266</v>
      </c>
      <c r="C753" s="82" t="s">
        <v>3350</v>
      </c>
      <c r="D753" s="82" t="s">
        <v>2548</v>
      </c>
      <c r="E753" s="82" t="s">
        <v>3351</v>
      </c>
    </row>
    <row r="754" spans="1:7" ht="13.5" customHeight="1">
      <c r="A754" s="82" t="s">
        <v>2545</v>
      </c>
      <c r="B754" s="82" t="s">
        <v>3266</v>
      </c>
      <c r="C754" s="82" t="s">
        <v>3350</v>
      </c>
      <c r="D754" s="82" t="s">
        <v>2550</v>
      </c>
      <c r="E754" s="82" t="s">
        <v>3352</v>
      </c>
    </row>
    <row r="755" spans="1:7" ht="13.5" customHeight="1">
      <c r="A755" s="82" t="s">
        <v>2545</v>
      </c>
      <c r="B755" s="82" t="s">
        <v>3266</v>
      </c>
      <c r="C755" s="82" t="s">
        <v>3350</v>
      </c>
      <c r="D755" s="82" t="s">
        <v>2552</v>
      </c>
      <c r="E755" s="82" t="s">
        <v>3353</v>
      </c>
    </row>
    <row r="756" spans="1:7" ht="13.5" customHeight="1">
      <c r="A756" s="82" t="s">
        <v>2545</v>
      </c>
      <c r="B756" s="82" t="s">
        <v>3266</v>
      </c>
      <c r="C756" s="82" t="s">
        <v>3350</v>
      </c>
      <c r="D756" s="82" t="s">
        <v>2554</v>
      </c>
      <c r="E756" s="82" t="s">
        <v>3354</v>
      </c>
    </row>
    <row r="757" spans="1:7" ht="13.5" customHeight="1">
      <c r="A757" s="82" t="s">
        <v>2545</v>
      </c>
      <c r="B757" s="82" t="s">
        <v>3266</v>
      </c>
      <c r="C757" s="82" t="s">
        <v>3350</v>
      </c>
      <c r="D757" s="82" t="s">
        <v>2654</v>
      </c>
      <c r="E757" s="82" t="s">
        <v>3355</v>
      </c>
    </row>
    <row r="758" spans="1:7" ht="13.5" customHeight="1">
      <c r="A758" s="82" t="s">
        <v>2545</v>
      </c>
      <c r="B758" s="82" t="s">
        <v>3266</v>
      </c>
      <c r="C758" s="82" t="s">
        <v>3350</v>
      </c>
      <c r="D758" s="82" t="s">
        <v>2558</v>
      </c>
      <c r="E758" s="82" t="s">
        <v>3356</v>
      </c>
    </row>
    <row r="759" spans="1:7" ht="13.5" customHeight="1">
      <c r="A759" s="82" t="s">
        <v>2545</v>
      </c>
      <c r="B759" s="82" t="s">
        <v>3266</v>
      </c>
      <c r="C759" s="82" t="s">
        <v>3350</v>
      </c>
      <c r="D759" s="82" t="s">
        <v>2583</v>
      </c>
      <c r="E759" s="82" t="s">
        <v>3357</v>
      </c>
    </row>
    <row r="760" spans="1:7" ht="13.5" customHeight="1">
      <c r="A760" s="82" t="s">
        <v>2545</v>
      </c>
      <c r="B760" s="82" t="s">
        <v>3266</v>
      </c>
      <c r="C760" s="82" t="s">
        <v>3350</v>
      </c>
      <c r="D760" s="82" t="s">
        <v>2560</v>
      </c>
      <c r="E760" s="82" t="s">
        <v>3358</v>
      </c>
    </row>
    <row r="761" spans="1:7" ht="13.5" customHeight="1">
      <c r="A761" s="82" t="s">
        <v>2545</v>
      </c>
      <c r="B761" s="82" t="s">
        <v>3266</v>
      </c>
      <c r="C761" s="82" t="s">
        <v>3350</v>
      </c>
      <c r="D761" s="82" t="s">
        <v>2562</v>
      </c>
      <c r="E761" s="82" t="s">
        <v>3359</v>
      </c>
    </row>
    <row r="762" spans="1:7" ht="13.5" customHeight="1">
      <c r="A762" s="82" t="s">
        <v>2545</v>
      </c>
      <c r="B762" s="82" t="s">
        <v>3266</v>
      </c>
      <c r="C762" s="82" t="s">
        <v>3350</v>
      </c>
      <c r="D762" s="82" t="s">
        <v>2564</v>
      </c>
      <c r="E762" s="82" t="s">
        <v>3360</v>
      </c>
    </row>
    <row r="763" spans="1:7" ht="13.5" customHeight="1">
      <c r="A763" s="82" t="s">
        <v>2545</v>
      </c>
      <c r="B763" s="82" t="s">
        <v>3266</v>
      </c>
      <c r="C763" s="82" t="s">
        <v>3350</v>
      </c>
      <c r="D763" s="82" t="s">
        <v>2566</v>
      </c>
      <c r="E763" s="82" t="s">
        <v>3361</v>
      </c>
    </row>
    <row r="764" spans="1:7" ht="13.5" customHeight="1">
      <c r="A764" s="82" t="s">
        <v>2545</v>
      </c>
      <c r="B764" s="82" t="s">
        <v>3266</v>
      </c>
      <c r="C764" s="82" t="s">
        <v>3350</v>
      </c>
      <c r="D764" s="82" t="s">
        <v>2572</v>
      </c>
      <c r="E764" s="82" t="s">
        <v>3362</v>
      </c>
    </row>
    <row r="765" spans="1:7" ht="13.5" customHeight="1">
      <c r="A765" s="82" t="s">
        <v>2545</v>
      </c>
      <c r="B765" s="82" t="s">
        <v>3266</v>
      </c>
      <c r="C765" s="82" t="s">
        <v>3350</v>
      </c>
      <c r="D765" s="82" t="s">
        <v>2568</v>
      </c>
      <c r="E765" s="82" t="s">
        <v>3363</v>
      </c>
    </row>
    <row r="766" spans="1:7" ht="13.5" customHeight="1">
      <c r="A766" s="82" t="s">
        <v>2545</v>
      </c>
      <c r="B766" s="82" t="s">
        <v>3266</v>
      </c>
      <c r="C766" s="82" t="s">
        <v>3350</v>
      </c>
      <c r="D766" s="82" t="s">
        <v>2574</v>
      </c>
      <c r="E766" s="82" t="s">
        <v>3364</v>
      </c>
      <c r="G766" s="91"/>
    </row>
    <row r="767" spans="1:7" ht="13.5" customHeight="1">
      <c r="A767" s="82" t="s">
        <v>2545</v>
      </c>
      <c r="B767" s="82" t="s">
        <v>3266</v>
      </c>
      <c r="C767" s="82" t="s">
        <v>3350</v>
      </c>
      <c r="D767" s="82" t="s">
        <v>2570</v>
      </c>
      <c r="E767" s="82" t="s">
        <v>3365</v>
      </c>
      <c r="G767" s="91"/>
    </row>
    <row r="768" spans="1:7" ht="13.5" customHeight="1">
      <c r="A768" s="82" t="s">
        <v>2545</v>
      </c>
      <c r="B768" s="82" t="s">
        <v>3266</v>
      </c>
      <c r="C768" s="82" t="s">
        <v>3350</v>
      </c>
      <c r="D768" s="82" t="s">
        <v>2576</v>
      </c>
      <c r="E768" s="82" t="s">
        <v>3366</v>
      </c>
      <c r="G768" s="91"/>
    </row>
    <row r="769" spans="1:7" ht="13.5" customHeight="1">
      <c r="A769" s="82" t="s">
        <v>2545</v>
      </c>
      <c r="B769" s="82" t="s">
        <v>3266</v>
      </c>
      <c r="C769" s="82" t="s">
        <v>3350</v>
      </c>
      <c r="D769" s="82" t="s">
        <v>635</v>
      </c>
      <c r="E769" s="82" t="s">
        <v>3367</v>
      </c>
      <c r="G769" s="91"/>
    </row>
    <row r="770" spans="1:7" ht="13.5" customHeight="1">
      <c r="A770" s="82" t="s">
        <v>2545</v>
      </c>
      <c r="B770" s="82" t="s">
        <v>3266</v>
      </c>
      <c r="C770" s="82" t="s">
        <v>3350</v>
      </c>
      <c r="D770" s="82" t="s">
        <v>2579</v>
      </c>
      <c r="E770" s="82" t="s">
        <v>3368</v>
      </c>
      <c r="G770" s="91"/>
    </row>
    <row r="771" spans="1:7" ht="13.5" customHeight="1">
      <c r="A771" s="82" t="s">
        <v>2545</v>
      </c>
      <c r="B771" s="82" t="s">
        <v>3266</v>
      </c>
      <c r="C771" s="82" t="s">
        <v>3350</v>
      </c>
      <c r="D771" s="82" t="s">
        <v>2581</v>
      </c>
      <c r="E771" s="82" t="s">
        <v>3369</v>
      </c>
      <c r="G771" s="91"/>
    </row>
    <row r="772" spans="1:7" ht="13.5" customHeight="1">
      <c r="A772" s="82" t="s">
        <v>2545</v>
      </c>
      <c r="B772" s="82" t="s">
        <v>3266</v>
      </c>
      <c r="C772" s="82" t="s">
        <v>3350</v>
      </c>
      <c r="D772" s="82" t="s">
        <v>2585</v>
      </c>
      <c r="E772" s="82" t="s">
        <v>3370</v>
      </c>
      <c r="G772" s="91"/>
    </row>
    <row r="773" spans="1:7" ht="13.5" customHeight="1">
      <c r="A773" s="82" t="s">
        <v>2545</v>
      </c>
      <c r="B773" s="82" t="s">
        <v>3266</v>
      </c>
      <c r="C773" s="82" t="s">
        <v>3371</v>
      </c>
      <c r="D773" s="82" t="s">
        <v>2548</v>
      </c>
      <c r="E773" s="82" t="s">
        <v>3372</v>
      </c>
      <c r="G773" s="91"/>
    </row>
    <row r="774" spans="1:7" ht="13.5" customHeight="1">
      <c r="A774" s="82" t="s">
        <v>2545</v>
      </c>
      <c r="B774" s="82" t="s">
        <v>3266</v>
      </c>
      <c r="C774" s="82" t="s">
        <v>3371</v>
      </c>
      <c r="D774" s="82" t="s">
        <v>2550</v>
      </c>
      <c r="E774" s="82" t="s">
        <v>3373</v>
      </c>
      <c r="G774" s="91"/>
    </row>
    <row r="775" spans="1:7" ht="13.5" customHeight="1">
      <c r="A775" s="82" t="s">
        <v>2545</v>
      </c>
      <c r="B775" s="82" t="s">
        <v>3266</v>
      </c>
      <c r="C775" s="82" t="s">
        <v>3371</v>
      </c>
      <c r="D775" s="82" t="s">
        <v>2552</v>
      </c>
      <c r="E775" s="82" t="s">
        <v>3374</v>
      </c>
      <c r="G775" s="91"/>
    </row>
    <row r="776" spans="1:7" ht="13.5" customHeight="1">
      <c r="A776" s="82" t="s">
        <v>2545</v>
      </c>
      <c r="B776" s="82" t="s">
        <v>3266</v>
      </c>
      <c r="C776" s="82" t="s">
        <v>3371</v>
      </c>
      <c r="D776" s="82" t="s">
        <v>2554</v>
      </c>
      <c r="E776" s="82" t="s">
        <v>3375</v>
      </c>
      <c r="G776" s="91"/>
    </row>
    <row r="777" spans="1:7" ht="13.5" customHeight="1">
      <c r="A777" s="82" t="s">
        <v>2545</v>
      </c>
      <c r="B777" s="82" t="s">
        <v>3266</v>
      </c>
      <c r="C777" s="82" t="s">
        <v>3371</v>
      </c>
      <c r="D777" s="82" t="s">
        <v>2654</v>
      </c>
      <c r="E777" s="82" t="s">
        <v>3376</v>
      </c>
      <c r="G777" s="91"/>
    </row>
    <row r="778" spans="1:7" ht="13.5" customHeight="1">
      <c r="A778" s="82" t="s">
        <v>2545</v>
      </c>
      <c r="B778" s="82" t="s">
        <v>3266</v>
      </c>
      <c r="C778" s="82" t="s">
        <v>3371</v>
      </c>
      <c r="D778" s="82" t="s">
        <v>2558</v>
      </c>
      <c r="E778" s="82" t="s">
        <v>3377</v>
      </c>
      <c r="G778" s="91"/>
    </row>
    <row r="779" spans="1:7" ht="13.5" customHeight="1">
      <c r="A779" s="82" t="s">
        <v>2545</v>
      </c>
      <c r="B779" s="82" t="s">
        <v>3266</v>
      </c>
      <c r="C779" s="82" t="s">
        <v>3371</v>
      </c>
      <c r="D779" s="82" t="s">
        <v>2583</v>
      </c>
      <c r="E779" s="82" t="s">
        <v>3378</v>
      </c>
      <c r="G779" s="91"/>
    </row>
    <row r="780" spans="1:7" ht="13.5" customHeight="1">
      <c r="A780" s="82" t="s">
        <v>2545</v>
      </c>
      <c r="B780" s="82" t="s">
        <v>3266</v>
      </c>
      <c r="C780" s="82" t="s">
        <v>3371</v>
      </c>
      <c r="D780" s="82" t="s">
        <v>2560</v>
      </c>
      <c r="E780" s="82" t="s">
        <v>3379</v>
      </c>
      <c r="G780" s="91"/>
    </row>
    <row r="781" spans="1:7" ht="13.5" customHeight="1">
      <c r="A781" s="82" t="s">
        <v>2545</v>
      </c>
      <c r="B781" s="82" t="s">
        <v>3266</v>
      </c>
      <c r="C781" s="82" t="s">
        <v>3371</v>
      </c>
      <c r="D781" s="82" t="s">
        <v>2562</v>
      </c>
      <c r="E781" s="82" t="s">
        <v>3380</v>
      </c>
      <c r="G781" s="91"/>
    </row>
    <row r="782" spans="1:7" ht="13.5" customHeight="1">
      <c r="A782" s="82" t="s">
        <v>2545</v>
      </c>
      <c r="B782" s="82" t="s">
        <v>3266</v>
      </c>
      <c r="C782" s="82" t="s">
        <v>3371</v>
      </c>
      <c r="D782" s="82" t="s">
        <v>2564</v>
      </c>
      <c r="E782" s="82" t="s">
        <v>3381</v>
      </c>
      <c r="G782" s="91"/>
    </row>
    <row r="783" spans="1:7" ht="13.5" customHeight="1">
      <c r="A783" s="82" t="s">
        <v>2545</v>
      </c>
      <c r="B783" s="82" t="s">
        <v>3266</v>
      </c>
      <c r="C783" s="82" t="s">
        <v>3371</v>
      </c>
      <c r="D783" s="82" t="s">
        <v>2566</v>
      </c>
      <c r="E783" s="82" t="s">
        <v>3382</v>
      </c>
      <c r="G783" s="91"/>
    </row>
    <row r="784" spans="1:7" ht="13.5" customHeight="1">
      <c r="A784" s="82" t="s">
        <v>2545</v>
      </c>
      <c r="B784" s="82" t="s">
        <v>3266</v>
      </c>
      <c r="C784" s="82" t="s">
        <v>3371</v>
      </c>
      <c r="D784" s="82" t="s">
        <v>2572</v>
      </c>
      <c r="E784" s="82" t="s">
        <v>3383</v>
      </c>
      <c r="G784" s="91"/>
    </row>
    <row r="785" spans="1:7" ht="13.5" customHeight="1">
      <c r="A785" s="82" t="s">
        <v>2545</v>
      </c>
      <c r="B785" s="82" t="s">
        <v>3266</v>
      </c>
      <c r="C785" s="82" t="s">
        <v>3371</v>
      </c>
      <c r="D785" s="82" t="s">
        <v>2568</v>
      </c>
      <c r="E785" s="82" t="s">
        <v>3384</v>
      </c>
      <c r="G785" s="91"/>
    </row>
    <row r="786" spans="1:7" ht="13.5" customHeight="1">
      <c r="A786" s="82" t="s">
        <v>2545</v>
      </c>
      <c r="B786" s="82" t="s">
        <v>3266</v>
      </c>
      <c r="C786" s="82" t="s">
        <v>3371</v>
      </c>
      <c r="D786" s="82" t="s">
        <v>2574</v>
      </c>
      <c r="E786" s="82" t="s">
        <v>3385</v>
      </c>
    </row>
    <row r="787" spans="1:7" ht="13.5" customHeight="1">
      <c r="A787" s="82" t="s">
        <v>2545</v>
      </c>
      <c r="B787" s="82" t="s">
        <v>3266</v>
      </c>
      <c r="C787" s="82" t="s">
        <v>3371</v>
      </c>
      <c r="D787" s="82" t="s">
        <v>2570</v>
      </c>
      <c r="E787" s="82" t="s">
        <v>3386</v>
      </c>
    </row>
    <row r="788" spans="1:7" ht="13.5" customHeight="1">
      <c r="A788" s="82" t="s">
        <v>2545</v>
      </c>
      <c r="B788" s="82" t="s">
        <v>3266</v>
      </c>
      <c r="C788" s="82" t="s">
        <v>3371</v>
      </c>
      <c r="D788" s="82" t="s">
        <v>2576</v>
      </c>
      <c r="E788" s="82" t="s">
        <v>3387</v>
      </c>
    </row>
    <row r="789" spans="1:7" ht="13.5" customHeight="1">
      <c r="A789" s="82" t="s">
        <v>2545</v>
      </c>
      <c r="B789" s="82" t="s">
        <v>3266</v>
      </c>
      <c r="C789" s="82" t="s">
        <v>3371</v>
      </c>
      <c r="D789" s="82" t="s">
        <v>635</v>
      </c>
      <c r="E789" s="82" t="s">
        <v>3388</v>
      </c>
    </row>
    <row r="790" spans="1:7" ht="13.5" customHeight="1">
      <c r="A790" s="82" t="s">
        <v>2545</v>
      </c>
      <c r="B790" s="82" t="s">
        <v>3266</v>
      </c>
      <c r="C790" s="82" t="s">
        <v>3371</v>
      </c>
      <c r="D790" s="82" t="s">
        <v>2579</v>
      </c>
      <c r="E790" s="82" t="s">
        <v>3389</v>
      </c>
    </row>
    <row r="791" spans="1:7" ht="13.5" customHeight="1">
      <c r="A791" s="82" t="s">
        <v>2545</v>
      </c>
      <c r="B791" s="82" t="s">
        <v>3266</v>
      </c>
      <c r="C791" s="82" t="s">
        <v>3371</v>
      </c>
      <c r="D791" s="82" t="s">
        <v>2581</v>
      </c>
      <c r="E791" s="82" t="s">
        <v>3390</v>
      </c>
    </row>
    <row r="792" spans="1:7" ht="13.5" customHeight="1">
      <c r="A792" s="82" t="s">
        <v>2545</v>
      </c>
      <c r="B792" s="82" t="s">
        <v>3266</v>
      </c>
      <c r="C792" s="82" t="s">
        <v>3371</v>
      </c>
      <c r="D792" s="82" t="s">
        <v>2585</v>
      </c>
      <c r="E792" s="82" t="s">
        <v>3391</v>
      </c>
    </row>
    <row r="793" spans="1:7" ht="13.5" customHeight="1">
      <c r="A793" s="82" t="s">
        <v>2545</v>
      </c>
      <c r="B793" s="82" t="s">
        <v>3266</v>
      </c>
      <c r="C793" s="82" t="s">
        <v>2907</v>
      </c>
      <c r="D793" s="82" t="s">
        <v>2548</v>
      </c>
      <c r="E793" s="82" t="s">
        <v>3392</v>
      </c>
    </row>
    <row r="794" spans="1:7" ht="13.5" customHeight="1">
      <c r="A794" s="82" t="s">
        <v>2545</v>
      </c>
      <c r="B794" s="82" t="s">
        <v>3266</v>
      </c>
      <c r="C794" s="82" t="s">
        <v>2907</v>
      </c>
      <c r="D794" s="82" t="s">
        <v>2550</v>
      </c>
      <c r="E794" s="82" t="s">
        <v>3393</v>
      </c>
    </row>
    <row r="795" spans="1:7" ht="13.5" customHeight="1">
      <c r="A795" s="82" t="s">
        <v>2545</v>
      </c>
      <c r="B795" s="82" t="s">
        <v>3266</v>
      </c>
      <c r="C795" s="82" t="s">
        <v>2907</v>
      </c>
      <c r="D795" s="82" t="s">
        <v>2552</v>
      </c>
      <c r="E795" s="82" t="s">
        <v>3394</v>
      </c>
    </row>
    <row r="796" spans="1:7" ht="13.5" customHeight="1">
      <c r="A796" s="82" t="s">
        <v>2545</v>
      </c>
      <c r="B796" s="82" t="s">
        <v>3266</v>
      </c>
      <c r="C796" s="82" t="s">
        <v>2907</v>
      </c>
      <c r="D796" s="82" t="s">
        <v>2554</v>
      </c>
      <c r="E796" s="82" t="s">
        <v>3395</v>
      </c>
    </row>
    <row r="797" spans="1:7" ht="13.5" customHeight="1">
      <c r="A797" s="82" t="s">
        <v>2545</v>
      </c>
      <c r="B797" s="82" t="s">
        <v>3266</v>
      </c>
      <c r="C797" s="82" t="s">
        <v>2907</v>
      </c>
      <c r="D797" s="82" t="s">
        <v>2654</v>
      </c>
      <c r="E797" s="82" t="s">
        <v>3396</v>
      </c>
    </row>
    <row r="798" spans="1:7" ht="13.5" customHeight="1">
      <c r="A798" s="82" t="s">
        <v>2545</v>
      </c>
      <c r="B798" s="82" t="s">
        <v>3266</v>
      </c>
      <c r="C798" s="82" t="s">
        <v>2907</v>
      </c>
      <c r="D798" s="82" t="s">
        <v>2558</v>
      </c>
      <c r="E798" s="82" t="s">
        <v>3397</v>
      </c>
    </row>
    <row r="799" spans="1:7" ht="13.5" customHeight="1">
      <c r="A799" s="82" t="s">
        <v>2545</v>
      </c>
      <c r="B799" s="82" t="s">
        <v>3266</v>
      </c>
      <c r="C799" s="82" t="s">
        <v>2907</v>
      </c>
      <c r="D799" s="82" t="s">
        <v>2583</v>
      </c>
      <c r="E799" s="82" t="s">
        <v>3398</v>
      </c>
    </row>
    <row r="800" spans="1:7" ht="13.5" customHeight="1">
      <c r="A800" s="82" t="s">
        <v>2545</v>
      </c>
      <c r="B800" s="82" t="s">
        <v>3266</v>
      </c>
      <c r="C800" s="82" t="s">
        <v>2907</v>
      </c>
      <c r="D800" s="82" t="s">
        <v>2560</v>
      </c>
      <c r="E800" s="82" t="s">
        <v>3399</v>
      </c>
    </row>
    <row r="801" spans="1:5" ht="13.5" customHeight="1">
      <c r="A801" s="82" t="s">
        <v>2545</v>
      </c>
      <c r="B801" s="82" t="s">
        <v>3266</v>
      </c>
      <c r="C801" s="82" t="s">
        <v>2907</v>
      </c>
      <c r="D801" s="82" t="s">
        <v>2562</v>
      </c>
      <c r="E801" s="82" t="s">
        <v>3400</v>
      </c>
    </row>
    <row r="802" spans="1:5" ht="13.5" customHeight="1">
      <c r="A802" s="82" t="s">
        <v>2545</v>
      </c>
      <c r="B802" s="82" t="s">
        <v>3266</v>
      </c>
      <c r="C802" s="82" t="s">
        <v>2907</v>
      </c>
      <c r="D802" s="82" t="s">
        <v>2564</v>
      </c>
      <c r="E802" s="82" t="s">
        <v>3401</v>
      </c>
    </row>
    <row r="803" spans="1:5" ht="13.5" customHeight="1">
      <c r="A803" s="82" t="s">
        <v>2545</v>
      </c>
      <c r="B803" s="82" t="s">
        <v>3266</v>
      </c>
      <c r="C803" s="82" t="s">
        <v>2907</v>
      </c>
      <c r="D803" s="82" t="s">
        <v>2566</v>
      </c>
      <c r="E803" s="82" t="s">
        <v>3402</v>
      </c>
    </row>
    <row r="804" spans="1:5" ht="13.5" customHeight="1">
      <c r="A804" s="82" t="s">
        <v>2545</v>
      </c>
      <c r="B804" s="82" t="s">
        <v>3266</v>
      </c>
      <c r="C804" s="82" t="s">
        <v>2907</v>
      </c>
      <c r="D804" s="82" t="s">
        <v>2572</v>
      </c>
      <c r="E804" s="82" t="s">
        <v>3403</v>
      </c>
    </row>
    <row r="805" spans="1:5" ht="13.5" customHeight="1">
      <c r="A805" s="82" t="s">
        <v>2545</v>
      </c>
      <c r="B805" s="82" t="s">
        <v>3266</v>
      </c>
      <c r="C805" s="82" t="s">
        <v>2907</v>
      </c>
      <c r="D805" s="82" t="s">
        <v>2568</v>
      </c>
      <c r="E805" s="82" t="s">
        <v>3404</v>
      </c>
    </row>
    <row r="806" spans="1:5" ht="13.5" customHeight="1">
      <c r="A806" s="82" t="s">
        <v>2545</v>
      </c>
      <c r="B806" s="82" t="s">
        <v>3266</v>
      </c>
      <c r="C806" s="82" t="s">
        <v>2907</v>
      </c>
      <c r="D806" s="82" t="s">
        <v>2574</v>
      </c>
      <c r="E806" s="82" t="s">
        <v>3405</v>
      </c>
    </row>
    <row r="807" spans="1:5" ht="13.5" customHeight="1">
      <c r="A807" s="82" t="s">
        <v>2545</v>
      </c>
      <c r="B807" s="82" t="s">
        <v>3266</v>
      </c>
      <c r="C807" s="82" t="s">
        <v>2907</v>
      </c>
      <c r="D807" s="82" t="s">
        <v>2570</v>
      </c>
      <c r="E807" s="82" t="s">
        <v>3406</v>
      </c>
    </row>
    <row r="808" spans="1:5" ht="13.5" customHeight="1">
      <c r="A808" s="82" t="s">
        <v>2545</v>
      </c>
      <c r="B808" s="82" t="s">
        <v>3266</v>
      </c>
      <c r="C808" s="82" t="s">
        <v>2907</v>
      </c>
      <c r="D808" s="82" t="s">
        <v>2576</v>
      </c>
      <c r="E808" s="82" t="s">
        <v>3407</v>
      </c>
    </row>
    <row r="809" spans="1:5" ht="13.5" customHeight="1">
      <c r="A809" s="82" t="s">
        <v>2545</v>
      </c>
      <c r="B809" s="82" t="s">
        <v>3266</v>
      </c>
      <c r="C809" s="82" t="s">
        <v>2907</v>
      </c>
      <c r="D809" s="82" t="s">
        <v>635</v>
      </c>
      <c r="E809" s="82" t="s">
        <v>3408</v>
      </c>
    </row>
    <row r="810" spans="1:5" ht="13.5" customHeight="1">
      <c r="A810" s="82" t="s">
        <v>2545</v>
      </c>
      <c r="B810" s="82" t="s">
        <v>3266</v>
      </c>
      <c r="C810" s="82" t="s">
        <v>2907</v>
      </c>
      <c r="D810" s="82" t="s">
        <v>2579</v>
      </c>
      <c r="E810" s="82" t="s">
        <v>3409</v>
      </c>
    </row>
    <row r="811" spans="1:5" ht="13.5" customHeight="1">
      <c r="A811" s="82" t="s">
        <v>2545</v>
      </c>
      <c r="B811" s="82" t="s">
        <v>3266</v>
      </c>
      <c r="C811" s="82" t="s">
        <v>2907</v>
      </c>
      <c r="D811" s="82" t="s">
        <v>2581</v>
      </c>
      <c r="E811" s="82" t="s">
        <v>3410</v>
      </c>
    </row>
    <row r="812" spans="1:5" ht="13.5" customHeight="1">
      <c r="A812" s="82" t="s">
        <v>2545</v>
      </c>
      <c r="B812" s="82" t="s">
        <v>3266</v>
      </c>
      <c r="C812" s="82" t="s">
        <v>2907</v>
      </c>
      <c r="D812" s="82" t="s">
        <v>2585</v>
      </c>
      <c r="E812" s="82" t="s">
        <v>3411</v>
      </c>
    </row>
    <row r="813" spans="1:5" ht="13.5" customHeight="1">
      <c r="A813" s="82" t="s">
        <v>2545</v>
      </c>
      <c r="B813" s="82" t="s">
        <v>3266</v>
      </c>
      <c r="C813" s="82" t="s">
        <v>635</v>
      </c>
      <c r="D813" s="82" t="s">
        <v>635</v>
      </c>
      <c r="E813" s="82" t="s">
        <v>3412</v>
      </c>
    </row>
    <row r="814" spans="1:5" ht="13.5" customHeight="1">
      <c r="A814" s="82" t="s">
        <v>2545</v>
      </c>
      <c r="B814" s="82" t="s">
        <v>3266</v>
      </c>
      <c r="C814" s="82" t="s">
        <v>3413</v>
      </c>
      <c r="D814" s="82" t="s">
        <v>2548</v>
      </c>
      <c r="E814" s="82" t="s">
        <v>3414</v>
      </c>
    </row>
    <row r="815" spans="1:5" ht="13.5" customHeight="1">
      <c r="A815" s="82" t="s">
        <v>2545</v>
      </c>
      <c r="B815" s="82" t="s">
        <v>3266</v>
      </c>
      <c r="C815" s="82" t="s">
        <v>3413</v>
      </c>
      <c r="D815" s="82" t="s">
        <v>2550</v>
      </c>
      <c r="E815" s="82" t="s">
        <v>3415</v>
      </c>
    </row>
    <row r="816" spans="1:5" ht="13.5" customHeight="1">
      <c r="A816" s="82" t="s">
        <v>2545</v>
      </c>
      <c r="B816" s="82" t="s">
        <v>3266</v>
      </c>
      <c r="C816" s="82" t="s">
        <v>3413</v>
      </c>
      <c r="D816" s="82" t="s">
        <v>2552</v>
      </c>
      <c r="E816" s="82" t="s">
        <v>3416</v>
      </c>
    </row>
    <row r="817" spans="1:5" ht="13.5" customHeight="1">
      <c r="A817" s="82" t="s">
        <v>2545</v>
      </c>
      <c r="B817" s="82" t="s">
        <v>3266</v>
      </c>
      <c r="C817" s="82" t="s">
        <v>3413</v>
      </c>
      <c r="D817" s="82" t="s">
        <v>2554</v>
      </c>
      <c r="E817" s="82" t="s">
        <v>3417</v>
      </c>
    </row>
    <row r="818" spans="1:5" ht="13.5" customHeight="1">
      <c r="A818" s="82" t="s">
        <v>2545</v>
      </c>
      <c r="B818" s="82" t="s">
        <v>3266</v>
      </c>
      <c r="C818" s="82" t="s">
        <v>3413</v>
      </c>
      <c r="D818" s="82" t="s">
        <v>2654</v>
      </c>
      <c r="E818" s="82" t="s">
        <v>3418</v>
      </c>
    </row>
    <row r="819" spans="1:5" ht="13.5" customHeight="1">
      <c r="A819" s="82" t="s">
        <v>2545</v>
      </c>
      <c r="B819" s="82" t="s">
        <v>3266</v>
      </c>
      <c r="C819" s="82" t="s">
        <v>3413</v>
      </c>
      <c r="D819" s="82" t="s">
        <v>2558</v>
      </c>
      <c r="E819" s="82" t="s">
        <v>3419</v>
      </c>
    </row>
    <row r="820" spans="1:5" ht="13.5" customHeight="1">
      <c r="A820" s="82" t="s">
        <v>2545</v>
      </c>
      <c r="B820" s="82" t="s">
        <v>3266</v>
      </c>
      <c r="C820" s="82" t="s">
        <v>3413</v>
      </c>
      <c r="D820" s="82" t="s">
        <v>2583</v>
      </c>
      <c r="E820" s="82" t="s">
        <v>3420</v>
      </c>
    </row>
    <row r="821" spans="1:5" ht="13.5" customHeight="1">
      <c r="A821" s="82" t="s">
        <v>2545</v>
      </c>
      <c r="B821" s="82" t="s">
        <v>3266</v>
      </c>
      <c r="C821" s="82" t="s">
        <v>3413</v>
      </c>
      <c r="D821" s="82" t="s">
        <v>2560</v>
      </c>
      <c r="E821" s="82" t="s">
        <v>3421</v>
      </c>
    </row>
    <row r="822" spans="1:5" ht="13.5" customHeight="1">
      <c r="A822" s="82" t="s">
        <v>2545</v>
      </c>
      <c r="B822" s="82" t="s">
        <v>3266</v>
      </c>
      <c r="C822" s="82" t="s">
        <v>3413</v>
      </c>
      <c r="D822" s="82" t="s">
        <v>2562</v>
      </c>
      <c r="E822" s="82" t="s">
        <v>3422</v>
      </c>
    </row>
    <row r="823" spans="1:5" ht="13.5" customHeight="1">
      <c r="A823" s="82" t="s">
        <v>2545</v>
      </c>
      <c r="B823" s="82" t="s">
        <v>3266</v>
      </c>
      <c r="C823" s="82" t="s">
        <v>3413</v>
      </c>
      <c r="D823" s="82" t="s">
        <v>2564</v>
      </c>
      <c r="E823" s="82" t="s">
        <v>3423</v>
      </c>
    </row>
    <row r="824" spans="1:5" ht="13.5" customHeight="1">
      <c r="A824" s="82" t="s">
        <v>2545</v>
      </c>
      <c r="B824" s="82" t="s">
        <v>3266</v>
      </c>
      <c r="C824" s="82" t="s">
        <v>3413</v>
      </c>
      <c r="D824" s="82" t="s">
        <v>2566</v>
      </c>
      <c r="E824" s="82" t="s">
        <v>3424</v>
      </c>
    </row>
    <row r="825" spans="1:5" ht="13.5" customHeight="1">
      <c r="A825" s="82" t="s">
        <v>2545</v>
      </c>
      <c r="B825" s="82" t="s">
        <v>3266</v>
      </c>
      <c r="C825" s="82" t="s">
        <v>3413</v>
      </c>
      <c r="D825" s="82" t="s">
        <v>2572</v>
      </c>
      <c r="E825" s="82" t="s">
        <v>3425</v>
      </c>
    </row>
    <row r="826" spans="1:5" ht="13.5" customHeight="1">
      <c r="A826" s="82" t="s">
        <v>2545</v>
      </c>
      <c r="B826" s="82" t="s">
        <v>3266</v>
      </c>
      <c r="C826" s="82" t="s">
        <v>3413</v>
      </c>
      <c r="D826" s="82" t="s">
        <v>2568</v>
      </c>
      <c r="E826" s="82" t="s">
        <v>3426</v>
      </c>
    </row>
    <row r="827" spans="1:5" ht="13.5" customHeight="1">
      <c r="A827" s="82" t="s">
        <v>2545</v>
      </c>
      <c r="B827" s="82" t="s">
        <v>3266</v>
      </c>
      <c r="C827" s="82" t="s">
        <v>3413</v>
      </c>
      <c r="D827" s="82" t="s">
        <v>2574</v>
      </c>
      <c r="E827" s="82" t="s">
        <v>3427</v>
      </c>
    </row>
    <row r="828" spans="1:5" ht="13.5" customHeight="1">
      <c r="A828" s="82" t="s">
        <v>2545</v>
      </c>
      <c r="B828" s="82" t="s">
        <v>3266</v>
      </c>
      <c r="C828" s="82" t="s">
        <v>3413</v>
      </c>
      <c r="D828" s="82" t="s">
        <v>2570</v>
      </c>
      <c r="E828" s="82" t="s">
        <v>3428</v>
      </c>
    </row>
    <row r="829" spans="1:5" ht="13.5" customHeight="1">
      <c r="A829" s="82" t="s">
        <v>2545</v>
      </c>
      <c r="B829" s="82" t="s">
        <v>3266</v>
      </c>
      <c r="C829" s="82" t="s">
        <v>3413</v>
      </c>
      <c r="D829" s="82" t="s">
        <v>2576</v>
      </c>
      <c r="E829" s="82" t="s">
        <v>3429</v>
      </c>
    </row>
    <row r="830" spans="1:5" ht="13.5" customHeight="1">
      <c r="A830" s="82" t="s">
        <v>2545</v>
      </c>
      <c r="B830" s="82" t="s">
        <v>3266</v>
      </c>
      <c r="C830" s="82" t="s">
        <v>3413</v>
      </c>
      <c r="D830" s="82" t="s">
        <v>635</v>
      </c>
      <c r="E830" s="82" t="s">
        <v>3430</v>
      </c>
    </row>
    <row r="831" spans="1:5" ht="13.5" customHeight="1">
      <c r="A831" s="82" t="s">
        <v>2545</v>
      </c>
      <c r="B831" s="82" t="s">
        <v>3266</v>
      </c>
      <c r="C831" s="82" t="s">
        <v>3413</v>
      </c>
      <c r="D831" s="82" t="s">
        <v>2579</v>
      </c>
      <c r="E831" s="82" t="s">
        <v>3431</v>
      </c>
    </row>
    <row r="832" spans="1:5" ht="13.5" customHeight="1">
      <c r="A832" s="82" t="s">
        <v>2545</v>
      </c>
      <c r="B832" s="82" t="s">
        <v>3266</v>
      </c>
      <c r="C832" s="82" t="s">
        <v>3413</v>
      </c>
      <c r="D832" s="82" t="s">
        <v>2581</v>
      </c>
      <c r="E832" s="82" t="s">
        <v>3432</v>
      </c>
    </row>
    <row r="833" spans="1:5" ht="13.5" customHeight="1">
      <c r="A833" s="82" t="s">
        <v>2545</v>
      </c>
      <c r="B833" s="82" t="s">
        <v>3266</v>
      </c>
      <c r="C833" s="82" t="s">
        <v>3413</v>
      </c>
      <c r="D833" s="82" t="s">
        <v>2585</v>
      </c>
      <c r="E833" s="82" t="s">
        <v>3433</v>
      </c>
    </row>
    <row r="834" spans="1:5" ht="13.5" customHeight="1">
      <c r="A834" s="82" t="s">
        <v>2545</v>
      </c>
      <c r="B834" s="82" t="s">
        <v>3266</v>
      </c>
      <c r="C834" s="82" t="s">
        <v>2928</v>
      </c>
      <c r="D834" s="82" t="s">
        <v>2548</v>
      </c>
      <c r="E834" s="82" t="s">
        <v>3434</v>
      </c>
    </row>
    <row r="835" spans="1:5" ht="13.5" customHeight="1">
      <c r="A835" s="82" t="s">
        <v>2545</v>
      </c>
      <c r="B835" s="82" t="s">
        <v>3266</v>
      </c>
      <c r="C835" s="82" t="s">
        <v>2928</v>
      </c>
      <c r="D835" s="82" t="s">
        <v>2550</v>
      </c>
      <c r="E835" s="82" t="s">
        <v>3435</v>
      </c>
    </row>
    <row r="836" spans="1:5" ht="13.5" customHeight="1">
      <c r="A836" s="82" t="s">
        <v>2545</v>
      </c>
      <c r="B836" s="82" t="s">
        <v>3266</v>
      </c>
      <c r="C836" s="82" t="s">
        <v>2928</v>
      </c>
      <c r="D836" s="82" t="s">
        <v>2552</v>
      </c>
      <c r="E836" s="82" t="s">
        <v>3436</v>
      </c>
    </row>
    <row r="837" spans="1:5" ht="13.5" customHeight="1">
      <c r="A837" s="82" t="s">
        <v>2545</v>
      </c>
      <c r="B837" s="82" t="s">
        <v>3266</v>
      </c>
      <c r="C837" s="82" t="s">
        <v>2928</v>
      </c>
      <c r="D837" s="82" t="s">
        <v>2554</v>
      </c>
      <c r="E837" s="82" t="s">
        <v>3437</v>
      </c>
    </row>
    <row r="838" spans="1:5" ht="13.5" customHeight="1">
      <c r="A838" s="82" t="s">
        <v>2545</v>
      </c>
      <c r="B838" s="82" t="s">
        <v>3266</v>
      </c>
      <c r="C838" s="82" t="s">
        <v>2928</v>
      </c>
      <c r="D838" s="82" t="s">
        <v>2654</v>
      </c>
      <c r="E838" s="82" t="s">
        <v>3438</v>
      </c>
    </row>
    <row r="839" spans="1:5" ht="13.5" customHeight="1">
      <c r="A839" s="82" t="s">
        <v>2545</v>
      </c>
      <c r="B839" s="82" t="s">
        <v>3266</v>
      </c>
      <c r="C839" s="82" t="s">
        <v>2928</v>
      </c>
      <c r="D839" s="82" t="s">
        <v>2558</v>
      </c>
      <c r="E839" s="82" t="s">
        <v>3439</v>
      </c>
    </row>
    <row r="840" spans="1:5" ht="13.5" customHeight="1">
      <c r="A840" s="82" t="s">
        <v>2545</v>
      </c>
      <c r="B840" s="82" t="s">
        <v>3266</v>
      </c>
      <c r="C840" s="82" t="s">
        <v>2928</v>
      </c>
      <c r="D840" s="82" t="s">
        <v>2583</v>
      </c>
      <c r="E840" s="82" t="s">
        <v>3440</v>
      </c>
    </row>
    <row r="841" spans="1:5" ht="13.5" customHeight="1">
      <c r="A841" s="82" t="s">
        <v>2545</v>
      </c>
      <c r="B841" s="82" t="s">
        <v>3266</v>
      </c>
      <c r="C841" s="82" t="s">
        <v>2928</v>
      </c>
      <c r="D841" s="82" t="s">
        <v>2560</v>
      </c>
      <c r="E841" s="82" t="s">
        <v>3441</v>
      </c>
    </row>
    <row r="842" spans="1:5" ht="13.5" customHeight="1">
      <c r="A842" s="82" t="s">
        <v>2545</v>
      </c>
      <c r="B842" s="82" t="s">
        <v>3266</v>
      </c>
      <c r="C842" s="82" t="s">
        <v>2928</v>
      </c>
      <c r="D842" s="82" t="s">
        <v>2562</v>
      </c>
      <c r="E842" s="82" t="s">
        <v>3442</v>
      </c>
    </row>
    <row r="843" spans="1:5" ht="13.5" customHeight="1">
      <c r="A843" s="82" t="s">
        <v>2545</v>
      </c>
      <c r="B843" s="82" t="s">
        <v>3266</v>
      </c>
      <c r="C843" s="82" t="s">
        <v>2928</v>
      </c>
      <c r="D843" s="82" t="s">
        <v>2564</v>
      </c>
      <c r="E843" s="82" t="s">
        <v>3443</v>
      </c>
    </row>
    <row r="844" spans="1:5" ht="13.5" customHeight="1">
      <c r="A844" s="82" t="s">
        <v>2545</v>
      </c>
      <c r="B844" s="82" t="s">
        <v>3266</v>
      </c>
      <c r="C844" s="82" t="s">
        <v>2928</v>
      </c>
      <c r="D844" s="82" t="s">
        <v>2566</v>
      </c>
      <c r="E844" s="82" t="s">
        <v>3444</v>
      </c>
    </row>
    <row r="845" spans="1:5" ht="13.5" customHeight="1">
      <c r="A845" s="82" t="s">
        <v>2545</v>
      </c>
      <c r="B845" s="82" t="s">
        <v>3266</v>
      </c>
      <c r="C845" s="82" t="s">
        <v>2928</v>
      </c>
      <c r="D845" s="82" t="s">
        <v>2572</v>
      </c>
      <c r="E845" s="82" t="s">
        <v>3445</v>
      </c>
    </row>
    <row r="846" spans="1:5" ht="13.5" customHeight="1">
      <c r="A846" s="82" t="s">
        <v>2545</v>
      </c>
      <c r="B846" s="82" t="s">
        <v>3266</v>
      </c>
      <c r="C846" s="82" t="s">
        <v>2928</v>
      </c>
      <c r="D846" s="82" t="s">
        <v>2568</v>
      </c>
      <c r="E846" s="82" t="s">
        <v>3446</v>
      </c>
    </row>
    <row r="847" spans="1:5" ht="13.5" customHeight="1">
      <c r="A847" s="82" t="s">
        <v>2545</v>
      </c>
      <c r="B847" s="82" t="s">
        <v>3266</v>
      </c>
      <c r="C847" s="82" t="s">
        <v>2928</v>
      </c>
      <c r="D847" s="82" t="s">
        <v>2574</v>
      </c>
      <c r="E847" s="82" t="s">
        <v>3447</v>
      </c>
    </row>
    <row r="848" spans="1:5" ht="13.5" customHeight="1">
      <c r="A848" s="82" t="s">
        <v>2545</v>
      </c>
      <c r="B848" s="82" t="s">
        <v>3266</v>
      </c>
      <c r="C848" s="82" t="s">
        <v>2928</v>
      </c>
      <c r="D848" s="82" t="s">
        <v>2570</v>
      </c>
      <c r="E848" s="82" t="s">
        <v>3448</v>
      </c>
    </row>
    <row r="849" spans="1:5" ht="13.5" customHeight="1">
      <c r="A849" s="82" t="s">
        <v>2545</v>
      </c>
      <c r="B849" s="82" t="s">
        <v>3266</v>
      </c>
      <c r="C849" s="82" t="s">
        <v>2928</v>
      </c>
      <c r="D849" s="82" t="s">
        <v>2576</v>
      </c>
      <c r="E849" s="82" t="s">
        <v>3449</v>
      </c>
    </row>
    <row r="850" spans="1:5" ht="13.5" customHeight="1">
      <c r="A850" s="82" t="s">
        <v>2545</v>
      </c>
      <c r="B850" s="82" t="s">
        <v>3266</v>
      </c>
      <c r="C850" s="82" t="s">
        <v>2928</v>
      </c>
      <c r="D850" s="82" t="s">
        <v>635</v>
      </c>
      <c r="E850" s="82" t="s">
        <v>3450</v>
      </c>
    </row>
    <row r="851" spans="1:5" ht="13.5" customHeight="1">
      <c r="A851" s="82" t="s">
        <v>2545</v>
      </c>
      <c r="B851" s="82" t="s">
        <v>3266</v>
      </c>
      <c r="C851" s="82" t="s">
        <v>2928</v>
      </c>
      <c r="D851" s="82" t="s">
        <v>2579</v>
      </c>
      <c r="E851" s="82" t="s">
        <v>3451</v>
      </c>
    </row>
    <row r="852" spans="1:5" ht="13.5" customHeight="1">
      <c r="A852" s="82" t="s">
        <v>2545</v>
      </c>
      <c r="B852" s="82" t="s">
        <v>3266</v>
      </c>
      <c r="C852" s="82" t="s">
        <v>2928</v>
      </c>
      <c r="D852" s="82" t="s">
        <v>2581</v>
      </c>
      <c r="E852" s="82" t="s">
        <v>3452</v>
      </c>
    </row>
    <row r="853" spans="1:5" ht="13.5" customHeight="1">
      <c r="A853" s="82" t="s">
        <v>2545</v>
      </c>
      <c r="B853" s="82" t="s">
        <v>3266</v>
      </c>
      <c r="C853" s="82" t="s">
        <v>2928</v>
      </c>
      <c r="D853" s="82" t="s">
        <v>2585</v>
      </c>
      <c r="E853" s="82" t="s">
        <v>3453</v>
      </c>
    </row>
    <row r="854" spans="1:5" ht="13.5" customHeight="1">
      <c r="A854" s="82" t="s">
        <v>2545</v>
      </c>
      <c r="B854" s="82" t="s">
        <v>3266</v>
      </c>
      <c r="C854" s="82" t="s">
        <v>3454</v>
      </c>
      <c r="D854" s="82" t="s">
        <v>2548</v>
      </c>
      <c r="E854" s="82" t="s">
        <v>3455</v>
      </c>
    </row>
    <row r="855" spans="1:5" ht="13.5" customHeight="1">
      <c r="A855" s="82" t="s">
        <v>2545</v>
      </c>
      <c r="B855" s="82" t="s">
        <v>3266</v>
      </c>
      <c r="C855" s="82" t="s">
        <v>3456</v>
      </c>
      <c r="D855" s="82" t="s">
        <v>2550</v>
      </c>
      <c r="E855" s="82" t="s">
        <v>3457</v>
      </c>
    </row>
    <row r="856" spans="1:5" ht="13.5" customHeight="1">
      <c r="A856" s="82" t="s">
        <v>2545</v>
      </c>
      <c r="B856" s="82" t="s">
        <v>3266</v>
      </c>
      <c r="C856" s="82" t="s">
        <v>3456</v>
      </c>
      <c r="D856" s="82" t="s">
        <v>2552</v>
      </c>
      <c r="E856" s="82" t="s">
        <v>3458</v>
      </c>
    </row>
    <row r="857" spans="1:5" ht="13.5" customHeight="1">
      <c r="A857" s="82" t="s">
        <v>2545</v>
      </c>
      <c r="B857" s="82" t="s">
        <v>3266</v>
      </c>
      <c r="C857" s="82" t="s">
        <v>3456</v>
      </c>
      <c r="D857" s="82" t="s">
        <v>2554</v>
      </c>
      <c r="E857" s="82" t="s">
        <v>3459</v>
      </c>
    </row>
    <row r="858" spans="1:5" ht="13.5" customHeight="1">
      <c r="A858" s="82" t="s">
        <v>2545</v>
      </c>
      <c r="B858" s="82" t="s">
        <v>3266</v>
      </c>
      <c r="C858" s="82" t="s">
        <v>3456</v>
      </c>
      <c r="D858" s="82" t="s">
        <v>3460</v>
      </c>
      <c r="E858" s="82" t="s">
        <v>3461</v>
      </c>
    </row>
    <row r="859" spans="1:5" ht="13.5" customHeight="1">
      <c r="A859" s="82" t="s">
        <v>2545</v>
      </c>
      <c r="B859" s="82" t="s">
        <v>3266</v>
      </c>
      <c r="C859" s="82" t="s">
        <v>3456</v>
      </c>
      <c r="D859" s="82" t="s">
        <v>2558</v>
      </c>
      <c r="E859" s="82" t="s">
        <v>3462</v>
      </c>
    </row>
    <row r="860" spans="1:5" ht="13.5" customHeight="1">
      <c r="A860" s="82" t="s">
        <v>2545</v>
      </c>
      <c r="B860" s="82" t="s">
        <v>3266</v>
      </c>
      <c r="C860" s="82" t="s">
        <v>3456</v>
      </c>
      <c r="D860" s="82" t="s">
        <v>2560</v>
      </c>
      <c r="E860" s="82" t="s">
        <v>3463</v>
      </c>
    </row>
    <row r="861" spans="1:5" ht="13.5" customHeight="1">
      <c r="A861" s="82" t="s">
        <v>2545</v>
      </c>
      <c r="B861" s="82" t="s">
        <v>3266</v>
      </c>
      <c r="C861" s="82" t="s">
        <v>3456</v>
      </c>
      <c r="D861" s="82" t="s">
        <v>2562</v>
      </c>
      <c r="E861" s="82" t="s">
        <v>3464</v>
      </c>
    </row>
    <row r="862" spans="1:5" ht="13.5" customHeight="1">
      <c r="A862" s="82" t="s">
        <v>2545</v>
      </c>
      <c r="B862" s="82" t="s">
        <v>3266</v>
      </c>
      <c r="C862" s="82" t="s">
        <v>3456</v>
      </c>
      <c r="D862" s="82" t="s">
        <v>2564</v>
      </c>
      <c r="E862" s="82" t="s">
        <v>3465</v>
      </c>
    </row>
    <row r="863" spans="1:5" ht="13.5" customHeight="1">
      <c r="A863" s="82" t="s">
        <v>2545</v>
      </c>
      <c r="B863" s="82" t="s">
        <v>3266</v>
      </c>
      <c r="C863" s="82" t="s">
        <v>3456</v>
      </c>
      <c r="D863" s="82" t="s">
        <v>2566</v>
      </c>
      <c r="E863" s="82" t="s">
        <v>3466</v>
      </c>
    </row>
    <row r="864" spans="1:5" ht="13.5" customHeight="1">
      <c r="A864" s="82" t="s">
        <v>2545</v>
      </c>
      <c r="B864" s="82" t="s">
        <v>3266</v>
      </c>
      <c r="C864" s="82" t="s">
        <v>3456</v>
      </c>
      <c r="D864" s="82" t="s">
        <v>2568</v>
      </c>
      <c r="E864" s="82" t="s">
        <v>3467</v>
      </c>
    </row>
    <row r="865" spans="1:5" ht="13.5" customHeight="1">
      <c r="A865" s="82" t="s">
        <v>2545</v>
      </c>
      <c r="B865" s="82" t="s">
        <v>3266</v>
      </c>
      <c r="C865" s="82" t="s">
        <v>3456</v>
      </c>
      <c r="D865" s="82" t="s">
        <v>2570</v>
      </c>
      <c r="E865" s="82" t="s">
        <v>3468</v>
      </c>
    </row>
    <row r="866" spans="1:5" ht="13.5" customHeight="1">
      <c r="A866" s="82" t="s">
        <v>2545</v>
      </c>
      <c r="B866" s="82" t="s">
        <v>3266</v>
      </c>
      <c r="C866" s="82" t="s">
        <v>3456</v>
      </c>
      <c r="D866" s="82" t="s">
        <v>2572</v>
      </c>
      <c r="E866" s="82" t="s">
        <v>3469</v>
      </c>
    </row>
    <row r="867" spans="1:5" ht="13.5" customHeight="1">
      <c r="A867" s="82" t="s">
        <v>2545</v>
      </c>
      <c r="B867" s="82" t="s">
        <v>3266</v>
      </c>
      <c r="C867" s="82" t="s">
        <v>3456</v>
      </c>
      <c r="D867" s="82" t="s">
        <v>2574</v>
      </c>
      <c r="E867" s="82" t="s">
        <v>3470</v>
      </c>
    </row>
    <row r="868" spans="1:5" ht="13.5" customHeight="1">
      <c r="A868" s="82" t="s">
        <v>2545</v>
      </c>
      <c r="B868" s="82" t="s">
        <v>3266</v>
      </c>
      <c r="C868" s="82" t="s">
        <v>3456</v>
      </c>
      <c r="D868" s="82" t="s">
        <v>2576</v>
      </c>
      <c r="E868" s="82" t="s">
        <v>3471</v>
      </c>
    </row>
    <row r="869" spans="1:5" ht="13.5" customHeight="1">
      <c r="A869" s="82" t="s">
        <v>2545</v>
      </c>
      <c r="B869" s="82" t="s">
        <v>3266</v>
      </c>
      <c r="C869" s="82" t="s">
        <v>3456</v>
      </c>
      <c r="D869" s="82" t="s">
        <v>635</v>
      </c>
      <c r="E869" s="82" t="s">
        <v>3472</v>
      </c>
    </row>
    <row r="870" spans="1:5" ht="13.5" customHeight="1">
      <c r="A870" s="82" t="s">
        <v>2545</v>
      </c>
      <c r="B870" s="82" t="s">
        <v>3266</v>
      </c>
      <c r="C870" s="82" t="s">
        <v>3456</v>
      </c>
      <c r="D870" s="82" t="s">
        <v>2579</v>
      </c>
      <c r="E870" s="82" t="s">
        <v>3473</v>
      </c>
    </row>
    <row r="871" spans="1:5" ht="13.5" customHeight="1">
      <c r="A871" s="82" t="s">
        <v>2545</v>
      </c>
      <c r="B871" s="82" t="s">
        <v>3266</v>
      </c>
      <c r="C871" s="82" t="s">
        <v>3456</v>
      </c>
      <c r="D871" s="82" t="s">
        <v>2672</v>
      </c>
      <c r="E871" s="82" t="s">
        <v>3474</v>
      </c>
    </row>
    <row r="872" spans="1:5" ht="13.5" customHeight="1">
      <c r="A872" s="82" t="s">
        <v>2545</v>
      </c>
      <c r="B872" s="82" t="s">
        <v>3266</v>
      </c>
      <c r="C872" s="82" t="s">
        <v>3456</v>
      </c>
      <c r="D872" s="82" t="s">
        <v>2583</v>
      </c>
      <c r="E872" s="82" t="s">
        <v>3475</v>
      </c>
    </row>
    <row r="873" spans="1:5" ht="13.5" customHeight="1">
      <c r="A873" s="82" t="s">
        <v>2545</v>
      </c>
      <c r="B873" s="82" t="s">
        <v>3266</v>
      </c>
      <c r="C873" s="82" t="s">
        <v>3456</v>
      </c>
      <c r="D873" s="82" t="s">
        <v>3476</v>
      </c>
      <c r="E873" s="82" t="s">
        <v>3477</v>
      </c>
    </row>
    <row r="874" spans="1:5" ht="13.5" customHeight="1">
      <c r="A874" s="82" t="s">
        <v>2545</v>
      </c>
      <c r="B874" s="82" t="s">
        <v>3266</v>
      </c>
      <c r="C874" s="82" t="s">
        <v>3456</v>
      </c>
      <c r="D874" s="82" t="s">
        <v>2585</v>
      </c>
      <c r="E874" s="82" t="s">
        <v>3478</v>
      </c>
    </row>
    <row r="875" spans="1:5" ht="13.5" customHeight="1">
      <c r="A875" s="82" t="s">
        <v>2545</v>
      </c>
      <c r="B875" s="82" t="s">
        <v>3479</v>
      </c>
      <c r="C875" s="82" t="s">
        <v>3371</v>
      </c>
      <c r="D875" s="82" t="s">
        <v>2548</v>
      </c>
      <c r="E875" s="82" t="s">
        <v>3480</v>
      </c>
    </row>
    <row r="876" spans="1:5" ht="13.5" customHeight="1">
      <c r="A876" s="82" t="s">
        <v>2545</v>
      </c>
      <c r="B876" s="82" t="s">
        <v>3479</v>
      </c>
      <c r="C876" s="82" t="s">
        <v>3371</v>
      </c>
      <c r="D876" s="82" t="s">
        <v>2550</v>
      </c>
      <c r="E876" s="82" t="s">
        <v>3481</v>
      </c>
    </row>
    <row r="877" spans="1:5" ht="13.5" customHeight="1">
      <c r="A877" s="82" t="s">
        <v>2545</v>
      </c>
      <c r="B877" s="82" t="s">
        <v>3479</v>
      </c>
      <c r="C877" s="82" t="s">
        <v>3371</v>
      </c>
      <c r="D877" s="82" t="s">
        <v>2552</v>
      </c>
      <c r="E877" s="82" t="s">
        <v>3482</v>
      </c>
    </row>
    <row r="878" spans="1:5" ht="13.5" customHeight="1">
      <c r="A878" s="82" t="s">
        <v>2545</v>
      </c>
      <c r="B878" s="82" t="s">
        <v>3479</v>
      </c>
      <c r="C878" s="82" t="s">
        <v>3371</v>
      </c>
      <c r="D878" s="82" t="s">
        <v>2554</v>
      </c>
      <c r="E878" s="82" t="s">
        <v>3483</v>
      </c>
    </row>
    <row r="879" spans="1:5" ht="13.5" customHeight="1">
      <c r="A879" s="82" t="s">
        <v>2545</v>
      </c>
      <c r="B879" s="82" t="s">
        <v>3479</v>
      </c>
      <c r="C879" s="82" t="s">
        <v>3371</v>
      </c>
      <c r="D879" s="82" t="s">
        <v>2654</v>
      </c>
      <c r="E879" s="82" t="s">
        <v>3484</v>
      </c>
    </row>
    <row r="880" spans="1:5" ht="13.5" customHeight="1">
      <c r="A880" s="82" t="s">
        <v>2545</v>
      </c>
      <c r="B880" s="82" t="s">
        <v>3479</v>
      </c>
      <c r="C880" s="82" t="s">
        <v>3371</v>
      </c>
      <c r="D880" s="82" t="s">
        <v>2558</v>
      </c>
      <c r="E880" s="82" t="s">
        <v>3485</v>
      </c>
    </row>
    <row r="881" spans="1:7" ht="13.5" customHeight="1">
      <c r="A881" s="82" t="s">
        <v>2545</v>
      </c>
      <c r="B881" s="82" t="s">
        <v>3479</v>
      </c>
      <c r="C881" s="82" t="s">
        <v>3371</v>
      </c>
      <c r="D881" s="82" t="s">
        <v>2583</v>
      </c>
      <c r="E881" s="82" t="s">
        <v>3486</v>
      </c>
    </row>
    <row r="882" spans="1:7" ht="13.5" customHeight="1">
      <c r="A882" s="82" t="s">
        <v>2545</v>
      </c>
      <c r="B882" s="82" t="s">
        <v>3479</v>
      </c>
      <c r="C882" s="82" t="s">
        <v>3371</v>
      </c>
      <c r="D882" s="82" t="s">
        <v>2560</v>
      </c>
      <c r="E882" s="82" t="s">
        <v>3487</v>
      </c>
    </row>
    <row r="883" spans="1:7" ht="13.5" customHeight="1">
      <c r="A883" s="82" t="s">
        <v>2545</v>
      </c>
      <c r="B883" s="82" t="s">
        <v>3479</v>
      </c>
      <c r="C883" s="82" t="s">
        <v>3371</v>
      </c>
      <c r="D883" s="82" t="s">
        <v>2562</v>
      </c>
      <c r="E883" s="82" t="s">
        <v>3488</v>
      </c>
      <c r="G883" s="91"/>
    </row>
    <row r="884" spans="1:7" ht="13.5" customHeight="1">
      <c r="A884" s="82" t="s">
        <v>2545</v>
      </c>
      <c r="B884" s="82" t="s">
        <v>3479</v>
      </c>
      <c r="C884" s="82" t="s">
        <v>3371</v>
      </c>
      <c r="D884" s="82" t="s">
        <v>2564</v>
      </c>
      <c r="E884" s="82" t="s">
        <v>3489</v>
      </c>
      <c r="G884" s="91"/>
    </row>
    <row r="885" spans="1:7" ht="13.5" customHeight="1">
      <c r="A885" s="82" t="s">
        <v>2545</v>
      </c>
      <c r="B885" s="82" t="s">
        <v>3479</v>
      </c>
      <c r="C885" s="82" t="s">
        <v>3371</v>
      </c>
      <c r="D885" s="82" t="s">
        <v>2566</v>
      </c>
      <c r="E885" s="82" t="s">
        <v>3490</v>
      </c>
      <c r="G885" s="91"/>
    </row>
    <row r="886" spans="1:7" ht="13.5" customHeight="1">
      <c r="A886" s="82" t="s">
        <v>2545</v>
      </c>
      <c r="B886" s="82" t="s">
        <v>3479</v>
      </c>
      <c r="C886" s="82" t="s">
        <v>3371</v>
      </c>
      <c r="D886" s="82" t="s">
        <v>2572</v>
      </c>
      <c r="E886" s="82" t="s">
        <v>3491</v>
      </c>
      <c r="G886" s="91"/>
    </row>
    <row r="887" spans="1:7" ht="13.5" customHeight="1">
      <c r="A887" s="82" t="s">
        <v>2545</v>
      </c>
      <c r="B887" s="82" t="s">
        <v>3479</v>
      </c>
      <c r="C887" s="82" t="s">
        <v>3371</v>
      </c>
      <c r="D887" s="82" t="s">
        <v>2568</v>
      </c>
      <c r="E887" s="82" t="s">
        <v>3492</v>
      </c>
      <c r="G887" s="91"/>
    </row>
    <row r="888" spans="1:7" ht="13.5" customHeight="1">
      <c r="A888" s="82" t="s">
        <v>2545</v>
      </c>
      <c r="B888" s="82" t="s">
        <v>3479</v>
      </c>
      <c r="C888" s="82" t="s">
        <v>3371</v>
      </c>
      <c r="D888" s="82" t="s">
        <v>2574</v>
      </c>
      <c r="E888" s="82" t="s">
        <v>3493</v>
      </c>
      <c r="G888" s="91"/>
    </row>
    <row r="889" spans="1:7" ht="13.5" customHeight="1">
      <c r="A889" s="82" t="s">
        <v>2545</v>
      </c>
      <c r="B889" s="82" t="s">
        <v>3479</v>
      </c>
      <c r="C889" s="82" t="s">
        <v>3371</v>
      </c>
      <c r="D889" s="82" t="s">
        <v>2570</v>
      </c>
      <c r="E889" s="82" t="s">
        <v>3494</v>
      </c>
      <c r="G889" s="91"/>
    </row>
    <row r="890" spans="1:7" ht="13.5" customHeight="1">
      <c r="A890" s="82" t="s">
        <v>2545</v>
      </c>
      <c r="B890" s="82" t="s">
        <v>3479</v>
      </c>
      <c r="C890" s="82" t="s">
        <v>3371</v>
      </c>
      <c r="D890" s="82" t="s">
        <v>2576</v>
      </c>
      <c r="E890" s="82" t="s">
        <v>3495</v>
      </c>
      <c r="G890" s="91"/>
    </row>
    <row r="891" spans="1:7" ht="13.5" customHeight="1">
      <c r="A891" s="82" t="s">
        <v>2545</v>
      </c>
      <c r="B891" s="82" t="s">
        <v>3479</v>
      </c>
      <c r="C891" s="82" t="s">
        <v>3371</v>
      </c>
      <c r="D891" s="82" t="s">
        <v>635</v>
      </c>
      <c r="E891" s="82" t="s">
        <v>3496</v>
      </c>
      <c r="G891" s="91"/>
    </row>
    <row r="892" spans="1:7" ht="13.5" customHeight="1">
      <c r="A892" s="82" t="s">
        <v>2545</v>
      </c>
      <c r="B892" s="82" t="s">
        <v>3479</v>
      </c>
      <c r="C892" s="82" t="s">
        <v>3371</v>
      </c>
      <c r="D892" s="82" t="s">
        <v>2579</v>
      </c>
      <c r="E892" s="82" t="s">
        <v>3497</v>
      </c>
      <c r="G892" s="91"/>
    </row>
    <row r="893" spans="1:7" ht="13.5" customHeight="1">
      <c r="A893" s="82" t="s">
        <v>2545</v>
      </c>
      <c r="B893" s="82" t="s">
        <v>3479</v>
      </c>
      <c r="C893" s="82" t="s">
        <v>3371</v>
      </c>
      <c r="D893" s="82" t="s">
        <v>2581</v>
      </c>
      <c r="E893" s="82" t="s">
        <v>3498</v>
      </c>
      <c r="G893" s="91"/>
    </row>
    <row r="894" spans="1:7" ht="13.5" customHeight="1">
      <c r="A894" s="82" t="s">
        <v>2545</v>
      </c>
      <c r="B894" s="82" t="s">
        <v>3479</v>
      </c>
      <c r="C894" s="82" t="s">
        <v>3371</v>
      </c>
      <c r="D894" s="82" t="s">
        <v>2585</v>
      </c>
      <c r="E894" s="82" t="s">
        <v>3499</v>
      </c>
      <c r="G894" s="91"/>
    </row>
    <row r="895" spans="1:7" ht="13.5" customHeight="1">
      <c r="A895" s="82" t="s">
        <v>2545</v>
      </c>
      <c r="B895" s="82" t="s">
        <v>3479</v>
      </c>
      <c r="C895" s="82" t="s">
        <v>3500</v>
      </c>
      <c r="D895" s="82" t="s">
        <v>2548</v>
      </c>
      <c r="E895" s="82" t="s">
        <v>3501</v>
      </c>
      <c r="G895" s="91"/>
    </row>
    <row r="896" spans="1:7" ht="13.5" customHeight="1">
      <c r="A896" s="82" t="s">
        <v>2545</v>
      </c>
      <c r="B896" s="82" t="s">
        <v>3479</v>
      </c>
      <c r="C896" s="82" t="s">
        <v>3500</v>
      </c>
      <c r="D896" s="82" t="s">
        <v>2550</v>
      </c>
      <c r="E896" s="82" t="s">
        <v>3502</v>
      </c>
      <c r="G896" s="91"/>
    </row>
    <row r="897" spans="1:7" ht="13.5" customHeight="1">
      <c r="A897" s="82" t="s">
        <v>2545</v>
      </c>
      <c r="B897" s="82" t="s">
        <v>3479</v>
      </c>
      <c r="C897" s="82" t="s">
        <v>3500</v>
      </c>
      <c r="D897" s="82" t="s">
        <v>2552</v>
      </c>
      <c r="E897" s="82" t="s">
        <v>3503</v>
      </c>
      <c r="G897" s="91"/>
    </row>
    <row r="898" spans="1:7" ht="13.5" customHeight="1">
      <c r="A898" s="82" t="s">
        <v>2545</v>
      </c>
      <c r="B898" s="82" t="s">
        <v>3479</v>
      </c>
      <c r="C898" s="82" t="s">
        <v>3500</v>
      </c>
      <c r="D898" s="82" t="s">
        <v>2554</v>
      </c>
      <c r="E898" s="82" t="s">
        <v>3504</v>
      </c>
      <c r="G898" s="91"/>
    </row>
    <row r="899" spans="1:7" ht="13.5" customHeight="1">
      <c r="A899" s="82" t="s">
        <v>2545</v>
      </c>
      <c r="B899" s="82" t="s">
        <v>3479</v>
      </c>
      <c r="C899" s="82" t="s">
        <v>3500</v>
      </c>
      <c r="D899" s="82" t="s">
        <v>2654</v>
      </c>
      <c r="E899" s="82" t="s">
        <v>3505</v>
      </c>
      <c r="G899" s="91"/>
    </row>
    <row r="900" spans="1:7" ht="13.5" customHeight="1">
      <c r="A900" s="82" t="s">
        <v>2545</v>
      </c>
      <c r="B900" s="82" t="s">
        <v>3479</v>
      </c>
      <c r="C900" s="82" t="s">
        <v>3500</v>
      </c>
      <c r="D900" s="82" t="s">
        <v>2558</v>
      </c>
      <c r="E900" s="82" t="s">
        <v>3506</v>
      </c>
      <c r="G900" s="91"/>
    </row>
    <row r="901" spans="1:7" ht="13.5" customHeight="1">
      <c r="A901" s="82" t="s">
        <v>2545</v>
      </c>
      <c r="B901" s="82" t="s">
        <v>3479</v>
      </c>
      <c r="C901" s="82" t="s">
        <v>3500</v>
      </c>
      <c r="D901" s="82" t="s">
        <v>2583</v>
      </c>
      <c r="E901" s="82" t="s">
        <v>3507</v>
      </c>
      <c r="G901" s="91"/>
    </row>
    <row r="902" spans="1:7" ht="13.5" customHeight="1">
      <c r="A902" s="82" t="s">
        <v>2545</v>
      </c>
      <c r="B902" s="82" t="s">
        <v>3479</v>
      </c>
      <c r="C902" s="82" t="s">
        <v>3500</v>
      </c>
      <c r="D902" s="82" t="s">
        <v>2560</v>
      </c>
      <c r="E902" s="82" t="s">
        <v>3508</v>
      </c>
      <c r="G902" s="91"/>
    </row>
    <row r="903" spans="1:7" ht="13.5" customHeight="1">
      <c r="A903" s="82" t="s">
        <v>2545</v>
      </c>
      <c r="B903" s="82" t="s">
        <v>3479</v>
      </c>
      <c r="C903" s="82" t="s">
        <v>3500</v>
      </c>
      <c r="D903" s="82" t="s">
        <v>2562</v>
      </c>
      <c r="E903" s="82" t="s">
        <v>3509</v>
      </c>
    </row>
    <row r="904" spans="1:7" ht="13.5" customHeight="1">
      <c r="A904" s="82" t="s">
        <v>2545</v>
      </c>
      <c r="B904" s="82" t="s">
        <v>3479</v>
      </c>
      <c r="C904" s="82" t="s">
        <v>3500</v>
      </c>
      <c r="D904" s="82" t="s">
        <v>2564</v>
      </c>
      <c r="E904" s="82" t="s">
        <v>3510</v>
      </c>
    </row>
    <row r="905" spans="1:7" ht="13.5" customHeight="1">
      <c r="A905" s="82" t="s">
        <v>2545</v>
      </c>
      <c r="B905" s="82" t="s">
        <v>3479</v>
      </c>
      <c r="C905" s="82" t="s">
        <v>3500</v>
      </c>
      <c r="D905" s="82" t="s">
        <v>2566</v>
      </c>
      <c r="E905" s="82" t="s">
        <v>3511</v>
      </c>
    </row>
    <row r="906" spans="1:7" ht="13.5" customHeight="1">
      <c r="A906" s="82" t="s">
        <v>2545</v>
      </c>
      <c r="B906" s="82" t="s">
        <v>3479</v>
      </c>
      <c r="C906" s="82" t="s">
        <v>3500</v>
      </c>
      <c r="D906" s="82" t="s">
        <v>2572</v>
      </c>
      <c r="E906" s="82" t="s">
        <v>3512</v>
      </c>
    </row>
    <row r="907" spans="1:7" ht="13.5" customHeight="1">
      <c r="A907" s="82" t="s">
        <v>2545</v>
      </c>
      <c r="B907" s="82" t="s">
        <v>3479</v>
      </c>
      <c r="C907" s="82" t="s">
        <v>3500</v>
      </c>
      <c r="D907" s="82" t="s">
        <v>2568</v>
      </c>
      <c r="E907" s="82" t="s">
        <v>3513</v>
      </c>
    </row>
    <row r="908" spans="1:7" ht="13.5" customHeight="1">
      <c r="A908" s="82" t="s">
        <v>2545</v>
      </c>
      <c r="B908" s="82" t="s">
        <v>3479</v>
      </c>
      <c r="C908" s="82" t="s">
        <v>3500</v>
      </c>
      <c r="D908" s="82" t="s">
        <v>2574</v>
      </c>
      <c r="E908" s="82" t="s">
        <v>3514</v>
      </c>
    </row>
    <row r="909" spans="1:7" ht="13.5" customHeight="1">
      <c r="A909" s="82" t="s">
        <v>2545</v>
      </c>
      <c r="B909" s="82" t="s">
        <v>3479</v>
      </c>
      <c r="C909" s="82" t="s">
        <v>3500</v>
      </c>
      <c r="D909" s="82" t="s">
        <v>2570</v>
      </c>
      <c r="E909" s="82" t="s">
        <v>3515</v>
      </c>
    </row>
    <row r="910" spans="1:7" ht="13.5" customHeight="1">
      <c r="A910" s="82" t="s">
        <v>2545</v>
      </c>
      <c r="B910" s="82" t="s">
        <v>3479</v>
      </c>
      <c r="C910" s="82" t="s">
        <v>3500</v>
      </c>
      <c r="D910" s="82" t="s">
        <v>2576</v>
      </c>
      <c r="E910" s="82" t="s">
        <v>3516</v>
      </c>
    </row>
    <row r="911" spans="1:7" ht="13.5" customHeight="1">
      <c r="A911" s="82" t="s">
        <v>2545</v>
      </c>
      <c r="B911" s="82" t="s">
        <v>3479</v>
      </c>
      <c r="C911" s="82" t="s">
        <v>3500</v>
      </c>
      <c r="D911" s="82" t="s">
        <v>635</v>
      </c>
      <c r="E911" s="82" t="s">
        <v>3517</v>
      </c>
    </row>
    <row r="912" spans="1:7" ht="13.5" customHeight="1">
      <c r="A912" s="82" t="s">
        <v>2545</v>
      </c>
      <c r="B912" s="82" t="s">
        <v>3479</v>
      </c>
      <c r="C912" s="82" t="s">
        <v>3500</v>
      </c>
      <c r="D912" s="82" t="s">
        <v>2579</v>
      </c>
      <c r="E912" s="82" t="s">
        <v>3518</v>
      </c>
    </row>
    <row r="913" spans="1:5" ht="13.5" customHeight="1">
      <c r="A913" s="82" t="s">
        <v>2545</v>
      </c>
      <c r="B913" s="82" t="s">
        <v>3479</v>
      </c>
      <c r="C913" s="82" t="s">
        <v>3500</v>
      </c>
      <c r="D913" s="82" t="s">
        <v>2581</v>
      </c>
      <c r="E913" s="82" t="s">
        <v>3519</v>
      </c>
    </row>
    <row r="914" spans="1:5" ht="13.5" customHeight="1">
      <c r="A914" s="82" t="s">
        <v>2545</v>
      </c>
      <c r="B914" s="82" t="s">
        <v>3479</v>
      </c>
      <c r="C914" s="82" t="s">
        <v>3500</v>
      </c>
      <c r="D914" s="82" t="s">
        <v>2585</v>
      </c>
      <c r="E914" s="82" t="s">
        <v>3520</v>
      </c>
    </row>
    <row r="915" spans="1:5" ht="13.5" customHeight="1">
      <c r="A915" s="82" t="s">
        <v>2545</v>
      </c>
      <c r="B915" s="82" t="s">
        <v>3479</v>
      </c>
      <c r="C915" s="82" t="s">
        <v>3521</v>
      </c>
      <c r="D915" s="82" t="s">
        <v>2548</v>
      </c>
      <c r="E915" s="82" t="s">
        <v>3522</v>
      </c>
    </row>
    <row r="916" spans="1:5" ht="13.5" customHeight="1">
      <c r="A916" s="82" t="s">
        <v>2545</v>
      </c>
      <c r="B916" s="82" t="s">
        <v>3479</v>
      </c>
      <c r="C916" s="82" t="s">
        <v>3521</v>
      </c>
      <c r="D916" s="82" t="s">
        <v>2550</v>
      </c>
      <c r="E916" s="82" t="s">
        <v>3523</v>
      </c>
    </row>
    <row r="917" spans="1:5" ht="13.5" customHeight="1">
      <c r="A917" s="82" t="s">
        <v>2545</v>
      </c>
      <c r="B917" s="82" t="s">
        <v>3479</v>
      </c>
      <c r="C917" s="82" t="s">
        <v>3521</v>
      </c>
      <c r="D917" s="82" t="s">
        <v>2552</v>
      </c>
      <c r="E917" s="82" t="s">
        <v>3524</v>
      </c>
    </row>
    <row r="918" spans="1:5" ht="13.5" customHeight="1">
      <c r="A918" s="82" t="s">
        <v>2545</v>
      </c>
      <c r="B918" s="82" t="s">
        <v>3479</v>
      </c>
      <c r="C918" s="82" t="s">
        <v>3521</v>
      </c>
      <c r="D918" s="82" t="s">
        <v>2554</v>
      </c>
      <c r="E918" s="82" t="s">
        <v>3525</v>
      </c>
    </row>
    <row r="919" spans="1:5" ht="13.5" customHeight="1">
      <c r="A919" s="82" t="s">
        <v>2545</v>
      </c>
      <c r="B919" s="82" t="s">
        <v>3479</v>
      </c>
      <c r="C919" s="82" t="s">
        <v>3521</v>
      </c>
      <c r="D919" s="82" t="s">
        <v>2654</v>
      </c>
      <c r="E919" s="82" t="s">
        <v>3526</v>
      </c>
    </row>
    <row r="920" spans="1:5" ht="13.5" customHeight="1">
      <c r="A920" s="82" t="s">
        <v>2545</v>
      </c>
      <c r="B920" s="82" t="s">
        <v>3479</v>
      </c>
      <c r="C920" s="82" t="s">
        <v>3521</v>
      </c>
      <c r="D920" s="82" t="s">
        <v>2558</v>
      </c>
      <c r="E920" s="82" t="s">
        <v>3527</v>
      </c>
    </row>
    <row r="921" spans="1:5" ht="13.5" customHeight="1">
      <c r="A921" s="82" t="s">
        <v>2545</v>
      </c>
      <c r="B921" s="82" t="s">
        <v>3479</v>
      </c>
      <c r="C921" s="82" t="s">
        <v>3521</v>
      </c>
      <c r="D921" s="82" t="s">
        <v>2583</v>
      </c>
      <c r="E921" s="82" t="s">
        <v>3528</v>
      </c>
    </row>
    <row r="922" spans="1:5" ht="13.5" customHeight="1">
      <c r="A922" s="82" t="s">
        <v>2545</v>
      </c>
      <c r="B922" s="82" t="s">
        <v>3479</v>
      </c>
      <c r="C922" s="82" t="s">
        <v>3521</v>
      </c>
      <c r="D922" s="82" t="s">
        <v>2560</v>
      </c>
      <c r="E922" s="82" t="s">
        <v>3529</v>
      </c>
    </row>
    <row r="923" spans="1:5" ht="13.5" customHeight="1">
      <c r="A923" s="82" t="s">
        <v>2545</v>
      </c>
      <c r="B923" s="82" t="s">
        <v>3479</v>
      </c>
      <c r="C923" s="82" t="s">
        <v>3521</v>
      </c>
      <c r="D923" s="82" t="s">
        <v>2562</v>
      </c>
      <c r="E923" s="82" t="s">
        <v>3530</v>
      </c>
    </row>
    <row r="924" spans="1:5" ht="13.5" customHeight="1">
      <c r="A924" s="82" t="s">
        <v>2545</v>
      </c>
      <c r="B924" s="82" t="s">
        <v>3479</v>
      </c>
      <c r="C924" s="82" t="s">
        <v>3521</v>
      </c>
      <c r="D924" s="82" t="s">
        <v>2564</v>
      </c>
      <c r="E924" s="82" t="s">
        <v>3531</v>
      </c>
    </row>
    <row r="925" spans="1:5" ht="13.5" customHeight="1">
      <c r="A925" s="82" t="s">
        <v>2545</v>
      </c>
      <c r="B925" s="82" t="s">
        <v>3479</v>
      </c>
      <c r="C925" s="82" t="s">
        <v>3521</v>
      </c>
      <c r="D925" s="82" t="s">
        <v>2566</v>
      </c>
      <c r="E925" s="82" t="s">
        <v>3532</v>
      </c>
    </row>
    <row r="926" spans="1:5" ht="13.5" customHeight="1">
      <c r="A926" s="82" t="s">
        <v>2545</v>
      </c>
      <c r="B926" s="82" t="s">
        <v>3479</v>
      </c>
      <c r="C926" s="82" t="s">
        <v>3521</v>
      </c>
      <c r="D926" s="82" t="s">
        <v>2572</v>
      </c>
      <c r="E926" s="82" t="s">
        <v>3533</v>
      </c>
    </row>
    <row r="927" spans="1:5" ht="13.5" customHeight="1">
      <c r="A927" s="82" t="s">
        <v>2545</v>
      </c>
      <c r="B927" s="82" t="s">
        <v>3479</v>
      </c>
      <c r="C927" s="82" t="s">
        <v>3521</v>
      </c>
      <c r="D927" s="82" t="s">
        <v>2568</v>
      </c>
      <c r="E927" s="82" t="s">
        <v>3534</v>
      </c>
    </row>
    <row r="928" spans="1:5" ht="13.5" customHeight="1">
      <c r="A928" s="82" t="s">
        <v>2545</v>
      </c>
      <c r="B928" s="82" t="s">
        <v>3479</v>
      </c>
      <c r="C928" s="82" t="s">
        <v>3521</v>
      </c>
      <c r="D928" s="82" t="s">
        <v>2574</v>
      </c>
      <c r="E928" s="82" t="s">
        <v>3535</v>
      </c>
    </row>
    <row r="929" spans="1:5" ht="13.5" customHeight="1">
      <c r="A929" s="82" t="s">
        <v>2545</v>
      </c>
      <c r="B929" s="82" t="s">
        <v>3479</v>
      </c>
      <c r="C929" s="82" t="s">
        <v>3521</v>
      </c>
      <c r="D929" s="82" t="s">
        <v>2570</v>
      </c>
      <c r="E929" s="82" t="s">
        <v>3536</v>
      </c>
    </row>
    <row r="930" spans="1:5" ht="13.5" customHeight="1">
      <c r="A930" s="82" t="s">
        <v>2545</v>
      </c>
      <c r="B930" s="82" t="s">
        <v>3479</v>
      </c>
      <c r="C930" s="82" t="s">
        <v>3521</v>
      </c>
      <c r="D930" s="82" t="s">
        <v>2576</v>
      </c>
      <c r="E930" s="82" t="s">
        <v>3537</v>
      </c>
    </row>
    <row r="931" spans="1:5" ht="13.5" customHeight="1">
      <c r="A931" s="82" t="s">
        <v>2545</v>
      </c>
      <c r="B931" s="82" t="s">
        <v>3479</v>
      </c>
      <c r="C931" s="82" t="s">
        <v>3521</v>
      </c>
      <c r="D931" s="82" t="s">
        <v>635</v>
      </c>
      <c r="E931" s="82" t="s">
        <v>3538</v>
      </c>
    </row>
    <row r="932" spans="1:5" ht="13.5" customHeight="1">
      <c r="A932" s="82" t="s">
        <v>2545</v>
      </c>
      <c r="B932" s="82" t="s">
        <v>3479</v>
      </c>
      <c r="C932" s="82" t="s">
        <v>3521</v>
      </c>
      <c r="D932" s="82" t="s">
        <v>2579</v>
      </c>
      <c r="E932" s="82" t="s">
        <v>3539</v>
      </c>
    </row>
    <row r="933" spans="1:5" ht="13.5" customHeight="1">
      <c r="A933" s="82" t="s">
        <v>2545</v>
      </c>
      <c r="B933" s="82" t="s">
        <v>3479</v>
      </c>
      <c r="C933" s="82" t="s">
        <v>3521</v>
      </c>
      <c r="D933" s="82" t="s">
        <v>2581</v>
      </c>
      <c r="E933" s="82" t="s">
        <v>3540</v>
      </c>
    </row>
    <row r="934" spans="1:5" ht="13.5" customHeight="1">
      <c r="A934" s="82" t="s">
        <v>2545</v>
      </c>
      <c r="B934" s="82" t="s">
        <v>3479</v>
      </c>
      <c r="C934" s="82" t="s">
        <v>3521</v>
      </c>
      <c r="D934" s="82" t="s">
        <v>2585</v>
      </c>
      <c r="E934" s="82" t="s">
        <v>3541</v>
      </c>
    </row>
    <row r="935" spans="1:5" ht="13.5" customHeight="1">
      <c r="A935" s="82" t="s">
        <v>2545</v>
      </c>
      <c r="B935" s="82" t="s">
        <v>3479</v>
      </c>
      <c r="C935" s="82" t="s">
        <v>3350</v>
      </c>
      <c r="D935" s="82" t="s">
        <v>2548</v>
      </c>
      <c r="E935" s="82" t="s">
        <v>3542</v>
      </c>
    </row>
    <row r="936" spans="1:5" ht="13.5" customHeight="1">
      <c r="A936" s="82" t="s">
        <v>2545</v>
      </c>
      <c r="B936" s="82" t="s">
        <v>3479</v>
      </c>
      <c r="C936" s="82" t="s">
        <v>3350</v>
      </c>
      <c r="D936" s="82" t="s">
        <v>2550</v>
      </c>
      <c r="E936" s="82" t="s">
        <v>3543</v>
      </c>
    </row>
    <row r="937" spans="1:5" ht="13.5" customHeight="1">
      <c r="A937" s="82" t="s">
        <v>2545</v>
      </c>
      <c r="B937" s="82" t="s">
        <v>3479</v>
      </c>
      <c r="C937" s="82" t="s">
        <v>3350</v>
      </c>
      <c r="D937" s="82" t="s">
        <v>2552</v>
      </c>
      <c r="E937" s="82" t="s">
        <v>3544</v>
      </c>
    </row>
    <row r="938" spans="1:5" ht="13.5" customHeight="1">
      <c r="A938" s="82" t="s">
        <v>2545</v>
      </c>
      <c r="B938" s="82" t="s">
        <v>3479</v>
      </c>
      <c r="C938" s="82" t="s">
        <v>3350</v>
      </c>
      <c r="D938" s="82" t="s">
        <v>2554</v>
      </c>
      <c r="E938" s="82" t="s">
        <v>3545</v>
      </c>
    </row>
    <row r="939" spans="1:5" ht="13.5" customHeight="1">
      <c r="A939" s="82" t="s">
        <v>2545</v>
      </c>
      <c r="B939" s="82" t="s">
        <v>3479</v>
      </c>
      <c r="C939" s="82" t="s">
        <v>3350</v>
      </c>
      <c r="D939" s="82" t="s">
        <v>2654</v>
      </c>
      <c r="E939" s="82" t="s">
        <v>3546</v>
      </c>
    </row>
    <row r="940" spans="1:5" ht="13.5" customHeight="1">
      <c r="A940" s="82" t="s">
        <v>2545</v>
      </c>
      <c r="B940" s="82" t="s">
        <v>3479</v>
      </c>
      <c r="C940" s="82" t="s">
        <v>3350</v>
      </c>
      <c r="D940" s="82" t="s">
        <v>2558</v>
      </c>
      <c r="E940" s="82" t="s">
        <v>3547</v>
      </c>
    </row>
    <row r="941" spans="1:5" ht="13.5" customHeight="1">
      <c r="A941" s="82" t="s">
        <v>2545</v>
      </c>
      <c r="B941" s="82" t="s">
        <v>3479</v>
      </c>
      <c r="C941" s="82" t="s">
        <v>3350</v>
      </c>
      <c r="D941" s="82" t="s">
        <v>2583</v>
      </c>
      <c r="E941" s="82" t="s">
        <v>3548</v>
      </c>
    </row>
    <row r="942" spans="1:5" ht="13.5" customHeight="1">
      <c r="A942" s="82" t="s">
        <v>2545</v>
      </c>
      <c r="B942" s="82" t="s">
        <v>3479</v>
      </c>
      <c r="C942" s="82" t="s">
        <v>3350</v>
      </c>
      <c r="D942" s="82" t="s">
        <v>2560</v>
      </c>
      <c r="E942" s="82" t="s">
        <v>3549</v>
      </c>
    </row>
    <row r="943" spans="1:5" ht="13.5" customHeight="1">
      <c r="A943" s="82" t="s">
        <v>2545</v>
      </c>
      <c r="B943" s="82" t="s">
        <v>3479</v>
      </c>
      <c r="C943" s="82" t="s">
        <v>3350</v>
      </c>
      <c r="D943" s="82" t="s">
        <v>2562</v>
      </c>
      <c r="E943" s="82" t="s">
        <v>3550</v>
      </c>
    </row>
    <row r="944" spans="1:5" ht="13.5" customHeight="1">
      <c r="A944" s="82" t="s">
        <v>2545</v>
      </c>
      <c r="B944" s="82" t="s">
        <v>3479</v>
      </c>
      <c r="C944" s="82" t="s">
        <v>3350</v>
      </c>
      <c r="D944" s="82" t="s">
        <v>2564</v>
      </c>
      <c r="E944" s="82" t="s">
        <v>3551</v>
      </c>
    </row>
    <row r="945" spans="1:5" ht="13.5" customHeight="1">
      <c r="A945" s="82" t="s">
        <v>2545</v>
      </c>
      <c r="B945" s="82" t="s">
        <v>3479</v>
      </c>
      <c r="C945" s="82" t="s">
        <v>3350</v>
      </c>
      <c r="D945" s="82" t="s">
        <v>2566</v>
      </c>
      <c r="E945" s="82" t="s">
        <v>3552</v>
      </c>
    </row>
    <row r="946" spans="1:5" ht="13.5" customHeight="1">
      <c r="A946" s="82" t="s">
        <v>2545</v>
      </c>
      <c r="B946" s="82" t="s">
        <v>3479</v>
      </c>
      <c r="C946" s="82" t="s">
        <v>3350</v>
      </c>
      <c r="D946" s="82" t="s">
        <v>2572</v>
      </c>
      <c r="E946" s="82" t="s">
        <v>3553</v>
      </c>
    </row>
    <row r="947" spans="1:5" ht="13.5" customHeight="1">
      <c r="A947" s="82" t="s">
        <v>2545</v>
      </c>
      <c r="B947" s="82" t="s">
        <v>3479</v>
      </c>
      <c r="C947" s="82" t="s">
        <v>3350</v>
      </c>
      <c r="D947" s="82" t="s">
        <v>2568</v>
      </c>
      <c r="E947" s="82" t="s">
        <v>3554</v>
      </c>
    </row>
    <row r="948" spans="1:5" ht="13.5" customHeight="1">
      <c r="A948" s="82" t="s">
        <v>2545</v>
      </c>
      <c r="B948" s="82" t="s">
        <v>3479</v>
      </c>
      <c r="C948" s="82" t="s">
        <v>3350</v>
      </c>
      <c r="D948" s="82" t="s">
        <v>2574</v>
      </c>
      <c r="E948" s="82" t="s">
        <v>3555</v>
      </c>
    </row>
    <row r="949" spans="1:5" ht="13.5" customHeight="1">
      <c r="A949" s="82" t="s">
        <v>2545</v>
      </c>
      <c r="B949" s="82" t="s">
        <v>3479</v>
      </c>
      <c r="C949" s="82" t="s">
        <v>3350</v>
      </c>
      <c r="D949" s="82" t="s">
        <v>2570</v>
      </c>
      <c r="E949" s="82" t="s">
        <v>3556</v>
      </c>
    </row>
    <row r="950" spans="1:5" ht="13.5" customHeight="1">
      <c r="A950" s="82" t="s">
        <v>2545</v>
      </c>
      <c r="B950" s="82" t="s">
        <v>3479</v>
      </c>
      <c r="C950" s="82" t="s">
        <v>3350</v>
      </c>
      <c r="D950" s="82" t="s">
        <v>2576</v>
      </c>
      <c r="E950" s="82" t="s">
        <v>3557</v>
      </c>
    </row>
    <row r="951" spans="1:5" ht="13.5" customHeight="1">
      <c r="A951" s="82" t="s">
        <v>2545</v>
      </c>
      <c r="B951" s="82" t="s">
        <v>3479</v>
      </c>
      <c r="C951" s="82" t="s">
        <v>3350</v>
      </c>
      <c r="D951" s="82" t="s">
        <v>635</v>
      </c>
      <c r="E951" s="82" t="s">
        <v>3558</v>
      </c>
    </row>
    <row r="952" spans="1:5" ht="13.5" customHeight="1">
      <c r="A952" s="82" t="s">
        <v>2545</v>
      </c>
      <c r="B952" s="82" t="s">
        <v>3479</v>
      </c>
      <c r="C952" s="82" t="s">
        <v>3350</v>
      </c>
      <c r="D952" s="82" t="s">
        <v>2579</v>
      </c>
      <c r="E952" s="82" t="s">
        <v>3559</v>
      </c>
    </row>
    <row r="953" spans="1:5" ht="13.5" customHeight="1">
      <c r="A953" s="82" t="s">
        <v>2545</v>
      </c>
      <c r="B953" s="82" t="s">
        <v>3479</v>
      </c>
      <c r="C953" s="82" t="s">
        <v>3350</v>
      </c>
      <c r="D953" s="82" t="s">
        <v>2581</v>
      </c>
      <c r="E953" s="82" t="s">
        <v>3560</v>
      </c>
    </row>
    <row r="954" spans="1:5" ht="13.5" customHeight="1">
      <c r="A954" s="82" t="s">
        <v>2545</v>
      </c>
      <c r="B954" s="82" t="s">
        <v>3479</v>
      </c>
      <c r="C954" s="82" t="s">
        <v>3350</v>
      </c>
      <c r="D954" s="82" t="s">
        <v>2585</v>
      </c>
      <c r="E954" s="82" t="s">
        <v>3561</v>
      </c>
    </row>
    <row r="955" spans="1:5" ht="13.5" customHeight="1">
      <c r="A955" s="82" t="s">
        <v>2545</v>
      </c>
      <c r="B955" s="82" t="s">
        <v>3479</v>
      </c>
      <c r="C955" s="82" t="s">
        <v>3562</v>
      </c>
      <c r="D955" s="82" t="s">
        <v>2548</v>
      </c>
      <c r="E955" s="82" t="s">
        <v>3563</v>
      </c>
    </row>
    <row r="956" spans="1:5" ht="13.5" customHeight="1">
      <c r="A956" s="82" t="s">
        <v>2545</v>
      </c>
      <c r="B956" s="82" t="s">
        <v>3479</v>
      </c>
      <c r="C956" s="82" t="s">
        <v>3562</v>
      </c>
      <c r="D956" s="82" t="s">
        <v>2550</v>
      </c>
      <c r="E956" s="82" t="s">
        <v>3564</v>
      </c>
    </row>
    <row r="957" spans="1:5" ht="13.5" customHeight="1">
      <c r="A957" s="82" t="s">
        <v>2545</v>
      </c>
      <c r="B957" s="82" t="s">
        <v>3479</v>
      </c>
      <c r="C957" s="82" t="s">
        <v>3562</v>
      </c>
      <c r="D957" s="82" t="s">
        <v>2552</v>
      </c>
      <c r="E957" s="82" t="s">
        <v>3565</v>
      </c>
    </row>
    <row r="958" spans="1:5" ht="13.5" customHeight="1">
      <c r="A958" s="82" t="s">
        <v>2545</v>
      </c>
      <c r="B958" s="82" t="s">
        <v>3479</v>
      </c>
      <c r="C958" s="82" t="s">
        <v>3562</v>
      </c>
      <c r="D958" s="82" t="s">
        <v>2554</v>
      </c>
      <c r="E958" s="82" t="s">
        <v>3566</v>
      </c>
    </row>
    <row r="959" spans="1:5" ht="13.5" customHeight="1">
      <c r="A959" s="82" t="s">
        <v>2545</v>
      </c>
      <c r="B959" s="82" t="s">
        <v>3479</v>
      </c>
      <c r="C959" s="82" t="s">
        <v>3562</v>
      </c>
      <c r="D959" s="82" t="s">
        <v>2654</v>
      </c>
      <c r="E959" s="82" t="s">
        <v>3567</v>
      </c>
    </row>
    <row r="960" spans="1:5" ht="13.5" customHeight="1">
      <c r="A960" s="82" t="s">
        <v>2545</v>
      </c>
      <c r="B960" s="82" t="s">
        <v>3479</v>
      </c>
      <c r="C960" s="82" t="s">
        <v>3562</v>
      </c>
      <c r="D960" s="82" t="s">
        <v>2558</v>
      </c>
      <c r="E960" s="82" t="s">
        <v>3568</v>
      </c>
    </row>
    <row r="961" spans="1:7" ht="13.5" customHeight="1">
      <c r="A961" s="82" t="s">
        <v>2545</v>
      </c>
      <c r="B961" s="82" t="s">
        <v>3479</v>
      </c>
      <c r="C961" s="82" t="s">
        <v>3562</v>
      </c>
      <c r="D961" s="82" t="s">
        <v>2583</v>
      </c>
      <c r="E961" s="82" t="s">
        <v>3569</v>
      </c>
      <c r="G961" s="91"/>
    </row>
    <row r="962" spans="1:7" ht="13.5" customHeight="1">
      <c r="A962" s="82" t="s">
        <v>2545</v>
      </c>
      <c r="B962" s="82" t="s">
        <v>3479</v>
      </c>
      <c r="C962" s="82" t="s">
        <v>3562</v>
      </c>
      <c r="D962" s="82" t="s">
        <v>2560</v>
      </c>
      <c r="E962" s="82" t="s">
        <v>3570</v>
      </c>
      <c r="G962" s="91"/>
    </row>
    <row r="963" spans="1:7" ht="13.5" customHeight="1">
      <c r="A963" s="82" t="s">
        <v>2545</v>
      </c>
      <c r="B963" s="82" t="s">
        <v>3479</v>
      </c>
      <c r="C963" s="82" t="s">
        <v>3562</v>
      </c>
      <c r="D963" s="82" t="s">
        <v>2562</v>
      </c>
      <c r="E963" s="82" t="s">
        <v>3571</v>
      </c>
      <c r="G963" s="91"/>
    </row>
    <row r="964" spans="1:7" ht="13.5" customHeight="1">
      <c r="A964" s="82" t="s">
        <v>2545</v>
      </c>
      <c r="B964" s="82" t="s">
        <v>3479</v>
      </c>
      <c r="C964" s="82" t="s">
        <v>3562</v>
      </c>
      <c r="D964" s="82" t="s">
        <v>2564</v>
      </c>
      <c r="E964" s="82" t="s">
        <v>3572</v>
      </c>
      <c r="G964" s="91"/>
    </row>
    <row r="965" spans="1:7" ht="13.5" customHeight="1">
      <c r="A965" s="82" t="s">
        <v>2545</v>
      </c>
      <c r="B965" s="82" t="s">
        <v>3479</v>
      </c>
      <c r="C965" s="82" t="s">
        <v>3562</v>
      </c>
      <c r="D965" s="82" t="s">
        <v>2566</v>
      </c>
      <c r="E965" s="82" t="s">
        <v>3573</v>
      </c>
      <c r="G965" s="91"/>
    </row>
    <row r="966" spans="1:7" ht="13.5" customHeight="1">
      <c r="A966" s="82" t="s">
        <v>2545</v>
      </c>
      <c r="B966" s="82" t="s">
        <v>3479</v>
      </c>
      <c r="C966" s="82" t="s">
        <v>3562</v>
      </c>
      <c r="D966" s="82" t="s">
        <v>2572</v>
      </c>
      <c r="E966" s="82" t="s">
        <v>3574</v>
      </c>
      <c r="G966" s="91"/>
    </row>
    <row r="967" spans="1:7" ht="13.5" customHeight="1">
      <c r="A967" s="82" t="s">
        <v>2545</v>
      </c>
      <c r="B967" s="82" t="s">
        <v>3479</v>
      </c>
      <c r="C967" s="82" t="s">
        <v>3562</v>
      </c>
      <c r="D967" s="82" t="s">
        <v>2568</v>
      </c>
      <c r="E967" s="82" t="s">
        <v>3575</v>
      </c>
      <c r="G967" s="91"/>
    </row>
    <row r="968" spans="1:7" ht="13.5" customHeight="1">
      <c r="A968" s="82" t="s">
        <v>2545</v>
      </c>
      <c r="B968" s="82" t="s">
        <v>3479</v>
      </c>
      <c r="C968" s="82" t="s">
        <v>3562</v>
      </c>
      <c r="D968" s="82" t="s">
        <v>2574</v>
      </c>
      <c r="E968" s="82" t="s">
        <v>3576</v>
      </c>
      <c r="G968" s="91"/>
    </row>
    <row r="969" spans="1:7" ht="13.5" customHeight="1">
      <c r="A969" s="82" t="s">
        <v>2545</v>
      </c>
      <c r="B969" s="82" t="s">
        <v>3479</v>
      </c>
      <c r="C969" s="82" t="s">
        <v>3562</v>
      </c>
      <c r="D969" s="82" t="s">
        <v>2570</v>
      </c>
      <c r="E969" s="82" t="s">
        <v>3577</v>
      </c>
      <c r="G969" s="91"/>
    </row>
    <row r="970" spans="1:7" ht="13.5" customHeight="1">
      <c r="A970" s="82" t="s">
        <v>2545</v>
      </c>
      <c r="B970" s="82" t="s">
        <v>3479</v>
      </c>
      <c r="C970" s="82" t="s">
        <v>3562</v>
      </c>
      <c r="D970" s="82" t="s">
        <v>2576</v>
      </c>
      <c r="E970" s="82" t="s">
        <v>3578</v>
      </c>
      <c r="G970" s="91"/>
    </row>
    <row r="971" spans="1:7" ht="13.5" customHeight="1">
      <c r="A971" s="82" t="s">
        <v>2545</v>
      </c>
      <c r="B971" s="82" t="s">
        <v>3479</v>
      </c>
      <c r="C971" s="82" t="s">
        <v>3562</v>
      </c>
      <c r="D971" s="82" t="s">
        <v>635</v>
      </c>
      <c r="E971" s="82" t="s">
        <v>3579</v>
      </c>
      <c r="G971" s="91"/>
    </row>
    <row r="972" spans="1:7" ht="13.5" customHeight="1">
      <c r="A972" s="82" t="s">
        <v>2545</v>
      </c>
      <c r="B972" s="82" t="s">
        <v>3479</v>
      </c>
      <c r="C972" s="82" t="s">
        <v>3562</v>
      </c>
      <c r="D972" s="82" t="s">
        <v>2579</v>
      </c>
      <c r="E972" s="82" t="s">
        <v>3580</v>
      </c>
      <c r="G972" s="91"/>
    </row>
    <row r="973" spans="1:7" ht="13.5" customHeight="1">
      <c r="A973" s="82" t="s">
        <v>2545</v>
      </c>
      <c r="B973" s="82" t="s">
        <v>3479</v>
      </c>
      <c r="C973" s="82" t="s">
        <v>3562</v>
      </c>
      <c r="D973" s="82" t="s">
        <v>2581</v>
      </c>
      <c r="E973" s="82" t="s">
        <v>3581</v>
      </c>
      <c r="G973" s="91"/>
    </row>
    <row r="974" spans="1:7" ht="13.5" customHeight="1">
      <c r="A974" s="82" t="s">
        <v>2545</v>
      </c>
      <c r="B974" s="82" t="s">
        <v>3479</v>
      </c>
      <c r="C974" s="82" t="s">
        <v>3562</v>
      </c>
      <c r="D974" s="82" t="s">
        <v>2585</v>
      </c>
      <c r="E974" s="82" t="s">
        <v>3582</v>
      </c>
      <c r="G974" s="91"/>
    </row>
    <row r="975" spans="1:7" ht="13.5" customHeight="1">
      <c r="A975" s="82" t="s">
        <v>2545</v>
      </c>
      <c r="B975" s="82" t="s">
        <v>3479</v>
      </c>
      <c r="C975" s="82" t="s">
        <v>635</v>
      </c>
      <c r="D975" s="82" t="s">
        <v>635</v>
      </c>
      <c r="E975" s="82" t="s">
        <v>3583</v>
      </c>
      <c r="G975" s="91"/>
    </row>
    <row r="976" spans="1:7" ht="13.5" customHeight="1">
      <c r="A976" s="82" t="s">
        <v>2545</v>
      </c>
      <c r="B976" s="82" t="s">
        <v>3584</v>
      </c>
      <c r="C976" s="82" t="s">
        <v>3371</v>
      </c>
      <c r="D976" s="82" t="s">
        <v>2548</v>
      </c>
      <c r="E976" s="82" t="s">
        <v>3585</v>
      </c>
      <c r="G976" s="91"/>
    </row>
    <row r="977" spans="1:7" ht="13.5" customHeight="1">
      <c r="A977" s="82" t="s">
        <v>2545</v>
      </c>
      <c r="B977" s="82" t="s">
        <v>3584</v>
      </c>
      <c r="C977" s="82" t="s">
        <v>3371</v>
      </c>
      <c r="D977" s="82" t="s">
        <v>2550</v>
      </c>
      <c r="E977" s="82" t="s">
        <v>3586</v>
      </c>
      <c r="G977" s="91"/>
    </row>
    <row r="978" spans="1:7" ht="13.5" customHeight="1">
      <c r="A978" s="82" t="s">
        <v>2545</v>
      </c>
      <c r="B978" s="82" t="s">
        <v>3584</v>
      </c>
      <c r="C978" s="82" t="s">
        <v>3371</v>
      </c>
      <c r="D978" s="82" t="s">
        <v>2552</v>
      </c>
      <c r="E978" s="82" t="s">
        <v>3587</v>
      </c>
      <c r="G978" s="91"/>
    </row>
    <row r="979" spans="1:7" ht="13.5" customHeight="1">
      <c r="A979" s="82" t="s">
        <v>2545</v>
      </c>
      <c r="B979" s="82" t="s">
        <v>3584</v>
      </c>
      <c r="C979" s="82" t="s">
        <v>3371</v>
      </c>
      <c r="D979" s="82" t="s">
        <v>2554</v>
      </c>
      <c r="E979" s="82" t="s">
        <v>3588</v>
      </c>
      <c r="G979" s="91"/>
    </row>
    <row r="980" spans="1:7" ht="13.5" customHeight="1">
      <c r="A980" s="82" t="s">
        <v>2545</v>
      </c>
      <c r="B980" s="82" t="s">
        <v>3584</v>
      </c>
      <c r="C980" s="82" t="s">
        <v>3371</v>
      </c>
      <c r="D980" s="82" t="s">
        <v>2654</v>
      </c>
      <c r="E980" s="82" t="s">
        <v>3589</v>
      </c>
      <c r="G980" s="91"/>
    </row>
    <row r="981" spans="1:7" ht="13.5" customHeight="1">
      <c r="A981" s="82" t="s">
        <v>2545</v>
      </c>
      <c r="B981" s="82" t="s">
        <v>3584</v>
      </c>
      <c r="C981" s="82" t="s">
        <v>3371</v>
      </c>
      <c r="D981" s="82" t="s">
        <v>2558</v>
      </c>
      <c r="E981" s="82" t="s">
        <v>3590</v>
      </c>
      <c r="G981" s="91"/>
    </row>
    <row r="982" spans="1:7" ht="13.5" customHeight="1">
      <c r="A982" s="82" t="s">
        <v>2545</v>
      </c>
      <c r="B982" s="82" t="s">
        <v>3584</v>
      </c>
      <c r="C982" s="82" t="s">
        <v>3371</v>
      </c>
      <c r="D982" s="82" t="s">
        <v>2583</v>
      </c>
      <c r="E982" s="82" t="s">
        <v>3591</v>
      </c>
    </row>
    <row r="983" spans="1:7" ht="13.5" customHeight="1">
      <c r="A983" s="82" t="s">
        <v>2545</v>
      </c>
      <c r="B983" s="82" t="s">
        <v>3584</v>
      </c>
      <c r="C983" s="82" t="s">
        <v>3371</v>
      </c>
      <c r="D983" s="82" t="s">
        <v>2560</v>
      </c>
      <c r="E983" s="82" t="s">
        <v>3592</v>
      </c>
    </row>
    <row r="984" spans="1:7" ht="13.5" customHeight="1">
      <c r="A984" s="82" t="s">
        <v>2545</v>
      </c>
      <c r="B984" s="82" t="s">
        <v>3584</v>
      </c>
      <c r="C984" s="82" t="s">
        <v>3371</v>
      </c>
      <c r="D984" s="82" t="s">
        <v>2562</v>
      </c>
      <c r="E984" s="82" t="s">
        <v>3593</v>
      </c>
    </row>
    <row r="985" spans="1:7" ht="13.5" customHeight="1">
      <c r="A985" s="82" t="s">
        <v>2545</v>
      </c>
      <c r="B985" s="82" t="s">
        <v>3584</v>
      </c>
      <c r="C985" s="82" t="s">
        <v>3371</v>
      </c>
      <c r="D985" s="82" t="s">
        <v>2564</v>
      </c>
      <c r="E985" s="82" t="s">
        <v>3594</v>
      </c>
    </row>
    <row r="986" spans="1:7" ht="13.5" customHeight="1">
      <c r="A986" s="82" t="s">
        <v>2545</v>
      </c>
      <c r="B986" s="82" t="s">
        <v>3584</v>
      </c>
      <c r="C986" s="82" t="s">
        <v>3371</v>
      </c>
      <c r="D986" s="82" t="s">
        <v>2566</v>
      </c>
      <c r="E986" s="82" t="s">
        <v>3595</v>
      </c>
    </row>
    <row r="987" spans="1:7" ht="13.5" customHeight="1">
      <c r="A987" s="82" t="s">
        <v>2545</v>
      </c>
      <c r="B987" s="82" t="s">
        <v>3584</v>
      </c>
      <c r="C987" s="82" t="s">
        <v>3371</v>
      </c>
      <c r="D987" s="82" t="s">
        <v>2572</v>
      </c>
      <c r="E987" s="82" t="s">
        <v>3596</v>
      </c>
    </row>
    <row r="988" spans="1:7" ht="13.5" customHeight="1">
      <c r="A988" s="82" t="s">
        <v>2545</v>
      </c>
      <c r="B988" s="82" t="s">
        <v>3584</v>
      </c>
      <c r="C988" s="82" t="s">
        <v>3371</v>
      </c>
      <c r="D988" s="82" t="s">
        <v>2568</v>
      </c>
      <c r="E988" s="82" t="s">
        <v>3597</v>
      </c>
    </row>
    <row r="989" spans="1:7" ht="13.5" customHeight="1">
      <c r="A989" s="82" t="s">
        <v>2545</v>
      </c>
      <c r="B989" s="82" t="s">
        <v>3584</v>
      </c>
      <c r="C989" s="82" t="s">
        <v>3371</v>
      </c>
      <c r="D989" s="82" t="s">
        <v>2574</v>
      </c>
      <c r="E989" s="82" t="s">
        <v>3598</v>
      </c>
    </row>
    <row r="990" spans="1:7" ht="13.5" customHeight="1">
      <c r="A990" s="82" t="s">
        <v>2545</v>
      </c>
      <c r="B990" s="82" t="s">
        <v>3584</v>
      </c>
      <c r="C990" s="82" t="s">
        <v>3371</v>
      </c>
      <c r="D990" s="82" t="s">
        <v>2570</v>
      </c>
      <c r="E990" s="82" t="s">
        <v>3599</v>
      </c>
    </row>
    <row r="991" spans="1:7" ht="13.5" customHeight="1">
      <c r="A991" s="82" t="s">
        <v>2545</v>
      </c>
      <c r="B991" s="82" t="s">
        <v>3584</v>
      </c>
      <c r="C991" s="82" t="s">
        <v>3371</v>
      </c>
      <c r="D991" s="82" t="s">
        <v>2576</v>
      </c>
      <c r="E991" s="82" t="s">
        <v>3600</v>
      </c>
    </row>
    <row r="992" spans="1:7" ht="13.5" customHeight="1">
      <c r="A992" s="82" t="s">
        <v>2545</v>
      </c>
      <c r="B992" s="82" t="s">
        <v>3584</v>
      </c>
      <c r="C992" s="82" t="s">
        <v>3371</v>
      </c>
      <c r="D992" s="82" t="s">
        <v>635</v>
      </c>
      <c r="E992" s="82" t="s">
        <v>3601</v>
      </c>
    </row>
    <row r="993" spans="1:5" ht="13.5" customHeight="1">
      <c r="A993" s="82" t="s">
        <v>2545</v>
      </c>
      <c r="B993" s="82" t="s">
        <v>3584</v>
      </c>
      <c r="C993" s="82" t="s">
        <v>3371</v>
      </c>
      <c r="D993" s="82" t="s">
        <v>2579</v>
      </c>
      <c r="E993" s="82" t="s">
        <v>3602</v>
      </c>
    </row>
    <row r="994" spans="1:5" ht="13.5" customHeight="1">
      <c r="A994" s="82" t="s">
        <v>2545</v>
      </c>
      <c r="B994" s="82" t="s">
        <v>3584</v>
      </c>
      <c r="C994" s="82" t="s">
        <v>3371</v>
      </c>
      <c r="D994" s="82" t="s">
        <v>2581</v>
      </c>
      <c r="E994" s="82" t="s">
        <v>3603</v>
      </c>
    </row>
    <row r="995" spans="1:5" ht="13.5" customHeight="1">
      <c r="A995" s="82" t="s">
        <v>2545</v>
      </c>
      <c r="B995" s="82" t="s">
        <v>3584</v>
      </c>
      <c r="C995" s="82" t="s">
        <v>3371</v>
      </c>
      <c r="D995" s="82" t="s">
        <v>2585</v>
      </c>
      <c r="E995" s="82" t="s">
        <v>3604</v>
      </c>
    </row>
    <row r="996" spans="1:5" ht="13.5" customHeight="1">
      <c r="A996" s="82" t="s">
        <v>2545</v>
      </c>
      <c r="B996" s="82" t="s">
        <v>3584</v>
      </c>
      <c r="C996" s="82" t="s">
        <v>3605</v>
      </c>
      <c r="D996" s="82" t="s">
        <v>2548</v>
      </c>
      <c r="E996" s="82" t="s">
        <v>3606</v>
      </c>
    </row>
    <row r="997" spans="1:5" ht="13.5" customHeight="1">
      <c r="A997" s="82" t="s">
        <v>2545</v>
      </c>
      <c r="B997" s="82" t="s">
        <v>3584</v>
      </c>
      <c r="C997" s="82" t="s">
        <v>3605</v>
      </c>
      <c r="D997" s="82" t="s">
        <v>2550</v>
      </c>
      <c r="E997" s="82" t="s">
        <v>3607</v>
      </c>
    </row>
    <row r="998" spans="1:5" ht="13.5" customHeight="1">
      <c r="A998" s="82" t="s">
        <v>2545</v>
      </c>
      <c r="B998" s="82" t="s">
        <v>3584</v>
      </c>
      <c r="C998" s="82" t="s">
        <v>3605</v>
      </c>
      <c r="D998" s="82" t="s">
        <v>2552</v>
      </c>
      <c r="E998" s="82" t="s">
        <v>3608</v>
      </c>
    </row>
    <row r="999" spans="1:5" ht="13.5" customHeight="1">
      <c r="A999" s="82" t="s">
        <v>2545</v>
      </c>
      <c r="B999" s="82" t="s">
        <v>3584</v>
      </c>
      <c r="C999" s="82" t="s">
        <v>3605</v>
      </c>
      <c r="D999" s="82" t="s">
        <v>2554</v>
      </c>
      <c r="E999" s="82" t="s">
        <v>3609</v>
      </c>
    </row>
    <row r="1000" spans="1:5" ht="13.5" customHeight="1">
      <c r="A1000" s="82" t="s">
        <v>2545</v>
      </c>
      <c r="B1000" s="82" t="s">
        <v>3584</v>
      </c>
      <c r="C1000" s="82" t="s">
        <v>3605</v>
      </c>
      <c r="D1000" s="82" t="s">
        <v>2654</v>
      </c>
      <c r="E1000" s="82" t="s">
        <v>3610</v>
      </c>
    </row>
    <row r="1001" spans="1:5" ht="13.5" customHeight="1">
      <c r="A1001" s="82" t="s">
        <v>2545</v>
      </c>
      <c r="B1001" s="82" t="s">
        <v>3584</v>
      </c>
      <c r="C1001" s="82" t="s">
        <v>3605</v>
      </c>
      <c r="D1001" s="82" t="s">
        <v>2558</v>
      </c>
      <c r="E1001" s="82" t="s">
        <v>3611</v>
      </c>
    </row>
    <row r="1002" spans="1:5" ht="13.5" customHeight="1">
      <c r="A1002" s="82" t="s">
        <v>2545</v>
      </c>
      <c r="B1002" s="82" t="s">
        <v>3584</v>
      </c>
      <c r="C1002" s="82" t="s">
        <v>3605</v>
      </c>
      <c r="D1002" s="82" t="s">
        <v>2583</v>
      </c>
      <c r="E1002" s="82" t="s">
        <v>3612</v>
      </c>
    </row>
    <row r="1003" spans="1:5" ht="13.5" customHeight="1">
      <c r="A1003" s="82" t="s">
        <v>2545</v>
      </c>
      <c r="B1003" s="82" t="s">
        <v>3584</v>
      </c>
      <c r="C1003" s="82" t="s">
        <v>3605</v>
      </c>
      <c r="D1003" s="82" t="s">
        <v>2560</v>
      </c>
      <c r="E1003" s="82" t="s">
        <v>3613</v>
      </c>
    </row>
    <row r="1004" spans="1:5" ht="13.5" customHeight="1">
      <c r="A1004" s="82" t="s">
        <v>2545</v>
      </c>
      <c r="B1004" s="82" t="s">
        <v>3584</v>
      </c>
      <c r="C1004" s="82" t="s">
        <v>3605</v>
      </c>
      <c r="D1004" s="82" t="s">
        <v>2562</v>
      </c>
      <c r="E1004" s="82" t="s">
        <v>3614</v>
      </c>
    </row>
    <row r="1005" spans="1:5" ht="13.5" customHeight="1">
      <c r="A1005" s="82" t="s">
        <v>2545</v>
      </c>
      <c r="B1005" s="82" t="s">
        <v>3584</v>
      </c>
      <c r="C1005" s="82" t="s">
        <v>3605</v>
      </c>
      <c r="D1005" s="82" t="s">
        <v>2564</v>
      </c>
      <c r="E1005" s="82" t="s">
        <v>3615</v>
      </c>
    </row>
    <row r="1006" spans="1:5" ht="13.5" customHeight="1">
      <c r="A1006" s="82" t="s">
        <v>2545</v>
      </c>
      <c r="B1006" s="82" t="s">
        <v>3584</v>
      </c>
      <c r="C1006" s="82" t="s">
        <v>3605</v>
      </c>
      <c r="D1006" s="82" t="s">
        <v>2566</v>
      </c>
      <c r="E1006" s="82" t="s">
        <v>3616</v>
      </c>
    </row>
    <row r="1007" spans="1:5" ht="13.5" customHeight="1">
      <c r="A1007" s="82" t="s">
        <v>2545</v>
      </c>
      <c r="B1007" s="82" t="s">
        <v>3584</v>
      </c>
      <c r="C1007" s="82" t="s">
        <v>3605</v>
      </c>
      <c r="D1007" s="82" t="s">
        <v>2572</v>
      </c>
      <c r="E1007" s="82" t="s">
        <v>3617</v>
      </c>
    </row>
    <row r="1008" spans="1:5" ht="13.5" customHeight="1">
      <c r="A1008" s="82" t="s">
        <v>2545</v>
      </c>
      <c r="B1008" s="82" t="s">
        <v>3584</v>
      </c>
      <c r="C1008" s="82" t="s">
        <v>3605</v>
      </c>
      <c r="D1008" s="82" t="s">
        <v>2568</v>
      </c>
      <c r="E1008" s="82" t="s">
        <v>3618</v>
      </c>
    </row>
    <row r="1009" spans="1:5" ht="13.5" customHeight="1">
      <c r="A1009" s="82" t="s">
        <v>2545</v>
      </c>
      <c r="B1009" s="82" t="s">
        <v>3584</v>
      </c>
      <c r="C1009" s="82" t="s">
        <v>3605</v>
      </c>
      <c r="D1009" s="82" t="s">
        <v>2574</v>
      </c>
      <c r="E1009" s="82" t="s">
        <v>3619</v>
      </c>
    </row>
    <row r="1010" spans="1:5" ht="13.5" customHeight="1">
      <c r="A1010" s="82" t="s">
        <v>2545</v>
      </c>
      <c r="B1010" s="82" t="s">
        <v>3584</v>
      </c>
      <c r="C1010" s="82" t="s">
        <v>3605</v>
      </c>
      <c r="D1010" s="82" t="s">
        <v>2570</v>
      </c>
      <c r="E1010" s="82" t="s">
        <v>3620</v>
      </c>
    </row>
    <row r="1011" spans="1:5" ht="13.5" customHeight="1">
      <c r="A1011" s="82" t="s">
        <v>2545</v>
      </c>
      <c r="B1011" s="82" t="s">
        <v>3584</v>
      </c>
      <c r="C1011" s="82" t="s">
        <v>3605</v>
      </c>
      <c r="D1011" s="82" t="s">
        <v>2576</v>
      </c>
      <c r="E1011" s="82" t="s">
        <v>3621</v>
      </c>
    </row>
    <row r="1012" spans="1:5" ht="13.5" customHeight="1">
      <c r="A1012" s="82" t="s">
        <v>2545</v>
      </c>
      <c r="B1012" s="82" t="s">
        <v>3584</v>
      </c>
      <c r="C1012" s="82" t="s">
        <v>3605</v>
      </c>
      <c r="D1012" s="82" t="s">
        <v>635</v>
      </c>
      <c r="E1012" s="82" t="s">
        <v>3622</v>
      </c>
    </row>
    <row r="1013" spans="1:5" ht="13.5" customHeight="1">
      <c r="A1013" s="82" t="s">
        <v>2545</v>
      </c>
      <c r="B1013" s="82" t="s">
        <v>3584</v>
      </c>
      <c r="C1013" s="82" t="s">
        <v>3605</v>
      </c>
      <c r="D1013" s="82" t="s">
        <v>2579</v>
      </c>
      <c r="E1013" s="82" t="s">
        <v>3623</v>
      </c>
    </row>
    <row r="1014" spans="1:5" ht="13.5" customHeight="1">
      <c r="A1014" s="82" t="s">
        <v>2545</v>
      </c>
      <c r="B1014" s="82" t="s">
        <v>3584</v>
      </c>
      <c r="C1014" s="82" t="s">
        <v>3605</v>
      </c>
      <c r="D1014" s="82" t="s">
        <v>2581</v>
      </c>
      <c r="E1014" s="82" t="s">
        <v>3624</v>
      </c>
    </row>
    <row r="1015" spans="1:5" ht="13.5" customHeight="1">
      <c r="A1015" s="82" t="s">
        <v>2545</v>
      </c>
      <c r="B1015" s="82" t="s">
        <v>3584</v>
      </c>
      <c r="C1015" s="82" t="s">
        <v>3605</v>
      </c>
      <c r="D1015" s="82" t="s">
        <v>2585</v>
      </c>
      <c r="E1015" s="82" t="s">
        <v>3625</v>
      </c>
    </row>
    <row r="1016" spans="1:5" ht="13.5" customHeight="1">
      <c r="A1016" s="82" t="s">
        <v>2545</v>
      </c>
      <c r="B1016" s="82" t="s">
        <v>3584</v>
      </c>
      <c r="C1016" s="82" t="s">
        <v>3500</v>
      </c>
      <c r="D1016" s="82" t="s">
        <v>2548</v>
      </c>
      <c r="E1016" s="82" t="s">
        <v>3626</v>
      </c>
    </row>
    <row r="1017" spans="1:5" ht="13.5" customHeight="1">
      <c r="A1017" s="82" t="s">
        <v>2545</v>
      </c>
      <c r="B1017" s="82" t="s">
        <v>3584</v>
      </c>
      <c r="C1017" s="82" t="s">
        <v>3500</v>
      </c>
      <c r="D1017" s="82" t="s">
        <v>2550</v>
      </c>
      <c r="E1017" s="82" t="s">
        <v>3627</v>
      </c>
    </row>
    <row r="1018" spans="1:5" ht="13.5" customHeight="1">
      <c r="A1018" s="82" t="s">
        <v>2545</v>
      </c>
      <c r="B1018" s="82" t="s">
        <v>3584</v>
      </c>
      <c r="C1018" s="82" t="s">
        <v>3500</v>
      </c>
      <c r="D1018" s="82" t="s">
        <v>2552</v>
      </c>
      <c r="E1018" s="82" t="s">
        <v>3628</v>
      </c>
    </row>
    <row r="1019" spans="1:5" ht="13.5" customHeight="1">
      <c r="A1019" s="82" t="s">
        <v>2545</v>
      </c>
      <c r="B1019" s="82" t="s">
        <v>3584</v>
      </c>
      <c r="C1019" s="82" t="s">
        <v>3500</v>
      </c>
      <c r="D1019" s="82" t="s">
        <v>2554</v>
      </c>
      <c r="E1019" s="82" t="s">
        <v>3629</v>
      </c>
    </row>
    <row r="1020" spans="1:5" ht="13.5" customHeight="1">
      <c r="A1020" s="82" t="s">
        <v>2545</v>
      </c>
      <c r="B1020" s="82" t="s">
        <v>3584</v>
      </c>
      <c r="C1020" s="82" t="s">
        <v>3500</v>
      </c>
      <c r="D1020" s="82" t="s">
        <v>2654</v>
      </c>
      <c r="E1020" s="82" t="s">
        <v>3630</v>
      </c>
    </row>
    <row r="1021" spans="1:5" ht="13.5" customHeight="1">
      <c r="A1021" s="82" t="s">
        <v>2545</v>
      </c>
      <c r="B1021" s="82" t="s">
        <v>3584</v>
      </c>
      <c r="C1021" s="82" t="s">
        <v>3500</v>
      </c>
      <c r="D1021" s="82" t="s">
        <v>2558</v>
      </c>
      <c r="E1021" s="82" t="s">
        <v>3631</v>
      </c>
    </row>
    <row r="1022" spans="1:5" ht="13.5" customHeight="1">
      <c r="A1022" s="82" t="s">
        <v>2545</v>
      </c>
      <c r="B1022" s="82" t="s">
        <v>3584</v>
      </c>
      <c r="C1022" s="82" t="s">
        <v>3500</v>
      </c>
      <c r="D1022" s="82" t="s">
        <v>2583</v>
      </c>
      <c r="E1022" s="82" t="s">
        <v>3632</v>
      </c>
    </row>
    <row r="1023" spans="1:5" ht="13.5" customHeight="1">
      <c r="A1023" s="82" t="s">
        <v>2545</v>
      </c>
      <c r="B1023" s="82" t="s">
        <v>3584</v>
      </c>
      <c r="C1023" s="82" t="s">
        <v>3500</v>
      </c>
      <c r="D1023" s="82" t="s">
        <v>2560</v>
      </c>
      <c r="E1023" s="82" t="s">
        <v>3633</v>
      </c>
    </row>
    <row r="1024" spans="1:5" ht="13.5" customHeight="1">
      <c r="A1024" s="82" t="s">
        <v>2545</v>
      </c>
      <c r="B1024" s="82" t="s">
        <v>3584</v>
      </c>
      <c r="C1024" s="82" t="s">
        <v>3500</v>
      </c>
      <c r="D1024" s="82" t="s">
        <v>2562</v>
      </c>
      <c r="E1024" s="82" t="s">
        <v>3634</v>
      </c>
    </row>
    <row r="1025" spans="1:5" ht="13.5" customHeight="1">
      <c r="A1025" s="82" t="s">
        <v>2545</v>
      </c>
      <c r="B1025" s="82" t="s">
        <v>3584</v>
      </c>
      <c r="C1025" s="82" t="s">
        <v>3500</v>
      </c>
      <c r="D1025" s="82" t="s">
        <v>2564</v>
      </c>
      <c r="E1025" s="82" t="s">
        <v>3635</v>
      </c>
    </row>
    <row r="1026" spans="1:5" ht="13.5" customHeight="1">
      <c r="A1026" s="82" t="s">
        <v>2545</v>
      </c>
      <c r="B1026" s="82" t="s">
        <v>3584</v>
      </c>
      <c r="C1026" s="82" t="s">
        <v>3500</v>
      </c>
      <c r="D1026" s="82" t="s">
        <v>2566</v>
      </c>
      <c r="E1026" s="82" t="s">
        <v>3636</v>
      </c>
    </row>
    <row r="1027" spans="1:5" ht="13.5" customHeight="1">
      <c r="A1027" s="82" t="s">
        <v>2545</v>
      </c>
      <c r="B1027" s="82" t="s">
        <v>3584</v>
      </c>
      <c r="C1027" s="82" t="s">
        <v>3500</v>
      </c>
      <c r="D1027" s="82" t="s">
        <v>2572</v>
      </c>
      <c r="E1027" s="82" t="s">
        <v>3637</v>
      </c>
    </row>
    <row r="1028" spans="1:5" ht="13.5" customHeight="1">
      <c r="A1028" s="82" t="s">
        <v>2545</v>
      </c>
      <c r="B1028" s="82" t="s">
        <v>3584</v>
      </c>
      <c r="C1028" s="82" t="s">
        <v>3500</v>
      </c>
      <c r="D1028" s="82" t="s">
        <v>2568</v>
      </c>
      <c r="E1028" s="82" t="s">
        <v>3638</v>
      </c>
    </row>
    <row r="1029" spans="1:5" ht="13.5" customHeight="1">
      <c r="A1029" s="82" t="s">
        <v>2545</v>
      </c>
      <c r="B1029" s="82" t="s">
        <v>3584</v>
      </c>
      <c r="C1029" s="82" t="s">
        <v>3500</v>
      </c>
      <c r="D1029" s="82" t="s">
        <v>2574</v>
      </c>
      <c r="E1029" s="82" t="s">
        <v>3639</v>
      </c>
    </row>
    <row r="1030" spans="1:5" ht="13.5" customHeight="1">
      <c r="A1030" s="82" t="s">
        <v>2545</v>
      </c>
      <c r="B1030" s="82" t="s">
        <v>3584</v>
      </c>
      <c r="C1030" s="82" t="s">
        <v>3500</v>
      </c>
      <c r="D1030" s="82" t="s">
        <v>2570</v>
      </c>
      <c r="E1030" s="82" t="s">
        <v>3640</v>
      </c>
    </row>
    <row r="1031" spans="1:5" ht="13.5" customHeight="1">
      <c r="A1031" s="82" t="s">
        <v>2545</v>
      </c>
      <c r="B1031" s="82" t="s">
        <v>3584</v>
      </c>
      <c r="C1031" s="82" t="s">
        <v>3500</v>
      </c>
      <c r="D1031" s="82" t="s">
        <v>2576</v>
      </c>
      <c r="E1031" s="82" t="s">
        <v>3641</v>
      </c>
    </row>
    <row r="1032" spans="1:5" ht="13.5" customHeight="1">
      <c r="A1032" s="82" t="s">
        <v>2545</v>
      </c>
      <c r="B1032" s="82" t="s">
        <v>3584</v>
      </c>
      <c r="C1032" s="82" t="s">
        <v>3500</v>
      </c>
      <c r="D1032" s="82" t="s">
        <v>635</v>
      </c>
      <c r="E1032" s="82" t="s">
        <v>3642</v>
      </c>
    </row>
    <row r="1033" spans="1:5" ht="13.5" customHeight="1">
      <c r="A1033" s="82" t="s">
        <v>2545</v>
      </c>
      <c r="B1033" s="82" t="s">
        <v>3584</v>
      </c>
      <c r="C1033" s="82" t="s">
        <v>3500</v>
      </c>
      <c r="D1033" s="82" t="s">
        <v>2579</v>
      </c>
      <c r="E1033" s="82" t="s">
        <v>3643</v>
      </c>
    </row>
    <row r="1034" spans="1:5" ht="13.5" customHeight="1">
      <c r="A1034" s="82" t="s">
        <v>2545</v>
      </c>
      <c r="B1034" s="82" t="s">
        <v>3584</v>
      </c>
      <c r="C1034" s="82" t="s">
        <v>3500</v>
      </c>
      <c r="D1034" s="82" t="s">
        <v>2581</v>
      </c>
      <c r="E1034" s="82" t="s">
        <v>3644</v>
      </c>
    </row>
    <row r="1035" spans="1:5" ht="13.5" customHeight="1">
      <c r="A1035" s="82" t="s">
        <v>2545</v>
      </c>
      <c r="B1035" s="82" t="s">
        <v>3584</v>
      </c>
      <c r="C1035" s="82" t="s">
        <v>3500</v>
      </c>
      <c r="D1035" s="82" t="s">
        <v>2585</v>
      </c>
      <c r="E1035" s="82" t="s">
        <v>3645</v>
      </c>
    </row>
    <row r="1036" spans="1:5" ht="13.5" customHeight="1">
      <c r="A1036" s="82" t="s">
        <v>2545</v>
      </c>
      <c r="B1036" s="82" t="s">
        <v>3584</v>
      </c>
      <c r="C1036" s="82" t="s">
        <v>3521</v>
      </c>
      <c r="D1036" s="82" t="s">
        <v>2548</v>
      </c>
      <c r="E1036" s="82" t="s">
        <v>3646</v>
      </c>
    </row>
    <row r="1037" spans="1:5" ht="13.5" customHeight="1">
      <c r="A1037" s="82" t="s">
        <v>2545</v>
      </c>
      <c r="B1037" s="82" t="s">
        <v>3584</v>
      </c>
      <c r="C1037" s="82" t="s">
        <v>3521</v>
      </c>
      <c r="D1037" s="82" t="s">
        <v>2550</v>
      </c>
      <c r="E1037" s="82" t="s">
        <v>3647</v>
      </c>
    </row>
    <row r="1038" spans="1:5" ht="13.5" customHeight="1">
      <c r="A1038" s="82" t="s">
        <v>2545</v>
      </c>
      <c r="B1038" s="82" t="s">
        <v>3584</v>
      </c>
      <c r="C1038" s="82" t="s">
        <v>3521</v>
      </c>
      <c r="D1038" s="82" t="s">
        <v>2552</v>
      </c>
      <c r="E1038" s="82" t="s">
        <v>3648</v>
      </c>
    </row>
    <row r="1039" spans="1:5" ht="13.5" customHeight="1">
      <c r="A1039" s="82" t="s">
        <v>2545</v>
      </c>
      <c r="B1039" s="82" t="s">
        <v>3584</v>
      </c>
      <c r="C1039" s="82" t="s">
        <v>3521</v>
      </c>
      <c r="D1039" s="82" t="s">
        <v>2554</v>
      </c>
      <c r="E1039" s="82" t="s">
        <v>3649</v>
      </c>
    </row>
    <row r="1040" spans="1:5" ht="13.5" customHeight="1">
      <c r="A1040" s="82" t="s">
        <v>2545</v>
      </c>
      <c r="B1040" s="82" t="s">
        <v>3584</v>
      </c>
      <c r="C1040" s="82" t="s">
        <v>3521</v>
      </c>
      <c r="D1040" s="82" t="s">
        <v>2654</v>
      </c>
      <c r="E1040" s="82" t="s">
        <v>3650</v>
      </c>
    </row>
    <row r="1041" spans="1:5" ht="13.5" customHeight="1">
      <c r="A1041" s="82" t="s">
        <v>2545</v>
      </c>
      <c r="B1041" s="82" t="s">
        <v>3584</v>
      </c>
      <c r="C1041" s="82" t="s">
        <v>3521</v>
      </c>
      <c r="D1041" s="82" t="s">
        <v>2558</v>
      </c>
      <c r="E1041" s="82" t="s">
        <v>3651</v>
      </c>
    </row>
    <row r="1042" spans="1:5" ht="13.5" customHeight="1">
      <c r="A1042" s="82" t="s">
        <v>2545</v>
      </c>
      <c r="B1042" s="82" t="s">
        <v>3584</v>
      </c>
      <c r="C1042" s="82" t="s">
        <v>3521</v>
      </c>
      <c r="D1042" s="82" t="s">
        <v>2583</v>
      </c>
      <c r="E1042" s="82" t="s">
        <v>3652</v>
      </c>
    </row>
    <row r="1043" spans="1:5" ht="13.5" customHeight="1">
      <c r="A1043" s="82" t="s">
        <v>2545</v>
      </c>
      <c r="B1043" s="82" t="s">
        <v>3584</v>
      </c>
      <c r="C1043" s="82" t="s">
        <v>3521</v>
      </c>
      <c r="D1043" s="82" t="s">
        <v>2560</v>
      </c>
      <c r="E1043" s="82" t="s">
        <v>3653</v>
      </c>
    </row>
    <row r="1044" spans="1:5" ht="13.5" customHeight="1">
      <c r="A1044" s="82" t="s">
        <v>2545</v>
      </c>
      <c r="B1044" s="82" t="s">
        <v>3584</v>
      </c>
      <c r="C1044" s="82" t="s">
        <v>3521</v>
      </c>
      <c r="D1044" s="82" t="s">
        <v>2562</v>
      </c>
      <c r="E1044" s="82" t="s">
        <v>3654</v>
      </c>
    </row>
    <row r="1045" spans="1:5" ht="13.5" customHeight="1">
      <c r="A1045" s="82" t="s">
        <v>2545</v>
      </c>
      <c r="B1045" s="82" t="s">
        <v>3584</v>
      </c>
      <c r="C1045" s="82" t="s">
        <v>3521</v>
      </c>
      <c r="D1045" s="82" t="s">
        <v>2564</v>
      </c>
      <c r="E1045" s="82" t="s">
        <v>3655</v>
      </c>
    </row>
    <row r="1046" spans="1:5" ht="13.5" customHeight="1">
      <c r="A1046" s="82" t="s">
        <v>2545</v>
      </c>
      <c r="B1046" s="82" t="s">
        <v>3584</v>
      </c>
      <c r="C1046" s="82" t="s">
        <v>3521</v>
      </c>
      <c r="D1046" s="82" t="s">
        <v>2566</v>
      </c>
      <c r="E1046" s="82" t="s">
        <v>3656</v>
      </c>
    </row>
    <row r="1047" spans="1:5" ht="13.5" customHeight="1">
      <c r="A1047" s="82" t="s">
        <v>2545</v>
      </c>
      <c r="B1047" s="82" t="s">
        <v>3584</v>
      </c>
      <c r="C1047" s="82" t="s">
        <v>3521</v>
      </c>
      <c r="D1047" s="82" t="s">
        <v>2572</v>
      </c>
      <c r="E1047" s="82" t="s">
        <v>3657</v>
      </c>
    </row>
    <row r="1048" spans="1:5" ht="13.5" customHeight="1">
      <c r="A1048" s="82" t="s">
        <v>2545</v>
      </c>
      <c r="B1048" s="82" t="s">
        <v>3584</v>
      </c>
      <c r="C1048" s="82" t="s">
        <v>3521</v>
      </c>
      <c r="D1048" s="82" t="s">
        <v>2568</v>
      </c>
      <c r="E1048" s="82" t="s">
        <v>3658</v>
      </c>
    </row>
    <row r="1049" spans="1:5" ht="13.5" customHeight="1">
      <c r="A1049" s="82" t="s">
        <v>2545</v>
      </c>
      <c r="B1049" s="82" t="s">
        <v>3584</v>
      </c>
      <c r="C1049" s="82" t="s">
        <v>3521</v>
      </c>
      <c r="D1049" s="82" t="s">
        <v>2574</v>
      </c>
      <c r="E1049" s="82" t="s">
        <v>3659</v>
      </c>
    </row>
    <row r="1050" spans="1:5" ht="13.5" customHeight="1">
      <c r="A1050" s="82" t="s">
        <v>2545</v>
      </c>
      <c r="B1050" s="82" t="s">
        <v>3584</v>
      </c>
      <c r="C1050" s="82" t="s">
        <v>3521</v>
      </c>
      <c r="D1050" s="82" t="s">
        <v>2570</v>
      </c>
      <c r="E1050" s="82" t="s">
        <v>3660</v>
      </c>
    </row>
    <row r="1051" spans="1:5" ht="13.5" customHeight="1">
      <c r="A1051" s="82" t="s">
        <v>2545</v>
      </c>
      <c r="B1051" s="82" t="s">
        <v>3584</v>
      </c>
      <c r="C1051" s="82" t="s">
        <v>3521</v>
      </c>
      <c r="D1051" s="82" t="s">
        <v>2576</v>
      </c>
      <c r="E1051" s="82" t="s">
        <v>3661</v>
      </c>
    </row>
    <row r="1052" spans="1:5" ht="13.5" customHeight="1">
      <c r="A1052" s="82" t="s">
        <v>2545</v>
      </c>
      <c r="B1052" s="82" t="s">
        <v>3584</v>
      </c>
      <c r="C1052" s="82" t="s">
        <v>3521</v>
      </c>
      <c r="D1052" s="82" t="s">
        <v>635</v>
      </c>
      <c r="E1052" s="82" t="s">
        <v>3662</v>
      </c>
    </row>
    <row r="1053" spans="1:5" ht="13.5" customHeight="1">
      <c r="A1053" s="82" t="s">
        <v>2545</v>
      </c>
      <c r="B1053" s="82" t="s">
        <v>3584</v>
      </c>
      <c r="C1053" s="82" t="s">
        <v>3521</v>
      </c>
      <c r="D1053" s="82" t="s">
        <v>2579</v>
      </c>
      <c r="E1053" s="82" t="s">
        <v>3663</v>
      </c>
    </row>
    <row r="1054" spans="1:5" ht="13.5" customHeight="1">
      <c r="A1054" s="82" t="s">
        <v>2545</v>
      </c>
      <c r="B1054" s="82" t="s">
        <v>3584</v>
      </c>
      <c r="C1054" s="82" t="s">
        <v>3521</v>
      </c>
      <c r="D1054" s="82" t="s">
        <v>2581</v>
      </c>
      <c r="E1054" s="82" t="s">
        <v>3664</v>
      </c>
    </row>
    <row r="1055" spans="1:5" ht="13.5" customHeight="1">
      <c r="A1055" s="82" t="s">
        <v>2545</v>
      </c>
      <c r="B1055" s="82" t="s">
        <v>3584</v>
      </c>
      <c r="C1055" s="82" t="s">
        <v>3521</v>
      </c>
      <c r="D1055" s="82" t="s">
        <v>2585</v>
      </c>
      <c r="E1055" s="82" t="s">
        <v>3665</v>
      </c>
    </row>
    <row r="1056" spans="1:5" ht="13.5" customHeight="1">
      <c r="A1056" s="82" t="s">
        <v>2545</v>
      </c>
      <c r="B1056" s="82" t="s">
        <v>3584</v>
      </c>
      <c r="C1056" s="82" t="s">
        <v>3350</v>
      </c>
      <c r="D1056" s="82" t="s">
        <v>2548</v>
      </c>
      <c r="E1056" s="82" t="s">
        <v>3666</v>
      </c>
    </row>
    <row r="1057" spans="1:5" ht="13.5" customHeight="1">
      <c r="A1057" s="82" t="s">
        <v>2545</v>
      </c>
      <c r="B1057" s="82" t="s">
        <v>3584</v>
      </c>
      <c r="C1057" s="82" t="s">
        <v>3350</v>
      </c>
      <c r="D1057" s="82" t="s">
        <v>2550</v>
      </c>
      <c r="E1057" s="82" t="s">
        <v>3667</v>
      </c>
    </row>
    <row r="1058" spans="1:5" ht="13.5" customHeight="1">
      <c r="A1058" s="82" t="s">
        <v>2545</v>
      </c>
      <c r="B1058" s="82" t="s">
        <v>3584</v>
      </c>
      <c r="C1058" s="82" t="s">
        <v>3350</v>
      </c>
      <c r="D1058" s="82" t="s">
        <v>2552</v>
      </c>
      <c r="E1058" s="82" t="s">
        <v>3668</v>
      </c>
    </row>
    <row r="1059" spans="1:5" ht="13.5" customHeight="1">
      <c r="A1059" s="82" t="s">
        <v>2545</v>
      </c>
      <c r="B1059" s="82" t="s">
        <v>3584</v>
      </c>
      <c r="C1059" s="82" t="s">
        <v>3350</v>
      </c>
      <c r="D1059" s="82" t="s">
        <v>2554</v>
      </c>
      <c r="E1059" s="82" t="s">
        <v>3669</v>
      </c>
    </row>
    <row r="1060" spans="1:5" ht="13.5" customHeight="1">
      <c r="A1060" s="82" t="s">
        <v>2545</v>
      </c>
      <c r="B1060" s="82" t="s">
        <v>3584</v>
      </c>
      <c r="C1060" s="82" t="s">
        <v>3350</v>
      </c>
      <c r="D1060" s="82" t="s">
        <v>2654</v>
      </c>
      <c r="E1060" s="82" t="s">
        <v>3670</v>
      </c>
    </row>
    <row r="1061" spans="1:5" ht="13.5" customHeight="1">
      <c r="A1061" s="82" t="s">
        <v>2545</v>
      </c>
      <c r="B1061" s="82" t="s">
        <v>3584</v>
      </c>
      <c r="C1061" s="82" t="s">
        <v>3350</v>
      </c>
      <c r="D1061" s="82" t="s">
        <v>2558</v>
      </c>
      <c r="E1061" s="82" t="s">
        <v>3671</v>
      </c>
    </row>
    <row r="1062" spans="1:5" ht="13.5" customHeight="1">
      <c r="A1062" s="82" t="s">
        <v>2545</v>
      </c>
      <c r="B1062" s="82" t="s">
        <v>3584</v>
      </c>
      <c r="C1062" s="82" t="s">
        <v>3350</v>
      </c>
      <c r="D1062" s="82" t="s">
        <v>2583</v>
      </c>
      <c r="E1062" s="82" t="s">
        <v>3672</v>
      </c>
    </row>
    <row r="1063" spans="1:5" ht="13.5" customHeight="1">
      <c r="A1063" s="82" t="s">
        <v>2545</v>
      </c>
      <c r="B1063" s="82" t="s">
        <v>3584</v>
      </c>
      <c r="C1063" s="82" t="s">
        <v>3350</v>
      </c>
      <c r="D1063" s="82" t="s">
        <v>2560</v>
      </c>
      <c r="E1063" s="82" t="s">
        <v>3673</v>
      </c>
    </row>
    <row r="1064" spans="1:5" ht="13.5" customHeight="1">
      <c r="A1064" s="82" t="s">
        <v>2545</v>
      </c>
      <c r="B1064" s="82" t="s">
        <v>3584</v>
      </c>
      <c r="C1064" s="82" t="s">
        <v>3350</v>
      </c>
      <c r="D1064" s="82" t="s">
        <v>2562</v>
      </c>
      <c r="E1064" s="82" t="s">
        <v>3674</v>
      </c>
    </row>
    <row r="1065" spans="1:5" ht="13.5" customHeight="1">
      <c r="A1065" s="82" t="s">
        <v>2545</v>
      </c>
      <c r="B1065" s="82" t="s">
        <v>3584</v>
      </c>
      <c r="C1065" s="82" t="s">
        <v>3350</v>
      </c>
      <c r="D1065" s="82" t="s">
        <v>2564</v>
      </c>
      <c r="E1065" s="82" t="s">
        <v>3675</v>
      </c>
    </row>
    <row r="1066" spans="1:5" ht="13.5" customHeight="1">
      <c r="A1066" s="82" t="s">
        <v>2545</v>
      </c>
      <c r="B1066" s="82" t="s">
        <v>3584</v>
      </c>
      <c r="C1066" s="82" t="s">
        <v>3350</v>
      </c>
      <c r="D1066" s="82" t="s">
        <v>2566</v>
      </c>
      <c r="E1066" s="82" t="s">
        <v>3676</v>
      </c>
    </row>
    <row r="1067" spans="1:5" ht="13.5" customHeight="1">
      <c r="A1067" s="82" t="s">
        <v>2545</v>
      </c>
      <c r="B1067" s="82" t="s">
        <v>3584</v>
      </c>
      <c r="C1067" s="82" t="s">
        <v>3350</v>
      </c>
      <c r="D1067" s="82" t="s">
        <v>2572</v>
      </c>
      <c r="E1067" s="82" t="s">
        <v>3677</v>
      </c>
    </row>
    <row r="1068" spans="1:5" ht="13.5" customHeight="1">
      <c r="A1068" s="82" t="s">
        <v>2545</v>
      </c>
      <c r="B1068" s="82" t="s">
        <v>3584</v>
      </c>
      <c r="C1068" s="82" t="s">
        <v>3350</v>
      </c>
      <c r="D1068" s="82" t="s">
        <v>2568</v>
      </c>
      <c r="E1068" s="82" t="s">
        <v>3678</v>
      </c>
    </row>
    <row r="1069" spans="1:5" ht="13.5" customHeight="1">
      <c r="A1069" s="82" t="s">
        <v>2545</v>
      </c>
      <c r="B1069" s="82" t="s">
        <v>3584</v>
      </c>
      <c r="C1069" s="82" t="s">
        <v>3350</v>
      </c>
      <c r="D1069" s="82" t="s">
        <v>2574</v>
      </c>
      <c r="E1069" s="82" t="s">
        <v>3679</v>
      </c>
    </row>
    <row r="1070" spans="1:5" ht="13.5" customHeight="1">
      <c r="A1070" s="82" t="s">
        <v>2545</v>
      </c>
      <c r="B1070" s="82" t="s">
        <v>3584</v>
      </c>
      <c r="C1070" s="82" t="s">
        <v>3350</v>
      </c>
      <c r="D1070" s="82" t="s">
        <v>2570</v>
      </c>
      <c r="E1070" s="82" t="s">
        <v>3680</v>
      </c>
    </row>
    <row r="1071" spans="1:5" ht="13.5" customHeight="1">
      <c r="A1071" s="82" t="s">
        <v>2545</v>
      </c>
      <c r="B1071" s="82" t="s">
        <v>3584</v>
      </c>
      <c r="C1071" s="82" t="s">
        <v>3350</v>
      </c>
      <c r="D1071" s="82" t="s">
        <v>2576</v>
      </c>
      <c r="E1071" s="82" t="s">
        <v>3681</v>
      </c>
    </row>
    <row r="1072" spans="1:5" ht="13.5" customHeight="1">
      <c r="A1072" s="82" t="s">
        <v>2545</v>
      </c>
      <c r="B1072" s="82" t="s">
        <v>3584</v>
      </c>
      <c r="C1072" s="82" t="s">
        <v>3350</v>
      </c>
      <c r="D1072" s="82" t="s">
        <v>635</v>
      </c>
      <c r="E1072" s="82" t="s">
        <v>3682</v>
      </c>
    </row>
    <row r="1073" spans="1:5" ht="13.5" customHeight="1">
      <c r="A1073" s="82" t="s">
        <v>2545</v>
      </c>
      <c r="B1073" s="82" t="s">
        <v>3584</v>
      </c>
      <c r="C1073" s="82" t="s">
        <v>3350</v>
      </c>
      <c r="D1073" s="82" t="s">
        <v>2579</v>
      </c>
      <c r="E1073" s="82" t="s">
        <v>3683</v>
      </c>
    </row>
    <row r="1074" spans="1:5" ht="13.5" customHeight="1">
      <c r="A1074" s="82" t="s">
        <v>2545</v>
      </c>
      <c r="B1074" s="82" t="s">
        <v>3584</v>
      </c>
      <c r="C1074" s="82" t="s">
        <v>3350</v>
      </c>
      <c r="D1074" s="82" t="s">
        <v>2581</v>
      </c>
      <c r="E1074" s="82" t="s">
        <v>3684</v>
      </c>
    </row>
    <row r="1075" spans="1:5" ht="13.5" customHeight="1">
      <c r="A1075" s="82" t="s">
        <v>2545</v>
      </c>
      <c r="B1075" s="82" t="s">
        <v>3584</v>
      </c>
      <c r="C1075" s="82" t="s">
        <v>3350</v>
      </c>
      <c r="D1075" s="82" t="s">
        <v>2585</v>
      </c>
      <c r="E1075" s="82" t="s">
        <v>3685</v>
      </c>
    </row>
    <row r="1076" spans="1:5" ht="13.5" customHeight="1">
      <c r="A1076" s="82" t="s">
        <v>2545</v>
      </c>
      <c r="B1076" s="82" t="s">
        <v>3584</v>
      </c>
      <c r="C1076" s="82" t="s">
        <v>3562</v>
      </c>
      <c r="D1076" s="82" t="s">
        <v>2548</v>
      </c>
      <c r="E1076" s="82" t="s">
        <v>3686</v>
      </c>
    </row>
    <row r="1077" spans="1:5" ht="13.5" customHeight="1">
      <c r="A1077" s="82" t="s">
        <v>2545</v>
      </c>
      <c r="B1077" s="82" t="s">
        <v>3584</v>
      </c>
      <c r="C1077" s="82" t="s">
        <v>3562</v>
      </c>
      <c r="D1077" s="82" t="s">
        <v>2550</v>
      </c>
      <c r="E1077" s="82" t="s">
        <v>3687</v>
      </c>
    </row>
    <row r="1078" spans="1:5" ht="13.5" customHeight="1">
      <c r="A1078" s="82" t="s">
        <v>2545</v>
      </c>
      <c r="B1078" s="82" t="s">
        <v>3584</v>
      </c>
      <c r="C1078" s="82" t="s">
        <v>3562</v>
      </c>
      <c r="D1078" s="82" t="s">
        <v>2552</v>
      </c>
      <c r="E1078" s="82" t="s">
        <v>3688</v>
      </c>
    </row>
    <row r="1079" spans="1:5" ht="13.5" customHeight="1">
      <c r="A1079" s="82" t="s">
        <v>2545</v>
      </c>
      <c r="B1079" s="82" t="s">
        <v>3584</v>
      </c>
      <c r="C1079" s="82" t="s">
        <v>3562</v>
      </c>
      <c r="D1079" s="82" t="s">
        <v>2554</v>
      </c>
      <c r="E1079" s="82" t="s">
        <v>3689</v>
      </c>
    </row>
    <row r="1080" spans="1:5" ht="13.5" customHeight="1">
      <c r="A1080" s="82" t="s">
        <v>2545</v>
      </c>
      <c r="B1080" s="82" t="s">
        <v>3584</v>
      </c>
      <c r="C1080" s="82" t="s">
        <v>3562</v>
      </c>
      <c r="D1080" s="82" t="s">
        <v>2654</v>
      </c>
      <c r="E1080" s="82" t="s">
        <v>3690</v>
      </c>
    </row>
    <row r="1081" spans="1:5" ht="13.5" customHeight="1">
      <c r="A1081" s="82" t="s">
        <v>2545</v>
      </c>
      <c r="B1081" s="82" t="s">
        <v>3584</v>
      </c>
      <c r="C1081" s="82" t="s">
        <v>3562</v>
      </c>
      <c r="D1081" s="82" t="s">
        <v>2558</v>
      </c>
      <c r="E1081" s="82" t="s">
        <v>3691</v>
      </c>
    </row>
    <row r="1082" spans="1:5" ht="13.5" customHeight="1">
      <c r="A1082" s="82" t="s">
        <v>2545</v>
      </c>
      <c r="B1082" s="82" t="s">
        <v>3584</v>
      </c>
      <c r="C1082" s="82" t="s">
        <v>3562</v>
      </c>
      <c r="D1082" s="82" t="s">
        <v>2583</v>
      </c>
      <c r="E1082" s="82" t="s">
        <v>3692</v>
      </c>
    </row>
    <row r="1083" spans="1:5" ht="13.5" customHeight="1">
      <c r="A1083" s="82" t="s">
        <v>2545</v>
      </c>
      <c r="B1083" s="82" t="s">
        <v>3584</v>
      </c>
      <c r="C1083" s="82" t="s">
        <v>3562</v>
      </c>
      <c r="D1083" s="82" t="s">
        <v>2560</v>
      </c>
      <c r="E1083" s="82" t="s">
        <v>3693</v>
      </c>
    </row>
    <row r="1084" spans="1:5" ht="13.5" customHeight="1">
      <c r="A1084" s="82" t="s">
        <v>2545</v>
      </c>
      <c r="B1084" s="82" t="s">
        <v>3584</v>
      </c>
      <c r="C1084" s="82" t="s">
        <v>3562</v>
      </c>
      <c r="D1084" s="82" t="s">
        <v>2562</v>
      </c>
      <c r="E1084" s="82" t="s">
        <v>3694</v>
      </c>
    </row>
    <row r="1085" spans="1:5" ht="13.5" customHeight="1">
      <c r="A1085" s="82" t="s">
        <v>2545</v>
      </c>
      <c r="B1085" s="82" t="s">
        <v>3584</v>
      </c>
      <c r="C1085" s="82" t="s">
        <v>3562</v>
      </c>
      <c r="D1085" s="82" t="s">
        <v>2564</v>
      </c>
      <c r="E1085" s="82" t="s">
        <v>3695</v>
      </c>
    </row>
    <row r="1086" spans="1:5" ht="13.5" customHeight="1">
      <c r="A1086" s="82" t="s">
        <v>2545</v>
      </c>
      <c r="B1086" s="82" t="s">
        <v>3584</v>
      </c>
      <c r="C1086" s="82" t="s">
        <v>3562</v>
      </c>
      <c r="D1086" s="82" t="s">
        <v>2566</v>
      </c>
      <c r="E1086" s="82" t="s">
        <v>3696</v>
      </c>
    </row>
    <row r="1087" spans="1:5" ht="13.5" customHeight="1">
      <c r="A1087" s="82" t="s">
        <v>2545</v>
      </c>
      <c r="B1087" s="82" t="s">
        <v>3584</v>
      </c>
      <c r="C1087" s="82" t="s">
        <v>3562</v>
      </c>
      <c r="D1087" s="82" t="s">
        <v>2572</v>
      </c>
      <c r="E1087" s="82" t="s">
        <v>3697</v>
      </c>
    </row>
    <row r="1088" spans="1:5" ht="13.5" customHeight="1">
      <c r="A1088" s="82" t="s">
        <v>2545</v>
      </c>
      <c r="B1088" s="82" t="s">
        <v>3584</v>
      </c>
      <c r="C1088" s="82" t="s">
        <v>3562</v>
      </c>
      <c r="D1088" s="82" t="s">
        <v>2568</v>
      </c>
      <c r="E1088" s="82" t="s">
        <v>3698</v>
      </c>
    </row>
    <row r="1089" spans="1:5" ht="13.5" customHeight="1">
      <c r="A1089" s="82" t="s">
        <v>2545</v>
      </c>
      <c r="B1089" s="82" t="s">
        <v>3584</v>
      </c>
      <c r="C1089" s="82" t="s">
        <v>3562</v>
      </c>
      <c r="D1089" s="82" t="s">
        <v>2574</v>
      </c>
      <c r="E1089" s="82" t="s">
        <v>3699</v>
      </c>
    </row>
    <row r="1090" spans="1:5" ht="13.5" customHeight="1">
      <c r="A1090" s="82" t="s">
        <v>2545</v>
      </c>
      <c r="B1090" s="82" t="s">
        <v>3584</v>
      </c>
      <c r="C1090" s="82" t="s">
        <v>3562</v>
      </c>
      <c r="D1090" s="82" t="s">
        <v>2570</v>
      </c>
      <c r="E1090" s="82" t="s">
        <v>3700</v>
      </c>
    </row>
    <row r="1091" spans="1:5" ht="13.5" customHeight="1">
      <c r="A1091" s="82" t="s">
        <v>2545</v>
      </c>
      <c r="B1091" s="82" t="s">
        <v>3584</v>
      </c>
      <c r="C1091" s="82" t="s">
        <v>3562</v>
      </c>
      <c r="D1091" s="82" t="s">
        <v>2576</v>
      </c>
      <c r="E1091" s="82" t="s">
        <v>3701</v>
      </c>
    </row>
    <row r="1092" spans="1:5" ht="13.5" customHeight="1">
      <c r="A1092" s="82" t="s">
        <v>2545</v>
      </c>
      <c r="B1092" s="82" t="s">
        <v>3584</v>
      </c>
      <c r="C1092" s="82" t="s">
        <v>3562</v>
      </c>
      <c r="D1092" s="82" t="s">
        <v>635</v>
      </c>
      <c r="E1092" s="82" t="s">
        <v>3702</v>
      </c>
    </row>
    <row r="1093" spans="1:5" ht="13.5" customHeight="1">
      <c r="A1093" s="82" t="s">
        <v>2545</v>
      </c>
      <c r="B1093" s="82" t="s">
        <v>3584</v>
      </c>
      <c r="C1093" s="82" t="s">
        <v>3562</v>
      </c>
      <c r="D1093" s="82" t="s">
        <v>2579</v>
      </c>
      <c r="E1093" s="82" t="s">
        <v>3703</v>
      </c>
    </row>
    <row r="1094" spans="1:5" ht="13.5" customHeight="1">
      <c r="A1094" s="82" t="s">
        <v>2545</v>
      </c>
      <c r="B1094" s="82" t="s">
        <v>3584</v>
      </c>
      <c r="C1094" s="82" t="s">
        <v>3562</v>
      </c>
      <c r="D1094" s="82" t="s">
        <v>2581</v>
      </c>
      <c r="E1094" s="82" t="s">
        <v>3704</v>
      </c>
    </row>
    <row r="1095" spans="1:5" ht="13.5" customHeight="1">
      <c r="A1095" s="82" t="s">
        <v>2545</v>
      </c>
      <c r="B1095" s="82" t="s">
        <v>3584</v>
      </c>
      <c r="C1095" s="82" t="s">
        <v>3562</v>
      </c>
      <c r="D1095" s="82" t="s">
        <v>2585</v>
      </c>
      <c r="E1095" s="82" t="s">
        <v>3705</v>
      </c>
    </row>
    <row r="1096" spans="1:5" ht="13.5" customHeight="1">
      <c r="A1096" s="82" t="s">
        <v>2545</v>
      </c>
      <c r="B1096" s="82" t="s">
        <v>3584</v>
      </c>
      <c r="C1096" s="82" t="s">
        <v>635</v>
      </c>
      <c r="D1096" s="82" t="s">
        <v>635</v>
      </c>
      <c r="E1096" s="82" t="s">
        <v>3706</v>
      </c>
    </row>
    <row r="1097" spans="1:5" ht="13.5" customHeight="1">
      <c r="A1097" s="82" t="s">
        <v>2545</v>
      </c>
      <c r="B1097" s="82" t="s">
        <v>3584</v>
      </c>
      <c r="C1097" s="90" t="s">
        <v>3707</v>
      </c>
      <c r="D1097" s="82" t="s">
        <v>2548</v>
      </c>
      <c r="E1097" s="82" t="s">
        <v>3708</v>
      </c>
    </row>
    <row r="1098" spans="1:5" ht="13.5" customHeight="1">
      <c r="A1098" s="82" t="s">
        <v>2545</v>
      </c>
      <c r="B1098" s="82" t="s">
        <v>3584</v>
      </c>
      <c r="C1098" s="90" t="s">
        <v>3707</v>
      </c>
      <c r="D1098" s="82" t="s">
        <v>2550</v>
      </c>
      <c r="E1098" s="82" t="s">
        <v>3709</v>
      </c>
    </row>
    <row r="1099" spans="1:5" ht="13.5" customHeight="1">
      <c r="A1099" s="82" t="s">
        <v>2545</v>
      </c>
      <c r="B1099" s="82" t="s">
        <v>3584</v>
      </c>
      <c r="C1099" s="90" t="s">
        <v>3707</v>
      </c>
      <c r="D1099" s="82" t="s">
        <v>2552</v>
      </c>
      <c r="E1099" s="82" t="s">
        <v>3710</v>
      </c>
    </row>
    <row r="1100" spans="1:5" ht="13.5" customHeight="1">
      <c r="A1100" s="82" t="s">
        <v>2545</v>
      </c>
      <c r="B1100" s="82" t="s">
        <v>3584</v>
      </c>
      <c r="C1100" s="90" t="s">
        <v>3707</v>
      </c>
      <c r="D1100" s="82" t="s">
        <v>2554</v>
      </c>
      <c r="E1100" s="82" t="s">
        <v>3711</v>
      </c>
    </row>
    <row r="1101" spans="1:5" ht="13.5" customHeight="1">
      <c r="A1101" s="82" t="s">
        <v>2545</v>
      </c>
      <c r="B1101" s="82" t="s">
        <v>3584</v>
      </c>
      <c r="C1101" s="90" t="s">
        <v>3707</v>
      </c>
      <c r="D1101" s="82" t="s">
        <v>2654</v>
      </c>
      <c r="E1101" s="82" t="s">
        <v>3712</v>
      </c>
    </row>
    <row r="1102" spans="1:5" ht="13.5" customHeight="1">
      <c r="A1102" s="82" t="s">
        <v>2545</v>
      </c>
      <c r="B1102" s="82" t="s">
        <v>3584</v>
      </c>
      <c r="C1102" s="90" t="s">
        <v>3707</v>
      </c>
      <c r="D1102" s="82" t="s">
        <v>2558</v>
      </c>
      <c r="E1102" s="82" t="s">
        <v>3713</v>
      </c>
    </row>
    <row r="1103" spans="1:5" ht="13.5" customHeight="1">
      <c r="A1103" s="82" t="s">
        <v>2545</v>
      </c>
      <c r="B1103" s="82" t="s">
        <v>3584</v>
      </c>
      <c r="C1103" s="90" t="s">
        <v>3707</v>
      </c>
      <c r="D1103" s="82" t="s">
        <v>2583</v>
      </c>
      <c r="E1103" s="82" t="s">
        <v>3714</v>
      </c>
    </row>
    <row r="1104" spans="1:5" ht="13.5" customHeight="1">
      <c r="A1104" s="82" t="s">
        <v>2545</v>
      </c>
      <c r="B1104" s="82" t="s">
        <v>3584</v>
      </c>
      <c r="C1104" s="90" t="s">
        <v>3707</v>
      </c>
      <c r="D1104" s="82" t="s">
        <v>2560</v>
      </c>
      <c r="E1104" s="82" t="s">
        <v>3715</v>
      </c>
    </row>
    <row r="1105" spans="1:5" ht="13.5" customHeight="1">
      <c r="A1105" s="82" t="s">
        <v>2545</v>
      </c>
      <c r="B1105" s="82" t="s">
        <v>3584</v>
      </c>
      <c r="C1105" s="90" t="s">
        <v>3707</v>
      </c>
      <c r="D1105" s="82" t="s">
        <v>2562</v>
      </c>
      <c r="E1105" s="82" t="s">
        <v>3716</v>
      </c>
    </row>
    <row r="1106" spans="1:5" ht="13.5" customHeight="1">
      <c r="A1106" s="82" t="s">
        <v>2545</v>
      </c>
      <c r="B1106" s="82" t="s">
        <v>3584</v>
      </c>
      <c r="C1106" s="90" t="s">
        <v>3707</v>
      </c>
      <c r="D1106" s="82" t="s">
        <v>2564</v>
      </c>
      <c r="E1106" s="82" t="s">
        <v>3717</v>
      </c>
    </row>
    <row r="1107" spans="1:5" ht="13.5" customHeight="1">
      <c r="A1107" s="82" t="s">
        <v>2545</v>
      </c>
      <c r="B1107" s="82" t="s">
        <v>3584</v>
      </c>
      <c r="C1107" s="90" t="s">
        <v>3707</v>
      </c>
      <c r="D1107" s="82" t="s">
        <v>2566</v>
      </c>
      <c r="E1107" s="82" t="s">
        <v>3718</v>
      </c>
    </row>
    <row r="1108" spans="1:5" ht="13.5" customHeight="1">
      <c r="A1108" s="82" t="s">
        <v>2545</v>
      </c>
      <c r="B1108" s="82" t="s">
        <v>3584</v>
      </c>
      <c r="C1108" s="90" t="s">
        <v>3707</v>
      </c>
      <c r="D1108" s="82" t="s">
        <v>2572</v>
      </c>
      <c r="E1108" s="82" t="s">
        <v>3719</v>
      </c>
    </row>
    <row r="1109" spans="1:5" ht="13.5" customHeight="1">
      <c r="A1109" s="82" t="s">
        <v>2545</v>
      </c>
      <c r="B1109" s="82" t="s">
        <v>3584</v>
      </c>
      <c r="C1109" s="90" t="s">
        <v>3707</v>
      </c>
      <c r="D1109" s="82" t="s">
        <v>2568</v>
      </c>
      <c r="E1109" s="82" t="s">
        <v>3720</v>
      </c>
    </row>
    <row r="1110" spans="1:5" ht="13.5" customHeight="1">
      <c r="A1110" s="82" t="s">
        <v>2545</v>
      </c>
      <c r="B1110" s="82" t="s">
        <v>3584</v>
      </c>
      <c r="C1110" s="90" t="s">
        <v>3707</v>
      </c>
      <c r="D1110" s="82" t="s">
        <v>2574</v>
      </c>
      <c r="E1110" s="82" t="s">
        <v>3721</v>
      </c>
    </row>
    <row r="1111" spans="1:5" ht="13.5" customHeight="1">
      <c r="A1111" s="82" t="s">
        <v>2545</v>
      </c>
      <c r="B1111" s="82" t="s">
        <v>3584</v>
      </c>
      <c r="C1111" s="90" t="s">
        <v>3707</v>
      </c>
      <c r="D1111" s="82" t="s">
        <v>2570</v>
      </c>
      <c r="E1111" s="82" t="s">
        <v>3722</v>
      </c>
    </row>
    <row r="1112" spans="1:5" ht="13.5" customHeight="1">
      <c r="A1112" s="82" t="s">
        <v>2545</v>
      </c>
      <c r="B1112" s="82" t="s">
        <v>3584</v>
      </c>
      <c r="C1112" s="90" t="s">
        <v>3707</v>
      </c>
      <c r="D1112" s="82" t="s">
        <v>2576</v>
      </c>
      <c r="E1112" s="82" t="s">
        <v>3723</v>
      </c>
    </row>
    <row r="1113" spans="1:5" ht="13.5" customHeight="1">
      <c r="A1113" s="82" t="s">
        <v>2545</v>
      </c>
      <c r="B1113" s="82" t="s">
        <v>3584</v>
      </c>
      <c r="C1113" s="90" t="s">
        <v>3707</v>
      </c>
      <c r="D1113" s="82" t="s">
        <v>635</v>
      </c>
      <c r="E1113" s="82" t="s">
        <v>3724</v>
      </c>
    </row>
    <row r="1114" spans="1:5" ht="13.5" customHeight="1">
      <c r="A1114" s="82" t="s">
        <v>2545</v>
      </c>
      <c r="B1114" s="82" t="s">
        <v>3584</v>
      </c>
      <c r="C1114" s="90" t="s">
        <v>3707</v>
      </c>
      <c r="D1114" s="82" t="s">
        <v>2579</v>
      </c>
      <c r="E1114" s="82" t="s">
        <v>3725</v>
      </c>
    </row>
    <row r="1115" spans="1:5" ht="13.5" customHeight="1">
      <c r="A1115" s="82" t="s">
        <v>2545</v>
      </c>
      <c r="B1115" s="82" t="s">
        <v>3584</v>
      </c>
      <c r="C1115" s="90" t="s">
        <v>3707</v>
      </c>
      <c r="D1115" s="82" t="s">
        <v>2581</v>
      </c>
      <c r="E1115" s="82" t="s">
        <v>3726</v>
      </c>
    </row>
    <row r="1116" spans="1:5" ht="13.5" customHeight="1">
      <c r="A1116" s="82" t="s">
        <v>2545</v>
      </c>
      <c r="B1116" s="82" t="s">
        <v>3584</v>
      </c>
      <c r="C1116" s="90" t="s">
        <v>3707</v>
      </c>
      <c r="D1116" s="82" t="s">
        <v>2585</v>
      </c>
      <c r="E1116" s="82" t="s">
        <v>3727</v>
      </c>
    </row>
    <row r="1117" spans="1:5" ht="13.5" customHeight="1">
      <c r="A1117" s="82" t="s">
        <v>2545</v>
      </c>
      <c r="B1117" s="90" t="s">
        <v>3728</v>
      </c>
      <c r="C1117" s="82" t="s">
        <v>3500</v>
      </c>
      <c r="D1117" s="82" t="s">
        <v>2548</v>
      </c>
      <c r="E1117" s="82" t="s">
        <v>3729</v>
      </c>
    </row>
    <row r="1118" spans="1:5" ht="13.5" customHeight="1">
      <c r="A1118" s="82" t="s">
        <v>2545</v>
      </c>
      <c r="B1118" s="90" t="s">
        <v>3728</v>
      </c>
      <c r="C1118" s="82" t="s">
        <v>3500</v>
      </c>
      <c r="D1118" s="82" t="s">
        <v>2550</v>
      </c>
      <c r="E1118" s="82" t="s">
        <v>3730</v>
      </c>
    </row>
    <row r="1119" spans="1:5" ht="13.5" customHeight="1">
      <c r="A1119" s="82" t="s">
        <v>2545</v>
      </c>
      <c r="B1119" s="90" t="s">
        <v>3728</v>
      </c>
      <c r="C1119" s="82" t="s">
        <v>3500</v>
      </c>
      <c r="D1119" s="82" t="s">
        <v>2552</v>
      </c>
      <c r="E1119" s="82" t="s">
        <v>3731</v>
      </c>
    </row>
    <row r="1120" spans="1:5" ht="13.5" customHeight="1">
      <c r="A1120" s="82" t="s">
        <v>2545</v>
      </c>
      <c r="B1120" s="90" t="s">
        <v>3728</v>
      </c>
      <c r="C1120" s="82" t="s">
        <v>3500</v>
      </c>
      <c r="D1120" s="82" t="s">
        <v>2554</v>
      </c>
      <c r="E1120" s="82" t="s">
        <v>3732</v>
      </c>
    </row>
    <row r="1121" spans="1:5" ht="13.5" customHeight="1">
      <c r="A1121" s="82" t="s">
        <v>2545</v>
      </c>
      <c r="B1121" s="90" t="s">
        <v>3728</v>
      </c>
      <c r="C1121" s="82" t="s">
        <v>3500</v>
      </c>
      <c r="D1121" s="82" t="s">
        <v>2654</v>
      </c>
      <c r="E1121" s="82" t="s">
        <v>3733</v>
      </c>
    </row>
    <row r="1122" spans="1:5" ht="13.5" customHeight="1">
      <c r="A1122" s="82" t="s">
        <v>2545</v>
      </c>
      <c r="B1122" s="90" t="s">
        <v>3728</v>
      </c>
      <c r="C1122" s="82" t="s">
        <v>3500</v>
      </c>
      <c r="D1122" s="82" t="s">
        <v>2558</v>
      </c>
      <c r="E1122" s="82" t="s">
        <v>3734</v>
      </c>
    </row>
    <row r="1123" spans="1:5" ht="13.5" customHeight="1">
      <c r="A1123" s="82" t="s">
        <v>2545</v>
      </c>
      <c r="B1123" s="90" t="s">
        <v>3728</v>
      </c>
      <c r="C1123" s="82" t="s">
        <v>3500</v>
      </c>
      <c r="D1123" s="82" t="s">
        <v>2583</v>
      </c>
      <c r="E1123" s="82" t="s">
        <v>3735</v>
      </c>
    </row>
    <row r="1124" spans="1:5" ht="13.5" customHeight="1">
      <c r="A1124" s="82" t="s">
        <v>2545</v>
      </c>
      <c r="B1124" s="90" t="s">
        <v>3728</v>
      </c>
      <c r="C1124" s="82" t="s">
        <v>3500</v>
      </c>
      <c r="D1124" s="82" t="s">
        <v>2560</v>
      </c>
      <c r="E1124" s="82" t="s">
        <v>3736</v>
      </c>
    </row>
    <row r="1125" spans="1:5" ht="13.5" customHeight="1">
      <c r="A1125" s="82" t="s">
        <v>2545</v>
      </c>
      <c r="B1125" s="90" t="s">
        <v>3728</v>
      </c>
      <c r="C1125" s="82" t="s">
        <v>3500</v>
      </c>
      <c r="D1125" s="82" t="s">
        <v>2562</v>
      </c>
      <c r="E1125" s="82" t="s">
        <v>3737</v>
      </c>
    </row>
    <row r="1126" spans="1:5" ht="13.5" customHeight="1">
      <c r="A1126" s="82" t="s">
        <v>2545</v>
      </c>
      <c r="B1126" s="90" t="s">
        <v>3728</v>
      </c>
      <c r="C1126" s="82" t="s">
        <v>3500</v>
      </c>
      <c r="D1126" s="82" t="s">
        <v>2564</v>
      </c>
      <c r="E1126" s="82" t="s">
        <v>3738</v>
      </c>
    </row>
    <row r="1127" spans="1:5" ht="13.5" customHeight="1">
      <c r="A1127" s="82" t="s">
        <v>2545</v>
      </c>
      <c r="B1127" s="90" t="s">
        <v>3728</v>
      </c>
      <c r="C1127" s="82" t="s">
        <v>3500</v>
      </c>
      <c r="D1127" s="82" t="s">
        <v>2566</v>
      </c>
      <c r="E1127" s="82" t="s">
        <v>3739</v>
      </c>
    </row>
    <row r="1128" spans="1:5" ht="13.5" customHeight="1">
      <c r="A1128" s="82" t="s">
        <v>2545</v>
      </c>
      <c r="B1128" s="90" t="s">
        <v>3728</v>
      </c>
      <c r="C1128" s="82" t="s">
        <v>3500</v>
      </c>
      <c r="D1128" s="82" t="s">
        <v>2572</v>
      </c>
      <c r="E1128" s="82" t="s">
        <v>3740</v>
      </c>
    </row>
    <row r="1129" spans="1:5" ht="13.5" customHeight="1">
      <c r="A1129" s="82" t="s">
        <v>2545</v>
      </c>
      <c r="B1129" s="90" t="s">
        <v>3728</v>
      </c>
      <c r="C1129" s="82" t="s">
        <v>3500</v>
      </c>
      <c r="D1129" s="82" t="s">
        <v>2568</v>
      </c>
      <c r="E1129" s="82" t="s">
        <v>3741</v>
      </c>
    </row>
    <row r="1130" spans="1:5" ht="13.5" customHeight="1">
      <c r="A1130" s="82" t="s">
        <v>2545</v>
      </c>
      <c r="B1130" s="90" t="s">
        <v>3728</v>
      </c>
      <c r="C1130" s="82" t="s">
        <v>3500</v>
      </c>
      <c r="D1130" s="82" t="s">
        <v>2574</v>
      </c>
      <c r="E1130" s="82" t="s">
        <v>3742</v>
      </c>
    </row>
    <row r="1131" spans="1:5" ht="13.5" customHeight="1">
      <c r="A1131" s="82" t="s">
        <v>2545</v>
      </c>
      <c r="B1131" s="90" t="s">
        <v>3728</v>
      </c>
      <c r="C1131" s="82" t="s">
        <v>3500</v>
      </c>
      <c r="D1131" s="82" t="s">
        <v>2570</v>
      </c>
      <c r="E1131" s="82" t="s">
        <v>3743</v>
      </c>
    </row>
    <row r="1132" spans="1:5" ht="13.5" customHeight="1">
      <c r="A1132" s="82" t="s">
        <v>2545</v>
      </c>
      <c r="B1132" s="90" t="s">
        <v>3728</v>
      </c>
      <c r="C1132" s="82" t="s">
        <v>3500</v>
      </c>
      <c r="D1132" s="82" t="s">
        <v>2576</v>
      </c>
      <c r="E1132" s="82" t="s">
        <v>3744</v>
      </c>
    </row>
    <row r="1133" spans="1:5" ht="13.5" customHeight="1">
      <c r="A1133" s="82" t="s">
        <v>2545</v>
      </c>
      <c r="B1133" s="90" t="s">
        <v>3728</v>
      </c>
      <c r="C1133" s="82" t="s">
        <v>3500</v>
      </c>
      <c r="D1133" s="82" t="s">
        <v>635</v>
      </c>
      <c r="E1133" s="82" t="s">
        <v>3745</v>
      </c>
    </row>
    <row r="1134" spans="1:5" ht="13.5" customHeight="1">
      <c r="A1134" s="82" t="s">
        <v>2545</v>
      </c>
      <c r="B1134" s="90" t="s">
        <v>3728</v>
      </c>
      <c r="C1134" s="82" t="s">
        <v>3500</v>
      </c>
      <c r="D1134" s="82" t="s">
        <v>2579</v>
      </c>
      <c r="E1134" s="82" t="s">
        <v>3746</v>
      </c>
    </row>
    <row r="1135" spans="1:5" ht="13.5" customHeight="1">
      <c r="A1135" s="82" t="s">
        <v>2545</v>
      </c>
      <c r="B1135" s="90" t="s">
        <v>3728</v>
      </c>
      <c r="C1135" s="82" t="s">
        <v>3500</v>
      </c>
      <c r="D1135" s="82" t="s">
        <v>2581</v>
      </c>
      <c r="E1135" s="82" t="s">
        <v>3747</v>
      </c>
    </row>
    <row r="1136" spans="1:5" ht="13.5" customHeight="1">
      <c r="A1136" s="82" t="s">
        <v>2545</v>
      </c>
      <c r="B1136" s="90" t="s">
        <v>3728</v>
      </c>
      <c r="C1136" s="82" t="s">
        <v>3500</v>
      </c>
      <c r="D1136" s="82" t="s">
        <v>2585</v>
      </c>
      <c r="E1136" s="82" t="s">
        <v>3748</v>
      </c>
    </row>
    <row r="1137" spans="1:5" ht="13.5" customHeight="1">
      <c r="A1137" s="82" t="s">
        <v>2545</v>
      </c>
      <c r="B1137" s="90" t="s">
        <v>3728</v>
      </c>
      <c r="C1137" s="82" t="s">
        <v>3371</v>
      </c>
      <c r="D1137" s="82" t="s">
        <v>2548</v>
      </c>
      <c r="E1137" s="82" t="s">
        <v>3749</v>
      </c>
    </row>
    <row r="1138" spans="1:5" ht="13.5" customHeight="1">
      <c r="A1138" s="82" t="s">
        <v>2545</v>
      </c>
      <c r="B1138" s="90" t="s">
        <v>3728</v>
      </c>
      <c r="C1138" s="82" t="s">
        <v>3371</v>
      </c>
      <c r="D1138" s="82" t="s">
        <v>2550</v>
      </c>
      <c r="E1138" s="82" t="s">
        <v>3750</v>
      </c>
    </row>
    <row r="1139" spans="1:5" ht="13.5" customHeight="1">
      <c r="A1139" s="82" t="s">
        <v>2545</v>
      </c>
      <c r="B1139" s="90" t="s">
        <v>3728</v>
      </c>
      <c r="C1139" s="82" t="s">
        <v>3371</v>
      </c>
      <c r="D1139" s="82" t="s">
        <v>2552</v>
      </c>
      <c r="E1139" s="82" t="s">
        <v>3751</v>
      </c>
    </row>
    <row r="1140" spans="1:5" ht="13.5" customHeight="1">
      <c r="A1140" s="82" t="s">
        <v>2545</v>
      </c>
      <c r="B1140" s="90" t="s">
        <v>3728</v>
      </c>
      <c r="C1140" s="82" t="s">
        <v>3371</v>
      </c>
      <c r="D1140" s="82" t="s">
        <v>2554</v>
      </c>
      <c r="E1140" s="82" t="s">
        <v>3752</v>
      </c>
    </row>
    <row r="1141" spans="1:5" ht="13.5" customHeight="1">
      <c r="A1141" s="82" t="s">
        <v>2545</v>
      </c>
      <c r="B1141" s="90" t="s">
        <v>3728</v>
      </c>
      <c r="C1141" s="82" t="s">
        <v>3371</v>
      </c>
      <c r="D1141" s="82" t="s">
        <v>2654</v>
      </c>
      <c r="E1141" s="82" t="s">
        <v>3753</v>
      </c>
    </row>
    <row r="1142" spans="1:5" ht="13.5" customHeight="1">
      <c r="A1142" s="82" t="s">
        <v>2545</v>
      </c>
      <c r="B1142" s="90" t="s">
        <v>3728</v>
      </c>
      <c r="C1142" s="82" t="s">
        <v>3371</v>
      </c>
      <c r="D1142" s="82" t="s">
        <v>2558</v>
      </c>
      <c r="E1142" s="82" t="s">
        <v>3754</v>
      </c>
    </row>
    <row r="1143" spans="1:5" ht="13.5" customHeight="1">
      <c r="A1143" s="82" t="s">
        <v>2545</v>
      </c>
      <c r="B1143" s="90" t="s">
        <v>3728</v>
      </c>
      <c r="C1143" s="82" t="s">
        <v>3371</v>
      </c>
      <c r="D1143" s="82" t="s">
        <v>2583</v>
      </c>
      <c r="E1143" s="82" t="s">
        <v>3755</v>
      </c>
    </row>
    <row r="1144" spans="1:5" ht="13.5" customHeight="1">
      <c r="A1144" s="82" t="s">
        <v>2545</v>
      </c>
      <c r="B1144" s="90" t="s">
        <v>3728</v>
      </c>
      <c r="C1144" s="82" t="s">
        <v>3371</v>
      </c>
      <c r="D1144" s="82" t="s">
        <v>2560</v>
      </c>
      <c r="E1144" s="82" t="s">
        <v>3756</v>
      </c>
    </row>
    <row r="1145" spans="1:5" ht="13.5" customHeight="1">
      <c r="A1145" s="82" t="s">
        <v>2545</v>
      </c>
      <c r="B1145" s="90" t="s">
        <v>3728</v>
      </c>
      <c r="C1145" s="82" t="s">
        <v>3371</v>
      </c>
      <c r="D1145" s="82" t="s">
        <v>2562</v>
      </c>
      <c r="E1145" s="82" t="s">
        <v>3757</v>
      </c>
    </row>
    <row r="1146" spans="1:5" ht="13.5" customHeight="1">
      <c r="A1146" s="82" t="s">
        <v>2545</v>
      </c>
      <c r="B1146" s="90" t="s">
        <v>3728</v>
      </c>
      <c r="C1146" s="82" t="s">
        <v>3371</v>
      </c>
      <c r="D1146" s="82" t="s">
        <v>2564</v>
      </c>
      <c r="E1146" s="82" t="s">
        <v>3758</v>
      </c>
    </row>
    <row r="1147" spans="1:5" ht="13.5" customHeight="1">
      <c r="A1147" s="82" t="s">
        <v>2545</v>
      </c>
      <c r="B1147" s="90" t="s">
        <v>3728</v>
      </c>
      <c r="C1147" s="82" t="s">
        <v>3371</v>
      </c>
      <c r="D1147" s="82" t="s">
        <v>2566</v>
      </c>
      <c r="E1147" s="82" t="s">
        <v>3759</v>
      </c>
    </row>
    <row r="1148" spans="1:5" ht="13.5" customHeight="1">
      <c r="A1148" s="82" t="s">
        <v>2545</v>
      </c>
      <c r="B1148" s="90" t="s">
        <v>3728</v>
      </c>
      <c r="C1148" s="82" t="s">
        <v>3371</v>
      </c>
      <c r="D1148" s="82" t="s">
        <v>2572</v>
      </c>
      <c r="E1148" s="82" t="s">
        <v>3760</v>
      </c>
    </row>
    <row r="1149" spans="1:5" ht="13.5" customHeight="1">
      <c r="A1149" s="82" t="s">
        <v>2545</v>
      </c>
      <c r="B1149" s="90" t="s">
        <v>3728</v>
      </c>
      <c r="C1149" s="82" t="s">
        <v>3371</v>
      </c>
      <c r="D1149" s="82" t="s">
        <v>2568</v>
      </c>
      <c r="E1149" s="82" t="s">
        <v>3761</v>
      </c>
    </row>
    <row r="1150" spans="1:5" ht="13.5" customHeight="1">
      <c r="A1150" s="82" t="s">
        <v>2545</v>
      </c>
      <c r="B1150" s="90" t="s">
        <v>3728</v>
      </c>
      <c r="C1150" s="82" t="s">
        <v>3371</v>
      </c>
      <c r="D1150" s="82" t="s">
        <v>2574</v>
      </c>
      <c r="E1150" s="82" t="s">
        <v>3762</v>
      </c>
    </row>
    <row r="1151" spans="1:5" ht="13.5" customHeight="1">
      <c r="A1151" s="82" t="s">
        <v>2545</v>
      </c>
      <c r="B1151" s="90" t="s">
        <v>3728</v>
      </c>
      <c r="C1151" s="82" t="s">
        <v>3371</v>
      </c>
      <c r="D1151" s="82" t="s">
        <v>2570</v>
      </c>
      <c r="E1151" s="82" t="s">
        <v>3763</v>
      </c>
    </row>
    <row r="1152" spans="1:5" ht="13.5" customHeight="1">
      <c r="A1152" s="82" t="s">
        <v>2545</v>
      </c>
      <c r="B1152" s="90" t="s">
        <v>3728</v>
      </c>
      <c r="C1152" s="82" t="s">
        <v>3371</v>
      </c>
      <c r="D1152" s="82" t="s">
        <v>2576</v>
      </c>
      <c r="E1152" s="82" t="s">
        <v>3764</v>
      </c>
    </row>
    <row r="1153" spans="1:5" ht="13.5" customHeight="1">
      <c r="A1153" s="82" t="s">
        <v>2545</v>
      </c>
      <c r="B1153" s="90" t="s">
        <v>3728</v>
      </c>
      <c r="C1153" s="82" t="s">
        <v>3371</v>
      </c>
      <c r="D1153" s="82" t="s">
        <v>635</v>
      </c>
      <c r="E1153" s="82" t="s">
        <v>3765</v>
      </c>
    </row>
    <row r="1154" spans="1:5" ht="13.5" customHeight="1">
      <c r="A1154" s="82" t="s">
        <v>2545</v>
      </c>
      <c r="B1154" s="90" t="s">
        <v>3728</v>
      </c>
      <c r="C1154" s="82" t="s">
        <v>3371</v>
      </c>
      <c r="D1154" s="82" t="s">
        <v>2579</v>
      </c>
      <c r="E1154" s="82" t="s">
        <v>3766</v>
      </c>
    </row>
    <row r="1155" spans="1:5" ht="13.5" customHeight="1">
      <c r="A1155" s="82" t="s">
        <v>2545</v>
      </c>
      <c r="B1155" s="90" t="s">
        <v>3728</v>
      </c>
      <c r="C1155" s="82" t="s">
        <v>3371</v>
      </c>
      <c r="D1155" s="82" t="s">
        <v>2581</v>
      </c>
      <c r="E1155" s="82" t="s">
        <v>3767</v>
      </c>
    </row>
    <row r="1156" spans="1:5" ht="13.5" customHeight="1">
      <c r="A1156" s="82" t="s">
        <v>2545</v>
      </c>
      <c r="B1156" s="90" t="s">
        <v>3728</v>
      </c>
      <c r="C1156" s="82" t="s">
        <v>3371</v>
      </c>
      <c r="D1156" s="82" t="s">
        <v>2585</v>
      </c>
      <c r="E1156" s="82" t="s">
        <v>3768</v>
      </c>
    </row>
    <row r="1157" spans="1:5" ht="13.5" customHeight="1">
      <c r="A1157" s="82" t="s">
        <v>2545</v>
      </c>
      <c r="B1157" s="90" t="s">
        <v>3728</v>
      </c>
      <c r="C1157" s="82" t="s">
        <v>3521</v>
      </c>
      <c r="D1157" s="82" t="s">
        <v>2548</v>
      </c>
      <c r="E1157" s="82" t="s">
        <v>3769</v>
      </c>
    </row>
    <row r="1158" spans="1:5" ht="13.5" customHeight="1">
      <c r="A1158" s="82" t="s">
        <v>2545</v>
      </c>
      <c r="B1158" s="90" t="s">
        <v>3728</v>
      </c>
      <c r="C1158" s="82" t="s">
        <v>3521</v>
      </c>
      <c r="D1158" s="82" t="s">
        <v>2550</v>
      </c>
      <c r="E1158" s="82" t="s">
        <v>3770</v>
      </c>
    </row>
    <row r="1159" spans="1:5" ht="13.5" customHeight="1">
      <c r="A1159" s="82" t="s">
        <v>2545</v>
      </c>
      <c r="B1159" s="90" t="s">
        <v>3728</v>
      </c>
      <c r="C1159" s="82" t="s">
        <v>3521</v>
      </c>
      <c r="D1159" s="82" t="s">
        <v>2552</v>
      </c>
      <c r="E1159" s="82" t="s">
        <v>3771</v>
      </c>
    </row>
    <row r="1160" spans="1:5" ht="13.5" customHeight="1">
      <c r="A1160" s="82" t="s">
        <v>2545</v>
      </c>
      <c r="B1160" s="90" t="s">
        <v>3728</v>
      </c>
      <c r="C1160" s="82" t="s">
        <v>3521</v>
      </c>
      <c r="D1160" s="82" t="s">
        <v>2554</v>
      </c>
      <c r="E1160" s="82" t="s">
        <v>3772</v>
      </c>
    </row>
    <row r="1161" spans="1:5" ht="13.5" customHeight="1">
      <c r="A1161" s="82" t="s">
        <v>2545</v>
      </c>
      <c r="B1161" s="90" t="s">
        <v>3728</v>
      </c>
      <c r="C1161" s="82" t="s">
        <v>3521</v>
      </c>
      <c r="D1161" s="82" t="s">
        <v>2654</v>
      </c>
      <c r="E1161" s="82" t="s">
        <v>3773</v>
      </c>
    </row>
    <row r="1162" spans="1:5" ht="13.5" customHeight="1">
      <c r="A1162" s="82" t="s">
        <v>2545</v>
      </c>
      <c r="B1162" s="90" t="s">
        <v>3728</v>
      </c>
      <c r="C1162" s="82" t="s">
        <v>3521</v>
      </c>
      <c r="D1162" s="82" t="s">
        <v>2558</v>
      </c>
      <c r="E1162" s="82" t="s">
        <v>3774</v>
      </c>
    </row>
    <row r="1163" spans="1:5" ht="13.5" customHeight="1">
      <c r="A1163" s="82" t="s">
        <v>2545</v>
      </c>
      <c r="B1163" s="90" t="s">
        <v>3728</v>
      </c>
      <c r="C1163" s="82" t="s">
        <v>3521</v>
      </c>
      <c r="D1163" s="82" t="s">
        <v>2583</v>
      </c>
      <c r="E1163" s="82" t="s">
        <v>3775</v>
      </c>
    </row>
    <row r="1164" spans="1:5" ht="13.5" customHeight="1">
      <c r="A1164" s="82" t="s">
        <v>2545</v>
      </c>
      <c r="B1164" s="90" t="s">
        <v>3728</v>
      </c>
      <c r="C1164" s="82" t="s">
        <v>3521</v>
      </c>
      <c r="D1164" s="82" t="s">
        <v>2560</v>
      </c>
      <c r="E1164" s="82" t="s">
        <v>3776</v>
      </c>
    </row>
    <row r="1165" spans="1:5" ht="13.5" customHeight="1">
      <c r="A1165" s="82" t="s">
        <v>2545</v>
      </c>
      <c r="B1165" s="90" t="s">
        <v>3728</v>
      </c>
      <c r="C1165" s="82" t="s">
        <v>3521</v>
      </c>
      <c r="D1165" s="82" t="s">
        <v>2562</v>
      </c>
      <c r="E1165" s="82" t="s">
        <v>3777</v>
      </c>
    </row>
    <row r="1166" spans="1:5" ht="13.5" customHeight="1">
      <c r="A1166" s="82" t="s">
        <v>2545</v>
      </c>
      <c r="B1166" s="90" t="s">
        <v>3728</v>
      </c>
      <c r="C1166" s="82" t="s">
        <v>3521</v>
      </c>
      <c r="D1166" s="82" t="s">
        <v>2564</v>
      </c>
      <c r="E1166" s="82" t="s">
        <v>3778</v>
      </c>
    </row>
    <row r="1167" spans="1:5" ht="13.5" customHeight="1">
      <c r="A1167" s="82" t="s">
        <v>2545</v>
      </c>
      <c r="B1167" s="90" t="s">
        <v>3728</v>
      </c>
      <c r="C1167" s="82" t="s">
        <v>3521</v>
      </c>
      <c r="D1167" s="82" t="s">
        <v>2566</v>
      </c>
      <c r="E1167" s="82" t="s">
        <v>3779</v>
      </c>
    </row>
    <row r="1168" spans="1:5" ht="13.5" customHeight="1">
      <c r="A1168" s="82" t="s">
        <v>2545</v>
      </c>
      <c r="B1168" s="90" t="s">
        <v>3728</v>
      </c>
      <c r="C1168" s="82" t="s">
        <v>3521</v>
      </c>
      <c r="D1168" s="82" t="s">
        <v>2572</v>
      </c>
      <c r="E1168" s="82" t="s">
        <v>3780</v>
      </c>
    </row>
    <row r="1169" spans="1:5" ht="13.5" customHeight="1">
      <c r="A1169" s="82" t="s">
        <v>2545</v>
      </c>
      <c r="B1169" s="90" t="s">
        <v>3728</v>
      </c>
      <c r="C1169" s="82" t="s">
        <v>3521</v>
      </c>
      <c r="D1169" s="82" t="s">
        <v>2568</v>
      </c>
      <c r="E1169" s="82" t="s">
        <v>3781</v>
      </c>
    </row>
    <row r="1170" spans="1:5" ht="13.5" customHeight="1">
      <c r="A1170" s="82" t="s">
        <v>2545</v>
      </c>
      <c r="B1170" s="90" t="s">
        <v>3728</v>
      </c>
      <c r="C1170" s="82" t="s">
        <v>3521</v>
      </c>
      <c r="D1170" s="82" t="s">
        <v>2574</v>
      </c>
      <c r="E1170" s="82" t="s">
        <v>3782</v>
      </c>
    </row>
    <row r="1171" spans="1:5" ht="13.5" customHeight="1">
      <c r="A1171" s="82" t="s">
        <v>2545</v>
      </c>
      <c r="B1171" s="90" t="s">
        <v>3728</v>
      </c>
      <c r="C1171" s="82" t="s">
        <v>3521</v>
      </c>
      <c r="D1171" s="82" t="s">
        <v>2570</v>
      </c>
      <c r="E1171" s="82" t="s">
        <v>3783</v>
      </c>
    </row>
    <row r="1172" spans="1:5" ht="13.5" customHeight="1">
      <c r="A1172" s="82" t="s">
        <v>2545</v>
      </c>
      <c r="B1172" s="90" t="s">
        <v>3728</v>
      </c>
      <c r="C1172" s="82" t="s">
        <v>3521</v>
      </c>
      <c r="D1172" s="82" t="s">
        <v>2576</v>
      </c>
      <c r="E1172" s="82" t="s">
        <v>3784</v>
      </c>
    </row>
    <row r="1173" spans="1:5" ht="13.5" customHeight="1">
      <c r="A1173" s="82" t="s">
        <v>2545</v>
      </c>
      <c r="B1173" s="90" t="s">
        <v>3728</v>
      </c>
      <c r="C1173" s="82" t="s">
        <v>3521</v>
      </c>
      <c r="D1173" s="82" t="s">
        <v>635</v>
      </c>
      <c r="E1173" s="82" t="s">
        <v>3785</v>
      </c>
    </row>
    <row r="1174" spans="1:5" ht="13.5" customHeight="1">
      <c r="A1174" s="82" t="s">
        <v>2545</v>
      </c>
      <c r="B1174" s="90" t="s">
        <v>3728</v>
      </c>
      <c r="C1174" s="82" t="s">
        <v>3521</v>
      </c>
      <c r="D1174" s="82" t="s">
        <v>2579</v>
      </c>
      <c r="E1174" s="82" t="s">
        <v>3786</v>
      </c>
    </row>
    <row r="1175" spans="1:5" ht="13.5" customHeight="1">
      <c r="A1175" s="82" t="s">
        <v>2545</v>
      </c>
      <c r="B1175" s="90" t="s">
        <v>3728</v>
      </c>
      <c r="C1175" s="82" t="s">
        <v>3521</v>
      </c>
      <c r="D1175" s="82" t="s">
        <v>2581</v>
      </c>
      <c r="E1175" s="82" t="s">
        <v>3787</v>
      </c>
    </row>
    <row r="1176" spans="1:5" ht="13.5" customHeight="1">
      <c r="A1176" s="82" t="s">
        <v>2545</v>
      </c>
      <c r="B1176" s="90" t="s">
        <v>3728</v>
      </c>
      <c r="C1176" s="82" t="s">
        <v>3521</v>
      </c>
      <c r="D1176" s="82" t="s">
        <v>2585</v>
      </c>
      <c r="E1176" s="82" t="s">
        <v>3788</v>
      </c>
    </row>
    <row r="1177" spans="1:5" ht="13.5" customHeight="1">
      <c r="A1177" s="82" t="s">
        <v>2545</v>
      </c>
      <c r="B1177" s="90" t="s">
        <v>3728</v>
      </c>
      <c r="C1177" s="82" t="s">
        <v>3350</v>
      </c>
      <c r="D1177" s="82" t="s">
        <v>2548</v>
      </c>
      <c r="E1177" s="82" t="s">
        <v>3789</v>
      </c>
    </row>
    <row r="1178" spans="1:5" ht="13.5" customHeight="1">
      <c r="A1178" s="82" t="s">
        <v>2545</v>
      </c>
      <c r="B1178" s="90" t="s">
        <v>3728</v>
      </c>
      <c r="C1178" s="82" t="s">
        <v>3350</v>
      </c>
      <c r="D1178" s="82" t="s">
        <v>2550</v>
      </c>
      <c r="E1178" s="82" t="s">
        <v>3790</v>
      </c>
    </row>
    <row r="1179" spans="1:5" ht="13.5" customHeight="1">
      <c r="A1179" s="82" t="s">
        <v>2545</v>
      </c>
      <c r="B1179" s="90" t="s">
        <v>3728</v>
      </c>
      <c r="C1179" s="82" t="s">
        <v>3350</v>
      </c>
      <c r="D1179" s="82" t="s">
        <v>2552</v>
      </c>
      <c r="E1179" s="82" t="s">
        <v>3791</v>
      </c>
    </row>
    <row r="1180" spans="1:5" ht="13.5" customHeight="1">
      <c r="A1180" s="82" t="s">
        <v>2545</v>
      </c>
      <c r="B1180" s="90" t="s">
        <v>3728</v>
      </c>
      <c r="C1180" s="82" t="s">
        <v>3350</v>
      </c>
      <c r="D1180" s="82" t="s">
        <v>2554</v>
      </c>
      <c r="E1180" s="82" t="s">
        <v>3792</v>
      </c>
    </row>
    <row r="1181" spans="1:5" ht="13.5" customHeight="1">
      <c r="A1181" s="82" t="s">
        <v>2545</v>
      </c>
      <c r="B1181" s="90" t="s">
        <v>3728</v>
      </c>
      <c r="C1181" s="82" t="s">
        <v>3350</v>
      </c>
      <c r="D1181" s="82" t="s">
        <v>2654</v>
      </c>
      <c r="E1181" s="82" t="s">
        <v>3793</v>
      </c>
    </row>
    <row r="1182" spans="1:5" ht="13.5" customHeight="1">
      <c r="A1182" s="82" t="s">
        <v>2545</v>
      </c>
      <c r="B1182" s="90" t="s">
        <v>3728</v>
      </c>
      <c r="C1182" s="82" t="s">
        <v>3350</v>
      </c>
      <c r="D1182" s="82" t="s">
        <v>2558</v>
      </c>
      <c r="E1182" s="82" t="s">
        <v>3794</v>
      </c>
    </row>
    <row r="1183" spans="1:5" ht="13.5" customHeight="1">
      <c r="A1183" s="82" t="s">
        <v>2545</v>
      </c>
      <c r="B1183" s="90" t="s">
        <v>3728</v>
      </c>
      <c r="C1183" s="82" t="s">
        <v>3350</v>
      </c>
      <c r="D1183" s="82" t="s">
        <v>2583</v>
      </c>
      <c r="E1183" s="82" t="s">
        <v>3795</v>
      </c>
    </row>
    <row r="1184" spans="1:5" ht="13.5" customHeight="1">
      <c r="A1184" s="82" t="s">
        <v>2545</v>
      </c>
      <c r="B1184" s="90" t="s">
        <v>3728</v>
      </c>
      <c r="C1184" s="82" t="s">
        <v>3350</v>
      </c>
      <c r="D1184" s="82" t="s">
        <v>2560</v>
      </c>
      <c r="E1184" s="82" t="s">
        <v>3796</v>
      </c>
    </row>
    <row r="1185" spans="1:5" ht="13.5" customHeight="1">
      <c r="A1185" s="82" t="s">
        <v>2545</v>
      </c>
      <c r="B1185" s="90" t="s">
        <v>3728</v>
      </c>
      <c r="C1185" s="82" t="s">
        <v>3350</v>
      </c>
      <c r="D1185" s="82" t="s">
        <v>2562</v>
      </c>
      <c r="E1185" s="82" t="s">
        <v>3797</v>
      </c>
    </row>
    <row r="1186" spans="1:5" ht="13.5" customHeight="1">
      <c r="A1186" s="82" t="s">
        <v>2545</v>
      </c>
      <c r="B1186" s="90" t="s">
        <v>3728</v>
      </c>
      <c r="C1186" s="82" t="s">
        <v>3350</v>
      </c>
      <c r="D1186" s="82" t="s">
        <v>2564</v>
      </c>
      <c r="E1186" s="82" t="s">
        <v>3798</v>
      </c>
    </row>
    <row r="1187" spans="1:5" ht="13.5" customHeight="1">
      <c r="A1187" s="82" t="s">
        <v>2545</v>
      </c>
      <c r="B1187" s="90" t="s">
        <v>3728</v>
      </c>
      <c r="C1187" s="82" t="s">
        <v>3350</v>
      </c>
      <c r="D1187" s="82" t="s">
        <v>2566</v>
      </c>
      <c r="E1187" s="82" t="s">
        <v>3799</v>
      </c>
    </row>
    <row r="1188" spans="1:5" ht="13.5" customHeight="1">
      <c r="A1188" s="82" t="s">
        <v>2545</v>
      </c>
      <c r="B1188" s="90" t="s">
        <v>3728</v>
      </c>
      <c r="C1188" s="82" t="s">
        <v>3350</v>
      </c>
      <c r="D1188" s="82" t="s">
        <v>2572</v>
      </c>
      <c r="E1188" s="82" t="s">
        <v>3800</v>
      </c>
    </row>
    <row r="1189" spans="1:5" ht="13.5" customHeight="1">
      <c r="A1189" s="82" t="s">
        <v>2545</v>
      </c>
      <c r="B1189" s="90" t="s">
        <v>3728</v>
      </c>
      <c r="C1189" s="82" t="s">
        <v>3350</v>
      </c>
      <c r="D1189" s="82" t="s">
        <v>2568</v>
      </c>
      <c r="E1189" s="82" t="s">
        <v>3801</v>
      </c>
    </row>
    <row r="1190" spans="1:5" ht="13.5" customHeight="1">
      <c r="A1190" s="82" t="s">
        <v>2545</v>
      </c>
      <c r="B1190" s="90" t="s">
        <v>3728</v>
      </c>
      <c r="C1190" s="82" t="s">
        <v>3350</v>
      </c>
      <c r="D1190" s="82" t="s">
        <v>2574</v>
      </c>
      <c r="E1190" s="82" t="s">
        <v>3802</v>
      </c>
    </row>
    <row r="1191" spans="1:5" ht="13.5" customHeight="1">
      <c r="A1191" s="82" t="s">
        <v>2545</v>
      </c>
      <c r="B1191" s="90" t="s">
        <v>3728</v>
      </c>
      <c r="C1191" s="82" t="s">
        <v>3350</v>
      </c>
      <c r="D1191" s="82" t="s">
        <v>2570</v>
      </c>
      <c r="E1191" s="82" t="s">
        <v>3803</v>
      </c>
    </row>
    <row r="1192" spans="1:5" ht="13.5" customHeight="1">
      <c r="A1192" s="82" t="s">
        <v>2545</v>
      </c>
      <c r="B1192" s="90" t="s">
        <v>3728</v>
      </c>
      <c r="C1192" s="82" t="s">
        <v>3350</v>
      </c>
      <c r="D1192" s="82" t="s">
        <v>2576</v>
      </c>
      <c r="E1192" s="82" t="s">
        <v>3804</v>
      </c>
    </row>
    <row r="1193" spans="1:5" ht="13.5" customHeight="1">
      <c r="A1193" s="82" t="s">
        <v>2545</v>
      </c>
      <c r="B1193" s="90" t="s">
        <v>3728</v>
      </c>
      <c r="C1193" s="82" t="s">
        <v>3350</v>
      </c>
      <c r="D1193" s="82" t="s">
        <v>635</v>
      </c>
      <c r="E1193" s="82" t="s">
        <v>3805</v>
      </c>
    </row>
    <row r="1194" spans="1:5" ht="13.5" customHeight="1">
      <c r="A1194" s="82" t="s">
        <v>2545</v>
      </c>
      <c r="B1194" s="90" t="s">
        <v>3728</v>
      </c>
      <c r="C1194" s="82" t="s">
        <v>3350</v>
      </c>
      <c r="D1194" s="82" t="s">
        <v>2579</v>
      </c>
      <c r="E1194" s="82" t="s">
        <v>3806</v>
      </c>
    </row>
    <row r="1195" spans="1:5" ht="13.5" customHeight="1">
      <c r="A1195" s="82" t="s">
        <v>2545</v>
      </c>
      <c r="B1195" s="90" t="s">
        <v>3728</v>
      </c>
      <c r="C1195" s="82" t="s">
        <v>3350</v>
      </c>
      <c r="D1195" s="82" t="s">
        <v>2581</v>
      </c>
      <c r="E1195" s="82" t="s">
        <v>3807</v>
      </c>
    </row>
    <row r="1196" spans="1:5" ht="13.5" customHeight="1">
      <c r="A1196" s="82" t="s">
        <v>2545</v>
      </c>
      <c r="B1196" s="90" t="s">
        <v>3728</v>
      </c>
      <c r="C1196" s="82" t="s">
        <v>3350</v>
      </c>
      <c r="D1196" s="82" t="s">
        <v>2585</v>
      </c>
      <c r="E1196" s="82" t="s">
        <v>3808</v>
      </c>
    </row>
    <row r="1197" spans="1:5" ht="13.5" customHeight="1">
      <c r="A1197" s="82" t="s">
        <v>2545</v>
      </c>
      <c r="B1197" s="90" t="s">
        <v>3728</v>
      </c>
      <c r="C1197" s="82" t="s">
        <v>3562</v>
      </c>
      <c r="D1197" s="82" t="s">
        <v>2548</v>
      </c>
      <c r="E1197" s="82" t="s">
        <v>3809</v>
      </c>
    </row>
    <row r="1198" spans="1:5" ht="13.5" customHeight="1">
      <c r="A1198" s="82" t="s">
        <v>2545</v>
      </c>
      <c r="B1198" s="90" t="s">
        <v>3728</v>
      </c>
      <c r="C1198" s="82" t="s">
        <v>3562</v>
      </c>
      <c r="D1198" s="82" t="s">
        <v>2550</v>
      </c>
      <c r="E1198" s="82" t="s">
        <v>3810</v>
      </c>
    </row>
    <row r="1199" spans="1:5" ht="13.5" customHeight="1">
      <c r="A1199" s="82" t="s">
        <v>2545</v>
      </c>
      <c r="B1199" s="90" t="s">
        <v>3728</v>
      </c>
      <c r="C1199" s="82" t="s">
        <v>3562</v>
      </c>
      <c r="D1199" s="82" t="s">
        <v>2552</v>
      </c>
      <c r="E1199" s="82" t="s">
        <v>3811</v>
      </c>
    </row>
    <row r="1200" spans="1:5" ht="13.5" customHeight="1">
      <c r="A1200" s="82" t="s">
        <v>2545</v>
      </c>
      <c r="B1200" s="90" t="s">
        <v>3728</v>
      </c>
      <c r="C1200" s="82" t="s">
        <v>3562</v>
      </c>
      <c r="D1200" s="82" t="s">
        <v>2554</v>
      </c>
      <c r="E1200" s="82" t="s">
        <v>3812</v>
      </c>
    </row>
    <row r="1201" spans="1:5" ht="13.5" customHeight="1">
      <c r="A1201" s="82" t="s">
        <v>2545</v>
      </c>
      <c r="B1201" s="90" t="s">
        <v>3728</v>
      </c>
      <c r="C1201" s="82" t="s">
        <v>3562</v>
      </c>
      <c r="D1201" s="82" t="s">
        <v>2654</v>
      </c>
      <c r="E1201" s="82" t="s">
        <v>3813</v>
      </c>
    </row>
    <row r="1202" spans="1:5" ht="13.5" customHeight="1">
      <c r="A1202" s="82" t="s">
        <v>2545</v>
      </c>
      <c r="B1202" s="90" t="s">
        <v>3728</v>
      </c>
      <c r="C1202" s="82" t="s">
        <v>3562</v>
      </c>
      <c r="D1202" s="82" t="s">
        <v>2558</v>
      </c>
      <c r="E1202" s="82" t="s">
        <v>3814</v>
      </c>
    </row>
    <row r="1203" spans="1:5" ht="13.5" customHeight="1">
      <c r="A1203" s="82" t="s">
        <v>2545</v>
      </c>
      <c r="B1203" s="90" t="s">
        <v>3728</v>
      </c>
      <c r="C1203" s="82" t="s">
        <v>3562</v>
      </c>
      <c r="D1203" s="82" t="s">
        <v>2583</v>
      </c>
      <c r="E1203" s="82" t="s">
        <v>3815</v>
      </c>
    </row>
    <row r="1204" spans="1:5" ht="13.5" customHeight="1">
      <c r="A1204" s="82" t="s">
        <v>2545</v>
      </c>
      <c r="B1204" s="90" t="s">
        <v>3728</v>
      </c>
      <c r="C1204" s="82" t="s">
        <v>3562</v>
      </c>
      <c r="D1204" s="82" t="s">
        <v>2560</v>
      </c>
      <c r="E1204" s="82" t="s">
        <v>3816</v>
      </c>
    </row>
    <row r="1205" spans="1:5" ht="13.5" customHeight="1">
      <c r="A1205" s="82" t="s">
        <v>2545</v>
      </c>
      <c r="B1205" s="90" t="s">
        <v>3728</v>
      </c>
      <c r="C1205" s="82" t="s">
        <v>3562</v>
      </c>
      <c r="D1205" s="82" t="s">
        <v>2562</v>
      </c>
      <c r="E1205" s="82" t="s">
        <v>3817</v>
      </c>
    </row>
    <row r="1206" spans="1:5" ht="13.5" customHeight="1">
      <c r="A1206" s="82" t="s">
        <v>2545</v>
      </c>
      <c r="B1206" s="90" t="s">
        <v>3728</v>
      </c>
      <c r="C1206" s="82" t="s">
        <v>3562</v>
      </c>
      <c r="D1206" s="82" t="s">
        <v>2564</v>
      </c>
      <c r="E1206" s="82" t="s">
        <v>3818</v>
      </c>
    </row>
    <row r="1207" spans="1:5" ht="13.5" customHeight="1">
      <c r="A1207" s="82" t="s">
        <v>2545</v>
      </c>
      <c r="B1207" s="90" t="s">
        <v>3728</v>
      </c>
      <c r="C1207" s="82" t="s">
        <v>3562</v>
      </c>
      <c r="D1207" s="82" t="s">
        <v>2566</v>
      </c>
      <c r="E1207" s="82" t="s">
        <v>3819</v>
      </c>
    </row>
    <row r="1208" spans="1:5" ht="13.5" customHeight="1">
      <c r="A1208" s="82" t="s">
        <v>2545</v>
      </c>
      <c r="B1208" s="90" t="s">
        <v>3728</v>
      </c>
      <c r="C1208" s="82" t="s">
        <v>3562</v>
      </c>
      <c r="D1208" s="82" t="s">
        <v>2572</v>
      </c>
      <c r="E1208" s="82" t="s">
        <v>3820</v>
      </c>
    </row>
    <row r="1209" spans="1:5" ht="13.5" customHeight="1">
      <c r="A1209" s="82" t="s">
        <v>2545</v>
      </c>
      <c r="B1209" s="90" t="s">
        <v>3728</v>
      </c>
      <c r="C1209" s="82" t="s">
        <v>3562</v>
      </c>
      <c r="D1209" s="82" t="s">
        <v>2568</v>
      </c>
      <c r="E1209" s="82" t="s">
        <v>3821</v>
      </c>
    </row>
    <row r="1210" spans="1:5" ht="13.5" customHeight="1">
      <c r="A1210" s="82" t="s">
        <v>2545</v>
      </c>
      <c r="B1210" s="90" t="s">
        <v>3728</v>
      </c>
      <c r="C1210" s="82" t="s">
        <v>3562</v>
      </c>
      <c r="D1210" s="82" t="s">
        <v>2574</v>
      </c>
      <c r="E1210" s="82" t="s">
        <v>3822</v>
      </c>
    </row>
    <row r="1211" spans="1:5" ht="13.5" customHeight="1">
      <c r="A1211" s="82" t="s">
        <v>2545</v>
      </c>
      <c r="B1211" s="90" t="s">
        <v>3728</v>
      </c>
      <c r="C1211" s="82" t="s">
        <v>3562</v>
      </c>
      <c r="D1211" s="82" t="s">
        <v>2570</v>
      </c>
      <c r="E1211" s="82" t="s">
        <v>3823</v>
      </c>
    </row>
    <row r="1212" spans="1:5" ht="13.5" customHeight="1">
      <c r="A1212" s="82" t="s">
        <v>2545</v>
      </c>
      <c r="B1212" s="90" t="s">
        <v>3728</v>
      </c>
      <c r="C1212" s="82" t="s">
        <v>3562</v>
      </c>
      <c r="D1212" s="82" t="s">
        <v>2576</v>
      </c>
      <c r="E1212" s="82" t="s">
        <v>3824</v>
      </c>
    </row>
    <row r="1213" spans="1:5" ht="13.5" customHeight="1">
      <c r="A1213" s="82" t="s">
        <v>2545</v>
      </c>
      <c r="B1213" s="90" t="s">
        <v>3728</v>
      </c>
      <c r="C1213" s="82" t="s">
        <v>3562</v>
      </c>
      <c r="D1213" s="82" t="s">
        <v>635</v>
      </c>
      <c r="E1213" s="82" t="s">
        <v>3825</v>
      </c>
    </row>
    <row r="1214" spans="1:5" ht="13.5" customHeight="1">
      <c r="A1214" s="82" t="s">
        <v>2545</v>
      </c>
      <c r="B1214" s="90" t="s">
        <v>3728</v>
      </c>
      <c r="C1214" s="82" t="s">
        <v>3562</v>
      </c>
      <c r="D1214" s="82" t="s">
        <v>2579</v>
      </c>
      <c r="E1214" s="82" t="s">
        <v>3826</v>
      </c>
    </row>
    <row r="1215" spans="1:5" ht="13.5" customHeight="1">
      <c r="A1215" s="82" t="s">
        <v>2545</v>
      </c>
      <c r="B1215" s="90" t="s">
        <v>3728</v>
      </c>
      <c r="C1215" s="82" t="s">
        <v>3562</v>
      </c>
      <c r="D1215" s="82" t="s">
        <v>2581</v>
      </c>
      <c r="E1215" s="82" t="s">
        <v>3827</v>
      </c>
    </row>
    <row r="1216" spans="1:5" ht="13.5" customHeight="1">
      <c r="A1216" s="82" t="s">
        <v>2545</v>
      </c>
      <c r="B1216" s="90" t="s">
        <v>3728</v>
      </c>
      <c r="C1216" s="82" t="s">
        <v>3562</v>
      </c>
      <c r="D1216" s="82" t="s">
        <v>2585</v>
      </c>
      <c r="E1216" s="82" t="s">
        <v>3828</v>
      </c>
    </row>
    <row r="1217" spans="1:5" ht="13.5" customHeight="1">
      <c r="A1217" s="82" t="s">
        <v>2545</v>
      </c>
      <c r="B1217" s="90" t="s">
        <v>3728</v>
      </c>
      <c r="C1217" s="82" t="s">
        <v>635</v>
      </c>
      <c r="D1217" s="82" t="s">
        <v>635</v>
      </c>
      <c r="E1217" s="82" t="s">
        <v>3829</v>
      </c>
    </row>
    <row r="1218" spans="1:5" ht="13.5" customHeight="1">
      <c r="A1218" s="82" t="s">
        <v>2545</v>
      </c>
      <c r="B1218" s="90" t="s">
        <v>3728</v>
      </c>
      <c r="C1218" s="90" t="s">
        <v>3707</v>
      </c>
      <c r="D1218" s="82" t="s">
        <v>2548</v>
      </c>
      <c r="E1218" s="82" t="s">
        <v>3830</v>
      </c>
    </row>
    <row r="1219" spans="1:5" ht="13.5" customHeight="1">
      <c r="A1219" s="82" t="s">
        <v>2545</v>
      </c>
      <c r="B1219" s="90" t="s">
        <v>3728</v>
      </c>
      <c r="C1219" s="90" t="s">
        <v>3707</v>
      </c>
      <c r="D1219" s="82" t="s">
        <v>2550</v>
      </c>
      <c r="E1219" s="82" t="s">
        <v>3831</v>
      </c>
    </row>
    <row r="1220" spans="1:5" ht="13.5" customHeight="1">
      <c r="A1220" s="82" t="s">
        <v>2545</v>
      </c>
      <c r="B1220" s="90" t="s">
        <v>3728</v>
      </c>
      <c r="C1220" s="90" t="s">
        <v>3707</v>
      </c>
      <c r="D1220" s="82" t="s">
        <v>2552</v>
      </c>
      <c r="E1220" s="82" t="s">
        <v>3832</v>
      </c>
    </row>
    <row r="1221" spans="1:5" ht="13.5" customHeight="1">
      <c r="A1221" s="82" t="s">
        <v>2545</v>
      </c>
      <c r="B1221" s="90" t="s">
        <v>3728</v>
      </c>
      <c r="C1221" s="90" t="s">
        <v>3707</v>
      </c>
      <c r="D1221" s="82" t="s">
        <v>2554</v>
      </c>
      <c r="E1221" s="82" t="s">
        <v>3833</v>
      </c>
    </row>
    <row r="1222" spans="1:5" ht="13.5" customHeight="1">
      <c r="A1222" s="82" t="s">
        <v>2545</v>
      </c>
      <c r="B1222" s="90" t="s">
        <v>3728</v>
      </c>
      <c r="C1222" s="90" t="s">
        <v>3707</v>
      </c>
      <c r="D1222" s="82" t="s">
        <v>2654</v>
      </c>
      <c r="E1222" s="82" t="s">
        <v>3834</v>
      </c>
    </row>
    <row r="1223" spans="1:5" ht="13.5" customHeight="1">
      <c r="A1223" s="82" t="s">
        <v>2545</v>
      </c>
      <c r="B1223" s="90" t="s">
        <v>3728</v>
      </c>
      <c r="C1223" s="90" t="s">
        <v>3707</v>
      </c>
      <c r="D1223" s="82" t="s">
        <v>2558</v>
      </c>
      <c r="E1223" s="82" t="s">
        <v>3835</v>
      </c>
    </row>
    <row r="1224" spans="1:5" ht="13.5" customHeight="1">
      <c r="A1224" s="82" t="s">
        <v>2545</v>
      </c>
      <c r="B1224" s="90" t="s">
        <v>3728</v>
      </c>
      <c r="C1224" s="90" t="s">
        <v>3707</v>
      </c>
      <c r="D1224" s="82" t="s">
        <v>2583</v>
      </c>
      <c r="E1224" s="82" t="s">
        <v>3836</v>
      </c>
    </row>
    <row r="1225" spans="1:5" ht="13.5" customHeight="1">
      <c r="A1225" s="82" t="s">
        <v>2545</v>
      </c>
      <c r="B1225" s="90" t="s">
        <v>3728</v>
      </c>
      <c r="C1225" s="90" t="s">
        <v>3707</v>
      </c>
      <c r="D1225" s="82" t="s">
        <v>2560</v>
      </c>
      <c r="E1225" s="82" t="s">
        <v>3837</v>
      </c>
    </row>
    <row r="1226" spans="1:5" ht="13.5" customHeight="1">
      <c r="A1226" s="82" t="s">
        <v>2545</v>
      </c>
      <c r="B1226" s="90" t="s">
        <v>3728</v>
      </c>
      <c r="C1226" s="90" t="s">
        <v>3707</v>
      </c>
      <c r="D1226" s="82" t="s">
        <v>2562</v>
      </c>
      <c r="E1226" s="82" t="s">
        <v>3838</v>
      </c>
    </row>
    <row r="1227" spans="1:5" ht="13.5" customHeight="1">
      <c r="A1227" s="82" t="s">
        <v>2545</v>
      </c>
      <c r="B1227" s="90" t="s">
        <v>3728</v>
      </c>
      <c r="C1227" s="90" t="s">
        <v>3707</v>
      </c>
      <c r="D1227" s="82" t="s">
        <v>2564</v>
      </c>
      <c r="E1227" s="82" t="s">
        <v>3839</v>
      </c>
    </row>
    <row r="1228" spans="1:5" ht="13.5" customHeight="1">
      <c r="A1228" s="82" t="s">
        <v>2545</v>
      </c>
      <c r="B1228" s="90" t="s">
        <v>3728</v>
      </c>
      <c r="C1228" s="90" t="s">
        <v>3707</v>
      </c>
      <c r="D1228" s="82" t="s">
        <v>2566</v>
      </c>
      <c r="E1228" s="82" t="s">
        <v>3840</v>
      </c>
    </row>
    <row r="1229" spans="1:5" ht="13.5" customHeight="1">
      <c r="A1229" s="82" t="s">
        <v>2545</v>
      </c>
      <c r="B1229" s="90" t="s">
        <v>3728</v>
      </c>
      <c r="C1229" s="90" t="s">
        <v>3707</v>
      </c>
      <c r="D1229" s="82" t="s">
        <v>2572</v>
      </c>
      <c r="E1229" s="82" t="s">
        <v>3841</v>
      </c>
    </row>
    <row r="1230" spans="1:5" ht="13.5" customHeight="1">
      <c r="A1230" s="82" t="s">
        <v>2545</v>
      </c>
      <c r="B1230" s="90" t="s">
        <v>3728</v>
      </c>
      <c r="C1230" s="90" t="s">
        <v>3707</v>
      </c>
      <c r="D1230" s="82" t="s">
        <v>2568</v>
      </c>
      <c r="E1230" s="82" t="s">
        <v>3842</v>
      </c>
    </row>
    <row r="1231" spans="1:5" ht="13.5" customHeight="1">
      <c r="A1231" s="82" t="s">
        <v>2545</v>
      </c>
      <c r="B1231" s="90" t="s">
        <v>3728</v>
      </c>
      <c r="C1231" s="90" t="s">
        <v>3707</v>
      </c>
      <c r="D1231" s="82" t="s">
        <v>2574</v>
      </c>
      <c r="E1231" s="82" t="s">
        <v>3843</v>
      </c>
    </row>
    <row r="1232" spans="1:5" ht="13.5" customHeight="1">
      <c r="A1232" s="82" t="s">
        <v>2545</v>
      </c>
      <c r="B1232" s="90" t="s">
        <v>3728</v>
      </c>
      <c r="C1232" s="90" t="s">
        <v>3707</v>
      </c>
      <c r="D1232" s="82" t="s">
        <v>2570</v>
      </c>
      <c r="E1232" s="82" t="s">
        <v>3844</v>
      </c>
    </row>
    <row r="1233" spans="1:5" ht="13.5" customHeight="1">
      <c r="A1233" s="82" t="s">
        <v>2545</v>
      </c>
      <c r="B1233" s="90" t="s">
        <v>3728</v>
      </c>
      <c r="C1233" s="90" t="s">
        <v>3707</v>
      </c>
      <c r="D1233" s="82" t="s">
        <v>2576</v>
      </c>
      <c r="E1233" s="82" t="s">
        <v>3845</v>
      </c>
    </row>
    <row r="1234" spans="1:5" ht="13.5" customHeight="1">
      <c r="A1234" s="82" t="s">
        <v>2545</v>
      </c>
      <c r="B1234" s="90" t="s">
        <v>3728</v>
      </c>
      <c r="C1234" s="90" t="s">
        <v>3707</v>
      </c>
      <c r="D1234" s="82" t="s">
        <v>635</v>
      </c>
      <c r="E1234" s="82" t="s">
        <v>3846</v>
      </c>
    </row>
    <row r="1235" spans="1:5" ht="13.5" customHeight="1">
      <c r="A1235" s="82" t="s">
        <v>2545</v>
      </c>
      <c r="B1235" s="90" t="s">
        <v>3728</v>
      </c>
      <c r="C1235" s="90" t="s">
        <v>3707</v>
      </c>
      <c r="D1235" s="82" t="s">
        <v>2579</v>
      </c>
      <c r="E1235" s="82" t="s">
        <v>3847</v>
      </c>
    </row>
    <row r="1236" spans="1:5" ht="13.5" customHeight="1">
      <c r="A1236" s="82" t="s">
        <v>2545</v>
      </c>
      <c r="B1236" s="90" t="s">
        <v>3728</v>
      </c>
      <c r="C1236" s="90" t="s">
        <v>3707</v>
      </c>
      <c r="D1236" s="82" t="s">
        <v>2581</v>
      </c>
      <c r="E1236" s="82" t="s">
        <v>3848</v>
      </c>
    </row>
    <row r="1237" spans="1:5" ht="13.5" customHeight="1">
      <c r="A1237" s="82" t="s">
        <v>2545</v>
      </c>
      <c r="B1237" s="90" t="s">
        <v>3728</v>
      </c>
      <c r="C1237" s="90" t="s">
        <v>3707</v>
      </c>
      <c r="D1237" s="82" t="s">
        <v>2585</v>
      </c>
      <c r="E1237" s="82" t="s">
        <v>3849</v>
      </c>
    </row>
    <row r="1238" spans="1:5" ht="13.5" customHeight="1">
      <c r="A1238" s="82" t="s">
        <v>2545</v>
      </c>
      <c r="B1238" s="82" t="s">
        <v>3850</v>
      </c>
      <c r="C1238" s="82" t="s">
        <v>2649</v>
      </c>
      <c r="D1238" s="82" t="s">
        <v>2548</v>
      </c>
      <c r="E1238" s="82" t="s">
        <v>3851</v>
      </c>
    </row>
    <row r="1239" spans="1:5" ht="13.5" customHeight="1">
      <c r="A1239" s="82" t="s">
        <v>3852</v>
      </c>
      <c r="B1239" s="82" t="s">
        <v>3853</v>
      </c>
      <c r="C1239" s="82" t="s">
        <v>2666</v>
      </c>
      <c r="D1239" s="82" t="s">
        <v>2550</v>
      </c>
      <c r="E1239" s="82" t="s">
        <v>3854</v>
      </c>
    </row>
    <row r="1240" spans="1:5" ht="13.5" customHeight="1">
      <c r="A1240" s="82" t="s">
        <v>2545</v>
      </c>
      <c r="B1240" s="82" t="s">
        <v>3853</v>
      </c>
      <c r="C1240" s="82" t="s">
        <v>2649</v>
      </c>
      <c r="D1240" s="82" t="s">
        <v>2552</v>
      </c>
      <c r="E1240" s="82" t="s">
        <v>3855</v>
      </c>
    </row>
    <row r="1241" spans="1:5" ht="13.5" customHeight="1">
      <c r="A1241" s="82" t="s">
        <v>2545</v>
      </c>
      <c r="B1241" s="82" t="s">
        <v>3853</v>
      </c>
      <c r="C1241" s="82" t="s">
        <v>2649</v>
      </c>
      <c r="D1241" s="82" t="s">
        <v>2554</v>
      </c>
      <c r="E1241" s="82" t="s">
        <v>3856</v>
      </c>
    </row>
    <row r="1242" spans="1:5" ht="13.5" customHeight="1">
      <c r="A1242" s="82" t="s">
        <v>2545</v>
      </c>
      <c r="B1242" s="82" t="s">
        <v>3853</v>
      </c>
      <c r="C1242" s="82" t="s">
        <v>2666</v>
      </c>
      <c r="D1242" s="82" t="s">
        <v>2583</v>
      </c>
      <c r="E1242" s="82" t="s">
        <v>3857</v>
      </c>
    </row>
    <row r="1243" spans="1:5" ht="13.5" customHeight="1">
      <c r="A1243" s="82" t="s">
        <v>2545</v>
      </c>
      <c r="B1243" s="82" t="s">
        <v>3853</v>
      </c>
      <c r="C1243" s="82" t="s">
        <v>2649</v>
      </c>
      <c r="D1243" s="82" t="s">
        <v>3858</v>
      </c>
      <c r="E1243" s="82" t="s">
        <v>3859</v>
      </c>
    </row>
    <row r="1244" spans="1:5" ht="13.5" customHeight="1">
      <c r="A1244" s="82" t="s">
        <v>2545</v>
      </c>
      <c r="B1244" s="82" t="s">
        <v>3853</v>
      </c>
      <c r="C1244" s="82" t="s">
        <v>2649</v>
      </c>
      <c r="D1244" s="82" t="s">
        <v>2564</v>
      </c>
      <c r="E1244" s="82" t="s">
        <v>3860</v>
      </c>
    </row>
    <row r="1245" spans="1:5" ht="13.5" customHeight="1">
      <c r="A1245" s="82" t="s">
        <v>2545</v>
      </c>
      <c r="B1245" s="82" t="s">
        <v>3853</v>
      </c>
      <c r="C1245" s="82" t="s">
        <v>2649</v>
      </c>
      <c r="D1245" s="82" t="s">
        <v>2560</v>
      </c>
      <c r="E1245" s="82" t="s">
        <v>3861</v>
      </c>
    </row>
    <row r="1246" spans="1:5" ht="13.5" customHeight="1">
      <c r="A1246" s="82" t="s">
        <v>2545</v>
      </c>
      <c r="B1246" s="82" t="s">
        <v>3853</v>
      </c>
      <c r="C1246" s="82" t="s">
        <v>2649</v>
      </c>
      <c r="D1246" s="82" t="s">
        <v>2562</v>
      </c>
      <c r="E1246" s="82" t="s">
        <v>3862</v>
      </c>
    </row>
    <row r="1247" spans="1:5" ht="13.5" customHeight="1">
      <c r="A1247" s="82" t="s">
        <v>2545</v>
      </c>
      <c r="B1247" s="82" t="s">
        <v>3853</v>
      </c>
      <c r="C1247" s="82" t="s">
        <v>2649</v>
      </c>
      <c r="D1247" s="82" t="s">
        <v>2566</v>
      </c>
      <c r="E1247" s="82" t="s">
        <v>3863</v>
      </c>
    </row>
    <row r="1248" spans="1:5" ht="13.5" customHeight="1">
      <c r="A1248" s="82" t="s">
        <v>2545</v>
      </c>
      <c r="B1248" s="82" t="s">
        <v>3853</v>
      </c>
      <c r="C1248" s="82" t="s">
        <v>2649</v>
      </c>
      <c r="D1248" s="82" t="s">
        <v>2572</v>
      </c>
      <c r="E1248" s="82" t="s">
        <v>3864</v>
      </c>
    </row>
    <row r="1249" spans="1:5" ht="13.5" customHeight="1">
      <c r="A1249" s="82" t="s">
        <v>2545</v>
      </c>
      <c r="B1249" s="82" t="s">
        <v>3853</v>
      </c>
      <c r="C1249" s="82" t="s">
        <v>2649</v>
      </c>
      <c r="D1249" s="82" t="s">
        <v>2574</v>
      </c>
      <c r="E1249" s="82" t="s">
        <v>3865</v>
      </c>
    </row>
    <row r="1250" spans="1:5" ht="13.5" customHeight="1">
      <c r="A1250" s="82" t="s">
        <v>2545</v>
      </c>
      <c r="B1250" s="82" t="s">
        <v>3853</v>
      </c>
      <c r="C1250" s="82" t="s">
        <v>2649</v>
      </c>
      <c r="D1250" s="82" t="s">
        <v>2568</v>
      </c>
      <c r="E1250" s="82" t="s">
        <v>3866</v>
      </c>
    </row>
    <row r="1251" spans="1:5" ht="13.5" customHeight="1">
      <c r="A1251" s="82" t="s">
        <v>2545</v>
      </c>
      <c r="B1251" s="82" t="s">
        <v>3853</v>
      </c>
      <c r="C1251" s="82" t="s">
        <v>2649</v>
      </c>
      <c r="D1251" s="82" t="s">
        <v>2570</v>
      </c>
      <c r="E1251" s="82" t="s">
        <v>3867</v>
      </c>
    </row>
    <row r="1252" spans="1:5" ht="13.5" customHeight="1">
      <c r="A1252" s="82" t="s">
        <v>2545</v>
      </c>
      <c r="B1252" s="82" t="s">
        <v>3850</v>
      </c>
      <c r="C1252" s="82" t="s">
        <v>2666</v>
      </c>
      <c r="D1252" s="82" t="s">
        <v>2672</v>
      </c>
      <c r="E1252" s="82" t="s">
        <v>3868</v>
      </c>
    </row>
    <row r="1253" spans="1:5" ht="13.5" customHeight="1">
      <c r="A1253" s="82" t="s">
        <v>2545</v>
      </c>
      <c r="B1253" s="82" t="s">
        <v>3853</v>
      </c>
      <c r="C1253" s="82" t="s">
        <v>2666</v>
      </c>
      <c r="D1253" s="82" t="s">
        <v>2576</v>
      </c>
      <c r="E1253" s="82" t="s">
        <v>3869</v>
      </c>
    </row>
    <row r="1254" spans="1:5" ht="13.5" customHeight="1">
      <c r="A1254" s="82" t="s">
        <v>2545</v>
      </c>
      <c r="B1254" s="82" t="s">
        <v>3853</v>
      </c>
      <c r="C1254" s="82" t="s">
        <v>2649</v>
      </c>
      <c r="D1254" s="82" t="s">
        <v>635</v>
      </c>
      <c r="E1254" s="82" t="s">
        <v>3870</v>
      </c>
    </row>
    <row r="1255" spans="1:5" ht="13.5" customHeight="1">
      <c r="A1255" s="82" t="s">
        <v>2545</v>
      </c>
      <c r="B1255" s="82" t="s">
        <v>3850</v>
      </c>
      <c r="C1255" s="82" t="s">
        <v>2666</v>
      </c>
      <c r="D1255" s="82" t="s">
        <v>2670</v>
      </c>
      <c r="E1255" s="82" t="s">
        <v>3871</v>
      </c>
    </row>
    <row r="1256" spans="1:5" ht="13.5" customHeight="1">
      <c r="A1256" s="82" t="s">
        <v>2545</v>
      </c>
      <c r="B1256" s="82" t="s">
        <v>3853</v>
      </c>
      <c r="C1256" s="82" t="s">
        <v>2649</v>
      </c>
      <c r="D1256" s="82" t="s">
        <v>3872</v>
      </c>
      <c r="E1256" s="82" t="s">
        <v>3873</v>
      </c>
    </row>
    <row r="1257" spans="1:5" ht="13.5" customHeight="1">
      <c r="A1257" s="82" t="s">
        <v>2545</v>
      </c>
      <c r="B1257" s="82" t="s">
        <v>3853</v>
      </c>
      <c r="C1257" s="82" t="s">
        <v>2666</v>
      </c>
      <c r="D1257" s="82" t="s">
        <v>2585</v>
      </c>
      <c r="E1257" s="82" t="s">
        <v>3874</v>
      </c>
    </row>
    <row r="1258" spans="1:5" ht="13.5" customHeight="1">
      <c r="A1258" s="82" t="s">
        <v>2545</v>
      </c>
      <c r="B1258" s="82" t="s">
        <v>3853</v>
      </c>
      <c r="C1258" s="82" t="s">
        <v>3371</v>
      </c>
      <c r="D1258" s="82" t="s">
        <v>2548</v>
      </c>
      <c r="E1258" s="82" t="s">
        <v>3875</v>
      </c>
    </row>
    <row r="1259" spans="1:5" ht="13.5" customHeight="1">
      <c r="A1259" s="82" t="s">
        <v>2545</v>
      </c>
      <c r="B1259" s="82" t="s">
        <v>3853</v>
      </c>
      <c r="C1259" s="82" t="s">
        <v>3371</v>
      </c>
      <c r="D1259" s="82" t="s">
        <v>2550</v>
      </c>
      <c r="E1259" s="82" t="s">
        <v>3876</v>
      </c>
    </row>
    <row r="1260" spans="1:5" ht="13.5" customHeight="1">
      <c r="A1260" s="82" t="s">
        <v>2545</v>
      </c>
      <c r="B1260" s="82" t="s">
        <v>3853</v>
      </c>
      <c r="C1260" s="82" t="s">
        <v>3371</v>
      </c>
      <c r="D1260" s="82" t="s">
        <v>2552</v>
      </c>
      <c r="E1260" s="82" t="s">
        <v>3877</v>
      </c>
    </row>
    <row r="1261" spans="1:5" ht="13.5" customHeight="1">
      <c r="A1261" s="82" t="s">
        <v>2545</v>
      </c>
      <c r="B1261" s="82" t="s">
        <v>3853</v>
      </c>
      <c r="C1261" s="82" t="s">
        <v>3371</v>
      </c>
      <c r="D1261" s="82" t="s">
        <v>2554</v>
      </c>
      <c r="E1261" s="82" t="s">
        <v>3878</v>
      </c>
    </row>
    <row r="1262" spans="1:5" ht="13.5" customHeight="1">
      <c r="A1262" s="82" t="s">
        <v>2545</v>
      </c>
      <c r="B1262" s="82" t="s">
        <v>3853</v>
      </c>
      <c r="C1262" s="82" t="s">
        <v>3371</v>
      </c>
      <c r="D1262" s="82" t="s">
        <v>2583</v>
      </c>
      <c r="E1262" s="82" t="s">
        <v>3879</v>
      </c>
    </row>
    <row r="1263" spans="1:5" ht="13.5" customHeight="1">
      <c r="A1263" s="82" t="s">
        <v>2545</v>
      </c>
      <c r="B1263" s="82" t="s">
        <v>3853</v>
      </c>
      <c r="C1263" s="82" t="s">
        <v>3371</v>
      </c>
      <c r="D1263" s="82" t="s">
        <v>3858</v>
      </c>
      <c r="E1263" s="82" t="s">
        <v>3880</v>
      </c>
    </row>
    <row r="1264" spans="1:5" ht="13.5" customHeight="1">
      <c r="A1264" s="82" t="s">
        <v>2545</v>
      </c>
      <c r="B1264" s="82" t="s">
        <v>3853</v>
      </c>
      <c r="C1264" s="82" t="s">
        <v>3371</v>
      </c>
      <c r="D1264" s="82" t="s">
        <v>2564</v>
      </c>
      <c r="E1264" s="82" t="s">
        <v>3881</v>
      </c>
    </row>
    <row r="1265" spans="1:5" ht="13.5" customHeight="1">
      <c r="A1265" s="82" t="s">
        <v>2545</v>
      </c>
      <c r="B1265" s="82" t="s">
        <v>3853</v>
      </c>
      <c r="C1265" s="82" t="s">
        <v>3371</v>
      </c>
      <c r="D1265" s="82" t="s">
        <v>2560</v>
      </c>
      <c r="E1265" s="82" t="s">
        <v>3882</v>
      </c>
    </row>
    <row r="1266" spans="1:5" ht="13.5" customHeight="1">
      <c r="A1266" s="82" t="s">
        <v>2545</v>
      </c>
      <c r="B1266" s="82" t="s">
        <v>3853</v>
      </c>
      <c r="C1266" s="82" t="s">
        <v>3371</v>
      </c>
      <c r="D1266" s="82" t="s">
        <v>2562</v>
      </c>
      <c r="E1266" s="82" t="s">
        <v>3883</v>
      </c>
    </row>
    <row r="1267" spans="1:5" ht="13.5" customHeight="1">
      <c r="A1267" s="82" t="s">
        <v>2545</v>
      </c>
      <c r="B1267" s="82" t="s">
        <v>3853</v>
      </c>
      <c r="C1267" s="82" t="s">
        <v>3371</v>
      </c>
      <c r="D1267" s="82" t="s">
        <v>2566</v>
      </c>
      <c r="E1267" s="82" t="s">
        <v>3884</v>
      </c>
    </row>
    <row r="1268" spans="1:5" ht="13.5" customHeight="1">
      <c r="A1268" s="82" t="s">
        <v>2545</v>
      </c>
      <c r="B1268" s="82" t="s">
        <v>3853</v>
      </c>
      <c r="C1268" s="82" t="s">
        <v>3371</v>
      </c>
      <c r="D1268" s="82" t="s">
        <v>2572</v>
      </c>
      <c r="E1268" s="82" t="s">
        <v>3885</v>
      </c>
    </row>
    <row r="1269" spans="1:5" ht="13.5" customHeight="1">
      <c r="A1269" s="82" t="s">
        <v>2545</v>
      </c>
      <c r="B1269" s="82" t="s">
        <v>3853</v>
      </c>
      <c r="C1269" s="82" t="s">
        <v>3371</v>
      </c>
      <c r="D1269" s="82" t="s">
        <v>2574</v>
      </c>
      <c r="E1269" s="82" t="s">
        <v>3886</v>
      </c>
    </row>
    <row r="1270" spans="1:5" ht="13.5" customHeight="1">
      <c r="A1270" s="82" t="s">
        <v>2545</v>
      </c>
      <c r="B1270" s="82" t="s">
        <v>3853</v>
      </c>
      <c r="C1270" s="82" t="s">
        <v>3371</v>
      </c>
      <c r="D1270" s="82" t="s">
        <v>2568</v>
      </c>
      <c r="E1270" s="82" t="s">
        <v>3887</v>
      </c>
    </row>
    <row r="1271" spans="1:5" ht="13.5" customHeight="1">
      <c r="A1271" s="82" t="s">
        <v>2545</v>
      </c>
      <c r="B1271" s="82" t="s">
        <v>3853</v>
      </c>
      <c r="C1271" s="82" t="s">
        <v>3371</v>
      </c>
      <c r="D1271" s="82" t="s">
        <v>2570</v>
      </c>
      <c r="E1271" s="82" t="s">
        <v>3888</v>
      </c>
    </row>
    <row r="1272" spans="1:5" ht="13.5" customHeight="1">
      <c r="A1272" s="82" t="s">
        <v>2545</v>
      </c>
      <c r="B1272" s="82" t="s">
        <v>3853</v>
      </c>
      <c r="C1272" s="82" t="s">
        <v>3371</v>
      </c>
      <c r="D1272" s="82" t="s">
        <v>2581</v>
      </c>
      <c r="E1272" s="82" t="s">
        <v>3889</v>
      </c>
    </row>
    <row r="1273" spans="1:5" ht="13.5" customHeight="1">
      <c r="A1273" s="82" t="s">
        <v>2545</v>
      </c>
      <c r="B1273" s="82" t="s">
        <v>3850</v>
      </c>
      <c r="C1273" s="82" t="s">
        <v>3890</v>
      </c>
      <c r="D1273" s="82" t="s">
        <v>2667</v>
      </c>
      <c r="E1273" s="82" t="s">
        <v>3891</v>
      </c>
    </row>
    <row r="1274" spans="1:5" ht="13.5" customHeight="1">
      <c r="A1274" s="82" t="s">
        <v>2545</v>
      </c>
      <c r="B1274" s="82" t="s">
        <v>3853</v>
      </c>
      <c r="C1274" s="82" t="s">
        <v>3371</v>
      </c>
      <c r="D1274" s="82" t="s">
        <v>635</v>
      </c>
      <c r="E1274" s="82" t="s">
        <v>3892</v>
      </c>
    </row>
    <row r="1275" spans="1:5" ht="13.5" customHeight="1">
      <c r="A1275" s="82" t="s">
        <v>2545</v>
      </c>
      <c r="B1275" s="82" t="s">
        <v>3853</v>
      </c>
      <c r="C1275" s="82" t="s">
        <v>3371</v>
      </c>
      <c r="D1275" s="82" t="s">
        <v>2579</v>
      </c>
      <c r="E1275" s="82" t="s">
        <v>3893</v>
      </c>
    </row>
    <row r="1276" spans="1:5" ht="13.5" customHeight="1">
      <c r="A1276" s="82" t="s">
        <v>2545</v>
      </c>
      <c r="B1276" s="82" t="s">
        <v>3853</v>
      </c>
      <c r="C1276" s="82" t="s">
        <v>3371</v>
      </c>
      <c r="D1276" s="82" t="s">
        <v>3872</v>
      </c>
      <c r="E1276" s="82" t="s">
        <v>3894</v>
      </c>
    </row>
    <row r="1277" spans="1:5" ht="13.5" customHeight="1">
      <c r="A1277" s="82" t="s">
        <v>2545</v>
      </c>
      <c r="B1277" s="82" t="s">
        <v>3853</v>
      </c>
      <c r="C1277" s="82" t="s">
        <v>3371</v>
      </c>
      <c r="D1277" s="82" t="s">
        <v>2585</v>
      </c>
      <c r="E1277" s="82" t="s">
        <v>3895</v>
      </c>
    </row>
    <row r="1278" spans="1:5" ht="13.5" customHeight="1">
      <c r="A1278" s="82" t="s">
        <v>2545</v>
      </c>
      <c r="B1278" s="82" t="s">
        <v>3853</v>
      </c>
      <c r="C1278" s="82" t="s">
        <v>3120</v>
      </c>
      <c r="D1278" s="82" t="s">
        <v>2548</v>
      </c>
      <c r="E1278" s="82" t="s">
        <v>3896</v>
      </c>
    </row>
    <row r="1279" spans="1:5" ht="13.5" customHeight="1">
      <c r="A1279" s="82" t="s">
        <v>2545</v>
      </c>
      <c r="B1279" s="82" t="s">
        <v>3853</v>
      </c>
      <c r="C1279" s="82" t="s">
        <v>3120</v>
      </c>
      <c r="D1279" s="82" t="s">
        <v>2550</v>
      </c>
      <c r="E1279" s="82" t="s">
        <v>3897</v>
      </c>
    </row>
    <row r="1280" spans="1:5" ht="13.5" customHeight="1">
      <c r="A1280" s="82" t="s">
        <v>2545</v>
      </c>
      <c r="B1280" s="82" t="s">
        <v>3853</v>
      </c>
      <c r="C1280" s="82" t="s">
        <v>3120</v>
      </c>
      <c r="D1280" s="82" t="s">
        <v>2552</v>
      </c>
      <c r="E1280" s="82" t="s">
        <v>3898</v>
      </c>
    </row>
    <row r="1281" spans="1:5" ht="13.5" customHeight="1">
      <c r="A1281" s="82" t="s">
        <v>2545</v>
      </c>
      <c r="B1281" s="82" t="s">
        <v>3853</v>
      </c>
      <c r="C1281" s="82" t="s">
        <v>3120</v>
      </c>
      <c r="D1281" s="82" t="s">
        <v>2554</v>
      </c>
      <c r="E1281" s="82" t="s">
        <v>3899</v>
      </c>
    </row>
    <row r="1282" spans="1:5" ht="13.5" customHeight="1">
      <c r="A1282" s="82" t="s">
        <v>2545</v>
      </c>
      <c r="B1282" s="82" t="s">
        <v>3853</v>
      </c>
      <c r="C1282" s="82" t="s">
        <v>3120</v>
      </c>
      <c r="D1282" s="82" t="s">
        <v>2583</v>
      </c>
      <c r="E1282" s="82" t="s">
        <v>3900</v>
      </c>
    </row>
    <row r="1283" spans="1:5" ht="13.5" customHeight="1">
      <c r="A1283" s="82" t="s">
        <v>2545</v>
      </c>
      <c r="B1283" s="82" t="s">
        <v>3853</v>
      </c>
      <c r="C1283" s="82" t="s">
        <v>3120</v>
      </c>
      <c r="D1283" s="82" t="s">
        <v>3858</v>
      </c>
      <c r="E1283" s="82" t="s">
        <v>3901</v>
      </c>
    </row>
    <row r="1284" spans="1:5" ht="13.5" customHeight="1">
      <c r="A1284" s="82" t="s">
        <v>2545</v>
      </c>
      <c r="B1284" s="82" t="s">
        <v>3853</v>
      </c>
      <c r="C1284" s="82" t="s">
        <v>3120</v>
      </c>
      <c r="D1284" s="82" t="s">
        <v>2564</v>
      </c>
      <c r="E1284" s="82" t="s">
        <v>3902</v>
      </c>
    </row>
    <row r="1285" spans="1:5" ht="13.5" customHeight="1">
      <c r="A1285" s="82" t="s">
        <v>2545</v>
      </c>
      <c r="B1285" s="82" t="s">
        <v>3853</v>
      </c>
      <c r="C1285" s="82" t="s">
        <v>3120</v>
      </c>
      <c r="D1285" s="82" t="s">
        <v>2560</v>
      </c>
      <c r="E1285" s="82" t="s">
        <v>3903</v>
      </c>
    </row>
    <row r="1286" spans="1:5" ht="13.5" customHeight="1">
      <c r="A1286" s="82" t="s">
        <v>2545</v>
      </c>
      <c r="B1286" s="82" t="s">
        <v>3853</v>
      </c>
      <c r="C1286" s="82" t="s">
        <v>3120</v>
      </c>
      <c r="D1286" s="82" t="s">
        <v>2562</v>
      </c>
      <c r="E1286" s="82" t="s">
        <v>3904</v>
      </c>
    </row>
    <row r="1287" spans="1:5" ht="13.5" customHeight="1">
      <c r="A1287" s="82" t="s">
        <v>2545</v>
      </c>
      <c r="B1287" s="82" t="s">
        <v>3853</v>
      </c>
      <c r="C1287" s="82" t="s">
        <v>3120</v>
      </c>
      <c r="D1287" s="82" t="s">
        <v>2566</v>
      </c>
      <c r="E1287" s="82" t="s">
        <v>3905</v>
      </c>
    </row>
    <row r="1288" spans="1:5" ht="13.5" customHeight="1">
      <c r="A1288" s="82" t="s">
        <v>2545</v>
      </c>
      <c r="B1288" s="82" t="s">
        <v>3853</v>
      </c>
      <c r="C1288" s="82" t="s">
        <v>3120</v>
      </c>
      <c r="D1288" s="82" t="s">
        <v>2572</v>
      </c>
      <c r="E1288" s="82" t="s">
        <v>3906</v>
      </c>
    </row>
    <row r="1289" spans="1:5" ht="13.5" customHeight="1">
      <c r="A1289" s="82" t="s">
        <v>2545</v>
      </c>
      <c r="B1289" s="82" t="s">
        <v>3853</v>
      </c>
      <c r="C1289" s="82" t="s">
        <v>3120</v>
      </c>
      <c r="D1289" s="82" t="s">
        <v>2574</v>
      </c>
      <c r="E1289" s="82" t="s">
        <v>3907</v>
      </c>
    </row>
    <row r="1290" spans="1:5" ht="13.5" customHeight="1">
      <c r="A1290" s="82" t="s">
        <v>2545</v>
      </c>
      <c r="B1290" s="82" t="s">
        <v>3853</v>
      </c>
      <c r="C1290" s="82" t="s">
        <v>3120</v>
      </c>
      <c r="D1290" s="82" t="s">
        <v>2568</v>
      </c>
      <c r="E1290" s="82" t="s">
        <v>3908</v>
      </c>
    </row>
    <row r="1291" spans="1:5" ht="13.5" customHeight="1">
      <c r="A1291" s="82" t="s">
        <v>2545</v>
      </c>
      <c r="B1291" s="82" t="s">
        <v>3853</v>
      </c>
      <c r="C1291" s="82" t="s">
        <v>3120</v>
      </c>
      <c r="D1291" s="82" t="s">
        <v>2570</v>
      </c>
      <c r="E1291" s="82" t="s">
        <v>3909</v>
      </c>
    </row>
    <row r="1292" spans="1:5" ht="13.5" customHeight="1">
      <c r="A1292" s="82" t="s">
        <v>2545</v>
      </c>
      <c r="B1292" s="82" t="s">
        <v>3853</v>
      </c>
      <c r="C1292" s="82" t="s">
        <v>3120</v>
      </c>
      <c r="D1292" s="82" t="s">
        <v>2581</v>
      </c>
      <c r="E1292" s="82" t="s">
        <v>3910</v>
      </c>
    </row>
    <row r="1293" spans="1:5" ht="13.5" customHeight="1">
      <c r="A1293" s="82" t="s">
        <v>2545</v>
      </c>
      <c r="B1293" s="82" t="s">
        <v>3853</v>
      </c>
      <c r="C1293" s="82" t="s">
        <v>3120</v>
      </c>
      <c r="D1293" s="82" t="s">
        <v>2576</v>
      </c>
      <c r="E1293" s="82" t="s">
        <v>3911</v>
      </c>
    </row>
    <row r="1294" spans="1:5" ht="13.5" customHeight="1">
      <c r="A1294" s="82" t="s">
        <v>2545</v>
      </c>
      <c r="B1294" s="82" t="s">
        <v>3853</v>
      </c>
      <c r="C1294" s="82" t="s">
        <v>3120</v>
      </c>
      <c r="D1294" s="82" t="s">
        <v>635</v>
      </c>
      <c r="E1294" s="82" t="s">
        <v>3912</v>
      </c>
    </row>
    <row r="1295" spans="1:5" ht="13.5" customHeight="1">
      <c r="A1295" s="82" t="s">
        <v>2545</v>
      </c>
      <c r="B1295" s="82" t="s">
        <v>3853</v>
      </c>
      <c r="C1295" s="82" t="s">
        <v>3120</v>
      </c>
      <c r="D1295" s="82" t="s">
        <v>2579</v>
      </c>
      <c r="E1295" s="82" t="s">
        <v>3913</v>
      </c>
    </row>
    <row r="1296" spans="1:5" ht="13.5" customHeight="1">
      <c r="A1296" s="82" t="s">
        <v>2545</v>
      </c>
      <c r="B1296" s="82" t="s">
        <v>3853</v>
      </c>
      <c r="C1296" s="82" t="s">
        <v>3120</v>
      </c>
      <c r="D1296" s="82" t="s">
        <v>3872</v>
      </c>
      <c r="E1296" s="82" t="s">
        <v>3914</v>
      </c>
    </row>
    <row r="1297" spans="1:5" ht="13.5" customHeight="1">
      <c r="A1297" s="82" t="s">
        <v>2545</v>
      </c>
      <c r="B1297" s="82" t="s">
        <v>3853</v>
      </c>
      <c r="C1297" s="82" t="s">
        <v>3120</v>
      </c>
      <c r="D1297" s="82" t="s">
        <v>2585</v>
      </c>
      <c r="E1297" s="82" t="s">
        <v>3915</v>
      </c>
    </row>
    <row r="1298" spans="1:5" ht="13.5" customHeight="1">
      <c r="A1298" s="82" t="s">
        <v>2545</v>
      </c>
      <c r="B1298" s="82" t="s">
        <v>3850</v>
      </c>
      <c r="C1298" s="90" t="s">
        <v>3141</v>
      </c>
      <c r="D1298" s="82" t="s">
        <v>2548</v>
      </c>
      <c r="E1298" s="82" t="s">
        <v>3916</v>
      </c>
    </row>
    <row r="1299" spans="1:5" ht="13.5" customHeight="1">
      <c r="A1299" s="82" t="s">
        <v>2545</v>
      </c>
      <c r="B1299" s="82" t="s">
        <v>3853</v>
      </c>
      <c r="C1299" s="90" t="s">
        <v>3141</v>
      </c>
      <c r="D1299" s="82" t="s">
        <v>607</v>
      </c>
      <c r="E1299" s="82" t="s">
        <v>3917</v>
      </c>
    </row>
    <row r="1300" spans="1:5" ht="13.5" customHeight="1">
      <c r="A1300" s="82" t="s">
        <v>2545</v>
      </c>
      <c r="B1300" s="82" t="s">
        <v>3853</v>
      </c>
      <c r="C1300" s="90" t="s">
        <v>3141</v>
      </c>
      <c r="D1300" s="82" t="s">
        <v>2552</v>
      </c>
      <c r="E1300" s="82" t="s">
        <v>3918</v>
      </c>
    </row>
    <row r="1301" spans="1:5" ht="13.5" customHeight="1">
      <c r="A1301" s="82" t="s">
        <v>2545</v>
      </c>
      <c r="B1301" s="82" t="s">
        <v>3853</v>
      </c>
      <c r="C1301" s="90" t="s">
        <v>3141</v>
      </c>
      <c r="D1301" s="82" t="s">
        <v>2554</v>
      </c>
      <c r="E1301" s="82" t="s">
        <v>3919</v>
      </c>
    </row>
    <row r="1302" spans="1:5" ht="13.5" customHeight="1">
      <c r="A1302" s="82" t="s">
        <v>2545</v>
      </c>
      <c r="B1302" s="82" t="s">
        <v>3853</v>
      </c>
      <c r="C1302" s="90" t="s">
        <v>3141</v>
      </c>
      <c r="D1302" s="82" t="s">
        <v>2583</v>
      </c>
      <c r="E1302" s="82" t="s">
        <v>3920</v>
      </c>
    </row>
    <row r="1303" spans="1:5" ht="13.5" customHeight="1">
      <c r="A1303" s="82" t="s">
        <v>2545</v>
      </c>
      <c r="B1303" s="82" t="s">
        <v>3853</v>
      </c>
      <c r="C1303" s="90" t="s">
        <v>3141</v>
      </c>
      <c r="D1303" s="82" t="s">
        <v>3858</v>
      </c>
      <c r="E1303" s="82" t="s">
        <v>3921</v>
      </c>
    </row>
    <row r="1304" spans="1:5" ht="13.5" customHeight="1">
      <c r="A1304" s="82" t="s">
        <v>2545</v>
      </c>
      <c r="B1304" s="82" t="s">
        <v>3853</v>
      </c>
      <c r="C1304" s="90" t="s">
        <v>3141</v>
      </c>
      <c r="D1304" s="82" t="s">
        <v>2564</v>
      </c>
      <c r="E1304" s="82" t="s">
        <v>3922</v>
      </c>
    </row>
    <row r="1305" spans="1:5" ht="13.5" customHeight="1">
      <c r="A1305" s="82" t="s">
        <v>2545</v>
      </c>
      <c r="B1305" s="82" t="s">
        <v>3853</v>
      </c>
      <c r="C1305" s="90" t="s">
        <v>3141</v>
      </c>
      <c r="D1305" s="82" t="s">
        <v>2560</v>
      </c>
      <c r="E1305" s="82" t="s">
        <v>3923</v>
      </c>
    </row>
    <row r="1306" spans="1:5" ht="13.5" customHeight="1">
      <c r="A1306" s="82" t="s">
        <v>2545</v>
      </c>
      <c r="B1306" s="82" t="s">
        <v>3853</v>
      </c>
      <c r="C1306" s="90" t="s">
        <v>3141</v>
      </c>
      <c r="D1306" s="82" t="s">
        <v>2562</v>
      </c>
      <c r="E1306" s="82" t="s">
        <v>3924</v>
      </c>
    </row>
    <row r="1307" spans="1:5" ht="13.5" customHeight="1">
      <c r="A1307" s="82" t="s">
        <v>2545</v>
      </c>
      <c r="B1307" s="82" t="s">
        <v>3853</v>
      </c>
      <c r="C1307" s="90" t="s">
        <v>3141</v>
      </c>
      <c r="D1307" s="82" t="s">
        <v>2566</v>
      </c>
      <c r="E1307" s="82" t="s">
        <v>3925</v>
      </c>
    </row>
    <row r="1308" spans="1:5" ht="13.5" customHeight="1">
      <c r="A1308" s="82" t="s">
        <v>2545</v>
      </c>
      <c r="B1308" s="82" t="s">
        <v>3853</v>
      </c>
      <c r="C1308" s="90" t="s">
        <v>3141</v>
      </c>
      <c r="D1308" s="82" t="s">
        <v>2572</v>
      </c>
      <c r="E1308" s="82" t="s">
        <v>3926</v>
      </c>
    </row>
    <row r="1309" spans="1:5" ht="13.5" customHeight="1">
      <c r="A1309" s="82" t="s">
        <v>2545</v>
      </c>
      <c r="B1309" s="82" t="s">
        <v>3853</v>
      </c>
      <c r="C1309" s="90" t="s">
        <v>3141</v>
      </c>
      <c r="D1309" s="82" t="s">
        <v>2574</v>
      </c>
      <c r="E1309" s="82" t="s">
        <v>3927</v>
      </c>
    </row>
    <row r="1310" spans="1:5" ht="13.5" customHeight="1">
      <c r="A1310" s="82" t="s">
        <v>2545</v>
      </c>
      <c r="B1310" s="82" t="s">
        <v>3853</v>
      </c>
      <c r="C1310" s="90" t="s">
        <v>3141</v>
      </c>
      <c r="D1310" s="82" t="s">
        <v>2568</v>
      </c>
      <c r="E1310" s="82" t="s">
        <v>3928</v>
      </c>
    </row>
    <row r="1311" spans="1:5" ht="13.5" customHeight="1">
      <c r="A1311" s="82" t="s">
        <v>2545</v>
      </c>
      <c r="B1311" s="82" t="s">
        <v>3853</v>
      </c>
      <c r="C1311" s="90" t="s">
        <v>3141</v>
      </c>
      <c r="D1311" s="82" t="s">
        <v>2570</v>
      </c>
      <c r="E1311" s="82" t="s">
        <v>3929</v>
      </c>
    </row>
    <row r="1312" spans="1:5" ht="13.5" customHeight="1">
      <c r="A1312" s="82" t="s">
        <v>2545</v>
      </c>
      <c r="B1312" s="82" t="s">
        <v>3853</v>
      </c>
      <c r="C1312" s="90" t="s">
        <v>3141</v>
      </c>
      <c r="D1312" s="82" t="s">
        <v>2581</v>
      </c>
      <c r="E1312" s="82" t="s">
        <v>3930</v>
      </c>
    </row>
    <row r="1313" spans="1:5" ht="13.5" customHeight="1">
      <c r="A1313" s="82" t="s">
        <v>2545</v>
      </c>
      <c r="B1313" s="82" t="s">
        <v>3853</v>
      </c>
      <c r="C1313" s="90" t="s">
        <v>3141</v>
      </c>
      <c r="D1313" s="82" t="s">
        <v>2576</v>
      </c>
      <c r="E1313" s="82" t="s">
        <v>3931</v>
      </c>
    </row>
    <row r="1314" spans="1:5" ht="13.5" customHeight="1">
      <c r="A1314" s="82" t="s">
        <v>2545</v>
      </c>
      <c r="B1314" s="82" t="s">
        <v>3853</v>
      </c>
      <c r="C1314" s="90" t="s">
        <v>3141</v>
      </c>
      <c r="D1314" s="82" t="s">
        <v>635</v>
      </c>
      <c r="E1314" s="82" t="s">
        <v>3932</v>
      </c>
    </row>
    <row r="1315" spans="1:5" ht="13.5" customHeight="1">
      <c r="A1315" s="82" t="s">
        <v>2545</v>
      </c>
      <c r="B1315" s="82" t="s">
        <v>3853</v>
      </c>
      <c r="C1315" s="90" t="s">
        <v>3141</v>
      </c>
      <c r="D1315" s="82" t="s">
        <v>2579</v>
      </c>
      <c r="E1315" s="82" t="s">
        <v>3933</v>
      </c>
    </row>
    <row r="1316" spans="1:5" ht="13.5" customHeight="1">
      <c r="A1316" s="82" t="s">
        <v>2545</v>
      </c>
      <c r="B1316" s="82" t="s">
        <v>3853</v>
      </c>
      <c r="C1316" s="90" t="s">
        <v>3141</v>
      </c>
      <c r="D1316" s="82" t="s">
        <v>3872</v>
      </c>
      <c r="E1316" s="82" t="s">
        <v>3934</v>
      </c>
    </row>
    <row r="1317" spans="1:5" ht="13.5" customHeight="1">
      <c r="A1317" s="82" t="s">
        <v>2545</v>
      </c>
      <c r="B1317" s="82" t="s">
        <v>3853</v>
      </c>
      <c r="C1317" s="90" t="s">
        <v>3141</v>
      </c>
      <c r="D1317" s="82" t="s">
        <v>2585</v>
      </c>
      <c r="E1317" s="82" t="s">
        <v>3935</v>
      </c>
    </row>
    <row r="1318" spans="1:5" ht="13.5" customHeight="1">
      <c r="A1318" s="82" t="s">
        <v>2545</v>
      </c>
      <c r="B1318" s="82" t="s">
        <v>3853</v>
      </c>
      <c r="C1318" s="82" t="s">
        <v>3936</v>
      </c>
      <c r="D1318" s="82" t="s">
        <v>2548</v>
      </c>
      <c r="E1318" s="82" t="s">
        <v>3937</v>
      </c>
    </row>
    <row r="1319" spans="1:5" ht="13.5" customHeight="1">
      <c r="A1319" s="82" t="s">
        <v>2545</v>
      </c>
      <c r="B1319" s="82" t="s">
        <v>3853</v>
      </c>
      <c r="C1319" s="82" t="s">
        <v>3936</v>
      </c>
      <c r="D1319" s="82" t="s">
        <v>2550</v>
      </c>
      <c r="E1319" s="82" t="s">
        <v>3938</v>
      </c>
    </row>
    <row r="1320" spans="1:5" ht="13.5" customHeight="1">
      <c r="A1320" s="82" t="s">
        <v>2545</v>
      </c>
      <c r="B1320" s="82" t="s">
        <v>3853</v>
      </c>
      <c r="C1320" s="82" t="s">
        <v>3936</v>
      </c>
      <c r="D1320" s="82" t="s">
        <v>2552</v>
      </c>
      <c r="E1320" s="82" t="s">
        <v>3939</v>
      </c>
    </row>
    <row r="1321" spans="1:5" ht="13.5" customHeight="1">
      <c r="A1321" s="82" t="s">
        <v>2545</v>
      </c>
      <c r="B1321" s="82" t="s">
        <v>3853</v>
      </c>
      <c r="C1321" s="82" t="s">
        <v>3936</v>
      </c>
      <c r="D1321" s="82" t="s">
        <v>2554</v>
      </c>
      <c r="E1321" s="82" t="s">
        <v>3940</v>
      </c>
    </row>
    <row r="1322" spans="1:5" ht="13.5" customHeight="1">
      <c r="A1322" s="82" t="s">
        <v>2545</v>
      </c>
      <c r="B1322" s="82" t="s">
        <v>3853</v>
      </c>
      <c r="C1322" s="82" t="s">
        <v>3936</v>
      </c>
      <c r="D1322" s="82" t="s">
        <v>2583</v>
      </c>
      <c r="E1322" s="82" t="s">
        <v>3941</v>
      </c>
    </row>
    <row r="1323" spans="1:5" ht="13.5" customHeight="1">
      <c r="A1323" s="82" t="s">
        <v>2545</v>
      </c>
      <c r="B1323" s="82" t="s">
        <v>3853</v>
      </c>
      <c r="C1323" s="82" t="s">
        <v>3936</v>
      </c>
      <c r="D1323" s="82" t="s">
        <v>3858</v>
      </c>
      <c r="E1323" s="82" t="s">
        <v>3942</v>
      </c>
    </row>
    <row r="1324" spans="1:5" ht="13.5" customHeight="1">
      <c r="A1324" s="82" t="s">
        <v>2545</v>
      </c>
      <c r="B1324" s="82" t="s">
        <v>3853</v>
      </c>
      <c r="C1324" s="82" t="s">
        <v>3936</v>
      </c>
      <c r="D1324" s="82" t="s">
        <v>2564</v>
      </c>
      <c r="E1324" s="82" t="s">
        <v>3943</v>
      </c>
    </row>
    <row r="1325" spans="1:5" ht="13.5" customHeight="1">
      <c r="A1325" s="82" t="s">
        <v>2545</v>
      </c>
      <c r="B1325" s="82" t="s">
        <v>3853</v>
      </c>
      <c r="C1325" s="82" t="s">
        <v>3936</v>
      </c>
      <c r="D1325" s="82" t="s">
        <v>2560</v>
      </c>
      <c r="E1325" s="82" t="s">
        <v>3944</v>
      </c>
    </row>
    <row r="1326" spans="1:5" ht="13.5" customHeight="1">
      <c r="A1326" s="82" t="s">
        <v>2545</v>
      </c>
      <c r="B1326" s="82" t="s">
        <v>3853</v>
      </c>
      <c r="C1326" s="82" t="s">
        <v>3936</v>
      </c>
      <c r="D1326" s="82" t="s">
        <v>2562</v>
      </c>
      <c r="E1326" s="82" t="s">
        <v>3945</v>
      </c>
    </row>
    <row r="1327" spans="1:5" ht="13.5" customHeight="1">
      <c r="A1327" s="82" t="s">
        <v>2545</v>
      </c>
      <c r="B1327" s="82" t="s">
        <v>3853</v>
      </c>
      <c r="C1327" s="82" t="s">
        <v>3936</v>
      </c>
      <c r="D1327" s="82" t="s">
        <v>2566</v>
      </c>
      <c r="E1327" s="82" t="s">
        <v>3946</v>
      </c>
    </row>
    <row r="1328" spans="1:5" ht="13.5" customHeight="1">
      <c r="A1328" s="82" t="s">
        <v>2545</v>
      </c>
      <c r="B1328" s="82" t="s">
        <v>3853</v>
      </c>
      <c r="C1328" s="82" t="s">
        <v>3936</v>
      </c>
      <c r="D1328" s="82" t="s">
        <v>2572</v>
      </c>
      <c r="E1328" s="82" t="s">
        <v>3947</v>
      </c>
    </row>
    <row r="1329" spans="1:5" ht="13.5" customHeight="1">
      <c r="A1329" s="82" t="s">
        <v>2545</v>
      </c>
      <c r="B1329" s="82" t="s">
        <v>3853</v>
      </c>
      <c r="C1329" s="82" t="s">
        <v>3936</v>
      </c>
      <c r="D1329" s="82" t="s">
        <v>2574</v>
      </c>
      <c r="E1329" s="82" t="s">
        <v>3948</v>
      </c>
    </row>
    <row r="1330" spans="1:5" ht="13.5" customHeight="1">
      <c r="A1330" s="82" t="s">
        <v>2545</v>
      </c>
      <c r="B1330" s="82" t="s">
        <v>3853</v>
      </c>
      <c r="C1330" s="82" t="s">
        <v>3936</v>
      </c>
      <c r="D1330" s="82" t="s">
        <v>2568</v>
      </c>
      <c r="E1330" s="82" t="s">
        <v>3949</v>
      </c>
    </row>
    <row r="1331" spans="1:5" ht="13.5" customHeight="1">
      <c r="A1331" s="82" t="s">
        <v>2545</v>
      </c>
      <c r="B1331" s="82" t="s">
        <v>3853</v>
      </c>
      <c r="C1331" s="82" t="s">
        <v>3936</v>
      </c>
      <c r="D1331" s="82" t="s">
        <v>2570</v>
      </c>
      <c r="E1331" s="82" t="s">
        <v>3950</v>
      </c>
    </row>
    <row r="1332" spans="1:5" ht="13.5" customHeight="1">
      <c r="A1332" s="82" t="s">
        <v>2545</v>
      </c>
      <c r="B1332" s="82" t="s">
        <v>3853</v>
      </c>
      <c r="C1332" s="82" t="s">
        <v>3936</v>
      </c>
      <c r="D1332" s="82" t="s">
        <v>2581</v>
      </c>
      <c r="E1332" s="82" t="s">
        <v>3951</v>
      </c>
    </row>
    <row r="1333" spans="1:5" ht="13.5" customHeight="1">
      <c r="A1333" s="82" t="s">
        <v>2545</v>
      </c>
      <c r="B1333" s="82" t="s">
        <v>3853</v>
      </c>
      <c r="C1333" s="82" t="s">
        <v>3936</v>
      </c>
      <c r="D1333" s="82" t="s">
        <v>2576</v>
      </c>
      <c r="E1333" s="82" t="s">
        <v>3952</v>
      </c>
    </row>
    <row r="1334" spans="1:5" ht="13.5" customHeight="1">
      <c r="A1334" s="82" t="s">
        <v>2545</v>
      </c>
      <c r="B1334" s="82" t="s">
        <v>3850</v>
      </c>
      <c r="C1334" s="82" t="s">
        <v>3953</v>
      </c>
      <c r="D1334" s="82" t="s">
        <v>635</v>
      </c>
      <c r="E1334" s="82" t="s">
        <v>3954</v>
      </c>
    </row>
    <row r="1335" spans="1:5" ht="13.5" customHeight="1">
      <c r="A1335" s="82" t="s">
        <v>2545</v>
      </c>
      <c r="B1335" s="82" t="s">
        <v>3853</v>
      </c>
      <c r="C1335" s="82" t="s">
        <v>3936</v>
      </c>
      <c r="D1335" s="82" t="s">
        <v>2579</v>
      </c>
      <c r="E1335" s="82" t="s">
        <v>3955</v>
      </c>
    </row>
    <row r="1336" spans="1:5" ht="13.5" customHeight="1">
      <c r="A1336" s="82" t="s">
        <v>2545</v>
      </c>
      <c r="B1336" s="82" t="s">
        <v>3853</v>
      </c>
      <c r="C1336" s="82" t="s">
        <v>3936</v>
      </c>
      <c r="D1336" s="82" t="s">
        <v>3872</v>
      </c>
      <c r="E1336" s="82" t="s">
        <v>3956</v>
      </c>
    </row>
    <row r="1337" spans="1:5" ht="13.5" customHeight="1">
      <c r="A1337" s="82" t="s">
        <v>2545</v>
      </c>
      <c r="B1337" s="82" t="s">
        <v>3853</v>
      </c>
      <c r="C1337" s="82" t="s">
        <v>3936</v>
      </c>
      <c r="D1337" s="82" t="s">
        <v>2585</v>
      </c>
      <c r="E1337" s="82" t="s">
        <v>3957</v>
      </c>
    </row>
    <row r="1338" spans="1:5" ht="13.5" customHeight="1">
      <c r="A1338" s="82" t="s">
        <v>2545</v>
      </c>
      <c r="B1338" s="82" t="s">
        <v>3853</v>
      </c>
      <c r="C1338" s="90" t="s">
        <v>3958</v>
      </c>
      <c r="D1338" s="82" t="s">
        <v>3959</v>
      </c>
      <c r="E1338" s="82" t="s">
        <v>3960</v>
      </c>
    </row>
    <row r="1339" spans="1:5" ht="13.5" customHeight="1">
      <c r="A1339" s="82" t="s">
        <v>2545</v>
      </c>
      <c r="B1339" s="82" t="s">
        <v>3853</v>
      </c>
      <c r="C1339" s="90" t="s">
        <v>2886</v>
      </c>
      <c r="D1339" s="82" t="s">
        <v>2550</v>
      </c>
      <c r="E1339" s="82" t="s">
        <v>3961</v>
      </c>
    </row>
    <row r="1340" spans="1:5" ht="13.5" customHeight="1">
      <c r="A1340" s="82" t="s">
        <v>2545</v>
      </c>
      <c r="B1340" s="82" t="s">
        <v>3853</v>
      </c>
      <c r="C1340" s="90" t="s">
        <v>2886</v>
      </c>
      <c r="D1340" s="82" t="s">
        <v>2552</v>
      </c>
      <c r="E1340" s="82" t="s">
        <v>3962</v>
      </c>
    </row>
    <row r="1341" spans="1:5" ht="13.5" customHeight="1">
      <c r="A1341" s="82" t="s">
        <v>2545</v>
      </c>
      <c r="B1341" s="82" t="s">
        <v>3853</v>
      </c>
      <c r="C1341" s="90" t="s">
        <v>2886</v>
      </c>
      <c r="D1341" s="82" t="s">
        <v>2554</v>
      </c>
      <c r="E1341" s="82" t="s">
        <v>3963</v>
      </c>
    </row>
    <row r="1342" spans="1:5" ht="13.5" customHeight="1">
      <c r="A1342" s="82" t="s">
        <v>2545</v>
      </c>
      <c r="B1342" s="82" t="s">
        <v>3853</v>
      </c>
      <c r="C1342" s="90" t="s">
        <v>2886</v>
      </c>
      <c r="D1342" s="82" t="s">
        <v>2583</v>
      </c>
      <c r="E1342" s="82" t="s">
        <v>3964</v>
      </c>
    </row>
    <row r="1343" spans="1:5" ht="13.5" customHeight="1">
      <c r="A1343" s="82" t="s">
        <v>2545</v>
      </c>
      <c r="B1343" s="82" t="s">
        <v>3850</v>
      </c>
      <c r="C1343" s="90" t="s">
        <v>3958</v>
      </c>
      <c r="D1343" s="82" t="s">
        <v>3965</v>
      </c>
      <c r="E1343" s="82" t="s">
        <v>3966</v>
      </c>
    </row>
    <row r="1344" spans="1:5" ht="13.5" customHeight="1">
      <c r="A1344" s="82" t="s">
        <v>2545</v>
      </c>
      <c r="B1344" s="82" t="s">
        <v>3853</v>
      </c>
      <c r="C1344" s="90" t="s">
        <v>2886</v>
      </c>
      <c r="D1344" s="82" t="s">
        <v>2564</v>
      </c>
      <c r="E1344" s="82" t="s">
        <v>3967</v>
      </c>
    </row>
    <row r="1345" spans="1:5" ht="13.5" customHeight="1">
      <c r="A1345" s="82" t="s">
        <v>2545</v>
      </c>
      <c r="B1345" s="82" t="s">
        <v>3853</v>
      </c>
      <c r="C1345" s="90" t="s">
        <v>2886</v>
      </c>
      <c r="D1345" s="82" t="s">
        <v>2560</v>
      </c>
      <c r="E1345" s="82" t="s">
        <v>3968</v>
      </c>
    </row>
    <row r="1346" spans="1:5" ht="13.5" customHeight="1">
      <c r="A1346" s="82" t="s">
        <v>2545</v>
      </c>
      <c r="B1346" s="82" t="s">
        <v>3853</v>
      </c>
      <c r="C1346" s="90" t="s">
        <v>2886</v>
      </c>
      <c r="D1346" s="82" t="s">
        <v>2562</v>
      </c>
      <c r="E1346" s="82" t="s">
        <v>3969</v>
      </c>
    </row>
    <row r="1347" spans="1:5" ht="13.5" customHeight="1">
      <c r="A1347" s="82" t="s">
        <v>2545</v>
      </c>
      <c r="B1347" s="82" t="s">
        <v>3853</v>
      </c>
      <c r="C1347" s="90" t="s">
        <v>2886</v>
      </c>
      <c r="D1347" s="82" t="s">
        <v>2566</v>
      </c>
      <c r="E1347" s="82" t="s">
        <v>3970</v>
      </c>
    </row>
    <row r="1348" spans="1:5" ht="13.5" customHeight="1">
      <c r="A1348" s="82" t="s">
        <v>2545</v>
      </c>
      <c r="B1348" s="82" t="s">
        <v>3853</v>
      </c>
      <c r="C1348" s="90" t="s">
        <v>2886</v>
      </c>
      <c r="D1348" s="82" t="s">
        <v>2572</v>
      </c>
      <c r="E1348" s="82" t="s">
        <v>3971</v>
      </c>
    </row>
    <row r="1349" spans="1:5" ht="13.5" customHeight="1">
      <c r="A1349" s="82" t="s">
        <v>2545</v>
      </c>
      <c r="B1349" s="82" t="s">
        <v>3853</v>
      </c>
      <c r="C1349" s="90" t="s">
        <v>2886</v>
      </c>
      <c r="D1349" s="82" t="s">
        <v>2574</v>
      </c>
      <c r="E1349" s="82" t="s">
        <v>3972</v>
      </c>
    </row>
    <row r="1350" spans="1:5" ht="13.5" customHeight="1">
      <c r="A1350" s="82" t="s">
        <v>2545</v>
      </c>
      <c r="B1350" s="82" t="s">
        <v>3853</v>
      </c>
      <c r="C1350" s="90" t="s">
        <v>2886</v>
      </c>
      <c r="D1350" s="82" t="s">
        <v>2568</v>
      </c>
      <c r="E1350" s="82" t="s">
        <v>3973</v>
      </c>
    </row>
    <row r="1351" spans="1:5" ht="13.5" customHeight="1">
      <c r="A1351" s="82" t="s">
        <v>2545</v>
      </c>
      <c r="B1351" s="82" t="s">
        <v>3853</v>
      </c>
      <c r="C1351" s="90" t="s">
        <v>2886</v>
      </c>
      <c r="D1351" s="82" t="s">
        <v>2570</v>
      </c>
      <c r="E1351" s="82" t="s">
        <v>3974</v>
      </c>
    </row>
    <row r="1352" spans="1:5" ht="13.5" customHeight="1">
      <c r="A1352" s="82" t="s">
        <v>2545</v>
      </c>
      <c r="B1352" s="82" t="s">
        <v>3850</v>
      </c>
      <c r="C1352" s="90" t="s">
        <v>3958</v>
      </c>
      <c r="D1352" s="82" t="s">
        <v>2672</v>
      </c>
      <c r="E1352" s="82" t="s">
        <v>3975</v>
      </c>
    </row>
    <row r="1353" spans="1:5" ht="13.5" customHeight="1">
      <c r="A1353" s="82" t="s">
        <v>2545</v>
      </c>
      <c r="B1353" s="82" t="s">
        <v>3850</v>
      </c>
      <c r="C1353" s="90" t="s">
        <v>3958</v>
      </c>
      <c r="D1353" s="82" t="s">
        <v>2667</v>
      </c>
      <c r="E1353" s="82" t="s">
        <v>3976</v>
      </c>
    </row>
    <row r="1354" spans="1:5" ht="13.5" customHeight="1">
      <c r="A1354" s="82" t="s">
        <v>2545</v>
      </c>
      <c r="B1354" s="82" t="s">
        <v>3853</v>
      </c>
      <c r="C1354" s="90" t="s">
        <v>2886</v>
      </c>
      <c r="D1354" s="82" t="s">
        <v>635</v>
      </c>
      <c r="E1354" s="82" t="s">
        <v>3977</v>
      </c>
    </row>
    <row r="1355" spans="1:5" ht="13.5" customHeight="1">
      <c r="A1355" s="82" t="s">
        <v>2545</v>
      </c>
      <c r="B1355" s="82" t="s">
        <v>3853</v>
      </c>
      <c r="C1355" s="90" t="s">
        <v>2886</v>
      </c>
      <c r="D1355" s="82" t="s">
        <v>2579</v>
      </c>
      <c r="E1355" s="82" t="s">
        <v>3978</v>
      </c>
    </row>
    <row r="1356" spans="1:5" ht="13.5" customHeight="1">
      <c r="A1356" s="82" t="s">
        <v>2545</v>
      </c>
      <c r="B1356" s="82" t="s">
        <v>3853</v>
      </c>
      <c r="C1356" s="90" t="s">
        <v>2886</v>
      </c>
      <c r="D1356" s="82" t="s">
        <v>3872</v>
      </c>
      <c r="E1356" s="82" t="s">
        <v>3979</v>
      </c>
    </row>
    <row r="1357" spans="1:5" ht="13.5" customHeight="1">
      <c r="A1357" s="82" t="s">
        <v>2545</v>
      </c>
      <c r="B1357" s="82" t="s">
        <v>3853</v>
      </c>
      <c r="C1357" s="90" t="s">
        <v>2886</v>
      </c>
      <c r="D1357" s="82" t="s">
        <v>2585</v>
      </c>
      <c r="E1357" s="82" t="s">
        <v>3980</v>
      </c>
    </row>
    <row r="1358" spans="1:5" ht="13.5" customHeight="1">
      <c r="A1358" s="82" t="s">
        <v>2545</v>
      </c>
      <c r="B1358" s="82" t="s">
        <v>3853</v>
      </c>
      <c r="C1358" s="82" t="s">
        <v>3981</v>
      </c>
      <c r="D1358" s="82" t="s">
        <v>2548</v>
      </c>
      <c r="E1358" s="82" t="s">
        <v>3982</v>
      </c>
    </row>
    <row r="1359" spans="1:5" ht="13.5" customHeight="1">
      <c r="A1359" s="82" t="s">
        <v>2545</v>
      </c>
      <c r="B1359" s="82" t="s">
        <v>3853</v>
      </c>
      <c r="C1359" s="82" t="s">
        <v>3981</v>
      </c>
      <c r="D1359" s="82" t="s">
        <v>2550</v>
      </c>
      <c r="E1359" s="82" t="s">
        <v>3983</v>
      </c>
    </row>
    <row r="1360" spans="1:5" ht="13.5" customHeight="1">
      <c r="A1360" s="82" t="s">
        <v>2545</v>
      </c>
      <c r="B1360" s="82" t="s">
        <v>3853</v>
      </c>
      <c r="C1360" s="82" t="s">
        <v>3981</v>
      </c>
      <c r="D1360" s="82" t="s">
        <v>2552</v>
      </c>
      <c r="E1360" s="82" t="s">
        <v>3984</v>
      </c>
    </row>
    <row r="1361" spans="1:5" ht="13.5" customHeight="1">
      <c r="A1361" s="82" t="s">
        <v>2545</v>
      </c>
      <c r="B1361" s="82" t="s">
        <v>3853</v>
      </c>
      <c r="C1361" s="82" t="s">
        <v>3981</v>
      </c>
      <c r="D1361" s="82" t="s">
        <v>2554</v>
      </c>
      <c r="E1361" s="82" t="s">
        <v>3985</v>
      </c>
    </row>
    <row r="1362" spans="1:5" ht="13.5" customHeight="1">
      <c r="A1362" s="82" t="s">
        <v>2545</v>
      </c>
      <c r="B1362" s="82" t="s">
        <v>3853</v>
      </c>
      <c r="C1362" s="82" t="s">
        <v>3981</v>
      </c>
      <c r="D1362" s="82" t="s">
        <v>2583</v>
      </c>
      <c r="E1362" s="82" t="s">
        <v>3986</v>
      </c>
    </row>
    <row r="1363" spans="1:5" ht="13.5" customHeight="1">
      <c r="A1363" s="82" t="s">
        <v>2545</v>
      </c>
      <c r="B1363" s="82" t="s">
        <v>3853</v>
      </c>
      <c r="C1363" s="82" t="s">
        <v>3981</v>
      </c>
      <c r="D1363" s="82" t="s">
        <v>3858</v>
      </c>
      <c r="E1363" s="82" t="s">
        <v>3987</v>
      </c>
    </row>
    <row r="1364" spans="1:5" ht="13.5" customHeight="1">
      <c r="A1364" s="82" t="s">
        <v>2545</v>
      </c>
      <c r="B1364" s="82" t="s">
        <v>3853</v>
      </c>
      <c r="C1364" s="82" t="s">
        <v>3981</v>
      </c>
      <c r="D1364" s="82" t="s">
        <v>2564</v>
      </c>
      <c r="E1364" s="82" t="s">
        <v>3988</v>
      </c>
    </row>
    <row r="1365" spans="1:5" ht="13.5" customHeight="1">
      <c r="A1365" s="82" t="s">
        <v>2545</v>
      </c>
      <c r="B1365" s="82" t="s">
        <v>3853</v>
      </c>
      <c r="C1365" s="82" t="s">
        <v>3981</v>
      </c>
      <c r="D1365" s="82" t="s">
        <v>2560</v>
      </c>
      <c r="E1365" s="82" t="s">
        <v>3989</v>
      </c>
    </row>
    <row r="1366" spans="1:5" ht="13.5" customHeight="1">
      <c r="A1366" s="82" t="s">
        <v>2545</v>
      </c>
      <c r="B1366" s="82" t="s">
        <v>3853</v>
      </c>
      <c r="C1366" s="82" t="s">
        <v>3981</v>
      </c>
      <c r="D1366" s="82" t="s">
        <v>2562</v>
      </c>
      <c r="E1366" s="82" t="s">
        <v>3990</v>
      </c>
    </row>
    <row r="1367" spans="1:5" ht="13.5" customHeight="1">
      <c r="A1367" s="82" t="s">
        <v>2545</v>
      </c>
      <c r="B1367" s="82" t="s">
        <v>3853</v>
      </c>
      <c r="C1367" s="82" t="s">
        <v>3981</v>
      </c>
      <c r="D1367" s="82" t="s">
        <v>2566</v>
      </c>
      <c r="E1367" s="82" t="s">
        <v>3991</v>
      </c>
    </row>
    <row r="1368" spans="1:5" ht="13.5" customHeight="1">
      <c r="A1368" s="82" t="s">
        <v>2545</v>
      </c>
      <c r="B1368" s="82" t="s">
        <v>3853</v>
      </c>
      <c r="C1368" s="82" t="s">
        <v>3981</v>
      </c>
      <c r="D1368" s="82" t="s">
        <v>2572</v>
      </c>
      <c r="E1368" s="82" t="s">
        <v>3992</v>
      </c>
    </row>
    <row r="1369" spans="1:5" ht="13.5" customHeight="1">
      <c r="A1369" s="82" t="s">
        <v>2545</v>
      </c>
      <c r="B1369" s="82" t="s">
        <v>3853</v>
      </c>
      <c r="C1369" s="82" t="s">
        <v>3981</v>
      </c>
      <c r="D1369" s="82" t="s">
        <v>2574</v>
      </c>
      <c r="E1369" s="82" t="s">
        <v>3993</v>
      </c>
    </row>
    <row r="1370" spans="1:5" ht="13.5" customHeight="1">
      <c r="A1370" s="82" t="s">
        <v>2545</v>
      </c>
      <c r="B1370" s="82" t="s">
        <v>3853</v>
      </c>
      <c r="C1370" s="82" t="s">
        <v>3981</v>
      </c>
      <c r="D1370" s="82" t="s">
        <v>2568</v>
      </c>
      <c r="E1370" s="82" t="s">
        <v>3994</v>
      </c>
    </row>
    <row r="1371" spans="1:5" ht="13.5" customHeight="1">
      <c r="A1371" s="82" t="s">
        <v>2545</v>
      </c>
      <c r="B1371" s="82" t="s">
        <v>3853</v>
      </c>
      <c r="C1371" s="82" t="s">
        <v>3981</v>
      </c>
      <c r="D1371" s="82" t="s">
        <v>2570</v>
      </c>
      <c r="E1371" s="82" t="s">
        <v>3995</v>
      </c>
    </row>
    <row r="1372" spans="1:5" ht="13.5" customHeight="1">
      <c r="A1372" s="82" t="s">
        <v>2545</v>
      </c>
      <c r="B1372" s="82" t="s">
        <v>3853</v>
      </c>
      <c r="C1372" s="82" t="s">
        <v>3981</v>
      </c>
      <c r="D1372" s="82" t="s">
        <v>2581</v>
      </c>
      <c r="E1372" s="82" t="s">
        <v>3996</v>
      </c>
    </row>
    <row r="1373" spans="1:5" ht="13.5" customHeight="1">
      <c r="A1373" s="82" t="s">
        <v>2545</v>
      </c>
      <c r="B1373" s="82" t="s">
        <v>3853</v>
      </c>
      <c r="C1373" s="82" t="s">
        <v>3981</v>
      </c>
      <c r="D1373" s="82" t="s">
        <v>2576</v>
      </c>
      <c r="E1373" s="82" t="s">
        <v>3997</v>
      </c>
    </row>
    <row r="1374" spans="1:5" ht="13.5" customHeight="1">
      <c r="A1374" s="82" t="s">
        <v>2545</v>
      </c>
      <c r="B1374" s="82" t="s">
        <v>3853</v>
      </c>
      <c r="C1374" s="82" t="s">
        <v>3981</v>
      </c>
      <c r="D1374" s="82" t="s">
        <v>635</v>
      </c>
      <c r="E1374" s="82" t="s">
        <v>3998</v>
      </c>
    </row>
    <row r="1375" spans="1:5" ht="13.5" customHeight="1">
      <c r="A1375" s="82" t="s">
        <v>2545</v>
      </c>
      <c r="B1375" s="82" t="s">
        <v>3853</v>
      </c>
      <c r="C1375" s="82" t="s">
        <v>3981</v>
      </c>
      <c r="D1375" s="82" t="s">
        <v>2579</v>
      </c>
      <c r="E1375" s="82" t="s">
        <v>3999</v>
      </c>
    </row>
    <row r="1376" spans="1:5" ht="13.5" customHeight="1">
      <c r="A1376" s="82" t="s">
        <v>2545</v>
      </c>
      <c r="B1376" s="82" t="s">
        <v>3853</v>
      </c>
      <c r="C1376" s="82" t="s">
        <v>3981</v>
      </c>
      <c r="D1376" s="82" t="s">
        <v>3872</v>
      </c>
      <c r="E1376" s="82" t="s">
        <v>4000</v>
      </c>
    </row>
    <row r="1377" spans="1:5" ht="13.5" customHeight="1">
      <c r="A1377" s="82" t="s">
        <v>2545</v>
      </c>
      <c r="B1377" s="82" t="s">
        <v>3853</v>
      </c>
      <c r="C1377" s="82" t="s">
        <v>3981</v>
      </c>
      <c r="D1377" s="82" t="s">
        <v>2585</v>
      </c>
      <c r="E1377" s="82" t="s">
        <v>4001</v>
      </c>
    </row>
    <row r="1378" spans="1:5" ht="13.5" customHeight="1">
      <c r="A1378" s="82" t="s">
        <v>2545</v>
      </c>
      <c r="B1378" s="82" t="s">
        <v>3853</v>
      </c>
      <c r="C1378" s="82" t="s">
        <v>3521</v>
      </c>
      <c r="D1378" s="82" t="s">
        <v>2548</v>
      </c>
      <c r="E1378" s="82" t="s">
        <v>4002</v>
      </c>
    </row>
    <row r="1379" spans="1:5" ht="13.5" customHeight="1">
      <c r="A1379" s="82" t="s">
        <v>2545</v>
      </c>
      <c r="B1379" s="82" t="s">
        <v>3853</v>
      </c>
      <c r="C1379" s="82" t="s">
        <v>3521</v>
      </c>
      <c r="D1379" s="82" t="s">
        <v>2550</v>
      </c>
      <c r="E1379" s="82" t="s">
        <v>4003</v>
      </c>
    </row>
    <row r="1380" spans="1:5" ht="13.5" customHeight="1">
      <c r="A1380" s="82" t="s">
        <v>2545</v>
      </c>
      <c r="B1380" s="82" t="s">
        <v>3853</v>
      </c>
      <c r="C1380" s="82" t="s">
        <v>3521</v>
      </c>
      <c r="D1380" s="82" t="s">
        <v>2552</v>
      </c>
      <c r="E1380" s="82" t="s">
        <v>4004</v>
      </c>
    </row>
    <row r="1381" spans="1:5" ht="13.5" customHeight="1">
      <c r="A1381" s="82" t="s">
        <v>2545</v>
      </c>
      <c r="B1381" s="82" t="s">
        <v>3853</v>
      </c>
      <c r="C1381" s="82" t="s">
        <v>3521</v>
      </c>
      <c r="D1381" s="82" t="s">
        <v>2554</v>
      </c>
      <c r="E1381" s="82" t="s">
        <v>4005</v>
      </c>
    </row>
    <row r="1382" spans="1:5" ht="13.5" customHeight="1">
      <c r="A1382" s="82" t="s">
        <v>2545</v>
      </c>
      <c r="B1382" s="82" t="s">
        <v>3853</v>
      </c>
      <c r="C1382" s="82" t="s">
        <v>3521</v>
      </c>
      <c r="D1382" s="82" t="s">
        <v>2583</v>
      </c>
      <c r="E1382" s="82" t="s">
        <v>4006</v>
      </c>
    </row>
    <row r="1383" spans="1:5" ht="13.5" customHeight="1">
      <c r="A1383" s="82" t="s">
        <v>2545</v>
      </c>
      <c r="B1383" s="82" t="s">
        <v>3853</v>
      </c>
      <c r="C1383" s="82" t="s">
        <v>3521</v>
      </c>
      <c r="D1383" s="82" t="s">
        <v>3858</v>
      </c>
      <c r="E1383" s="82" t="s">
        <v>4007</v>
      </c>
    </row>
    <row r="1384" spans="1:5" ht="13.5" customHeight="1">
      <c r="A1384" s="82" t="s">
        <v>2545</v>
      </c>
      <c r="B1384" s="82" t="s">
        <v>3853</v>
      </c>
      <c r="C1384" s="82" t="s">
        <v>3521</v>
      </c>
      <c r="D1384" s="82" t="s">
        <v>2564</v>
      </c>
      <c r="E1384" s="82" t="s">
        <v>4008</v>
      </c>
    </row>
    <row r="1385" spans="1:5" ht="13.5" customHeight="1">
      <c r="A1385" s="82" t="s">
        <v>2545</v>
      </c>
      <c r="B1385" s="82" t="s">
        <v>3853</v>
      </c>
      <c r="C1385" s="82" t="s">
        <v>3521</v>
      </c>
      <c r="D1385" s="82" t="s">
        <v>2560</v>
      </c>
      <c r="E1385" s="82" t="s">
        <v>4009</v>
      </c>
    </row>
    <row r="1386" spans="1:5" ht="13.5" customHeight="1">
      <c r="A1386" s="82" t="s">
        <v>2545</v>
      </c>
      <c r="B1386" s="82" t="s">
        <v>3853</v>
      </c>
      <c r="C1386" s="82" t="s">
        <v>3521</v>
      </c>
      <c r="D1386" s="82" t="s">
        <v>2562</v>
      </c>
      <c r="E1386" s="82" t="s">
        <v>4010</v>
      </c>
    </row>
    <row r="1387" spans="1:5" ht="13.5" customHeight="1">
      <c r="A1387" s="82" t="s">
        <v>2545</v>
      </c>
      <c r="B1387" s="82" t="s">
        <v>3853</v>
      </c>
      <c r="C1387" s="82" t="s">
        <v>3521</v>
      </c>
      <c r="D1387" s="82" t="s">
        <v>2566</v>
      </c>
      <c r="E1387" s="82" t="s">
        <v>4011</v>
      </c>
    </row>
    <row r="1388" spans="1:5" ht="13.5" customHeight="1">
      <c r="A1388" s="82" t="s">
        <v>2545</v>
      </c>
      <c r="B1388" s="82" t="s">
        <v>3853</v>
      </c>
      <c r="C1388" s="82" t="s">
        <v>3521</v>
      </c>
      <c r="D1388" s="82" t="s">
        <v>2572</v>
      </c>
      <c r="E1388" s="82" t="s">
        <v>4012</v>
      </c>
    </row>
    <row r="1389" spans="1:5" ht="13.5" customHeight="1">
      <c r="A1389" s="82" t="s">
        <v>2545</v>
      </c>
      <c r="B1389" s="82" t="s">
        <v>3853</v>
      </c>
      <c r="C1389" s="82" t="s">
        <v>3521</v>
      </c>
      <c r="D1389" s="82" t="s">
        <v>2574</v>
      </c>
      <c r="E1389" s="82" t="s">
        <v>4013</v>
      </c>
    </row>
    <row r="1390" spans="1:5" ht="13.5" customHeight="1">
      <c r="A1390" s="82" t="s">
        <v>2545</v>
      </c>
      <c r="B1390" s="82" t="s">
        <v>3853</v>
      </c>
      <c r="C1390" s="82" t="s">
        <v>3521</v>
      </c>
      <c r="D1390" s="82" t="s">
        <v>2568</v>
      </c>
      <c r="E1390" s="82" t="s">
        <v>4014</v>
      </c>
    </row>
    <row r="1391" spans="1:5" ht="13.5" customHeight="1">
      <c r="A1391" s="82" t="s">
        <v>2545</v>
      </c>
      <c r="B1391" s="82" t="s">
        <v>3853</v>
      </c>
      <c r="C1391" s="82" t="s">
        <v>3521</v>
      </c>
      <c r="D1391" s="82" t="s">
        <v>2570</v>
      </c>
      <c r="E1391" s="82" t="s">
        <v>4015</v>
      </c>
    </row>
    <row r="1392" spans="1:5" ht="13.5" customHeight="1">
      <c r="A1392" s="82" t="s">
        <v>2545</v>
      </c>
      <c r="B1392" s="82" t="s">
        <v>3853</v>
      </c>
      <c r="C1392" s="82" t="s">
        <v>3521</v>
      </c>
      <c r="D1392" s="82" t="s">
        <v>2581</v>
      </c>
      <c r="E1392" s="82" t="s">
        <v>4016</v>
      </c>
    </row>
    <row r="1393" spans="1:5" ht="13.5" customHeight="1">
      <c r="A1393" s="82" t="s">
        <v>2545</v>
      </c>
      <c r="B1393" s="82" t="s">
        <v>3853</v>
      </c>
      <c r="C1393" s="82" t="s">
        <v>3521</v>
      </c>
      <c r="D1393" s="82" t="s">
        <v>2576</v>
      </c>
      <c r="E1393" s="82" t="s">
        <v>4017</v>
      </c>
    </row>
    <row r="1394" spans="1:5" ht="13.5" customHeight="1">
      <c r="A1394" s="82" t="s">
        <v>2545</v>
      </c>
      <c r="B1394" s="82" t="s">
        <v>3853</v>
      </c>
      <c r="C1394" s="82" t="s">
        <v>3521</v>
      </c>
      <c r="D1394" s="82" t="s">
        <v>635</v>
      </c>
      <c r="E1394" s="82" t="s">
        <v>4018</v>
      </c>
    </row>
    <row r="1395" spans="1:5" ht="13.5" customHeight="1">
      <c r="A1395" s="82" t="s">
        <v>2545</v>
      </c>
      <c r="B1395" s="82" t="s">
        <v>3853</v>
      </c>
      <c r="C1395" s="82" t="s">
        <v>3521</v>
      </c>
      <c r="D1395" s="82" t="s">
        <v>2579</v>
      </c>
      <c r="E1395" s="82" t="s">
        <v>4019</v>
      </c>
    </row>
    <row r="1396" spans="1:5" ht="13.5" customHeight="1">
      <c r="A1396" s="82" t="s">
        <v>2545</v>
      </c>
      <c r="B1396" s="82" t="s">
        <v>3853</v>
      </c>
      <c r="C1396" s="82" t="s">
        <v>3521</v>
      </c>
      <c r="D1396" s="82" t="s">
        <v>3872</v>
      </c>
      <c r="E1396" s="82" t="s">
        <v>4020</v>
      </c>
    </row>
    <row r="1397" spans="1:5" ht="13.5" customHeight="1">
      <c r="A1397" s="82" t="s">
        <v>2545</v>
      </c>
      <c r="B1397" s="82" t="s">
        <v>3853</v>
      </c>
      <c r="C1397" s="82" t="s">
        <v>3521</v>
      </c>
      <c r="D1397" s="82" t="s">
        <v>2585</v>
      </c>
      <c r="E1397" s="82" t="s">
        <v>4021</v>
      </c>
    </row>
    <row r="1398" spans="1:5" ht="13.5" customHeight="1">
      <c r="A1398" s="82" t="s">
        <v>2545</v>
      </c>
      <c r="B1398" s="82" t="s">
        <v>3853</v>
      </c>
      <c r="C1398" s="82" t="s">
        <v>2907</v>
      </c>
      <c r="D1398" s="82" t="s">
        <v>2548</v>
      </c>
      <c r="E1398" s="82" t="s">
        <v>4022</v>
      </c>
    </row>
    <row r="1399" spans="1:5" ht="13.5" customHeight="1">
      <c r="A1399" s="82" t="s">
        <v>2545</v>
      </c>
      <c r="B1399" s="82" t="s">
        <v>3853</v>
      </c>
      <c r="C1399" s="82" t="s">
        <v>2907</v>
      </c>
      <c r="D1399" s="82" t="s">
        <v>2550</v>
      </c>
      <c r="E1399" s="82" t="s">
        <v>4023</v>
      </c>
    </row>
    <row r="1400" spans="1:5" ht="13.5" customHeight="1">
      <c r="A1400" s="82" t="s">
        <v>2545</v>
      </c>
      <c r="B1400" s="82" t="s">
        <v>3853</v>
      </c>
      <c r="C1400" s="82" t="s">
        <v>2907</v>
      </c>
      <c r="D1400" s="82" t="s">
        <v>2552</v>
      </c>
      <c r="E1400" s="82" t="s">
        <v>4024</v>
      </c>
    </row>
    <row r="1401" spans="1:5" ht="13.5" customHeight="1">
      <c r="A1401" s="82" t="s">
        <v>2545</v>
      </c>
      <c r="B1401" s="82" t="s">
        <v>3853</v>
      </c>
      <c r="C1401" s="82" t="s">
        <v>2907</v>
      </c>
      <c r="D1401" s="82" t="s">
        <v>2554</v>
      </c>
      <c r="E1401" s="82" t="s">
        <v>4025</v>
      </c>
    </row>
    <row r="1402" spans="1:5" ht="13.5" customHeight="1">
      <c r="A1402" s="82" t="s">
        <v>2545</v>
      </c>
      <c r="B1402" s="82" t="s">
        <v>3853</v>
      </c>
      <c r="C1402" s="82" t="s">
        <v>2907</v>
      </c>
      <c r="D1402" s="82" t="s">
        <v>2583</v>
      </c>
      <c r="E1402" s="82" t="s">
        <v>4026</v>
      </c>
    </row>
    <row r="1403" spans="1:5" ht="13.5" customHeight="1">
      <c r="A1403" s="82" t="s">
        <v>2545</v>
      </c>
      <c r="B1403" s="82" t="s">
        <v>3853</v>
      </c>
      <c r="C1403" s="82" t="s">
        <v>2907</v>
      </c>
      <c r="D1403" s="82" t="s">
        <v>3858</v>
      </c>
      <c r="E1403" s="82" t="s">
        <v>4027</v>
      </c>
    </row>
    <row r="1404" spans="1:5" ht="13.5" customHeight="1">
      <c r="A1404" s="82" t="s">
        <v>2545</v>
      </c>
      <c r="B1404" s="82" t="s">
        <v>3853</v>
      </c>
      <c r="C1404" s="82" t="s">
        <v>2907</v>
      </c>
      <c r="D1404" s="82" t="s">
        <v>2564</v>
      </c>
      <c r="E1404" s="82" t="s">
        <v>4028</v>
      </c>
    </row>
    <row r="1405" spans="1:5" ht="13.5" customHeight="1">
      <c r="A1405" s="82" t="s">
        <v>2545</v>
      </c>
      <c r="B1405" s="82" t="s">
        <v>3853</v>
      </c>
      <c r="C1405" s="82" t="s">
        <v>2907</v>
      </c>
      <c r="D1405" s="82" t="s">
        <v>2560</v>
      </c>
      <c r="E1405" s="82" t="s">
        <v>4029</v>
      </c>
    </row>
    <row r="1406" spans="1:5" ht="13.5" customHeight="1">
      <c r="A1406" s="82" t="s">
        <v>2545</v>
      </c>
      <c r="B1406" s="82" t="s">
        <v>3853</v>
      </c>
      <c r="C1406" s="82" t="s">
        <v>2907</v>
      </c>
      <c r="D1406" s="82" t="s">
        <v>2562</v>
      </c>
      <c r="E1406" s="82" t="s">
        <v>4030</v>
      </c>
    </row>
    <row r="1407" spans="1:5" ht="13.5" customHeight="1">
      <c r="A1407" s="82" t="s">
        <v>2545</v>
      </c>
      <c r="B1407" s="82" t="s">
        <v>3853</v>
      </c>
      <c r="C1407" s="82" t="s">
        <v>2907</v>
      </c>
      <c r="D1407" s="82" t="s">
        <v>2566</v>
      </c>
      <c r="E1407" s="82" t="s">
        <v>4031</v>
      </c>
    </row>
    <row r="1408" spans="1:5" ht="13.5" customHeight="1">
      <c r="A1408" s="82" t="s">
        <v>2545</v>
      </c>
      <c r="B1408" s="82" t="s">
        <v>3853</v>
      </c>
      <c r="C1408" s="82" t="s">
        <v>2907</v>
      </c>
      <c r="D1408" s="82" t="s">
        <v>2572</v>
      </c>
      <c r="E1408" s="82" t="s">
        <v>4032</v>
      </c>
    </row>
    <row r="1409" spans="1:5" ht="13.5" customHeight="1">
      <c r="A1409" s="82" t="s">
        <v>2545</v>
      </c>
      <c r="B1409" s="82" t="s">
        <v>3853</v>
      </c>
      <c r="C1409" s="82" t="s">
        <v>2907</v>
      </c>
      <c r="D1409" s="82" t="s">
        <v>2574</v>
      </c>
      <c r="E1409" s="82" t="s">
        <v>4033</v>
      </c>
    </row>
    <row r="1410" spans="1:5" ht="13.5" customHeight="1">
      <c r="A1410" s="82" t="s">
        <v>2545</v>
      </c>
      <c r="B1410" s="82" t="s">
        <v>3853</v>
      </c>
      <c r="C1410" s="82" t="s">
        <v>2907</v>
      </c>
      <c r="D1410" s="82" t="s">
        <v>2568</v>
      </c>
      <c r="E1410" s="82" t="s">
        <v>4034</v>
      </c>
    </row>
    <row r="1411" spans="1:5" ht="13.5" customHeight="1">
      <c r="A1411" s="82" t="s">
        <v>2545</v>
      </c>
      <c r="B1411" s="82" t="s">
        <v>3853</v>
      </c>
      <c r="C1411" s="82" t="s">
        <v>2907</v>
      </c>
      <c r="D1411" s="82" t="s">
        <v>2570</v>
      </c>
      <c r="E1411" s="82" t="s">
        <v>4035</v>
      </c>
    </row>
    <row r="1412" spans="1:5" ht="13.5" customHeight="1">
      <c r="A1412" s="82" t="s">
        <v>2545</v>
      </c>
      <c r="B1412" s="82" t="s">
        <v>3853</v>
      </c>
      <c r="C1412" s="82" t="s">
        <v>2907</v>
      </c>
      <c r="D1412" s="82" t="s">
        <v>2581</v>
      </c>
      <c r="E1412" s="82" t="s">
        <v>4036</v>
      </c>
    </row>
    <row r="1413" spans="1:5" ht="13.5" customHeight="1">
      <c r="A1413" s="82" t="s">
        <v>2545</v>
      </c>
      <c r="B1413" s="82" t="s">
        <v>3853</v>
      </c>
      <c r="C1413" s="82" t="s">
        <v>2907</v>
      </c>
      <c r="D1413" s="82" t="s">
        <v>2576</v>
      </c>
      <c r="E1413" s="82" t="s">
        <v>4037</v>
      </c>
    </row>
    <row r="1414" spans="1:5" ht="13.5" customHeight="1">
      <c r="A1414" s="82" t="s">
        <v>2545</v>
      </c>
      <c r="B1414" s="82" t="s">
        <v>3853</v>
      </c>
      <c r="C1414" s="82" t="s">
        <v>2907</v>
      </c>
      <c r="D1414" s="82" t="s">
        <v>635</v>
      </c>
      <c r="E1414" s="82" t="s">
        <v>4038</v>
      </c>
    </row>
    <row r="1415" spans="1:5" ht="13.5" customHeight="1">
      <c r="A1415" s="82" t="s">
        <v>2545</v>
      </c>
      <c r="B1415" s="82" t="s">
        <v>3853</v>
      </c>
      <c r="C1415" s="82" t="s">
        <v>2907</v>
      </c>
      <c r="D1415" s="82" t="s">
        <v>2579</v>
      </c>
      <c r="E1415" s="82" t="s">
        <v>4039</v>
      </c>
    </row>
    <row r="1416" spans="1:5" ht="13.5" customHeight="1">
      <c r="A1416" s="82" t="s">
        <v>2545</v>
      </c>
      <c r="B1416" s="82" t="s">
        <v>3853</v>
      </c>
      <c r="C1416" s="82" t="s">
        <v>2907</v>
      </c>
      <c r="D1416" s="82" t="s">
        <v>3872</v>
      </c>
      <c r="E1416" s="82" t="s">
        <v>4040</v>
      </c>
    </row>
    <row r="1417" spans="1:5" ht="13.5" customHeight="1">
      <c r="A1417" s="82" t="s">
        <v>2545</v>
      </c>
      <c r="B1417" s="82" t="s">
        <v>3853</v>
      </c>
      <c r="C1417" s="82" t="s">
        <v>2907</v>
      </c>
      <c r="D1417" s="82" t="s">
        <v>2585</v>
      </c>
      <c r="E1417" s="82" t="s">
        <v>4041</v>
      </c>
    </row>
    <row r="1418" spans="1:5" ht="13.5" customHeight="1">
      <c r="A1418" s="82" t="s">
        <v>2545</v>
      </c>
      <c r="B1418" s="82" t="s">
        <v>3853</v>
      </c>
      <c r="C1418" s="82" t="s">
        <v>2928</v>
      </c>
      <c r="D1418" s="82" t="s">
        <v>2548</v>
      </c>
      <c r="E1418" s="82" t="s">
        <v>4042</v>
      </c>
    </row>
    <row r="1419" spans="1:5" ht="13.5" customHeight="1">
      <c r="A1419" s="82" t="s">
        <v>2545</v>
      </c>
      <c r="B1419" s="82" t="s">
        <v>3853</v>
      </c>
      <c r="C1419" s="82" t="s">
        <v>2948</v>
      </c>
      <c r="D1419" s="82" t="s">
        <v>607</v>
      </c>
      <c r="E1419" s="82" t="s">
        <v>4043</v>
      </c>
    </row>
    <row r="1420" spans="1:5" ht="13.5" customHeight="1">
      <c r="A1420" s="82" t="s">
        <v>2545</v>
      </c>
      <c r="B1420" s="82" t="s">
        <v>3853</v>
      </c>
      <c r="C1420" s="82" t="s">
        <v>2928</v>
      </c>
      <c r="D1420" s="82" t="s">
        <v>2552</v>
      </c>
      <c r="E1420" s="82" t="s">
        <v>4044</v>
      </c>
    </row>
    <row r="1421" spans="1:5" ht="13.5" customHeight="1">
      <c r="A1421" s="82" t="s">
        <v>2545</v>
      </c>
      <c r="B1421" s="82" t="s">
        <v>3853</v>
      </c>
      <c r="C1421" s="82" t="s">
        <v>2948</v>
      </c>
      <c r="D1421" s="82" t="s">
        <v>4045</v>
      </c>
      <c r="E1421" s="82" t="s">
        <v>4046</v>
      </c>
    </row>
    <row r="1422" spans="1:5" ht="13.5" customHeight="1">
      <c r="A1422" s="82" t="s">
        <v>2545</v>
      </c>
      <c r="B1422" s="82" t="s">
        <v>3853</v>
      </c>
      <c r="C1422" s="82" t="s">
        <v>2928</v>
      </c>
      <c r="D1422" s="82" t="s">
        <v>2583</v>
      </c>
      <c r="E1422" s="82" t="s">
        <v>4047</v>
      </c>
    </row>
    <row r="1423" spans="1:5" ht="13.5" customHeight="1">
      <c r="A1423" s="82" t="s">
        <v>2545</v>
      </c>
      <c r="B1423" s="82" t="s">
        <v>3853</v>
      </c>
      <c r="C1423" s="82" t="s">
        <v>2928</v>
      </c>
      <c r="D1423" s="82" t="s">
        <v>3858</v>
      </c>
      <c r="E1423" s="82" t="s">
        <v>4048</v>
      </c>
    </row>
    <row r="1424" spans="1:5" ht="13.5" customHeight="1">
      <c r="A1424" s="82" t="s">
        <v>2545</v>
      </c>
      <c r="B1424" s="82" t="s">
        <v>3853</v>
      </c>
      <c r="C1424" s="82" t="s">
        <v>2928</v>
      </c>
      <c r="D1424" s="82" t="s">
        <v>2564</v>
      </c>
      <c r="E1424" s="82" t="s">
        <v>4049</v>
      </c>
    </row>
    <row r="1425" spans="1:5" ht="13.5" customHeight="1">
      <c r="A1425" s="82" t="s">
        <v>2545</v>
      </c>
      <c r="B1425" s="82" t="s">
        <v>3853</v>
      </c>
      <c r="C1425" s="82" t="s">
        <v>2928</v>
      </c>
      <c r="D1425" s="82" t="s">
        <v>2560</v>
      </c>
      <c r="E1425" s="82" t="s">
        <v>4050</v>
      </c>
    </row>
    <row r="1426" spans="1:5" ht="13.5" customHeight="1">
      <c r="A1426" s="82" t="s">
        <v>2545</v>
      </c>
      <c r="B1426" s="82" t="s">
        <v>3853</v>
      </c>
      <c r="C1426" s="82" t="s">
        <v>2928</v>
      </c>
      <c r="D1426" s="82" t="s">
        <v>2562</v>
      </c>
      <c r="E1426" s="82" t="s">
        <v>4051</v>
      </c>
    </row>
    <row r="1427" spans="1:5" ht="13.5" customHeight="1">
      <c r="A1427" s="82" t="s">
        <v>2545</v>
      </c>
      <c r="B1427" s="82" t="s">
        <v>3853</v>
      </c>
      <c r="C1427" s="82" t="s">
        <v>2928</v>
      </c>
      <c r="D1427" s="82" t="s">
        <v>2566</v>
      </c>
      <c r="E1427" s="82" t="s">
        <v>4052</v>
      </c>
    </row>
    <row r="1428" spans="1:5" ht="13.5" customHeight="1">
      <c r="A1428" s="82" t="s">
        <v>2545</v>
      </c>
      <c r="B1428" s="82" t="s">
        <v>3853</v>
      </c>
      <c r="C1428" s="82" t="s">
        <v>2928</v>
      </c>
      <c r="D1428" s="82" t="s">
        <v>2572</v>
      </c>
      <c r="E1428" s="82" t="s">
        <v>4053</v>
      </c>
    </row>
    <row r="1429" spans="1:5" ht="13.5" customHeight="1">
      <c r="A1429" s="82" t="s">
        <v>2545</v>
      </c>
      <c r="B1429" s="82" t="s">
        <v>3853</v>
      </c>
      <c r="C1429" s="82" t="s">
        <v>2928</v>
      </c>
      <c r="D1429" s="82" t="s">
        <v>2574</v>
      </c>
      <c r="E1429" s="82" t="s">
        <v>4054</v>
      </c>
    </row>
    <row r="1430" spans="1:5" ht="13.5" customHeight="1">
      <c r="A1430" s="82" t="s">
        <v>2545</v>
      </c>
      <c r="B1430" s="82" t="s">
        <v>3853</v>
      </c>
      <c r="C1430" s="82" t="s">
        <v>2928</v>
      </c>
      <c r="D1430" s="82" t="s">
        <v>2568</v>
      </c>
      <c r="E1430" s="82" t="s">
        <v>4055</v>
      </c>
    </row>
    <row r="1431" spans="1:5" ht="13.5" customHeight="1">
      <c r="A1431" s="82" t="s">
        <v>2545</v>
      </c>
      <c r="B1431" s="82" t="s">
        <v>3853</v>
      </c>
      <c r="C1431" s="82" t="s">
        <v>2928</v>
      </c>
      <c r="D1431" s="82" t="s">
        <v>2570</v>
      </c>
      <c r="E1431" s="82" t="s">
        <v>4056</v>
      </c>
    </row>
    <row r="1432" spans="1:5" ht="13.5" customHeight="1">
      <c r="A1432" s="82" t="s">
        <v>2545</v>
      </c>
      <c r="B1432" s="82" t="s">
        <v>3853</v>
      </c>
      <c r="C1432" s="82" t="s">
        <v>2948</v>
      </c>
      <c r="D1432" s="82" t="s">
        <v>2672</v>
      </c>
      <c r="E1432" s="82" t="s">
        <v>4057</v>
      </c>
    </row>
    <row r="1433" spans="1:5" ht="13.5" customHeight="1">
      <c r="A1433" s="82" t="s">
        <v>2545</v>
      </c>
      <c r="B1433" s="82" t="s">
        <v>3853</v>
      </c>
      <c r="C1433" s="82" t="s">
        <v>2948</v>
      </c>
      <c r="D1433" s="82" t="s">
        <v>2576</v>
      </c>
      <c r="E1433" s="82" t="s">
        <v>4058</v>
      </c>
    </row>
    <row r="1434" spans="1:5" ht="13.5" customHeight="1">
      <c r="A1434" s="82" t="s">
        <v>2545</v>
      </c>
      <c r="B1434" s="82" t="s">
        <v>3853</v>
      </c>
      <c r="C1434" s="82" t="s">
        <v>2928</v>
      </c>
      <c r="D1434" s="82" t="s">
        <v>635</v>
      </c>
      <c r="E1434" s="82" t="s">
        <v>4059</v>
      </c>
    </row>
    <row r="1435" spans="1:5" ht="13.5" customHeight="1">
      <c r="A1435" s="82" t="s">
        <v>2545</v>
      </c>
      <c r="B1435" s="82" t="s">
        <v>3853</v>
      </c>
      <c r="C1435" s="82" t="s">
        <v>2928</v>
      </c>
      <c r="D1435" s="82" t="s">
        <v>2579</v>
      </c>
      <c r="E1435" s="82" t="s">
        <v>4060</v>
      </c>
    </row>
    <row r="1436" spans="1:5" ht="13.5" customHeight="1">
      <c r="A1436" s="82" t="s">
        <v>2545</v>
      </c>
      <c r="B1436" s="82" t="s">
        <v>3853</v>
      </c>
      <c r="C1436" s="82" t="s">
        <v>2928</v>
      </c>
      <c r="D1436" s="82" t="s">
        <v>3872</v>
      </c>
      <c r="E1436" s="82" t="s">
        <v>4061</v>
      </c>
    </row>
    <row r="1437" spans="1:5" ht="13.5" customHeight="1">
      <c r="A1437" s="82" t="s">
        <v>2545</v>
      </c>
      <c r="B1437" s="82" t="s">
        <v>3853</v>
      </c>
      <c r="C1437" s="82" t="s">
        <v>2928</v>
      </c>
      <c r="D1437" s="82" t="s">
        <v>2585</v>
      </c>
      <c r="E1437" s="82" t="s">
        <v>4062</v>
      </c>
    </row>
    <row r="1438" spans="1:5" ht="13.5" customHeight="1">
      <c r="A1438" s="82" t="s">
        <v>2545</v>
      </c>
      <c r="B1438" s="82" t="s">
        <v>3853</v>
      </c>
      <c r="C1438" s="82" t="s">
        <v>4063</v>
      </c>
      <c r="D1438" s="82" t="s">
        <v>2548</v>
      </c>
      <c r="E1438" s="82" t="s">
        <v>4064</v>
      </c>
    </row>
    <row r="1439" spans="1:5" ht="13.5" customHeight="1">
      <c r="A1439" s="82" t="s">
        <v>2545</v>
      </c>
      <c r="B1439" s="82" t="s">
        <v>3853</v>
      </c>
      <c r="C1439" s="82" t="s">
        <v>4063</v>
      </c>
      <c r="D1439" s="82" t="s">
        <v>2550</v>
      </c>
      <c r="E1439" s="82" t="s">
        <v>4065</v>
      </c>
    </row>
    <row r="1440" spans="1:5" ht="13.5" customHeight="1">
      <c r="A1440" s="82" t="s">
        <v>2545</v>
      </c>
      <c r="B1440" s="82" t="s">
        <v>3853</v>
      </c>
      <c r="C1440" s="82" t="s">
        <v>4063</v>
      </c>
      <c r="D1440" s="82" t="s">
        <v>2552</v>
      </c>
      <c r="E1440" s="82" t="s">
        <v>4066</v>
      </c>
    </row>
    <row r="1441" spans="1:5" ht="13.5" customHeight="1">
      <c r="A1441" s="82" t="s">
        <v>2545</v>
      </c>
      <c r="B1441" s="82" t="s">
        <v>3853</v>
      </c>
      <c r="C1441" s="82" t="s">
        <v>4063</v>
      </c>
      <c r="D1441" s="82" t="s">
        <v>2554</v>
      </c>
      <c r="E1441" s="82" t="s">
        <v>4067</v>
      </c>
    </row>
    <row r="1442" spans="1:5" ht="13.5" customHeight="1">
      <c r="A1442" s="82" t="s">
        <v>2545</v>
      </c>
      <c r="B1442" s="82" t="s">
        <v>3853</v>
      </c>
      <c r="C1442" s="82" t="s">
        <v>4063</v>
      </c>
      <c r="D1442" s="82" t="s">
        <v>2583</v>
      </c>
      <c r="E1442" s="82" t="s">
        <v>4068</v>
      </c>
    </row>
    <row r="1443" spans="1:5" ht="13.5" customHeight="1">
      <c r="A1443" s="82" t="s">
        <v>2545</v>
      </c>
      <c r="B1443" s="82" t="s">
        <v>3853</v>
      </c>
      <c r="C1443" s="82" t="s">
        <v>4063</v>
      </c>
      <c r="D1443" s="82" t="s">
        <v>3858</v>
      </c>
      <c r="E1443" s="82" t="s">
        <v>4069</v>
      </c>
    </row>
    <row r="1444" spans="1:5" ht="13.5" customHeight="1">
      <c r="A1444" s="82" t="s">
        <v>2545</v>
      </c>
      <c r="B1444" s="82" t="s">
        <v>3853</v>
      </c>
      <c r="C1444" s="82" t="s">
        <v>4063</v>
      </c>
      <c r="D1444" s="82" t="s">
        <v>2564</v>
      </c>
      <c r="E1444" s="82" t="s">
        <v>4070</v>
      </c>
    </row>
    <row r="1445" spans="1:5" ht="13.5" customHeight="1">
      <c r="A1445" s="82" t="s">
        <v>2545</v>
      </c>
      <c r="B1445" s="82" t="s">
        <v>3853</v>
      </c>
      <c r="C1445" s="82" t="s">
        <v>4063</v>
      </c>
      <c r="D1445" s="82" t="s">
        <v>2560</v>
      </c>
      <c r="E1445" s="82" t="s">
        <v>4071</v>
      </c>
    </row>
    <row r="1446" spans="1:5" ht="13.5" customHeight="1">
      <c r="A1446" s="82" t="s">
        <v>2545</v>
      </c>
      <c r="B1446" s="82" t="s">
        <v>3853</v>
      </c>
      <c r="C1446" s="82" t="s">
        <v>4063</v>
      </c>
      <c r="D1446" s="82" t="s">
        <v>2562</v>
      </c>
      <c r="E1446" s="82" t="s">
        <v>4072</v>
      </c>
    </row>
    <row r="1447" spans="1:5" ht="13.5" customHeight="1">
      <c r="A1447" s="82" t="s">
        <v>2545</v>
      </c>
      <c r="B1447" s="82" t="s">
        <v>3853</v>
      </c>
      <c r="C1447" s="82" t="s">
        <v>4063</v>
      </c>
      <c r="D1447" s="82" t="s">
        <v>2566</v>
      </c>
      <c r="E1447" s="82" t="s">
        <v>4073</v>
      </c>
    </row>
    <row r="1448" spans="1:5" ht="13.5" customHeight="1">
      <c r="A1448" s="82" t="s">
        <v>2545</v>
      </c>
      <c r="B1448" s="82" t="s">
        <v>3853</v>
      </c>
      <c r="C1448" s="82" t="s">
        <v>4063</v>
      </c>
      <c r="D1448" s="82" t="s">
        <v>2572</v>
      </c>
      <c r="E1448" s="82" t="s">
        <v>4074</v>
      </c>
    </row>
    <row r="1449" spans="1:5" ht="13.5" customHeight="1">
      <c r="A1449" s="82" t="s">
        <v>2545</v>
      </c>
      <c r="B1449" s="82" t="s">
        <v>3853</v>
      </c>
      <c r="C1449" s="82" t="s">
        <v>4063</v>
      </c>
      <c r="D1449" s="82" t="s">
        <v>2574</v>
      </c>
      <c r="E1449" s="82" t="s">
        <v>4075</v>
      </c>
    </row>
    <row r="1450" spans="1:5" ht="13.5" customHeight="1">
      <c r="A1450" s="82" t="s">
        <v>2545</v>
      </c>
      <c r="B1450" s="82" t="s">
        <v>3853</v>
      </c>
      <c r="C1450" s="82" t="s">
        <v>4063</v>
      </c>
      <c r="D1450" s="82" t="s">
        <v>2568</v>
      </c>
      <c r="E1450" s="82" t="s">
        <v>4076</v>
      </c>
    </row>
    <row r="1451" spans="1:5" ht="13.5" customHeight="1">
      <c r="A1451" s="82" t="s">
        <v>2545</v>
      </c>
      <c r="B1451" s="82" t="s">
        <v>3853</v>
      </c>
      <c r="C1451" s="82" t="s">
        <v>4063</v>
      </c>
      <c r="D1451" s="82" t="s">
        <v>2570</v>
      </c>
      <c r="E1451" s="82" t="s">
        <v>4077</v>
      </c>
    </row>
    <row r="1452" spans="1:5" ht="13.5" customHeight="1">
      <c r="A1452" s="82" t="s">
        <v>2545</v>
      </c>
      <c r="B1452" s="82" t="s">
        <v>3853</v>
      </c>
      <c r="C1452" s="82" t="s">
        <v>4063</v>
      </c>
      <c r="D1452" s="82" t="s">
        <v>2581</v>
      </c>
      <c r="E1452" s="82" t="s">
        <v>4078</v>
      </c>
    </row>
    <row r="1453" spans="1:5" ht="13.5" customHeight="1">
      <c r="A1453" s="82" t="s">
        <v>2545</v>
      </c>
      <c r="B1453" s="82" t="s">
        <v>3853</v>
      </c>
      <c r="C1453" s="82" t="s">
        <v>4063</v>
      </c>
      <c r="D1453" s="82" t="s">
        <v>2576</v>
      </c>
      <c r="E1453" s="82" t="s">
        <v>4079</v>
      </c>
    </row>
    <row r="1454" spans="1:5" ht="13.5" customHeight="1">
      <c r="A1454" s="82" t="s">
        <v>2545</v>
      </c>
      <c r="B1454" s="82" t="s">
        <v>3853</v>
      </c>
      <c r="C1454" s="82" t="s">
        <v>4063</v>
      </c>
      <c r="D1454" s="82" t="s">
        <v>635</v>
      </c>
      <c r="E1454" s="82" t="s">
        <v>4080</v>
      </c>
    </row>
    <row r="1455" spans="1:5" ht="13.5" customHeight="1">
      <c r="A1455" s="82" t="s">
        <v>2545</v>
      </c>
      <c r="B1455" s="82" t="s">
        <v>3853</v>
      </c>
      <c r="C1455" s="82" t="s">
        <v>4063</v>
      </c>
      <c r="D1455" s="82" t="s">
        <v>2579</v>
      </c>
      <c r="E1455" s="82" t="s">
        <v>4081</v>
      </c>
    </row>
    <row r="1456" spans="1:5" ht="13.5" customHeight="1">
      <c r="A1456" s="82" t="s">
        <v>2545</v>
      </c>
      <c r="B1456" s="82" t="s">
        <v>3853</v>
      </c>
      <c r="C1456" s="82" t="s">
        <v>4063</v>
      </c>
      <c r="D1456" s="82" t="s">
        <v>3872</v>
      </c>
      <c r="E1456" s="82" t="s">
        <v>4082</v>
      </c>
    </row>
    <row r="1457" spans="1:5" ht="13.5" customHeight="1">
      <c r="A1457" s="82" t="s">
        <v>2545</v>
      </c>
      <c r="B1457" s="82" t="s">
        <v>3853</v>
      </c>
      <c r="C1457" s="82" t="s">
        <v>4063</v>
      </c>
      <c r="D1457" s="82" t="s">
        <v>2585</v>
      </c>
      <c r="E1457" s="82" t="s">
        <v>4083</v>
      </c>
    </row>
    <row r="1458" spans="1:5" ht="13.5" customHeight="1">
      <c r="A1458" s="82" t="s">
        <v>2545</v>
      </c>
      <c r="B1458" s="82" t="s">
        <v>3850</v>
      </c>
      <c r="C1458" s="82" t="s">
        <v>635</v>
      </c>
      <c r="D1458" s="82" t="s">
        <v>635</v>
      </c>
      <c r="E1458" s="82" t="s">
        <v>4084</v>
      </c>
    </row>
    <row r="1459" spans="1:5" ht="13.5" customHeight="1">
      <c r="A1459" s="82" t="s">
        <v>2545</v>
      </c>
      <c r="B1459" s="82" t="s">
        <v>4085</v>
      </c>
      <c r="C1459" s="90" t="s">
        <v>2886</v>
      </c>
      <c r="D1459" s="82" t="s">
        <v>2548</v>
      </c>
      <c r="E1459" s="82" t="s">
        <v>4086</v>
      </c>
    </row>
    <row r="1460" spans="1:5" ht="13.5" customHeight="1">
      <c r="A1460" s="82" t="s">
        <v>2545</v>
      </c>
      <c r="B1460" s="82" t="s">
        <v>4087</v>
      </c>
      <c r="C1460" s="90" t="s">
        <v>2886</v>
      </c>
      <c r="D1460" s="82" t="s">
        <v>2550</v>
      </c>
      <c r="E1460" s="82" t="s">
        <v>4088</v>
      </c>
    </row>
    <row r="1461" spans="1:5" ht="13.5" customHeight="1">
      <c r="A1461" s="82" t="s">
        <v>2545</v>
      </c>
      <c r="B1461" s="82" t="s">
        <v>4087</v>
      </c>
      <c r="C1461" s="90" t="s">
        <v>2886</v>
      </c>
      <c r="D1461" s="82" t="s">
        <v>2552</v>
      </c>
      <c r="E1461" s="82" t="s">
        <v>4089</v>
      </c>
    </row>
    <row r="1462" spans="1:5" ht="13.5" customHeight="1">
      <c r="A1462" s="82" t="s">
        <v>2545</v>
      </c>
      <c r="B1462" s="82" t="s">
        <v>4087</v>
      </c>
      <c r="C1462" s="90" t="s">
        <v>2886</v>
      </c>
      <c r="D1462" s="82" t="s">
        <v>2554</v>
      </c>
      <c r="E1462" s="82" t="s">
        <v>4090</v>
      </c>
    </row>
    <row r="1463" spans="1:5" ht="13.5" customHeight="1">
      <c r="A1463" s="82" t="s">
        <v>2545</v>
      </c>
      <c r="B1463" s="82" t="s">
        <v>4087</v>
      </c>
      <c r="C1463" s="90" t="s">
        <v>2886</v>
      </c>
      <c r="D1463" s="82" t="s">
        <v>2583</v>
      </c>
      <c r="E1463" s="82" t="s">
        <v>4091</v>
      </c>
    </row>
    <row r="1464" spans="1:5" ht="13.5" customHeight="1">
      <c r="A1464" s="82" t="s">
        <v>2545</v>
      </c>
      <c r="B1464" s="82" t="s">
        <v>4087</v>
      </c>
      <c r="C1464" s="90" t="s">
        <v>2886</v>
      </c>
      <c r="D1464" s="82" t="s">
        <v>3858</v>
      </c>
      <c r="E1464" s="82" t="s">
        <v>4092</v>
      </c>
    </row>
    <row r="1465" spans="1:5" ht="13.5" customHeight="1">
      <c r="A1465" s="82" t="s">
        <v>2545</v>
      </c>
      <c r="B1465" s="82" t="s">
        <v>4087</v>
      </c>
      <c r="C1465" s="90" t="s">
        <v>2886</v>
      </c>
      <c r="D1465" s="82" t="s">
        <v>2564</v>
      </c>
      <c r="E1465" s="82" t="s">
        <v>4093</v>
      </c>
    </row>
    <row r="1466" spans="1:5" ht="13.5" customHeight="1">
      <c r="A1466" s="82" t="s">
        <v>2545</v>
      </c>
      <c r="B1466" s="82" t="s">
        <v>4087</v>
      </c>
      <c r="C1466" s="90" t="s">
        <v>2886</v>
      </c>
      <c r="D1466" s="82" t="s">
        <v>2560</v>
      </c>
      <c r="E1466" s="82" t="s">
        <v>4094</v>
      </c>
    </row>
    <row r="1467" spans="1:5" ht="13.5" customHeight="1">
      <c r="A1467" s="82" t="s">
        <v>2545</v>
      </c>
      <c r="B1467" s="82" t="s">
        <v>4087</v>
      </c>
      <c r="C1467" s="90" t="s">
        <v>2886</v>
      </c>
      <c r="D1467" s="82" t="s">
        <v>2562</v>
      </c>
      <c r="E1467" s="82" t="s">
        <v>4095</v>
      </c>
    </row>
    <row r="1468" spans="1:5" ht="13.5" customHeight="1">
      <c r="A1468" s="82" t="s">
        <v>2545</v>
      </c>
      <c r="B1468" s="82" t="s">
        <v>4087</v>
      </c>
      <c r="C1468" s="90" t="s">
        <v>2886</v>
      </c>
      <c r="D1468" s="82" t="s">
        <v>2566</v>
      </c>
      <c r="E1468" s="82" t="s">
        <v>4096</v>
      </c>
    </row>
    <row r="1469" spans="1:5" ht="13.5" customHeight="1">
      <c r="A1469" s="82" t="s">
        <v>2545</v>
      </c>
      <c r="B1469" s="82" t="s">
        <v>4087</v>
      </c>
      <c r="C1469" s="90" t="s">
        <v>2886</v>
      </c>
      <c r="D1469" s="82" t="s">
        <v>2572</v>
      </c>
      <c r="E1469" s="82" t="s">
        <v>4097</v>
      </c>
    </row>
    <row r="1470" spans="1:5" ht="13.5" customHeight="1">
      <c r="A1470" s="82" t="s">
        <v>2545</v>
      </c>
      <c r="B1470" s="82" t="s">
        <v>4087</v>
      </c>
      <c r="C1470" s="90" t="s">
        <v>2886</v>
      </c>
      <c r="D1470" s="82" t="s">
        <v>2574</v>
      </c>
      <c r="E1470" s="82" t="s">
        <v>4098</v>
      </c>
    </row>
    <row r="1471" spans="1:5" ht="13.5" customHeight="1">
      <c r="A1471" s="82" t="s">
        <v>2545</v>
      </c>
      <c r="B1471" s="82" t="s">
        <v>4087</v>
      </c>
      <c r="C1471" s="90" t="s">
        <v>2886</v>
      </c>
      <c r="D1471" s="82" t="s">
        <v>2568</v>
      </c>
      <c r="E1471" s="82" t="s">
        <v>4099</v>
      </c>
    </row>
    <row r="1472" spans="1:5" ht="13.5" customHeight="1">
      <c r="A1472" s="82" t="s">
        <v>2545</v>
      </c>
      <c r="B1472" s="82" t="s">
        <v>4087</v>
      </c>
      <c r="C1472" s="90" t="s">
        <v>2886</v>
      </c>
      <c r="D1472" s="82" t="s">
        <v>2570</v>
      </c>
      <c r="E1472" s="82" t="s">
        <v>4100</v>
      </c>
    </row>
    <row r="1473" spans="1:5" ht="13.5" customHeight="1">
      <c r="A1473" s="82" t="s">
        <v>2545</v>
      </c>
      <c r="B1473" s="82" t="s">
        <v>4087</v>
      </c>
      <c r="C1473" s="90" t="s">
        <v>2886</v>
      </c>
      <c r="D1473" s="82" t="s">
        <v>2581</v>
      </c>
      <c r="E1473" s="82" t="s">
        <v>4101</v>
      </c>
    </row>
    <row r="1474" spans="1:5" ht="13.5" customHeight="1">
      <c r="A1474" s="82" t="s">
        <v>2545</v>
      </c>
      <c r="B1474" s="82" t="s">
        <v>4087</v>
      </c>
      <c r="C1474" s="90" t="s">
        <v>2886</v>
      </c>
      <c r="D1474" s="82" t="s">
        <v>2576</v>
      </c>
      <c r="E1474" s="82" t="s">
        <v>4102</v>
      </c>
    </row>
    <row r="1475" spans="1:5" ht="13.5" customHeight="1">
      <c r="A1475" s="82" t="s">
        <v>2545</v>
      </c>
      <c r="B1475" s="82" t="s">
        <v>4087</v>
      </c>
      <c r="C1475" s="90" t="s">
        <v>2886</v>
      </c>
      <c r="D1475" s="82" t="s">
        <v>635</v>
      </c>
      <c r="E1475" s="82" t="s">
        <v>4103</v>
      </c>
    </row>
    <row r="1476" spans="1:5" ht="13.5" customHeight="1">
      <c r="A1476" s="82" t="s">
        <v>2545</v>
      </c>
      <c r="B1476" s="82" t="s">
        <v>4087</v>
      </c>
      <c r="C1476" s="90" t="s">
        <v>2886</v>
      </c>
      <c r="D1476" s="82" t="s">
        <v>2579</v>
      </c>
      <c r="E1476" s="82" t="s">
        <v>4104</v>
      </c>
    </row>
    <row r="1477" spans="1:5" ht="13.5" customHeight="1">
      <c r="A1477" s="82" t="s">
        <v>2545</v>
      </c>
      <c r="B1477" s="82" t="s">
        <v>4087</v>
      </c>
      <c r="C1477" s="90" t="s">
        <v>2886</v>
      </c>
      <c r="D1477" s="82" t="s">
        <v>3872</v>
      </c>
      <c r="E1477" s="82" t="s">
        <v>4105</v>
      </c>
    </row>
    <row r="1478" spans="1:5" ht="13.5" customHeight="1">
      <c r="A1478" s="82" t="s">
        <v>2545</v>
      </c>
      <c r="B1478" s="82" t="s">
        <v>4087</v>
      </c>
      <c r="C1478" s="90" t="s">
        <v>2886</v>
      </c>
      <c r="D1478" s="82" t="s">
        <v>2585</v>
      </c>
      <c r="E1478" s="82" t="s">
        <v>4106</v>
      </c>
    </row>
    <row r="1479" spans="1:5" ht="13.5" customHeight="1">
      <c r="A1479" s="82" t="s">
        <v>2545</v>
      </c>
      <c r="B1479" s="82" t="s">
        <v>4087</v>
      </c>
      <c r="C1479" s="82" t="s">
        <v>4107</v>
      </c>
      <c r="D1479" s="82" t="s">
        <v>3959</v>
      </c>
      <c r="E1479" s="82" t="s">
        <v>4108</v>
      </c>
    </row>
    <row r="1480" spans="1:5" ht="13.5" customHeight="1">
      <c r="A1480" s="82" t="s">
        <v>2545</v>
      </c>
      <c r="B1480" s="82" t="s">
        <v>4087</v>
      </c>
      <c r="C1480" s="82" t="s">
        <v>3120</v>
      </c>
      <c r="D1480" s="82" t="s">
        <v>2550</v>
      </c>
      <c r="E1480" s="82" t="s">
        <v>4109</v>
      </c>
    </row>
    <row r="1481" spans="1:5" ht="13.5" customHeight="1">
      <c r="A1481" s="82" t="s">
        <v>2545</v>
      </c>
      <c r="B1481" s="82" t="s">
        <v>4087</v>
      </c>
      <c r="C1481" s="82" t="s">
        <v>3120</v>
      </c>
      <c r="D1481" s="82" t="s">
        <v>2552</v>
      </c>
      <c r="E1481" s="82" t="s">
        <v>4110</v>
      </c>
    </row>
    <row r="1482" spans="1:5" ht="13.5" customHeight="1">
      <c r="A1482" s="82" t="s">
        <v>2545</v>
      </c>
      <c r="B1482" s="82" t="s">
        <v>4087</v>
      </c>
      <c r="C1482" s="82" t="s">
        <v>3120</v>
      </c>
      <c r="D1482" s="82" t="s">
        <v>2554</v>
      </c>
      <c r="E1482" s="82" t="s">
        <v>4111</v>
      </c>
    </row>
    <row r="1483" spans="1:5" ht="13.5" customHeight="1">
      <c r="A1483" s="82" t="s">
        <v>2545</v>
      </c>
      <c r="B1483" s="82" t="s">
        <v>4087</v>
      </c>
      <c r="C1483" s="82" t="s">
        <v>3120</v>
      </c>
      <c r="D1483" s="82" t="s">
        <v>2583</v>
      </c>
      <c r="E1483" s="82" t="s">
        <v>4112</v>
      </c>
    </row>
    <row r="1484" spans="1:5" ht="13.5" customHeight="1">
      <c r="A1484" s="82" t="s">
        <v>2545</v>
      </c>
      <c r="B1484" s="82" t="s">
        <v>4087</v>
      </c>
      <c r="C1484" s="82" t="s">
        <v>3120</v>
      </c>
      <c r="D1484" s="82" t="s">
        <v>3858</v>
      </c>
      <c r="E1484" s="82" t="s">
        <v>4113</v>
      </c>
    </row>
    <row r="1485" spans="1:5" ht="13.5" customHeight="1">
      <c r="A1485" s="82" t="s">
        <v>2545</v>
      </c>
      <c r="B1485" s="82" t="s">
        <v>4087</v>
      </c>
      <c r="C1485" s="82" t="s">
        <v>3120</v>
      </c>
      <c r="D1485" s="82" t="s">
        <v>2564</v>
      </c>
      <c r="E1485" s="82" t="s">
        <v>4114</v>
      </c>
    </row>
    <row r="1486" spans="1:5" ht="13.5" customHeight="1">
      <c r="A1486" s="82" t="s">
        <v>2545</v>
      </c>
      <c r="B1486" s="82" t="s">
        <v>4087</v>
      </c>
      <c r="C1486" s="82" t="s">
        <v>3120</v>
      </c>
      <c r="D1486" s="82" t="s">
        <v>2560</v>
      </c>
      <c r="E1486" s="82" t="s">
        <v>4115</v>
      </c>
    </row>
    <row r="1487" spans="1:5" ht="13.5" customHeight="1">
      <c r="A1487" s="82" t="s">
        <v>2545</v>
      </c>
      <c r="B1487" s="82" t="s">
        <v>4087</v>
      </c>
      <c r="C1487" s="82" t="s">
        <v>3120</v>
      </c>
      <c r="D1487" s="82" t="s">
        <v>2562</v>
      </c>
      <c r="E1487" s="82" t="s">
        <v>4116</v>
      </c>
    </row>
    <row r="1488" spans="1:5" ht="13.5" customHeight="1">
      <c r="A1488" s="82" t="s">
        <v>2545</v>
      </c>
      <c r="B1488" s="82" t="s">
        <v>4087</v>
      </c>
      <c r="C1488" s="82" t="s">
        <v>3120</v>
      </c>
      <c r="D1488" s="82" t="s">
        <v>2566</v>
      </c>
      <c r="E1488" s="82" t="s">
        <v>4117</v>
      </c>
    </row>
    <row r="1489" spans="1:5" ht="13.5" customHeight="1">
      <c r="A1489" s="82" t="s">
        <v>2545</v>
      </c>
      <c r="B1489" s="82" t="s">
        <v>4087</v>
      </c>
      <c r="C1489" s="82" t="s">
        <v>3120</v>
      </c>
      <c r="D1489" s="82" t="s">
        <v>2572</v>
      </c>
      <c r="E1489" s="82" t="s">
        <v>4118</v>
      </c>
    </row>
    <row r="1490" spans="1:5" ht="13.5" customHeight="1">
      <c r="A1490" s="82" t="s">
        <v>2545</v>
      </c>
      <c r="B1490" s="82" t="s">
        <v>4087</v>
      </c>
      <c r="C1490" s="82" t="s">
        <v>3120</v>
      </c>
      <c r="D1490" s="82" t="s">
        <v>2574</v>
      </c>
      <c r="E1490" s="82" t="s">
        <v>4119</v>
      </c>
    </row>
    <row r="1491" spans="1:5" ht="13.5" customHeight="1">
      <c r="A1491" s="82" t="s">
        <v>2545</v>
      </c>
      <c r="B1491" s="82" t="s">
        <v>4087</v>
      </c>
      <c r="C1491" s="82" t="s">
        <v>3120</v>
      </c>
      <c r="D1491" s="82" t="s">
        <v>2568</v>
      </c>
      <c r="E1491" s="82" t="s">
        <v>4120</v>
      </c>
    </row>
    <row r="1492" spans="1:5" ht="13.5" customHeight="1">
      <c r="A1492" s="82" t="s">
        <v>2545</v>
      </c>
      <c r="B1492" s="82" t="s">
        <v>4087</v>
      </c>
      <c r="C1492" s="82" t="s">
        <v>3120</v>
      </c>
      <c r="D1492" s="82" t="s">
        <v>2570</v>
      </c>
      <c r="E1492" s="82" t="s">
        <v>4121</v>
      </c>
    </row>
    <row r="1493" spans="1:5" ht="13.5" customHeight="1">
      <c r="A1493" s="82" t="s">
        <v>2545</v>
      </c>
      <c r="B1493" s="82" t="s">
        <v>4087</v>
      </c>
      <c r="C1493" s="82" t="s">
        <v>3120</v>
      </c>
      <c r="D1493" s="82" t="s">
        <v>2581</v>
      </c>
      <c r="E1493" s="82" t="s">
        <v>4122</v>
      </c>
    </row>
    <row r="1494" spans="1:5" ht="13.5" customHeight="1">
      <c r="A1494" s="82" t="s">
        <v>2545</v>
      </c>
      <c r="B1494" s="82" t="s">
        <v>4087</v>
      </c>
      <c r="C1494" s="82" t="s">
        <v>3120</v>
      </c>
      <c r="D1494" s="82" t="s">
        <v>2576</v>
      </c>
      <c r="E1494" s="82" t="s">
        <v>4123</v>
      </c>
    </row>
    <row r="1495" spans="1:5" ht="13.5" customHeight="1">
      <c r="A1495" s="82" t="s">
        <v>2545</v>
      </c>
      <c r="B1495" s="82" t="s">
        <v>4087</v>
      </c>
      <c r="C1495" s="82" t="s">
        <v>3120</v>
      </c>
      <c r="D1495" s="82" t="s">
        <v>635</v>
      </c>
      <c r="E1495" s="82" t="s">
        <v>4124</v>
      </c>
    </row>
    <row r="1496" spans="1:5" ht="13.5" customHeight="1">
      <c r="A1496" s="82" t="s">
        <v>2545</v>
      </c>
      <c r="B1496" s="82" t="s">
        <v>4087</v>
      </c>
      <c r="C1496" s="82" t="s">
        <v>3120</v>
      </c>
      <c r="D1496" s="82" t="s">
        <v>2579</v>
      </c>
      <c r="E1496" s="82" t="s">
        <v>4125</v>
      </c>
    </row>
    <row r="1497" spans="1:5" ht="13.5" customHeight="1">
      <c r="A1497" s="82" t="s">
        <v>2545</v>
      </c>
      <c r="B1497" s="82" t="s">
        <v>4087</v>
      </c>
      <c r="C1497" s="82" t="s">
        <v>3120</v>
      </c>
      <c r="D1497" s="82" t="s">
        <v>3872</v>
      </c>
      <c r="E1497" s="82" t="s">
        <v>4126</v>
      </c>
    </row>
    <row r="1498" spans="1:5" ht="13.5" customHeight="1">
      <c r="A1498" s="82" t="s">
        <v>2545</v>
      </c>
      <c r="B1498" s="82" t="s">
        <v>4087</v>
      </c>
      <c r="C1498" s="82" t="s">
        <v>3120</v>
      </c>
      <c r="D1498" s="82" t="s">
        <v>2585</v>
      </c>
      <c r="E1498" s="82" t="s">
        <v>4127</v>
      </c>
    </row>
    <row r="1499" spans="1:5" ht="13.5" customHeight="1">
      <c r="A1499" s="82" t="s">
        <v>2545</v>
      </c>
      <c r="B1499" s="82" t="s">
        <v>4087</v>
      </c>
      <c r="C1499" s="82" t="s">
        <v>4128</v>
      </c>
      <c r="D1499" s="82" t="s">
        <v>3959</v>
      </c>
      <c r="E1499" s="82" t="s">
        <v>4129</v>
      </c>
    </row>
    <row r="1500" spans="1:5" ht="13.5" customHeight="1">
      <c r="A1500" s="82" t="s">
        <v>2545</v>
      </c>
      <c r="B1500" s="82" t="s">
        <v>4087</v>
      </c>
      <c r="C1500" s="82" t="s">
        <v>4130</v>
      </c>
      <c r="D1500" s="82" t="s">
        <v>2550</v>
      </c>
      <c r="E1500" s="82" t="s">
        <v>4131</v>
      </c>
    </row>
    <row r="1501" spans="1:5" ht="13.5" customHeight="1">
      <c r="A1501" s="82" t="s">
        <v>2545</v>
      </c>
      <c r="B1501" s="82" t="s">
        <v>4087</v>
      </c>
      <c r="C1501" s="82" t="s">
        <v>4130</v>
      </c>
      <c r="D1501" s="82" t="s">
        <v>2552</v>
      </c>
      <c r="E1501" s="82" t="s">
        <v>4132</v>
      </c>
    </row>
    <row r="1502" spans="1:5" ht="13.5" customHeight="1">
      <c r="A1502" s="82" t="s">
        <v>2545</v>
      </c>
      <c r="B1502" s="82" t="s">
        <v>4087</v>
      </c>
      <c r="C1502" s="82" t="s">
        <v>4130</v>
      </c>
      <c r="D1502" s="82" t="s">
        <v>2554</v>
      </c>
      <c r="E1502" s="82" t="s">
        <v>4133</v>
      </c>
    </row>
    <row r="1503" spans="1:5" ht="13.5" customHeight="1">
      <c r="A1503" s="82" t="s">
        <v>2545</v>
      </c>
      <c r="B1503" s="82" t="s">
        <v>4087</v>
      </c>
      <c r="C1503" s="82" t="s">
        <v>4130</v>
      </c>
      <c r="D1503" s="82" t="s">
        <v>2583</v>
      </c>
      <c r="E1503" s="82" t="s">
        <v>4134</v>
      </c>
    </row>
    <row r="1504" spans="1:5" ht="13.5" customHeight="1">
      <c r="A1504" s="82" t="s">
        <v>2545</v>
      </c>
      <c r="B1504" s="82" t="s">
        <v>4087</v>
      </c>
      <c r="C1504" s="82" t="s">
        <v>4130</v>
      </c>
      <c r="D1504" s="82" t="s">
        <v>3858</v>
      </c>
      <c r="E1504" s="82" t="s">
        <v>4135</v>
      </c>
    </row>
    <row r="1505" spans="1:5" ht="13.5" customHeight="1">
      <c r="A1505" s="82" t="s">
        <v>2545</v>
      </c>
      <c r="B1505" s="82" t="s">
        <v>4087</v>
      </c>
      <c r="C1505" s="82" t="s">
        <v>4130</v>
      </c>
      <c r="D1505" s="82" t="s">
        <v>2564</v>
      </c>
      <c r="E1505" s="82" t="s">
        <v>4136</v>
      </c>
    </row>
    <row r="1506" spans="1:5" ht="13.5" customHeight="1">
      <c r="A1506" s="82" t="s">
        <v>2545</v>
      </c>
      <c r="B1506" s="82" t="s">
        <v>4087</v>
      </c>
      <c r="C1506" s="82" t="s">
        <v>4130</v>
      </c>
      <c r="D1506" s="82" t="s">
        <v>2560</v>
      </c>
      <c r="E1506" s="82" t="s">
        <v>4137</v>
      </c>
    </row>
    <row r="1507" spans="1:5" ht="13.5" customHeight="1">
      <c r="A1507" s="82" t="s">
        <v>2545</v>
      </c>
      <c r="B1507" s="82" t="s">
        <v>4087</v>
      </c>
      <c r="C1507" s="82" t="s">
        <v>4130</v>
      </c>
      <c r="D1507" s="82" t="s">
        <v>2562</v>
      </c>
      <c r="E1507" s="82" t="s">
        <v>4138</v>
      </c>
    </row>
    <row r="1508" spans="1:5" ht="13.5" customHeight="1">
      <c r="A1508" s="82" t="s">
        <v>2545</v>
      </c>
      <c r="B1508" s="82" t="s">
        <v>4087</v>
      </c>
      <c r="C1508" s="82" t="s">
        <v>4130</v>
      </c>
      <c r="D1508" s="82" t="s">
        <v>2566</v>
      </c>
      <c r="E1508" s="82" t="s">
        <v>4139</v>
      </c>
    </row>
    <row r="1509" spans="1:5" ht="13.5" customHeight="1">
      <c r="A1509" s="82" t="s">
        <v>2545</v>
      </c>
      <c r="B1509" s="82" t="s">
        <v>4087</v>
      </c>
      <c r="C1509" s="82" t="s">
        <v>4130</v>
      </c>
      <c r="D1509" s="82" t="s">
        <v>2572</v>
      </c>
      <c r="E1509" s="82" t="s">
        <v>4140</v>
      </c>
    </row>
    <row r="1510" spans="1:5" ht="13.5" customHeight="1">
      <c r="A1510" s="82" t="s">
        <v>2545</v>
      </c>
      <c r="B1510" s="82" t="s">
        <v>4087</v>
      </c>
      <c r="C1510" s="82" t="s">
        <v>4130</v>
      </c>
      <c r="D1510" s="82" t="s">
        <v>2574</v>
      </c>
      <c r="E1510" s="82" t="s">
        <v>4141</v>
      </c>
    </row>
    <row r="1511" spans="1:5" ht="13.5" customHeight="1">
      <c r="A1511" s="82" t="s">
        <v>2545</v>
      </c>
      <c r="B1511" s="82" t="s">
        <v>4087</v>
      </c>
      <c r="C1511" s="82" t="s">
        <v>4130</v>
      </c>
      <c r="D1511" s="82" t="s">
        <v>2568</v>
      </c>
      <c r="E1511" s="82" t="s">
        <v>4142</v>
      </c>
    </row>
    <row r="1512" spans="1:5" ht="13.5" customHeight="1">
      <c r="A1512" s="82" t="s">
        <v>2545</v>
      </c>
      <c r="B1512" s="82" t="s">
        <v>4087</v>
      </c>
      <c r="C1512" s="82" t="s">
        <v>4130</v>
      </c>
      <c r="D1512" s="82" t="s">
        <v>2570</v>
      </c>
      <c r="E1512" s="82" t="s">
        <v>4143</v>
      </c>
    </row>
    <row r="1513" spans="1:5" ht="13.5" customHeight="1">
      <c r="A1513" s="82" t="s">
        <v>2545</v>
      </c>
      <c r="B1513" s="82" t="s">
        <v>4087</v>
      </c>
      <c r="C1513" s="82" t="s">
        <v>4130</v>
      </c>
      <c r="D1513" s="82" t="s">
        <v>2581</v>
      </c>
      <c r="E1513" s="82" t="s">
        <v>4144</v>
      </c>
    </row>
    <row r="1514" spans="1:5" ht="13.5" customHeight="1">
      <c r="A1514" s="82" t="s">
        <v>2545</v>
      </c>
      <c r="B1514" s="82" t="s">
        <v>4087</v>
      </c>
      <c r="C1514" s="82" t="s">
        <v>4130</v>
      </c>
      <c r="D1514" s="82" t="s">
        <v>2576</v>
      </c>
      <c r="E1514" s="82" t="s">
        <v>4145</v>
      </c>
    </row>
    <row r="1515" spans="1:5" ht="13.5" customHeight="1">
      <c r="A1515" s="82" t="s">
        <v>2545</v>
      </c>
      <c r="B1515" s="82" t="s">
        <v>4087</v>
      </c>
      <c r="C1515" s="82" t="s">
        <v>4130</v>
      </c>
      <c r="D1515" s="82" t="s">
        <v>635</v>
      </c>
      <c r="E1515" s="82" t="s">
        <v>4146</v>
      </c>
    </row>
    <row r="1516" spans="1:5" ht="13.5" customHeight="1">
      <c r="A1516" s="82" t="s">
        <v>2545</v>
      </c>
      <c r="B1516" s="82" t="s">
        <v>4087</v>
      </c>
      <c r="C1516" s="82" t="s">
        <v>4130</v>
      </c>
      <c r="D1516" s="82" t="s">
        <v>2579</v>
      </c>
      <c r="E1516" s="82" t="s">
        <v>4147</v>
      </c>
    </row>
    <row r="1517" spans="1:5" ht="13.5" customHeight="1">
      <c r="A1517" s="82" t="s">
        <v>2545</v>
      </c>
      <c r="B1517" s="82" t="s">
        <v>4087</v>
      </c>
      <c r="C1517" s="82" t="s">
        <v>4130</v>
      </c>
      <c r="D1517" s="82" t="s">
        <v>3872</v>
      </c>
      <c r="E1517" s="82" t="s">
        <v>4148</v>
      </c>
    </row>
    <row r="1518" spans="1:5" ht="13.5" customHeight="1">
      <c r="A1518" s="82" t="s">
        <v>2545</v>
      </c>
      <c r="B1518" s="82" t="s">
        <v>4087</v>
      </c>
      <c r="C1518" s="82" t="s">
        <v>4130</v>
      </c>
      <c r="D1518" s="82" t="s">
        <v>2585</v>
      </c>
      <c r="E1518" s="82" t="s">
        <v>4149</v>
      </c>
    </row>
    <row r="1519" spans="1:5" ht="13.5" customHeight="1">
      <c r="A1519" s="82" t="s">
        <v>2545</v>
      </c>
      <c r="B1519" s="82" t="s">
        <v>4087</v>
      </c>
      <c r="C1519" s="82" t="s">
        <v>4150</v>
      </c>
      <c r="D1519" s="82" t="s">
        <v>2548</v>
      </c>
      <c r="E1519" s="82" t="s">
        <v>4151</v>
      </c>
    </row>
    <row r="1520" spans="1:5" ht="13.5" customHeight="1">
      <c r="A1520" s="82" t="s">
        <v>2545</v>
      </c>
      <c r="B1520" s="82" t="s">
        <v>4087</v>
      </c>
      <c r="C1520" s="82" t="s">
        <v>4150</v>
      </c>
      <c r="D1520" s="82" t="s">
        <v>2550</v>
      </c>
      <c r="E1520" s="82" t="s">
        <v>4152</v>
      </c>
    </row>
    <row r="1521" spans="1:5" ht="13.5" customHeight="1">
      <c r="A1521" s="82" t="s">
        <v>2545</v>
      </c>
      <c r="B1521" s="82" t="s">
        <v>4087</v>
      </c>
      <c r="C1521" s="82" t="s">
        <v>4150</v>
      </c>
      <c r="D1521" s="82" t="s">
        <v>2552</v>
      </c>
      <c r="E1521" s="82" t="s">
        <v>4153</v>
      </c>
    </row>
    <row r="1522" spans="1:5" ht="13.5" customHeight="1">
      <c r="A1522" s="82" t="s">
        <v>2545</v>
      </c>
      <c r="B1522" s="82" t="s">
        <v>4087</v>
      </c>
      <c r="C1522" s="82" t="s">
        <v>4150</v>
      </c>
      <c r="D1522" s="82" t="s">
        <v>2554</v>
      </c>
      <c r="E1522" s="82" t="s">
        <v>4154</v>
      </c>
    </row>
    <row r="1523" spans="1:5" ht="13.5" customHeight="1">
      <c r="A1523" s="82" t="s">
        <v>2545</v>
      </c>
      <c r="B1523" s="82" t="s">
        <v>4087</v>
      </c>
      <c r="C1523" s="82" t="s">
        <v>4150</v>
      </c>
      <c r="D1523" s="82" t="s">
        <v>2583</v>
      </c>
      <c r="E1523" s="82" t="s">
        <v>4155</v>
      </c>
    </row>
    <row r="1524" spans="1:5" ht="13.5" customHeight="1">
      <c r="A1524" s="82" t="s">
        <v>2545</v>
      </c>
      <c r="B1524" s="82" t="s">
        <v>4087</v>
      </c>
      <c r="C1524" s="82" t="s">
        <v>4150</v>
      </c>
      <c r="D1524" s="82" t="s">
        <v>3858</v>
      </c>
      <c r="E1524" s="82" t="s">
        <v>4156</v>
      </c>
    </row>
    <row r="1525" spans="1:5" ht="13.5" customHeight="1">
      <c r="A1525" s="82" t="s">
        <v>2545</v>
      </c>
      <c r="B1525" s="82" t="s">
        <v>4087</v>
      </c>
      <c r="C1525" s="82" t="s">
        <v>4150</v>
      </c>
      <c r="D1525" s="82" t="s">
        <v>2564</v>
      </c>
      <c r="E1525" s="82" t="s">
        <v>4157</v>
      </c>
    </row>
    <row r="1526" spans="1:5" ht="13.5" customHeight="1">
      <c r="A1526" s="82" t="s">
        <v>2545</v>
      </c>
      <c r="B1526" s="82" t="s">
        <v>4087</v>
      </c>
      <c r="C1526" s="82" t="s">
        <v>4150</v>
      </c>
      <c r="D1526" s="82" t="s">
        <v>2560</v>
      </c>
      <c r="E1526" s="82" t="s">
        <v>4158</v>
      </c>
    </row>
    <row r="1527" spans="1:5" ht="13.5" customHeight="1">
      <c r="A1527" s="82" t="s">
        <v>2545</v>
      </c>
      <c r="B1527" s="82" t="s">
        <v>4087</v>
      </c>
      <c r="C1527" s="82" t="s">
        <v>4150</v>
      </c>
      <c r="D1527" s="82" t="s">
        <v>2562</v>
      </c>
      <c r="E1527" s="82" t="s">
        <v>4159</v>
      </c>
    </row>
    <row r="1528" spans="1:5" ht="13.5" customHeight="1">
      <c r="A1528" s="82" t="s">
        <v>2545</v>
      </c>
      <c r="B1528" s="82" t="s">
        <v>4087</v>
      </c>
      <c r="C1528" s="82" t="s">
        <v>4150</v>
      </c>
      <c r="D1528" s="82" t="s">
        <v>2566</v>
      </c>
      <c r="E1528" s="82" t="s">
        <v>4160</v>
      </c>
    </row>
    <row r="1529" spans="1:5" ht="13.5" customHeight="1">
      <c r="A1529" s="82" t="s">
        <v>2545</v>
      </c>
      <c r="B1529" s="82" t="s">
        <v>4087</v>
      </c>
      <c r="C1529" s="82" t="s">
        <v>4150</v>
      </c>
      <c r="D1529" s="82" t="s">
        <v>2572</v>
      </c>
      <c r="E1529" s="82" t="s">
        <v>4161</v>
      </c>
    </row>
    <row r="1530" spans="1:5" ht="13.5" customHeight="1">
      <c r="A1530" s="82" t="s">
        <v>2545</v>
      </c>
      <c r="B1530" s="82" t="s">
        <v>4087</v>
      </c>
      <c r="C1530" s="82" t="s">
        <v>4150</v>
      </c>
      <c r="D1530" s="82" t="s">
        <v>2574</v>
      </c>
      <c r="E1530" s="82" t="s">
        <v>4162</v>
      </c>
    </row>
    <row r="1531" spans="1:5" ht="13.5" customHeight="1">
      <c r="A1531" s="82" t="s">
        <v>2545</v>
      </c>
      <c r="B1531" s="82" t="s">
        <v>4087</v>
      </c>
      <c r="C1531" s="82" t="s">
        <v>4150</v>
      </c>
      <c r="D1531" s="82" t="s">
        <v>2568</v>
      </c>
      <c r="E1531" s="82" t="s">
        <v>4163</v>
      </c>
    </row>
    <row r="1532" spans="1:5" ht="13.5" customHeight="1">
      <c r="A1532" s="82" t="s">
        <v>2545</v>
      </c>
      <c r="B1532" s="82" t="s">
        <v>4087</v>
      </c>
      <c r="C1532" s="82" t="s">
        <v>4150</v>
      </c>
      <c r="D1532" s="82" t="s">
        <v>2570</v>
      </c>
      <c r="E1532" s="82" t="s">
        <v>4164</v>
      </c>
    </row>
    <row r="1533" spans="1:5" ht="13.5" customHeight="1">
      <c r="A1533" s="82" t="s">
        <v>2545</v>
      </c>
      <c r="B1533" s="82" t="s">
        <v>4087</v>
      </c>
      <c r="C1533" s="82" t="s">
        <v>4150</v>
      </c>
      <c r="D1533" s="82" t="s">
        <v>2581</v>
      </c>
      <c r="E1533" s="82" t="s">
        <v>4165</v>
      </c>
    </row>
    <row r="1534" spans="1:5" ht="13.5" customHeight="1">
      <c r="A1534" s="82" t="s">
        <v>2545</v>
      </c>
      <c r="B1534" s="82" t="s">
        <v>4087</v>
      </c>
      <c r="C1534" s="82" t="s">
        <v>4150</v>
      </c>
      <c r="D1534" s="82" t="s">
        <v>2576</v>
      </c>
      <c r="E1534" s="82" t="s">
        <v>4166</v>
      </c>
    </row>
    <row r="1535" spans="1:5" ht="13.5" customHeight="1">
      <c r="A1535" s="82" t="s">
        <v>2545</v>
      </c>
      <c r="B1535" s="82" t="s">
        <v>4087</v>
      </c>
      <c r="C1535" s="82" t="s">
        <v>4150</v>
      </c>
      <c r="D1535" s="82" t="s">
        <v>635</v>
      </c>
      <c r="E1535" s="82" t="s">
        <v>4167</v>
      </c>
    </row>
    <row r="1536" spans="1:5" ht="13.5" customHeight="1">
      <c r="A1536" s="82" t="s">
        <v>2545</v>
      </c>
      <c r="B1536" s="82" t="s">
        <v>4087</v>
      </c>
      <c r="C1536" s="82" t="s">
        <v>4150</v>
      </c>
      <c r="D1536" s="82" t="s">
        <v>2579</v>
      </c>
      <c r="E1536" s="82" t="s">
        <v>4168</v>
      </c>
    </row>
    <row r="1537" spans="1:5" ht="13.5" customHeight="1">
      <c r="A1537" s="82" t="s">
        <v>2545</v>
      </c>
      <c r="B1537" s="82" t="s">
        <v>4087</v>
      </c>
      <c r="C1537" s="82" t="s">
        <v>4150</v>
      </c>
      <c r="D1537" s="82" t="s">
        <v>3872</v>
      </c>
      <c r="E1537" s="82" t="s">
        <v>4169</v>
      </c>
    </row>
    <row r="1538" spans="1:5" ht="13.5" customHeight="1">
      <c r="A1538" s="82" t="s">
        <v>2545</v>
      </c>
      <c r="B1538" s="82" t="s">
        <v>4087</v>
      </c>
      <c r="C1538" s="82" t="s">
        <v>4150</v>
      </c>
      <c r="D1538" s="82" t="s">
        <v>2585</v>
      </c>
      <c r="E1538" s="82" t="s">
        <v>4170</v>
      </c>
    </row>
    <row r="1539" spans="1:5" ht="13.5" customHeight="1">
      <c r="A1539" s="82" t="s">
        <v>2545</v>
      </c>
      <c r="B1539" s="82" t="s">
        <v>4087</v>
      </c>
      <c r="C1539" s="82" t="s">
        <v>4171</v>
      </c>
      <c r="D1539" s="82" t="s">
        <v>3959</v>
      </c>
      <c r="E1539" s="82" t="s">
        <v>4172</v>
      </c>
    </row>
    <row r="1540" spans="1:5" ht="13.5" customHeight="1">
      <c r="A1540" s="82" t="s">
        <v>2545</v>
      </c>
      <c r="B1540" s="82" t="s">
        <v>4085</v>
      </c>
      <c r="C1540" s="82" t="s">
        <v>4173</v>
      </c>
      <c r="D1540" s="82" t="s">
        <v>2550</v>
      </c>
      <c r="E1540" s="82" t="s">
        <v>4174</v>
      </c>
    </row>
    <row r="1541" spans="1:5" ht="13.5" customHeight="1">
      <c r="A1541" s="82" t="s">
        <v>2545</v>
      </c>
      <c r="B1541" s="82" t="s">
        <v>4087</v>
      </c>
      <c r="C1541" s="82" t="s">
        <v>4173</v>
      </c>
      <c r="D1541" s="82" t="s">
        <v>2552</v>
      </c>
      <c r="E1541" s="82" t="s">
        <v>4175</v>
      </c>
    </row>
    <row r="1542" spans="1:5" ht="13.5" customHeight="1">
      <c r="A1542" s="82" t="s">
        <v>2545</v>
      </c>
      <c r="B1542" s="82" t="s">
        <v>4087</v>
      </c>
      <c r="C1542" s="82" t="s">
        <v>4173</v>
      </c>
      <c r="D1542" s="82" t="s">
        <v>2554</v>
      </c>
      <c r="E1542" s="82" t="s">
        <v>4176</v>
      </c>
    </row>
    <row r="1543" spans="1:5" ht="13.5" customHeight="1">
      <c r="A1543" s="82" t="s">
        <v>2545</v>
      </c>
      <c r="B1543" s="82" t="s">
        <v>4087</v>
      </c>
      <c r="C1543" s="82" t="s">
        <v>4173</v>
      </c>
      <c r="D1543" s="82" t="s">
        <v>2583</v>
      </c>
      <c r="E1543" s="82" t="s">
        <v>4177</v>
      </c>
    </row>
    <row r="1544" spans="1:5" ht="13.5" customHeight="1">
      <c r="A1544" s="82" t="s">
        <v>2545</v>
      </c>
      <c r="B1544" s="82" t="s">
        <v>4087</v>
      </c>
      <c r="C1544" s="82" t="s">
        <v>4173</v>
      </c>
      <c r="D1544" s="82" t="s">
        <v>3858</v>
      </c>
      <c r="E1544" s="82" t="s">
        <v>4178</v>
      </c>
    </row>
    <row r="1545" spans="1:5" ht="13.5" customHeight="1">
      <c r="A1545" s="82" t="s">
        <v>2545</v>
      </c>
      <c r="B1545" s="82" t="s">
        <v>4087</v>
      </c>
      <c r="C1545" s="82" t="s">
        <v>4173</v>
      </c>
      <c r="D1545" s="82" t="s">
        <v>2564</v>
      </c>
      <c r="E1545" s="82" t="s">
        <v>4179</v>
      </c>
    </row>
    <row r="1546" spans="1:5" ht="13.5" customHeight="1">
      <c r="A1546" s="82" t="s">
        <v>2545</v>
      </c>
      <c r="B1546" s="82" t="s">
        <v>4087</v>
      </c>
      <c r="C1546" s="82" t="s">
        <v>4173</v>
      </c>
      <c r="D1546" s="82" t="s">
        <v>2560</v>
      </c>
      <c r="E1546" s="82" t="s">
        <v>4180</v>
      </c>
    </row>
    <row r="1547" spans="1:5" ht="13.5" customHeight="1">
      <c r="A1547" s="82" t="s">
        <v>2545</v>
      </c>
      <c r="B1547" s="82" t="s">
        <v>4087</v>
      </c>
      <c r="C1547" s="82" t="s">
        <v>4173</v>
      </c>
      <c r="D1547" s="82" t="s">
        <v>2562</v>
      </c>
      <c r="E1547" s="82" t="s">
        <v>4181</v>
      </c>
    </row>
    <row r="1548" spans="1:5" ht="13.5" customHeight="1">
      <c r="A1548" s="82" t="s">
        <v>2545</v>
      </c>
      <c r="B1548" s="82" t="s">
        <v>4087</v>
      </c>
      <c r="C1548" s="82" t="s">
        <v>4173</v>
      </c>
      <c r="D1548" s="82" t="s">
        <v>2566</v>
      </c>
      <c r="E1548" s="82" t="s">
        <v>4182</v>
      </c>
    </row>
    <row r="1549" spans="1:5" ht="13.5" customHeight="1">
      <c r="A1549" s="82" t="s">
        <v>2545</v>
      </c>
      <c r="B1549" s="82" t="s">
        <v>4087</v>
      </c>
      <c r="C1549" s="82" t="s">
        <v>4173</v>
      </c>
      <c r="D1549" s="82" t="s">
        <v>2572</v>
      </c>
      <c r="E1549" s="82" t="s">
        <v>4183</v>
      </c>
    </row>
    <row r="1550" spans="1:5" ht="13.5" customHeight="1">
      <c r="A1550" s="82" t="s">
        <v>2545</v>
      </c>
      <c r="B1550" s="82" t="s">
        <v>4087</v>
      </c>
      <c r="C1550" s="82" t="s">
        <v>4173</v>
      </c>
      <c r="D1550" s="82" t="s">
        <v>2574</v>
      </c>
      <c r="E1550" s="82" t="s">
        <v>4184</v>
      </c>
    </row>
    <row r="1551" spans="1:5" ht="13.5" customHeight="1">
      <c r="A1551" s="82" t="s">
        <v>2545</v>
      </c>
      <c r="B1551" s="82" t="s">
        <v>4087</v>
      </c>
      <c r="C1551" s="82" t="s">
        <v>4173</v>
      </c>
      <c r="D1551" s="82" t="s">
        <v>2568</v>
      </c>
      <c r="E1551" s="82" t="s">
        <v>4185</v>
      </c>
    </row>
    <row r="1552" spans="1:5" ht="13.5" customHeight="1">
      <c r="A1552" s="82" t="s">
        <v>2545</v>
      </c>
      <c r="B1552" s="82" t="s">
        <v>4087</v>
      </c>
      <c r="C1552" s="82" t="s">
        <v>4173</v>
      </c>
      <c r="D1552" s="82" t="s">
        <v>2570</v>
      </c>
      <c r="E1552" s="82" t="s">
        <v>4186</v>
      </c>
    </row>
    <row r="1553" spans="1:5" ht="13.5" customHeight="1">
      <c r="A1553" s="82" t="s">
        <v>2545</v>
      </c>
      <c r="B1553" s="82" t="s">
        <v>4087</v>
      </c>
      <c r="C1553" s="82" t="s">
        <v>4173</v>
      </c>
      <c r="D1553" s="82" t="s">
        <v>2581</v>
      </c>
      <c r="E1553" s="82" t="s">
        <v>4187</v>
      </c>
    </row>
    <row r="1554" spans="1:5" ht="13.5" customHeight="1">
      <c r="A1554" s="82" t="s">
        <v>2545</v>
      </c>
      <c r="B1554" s="82" t="s">
        <v>4087</v>
      </c>
      <c r="C1554" s="82" t="s">
        <v>4173</v>
      </c>
      <c r="D1554" s="82" t="s">
        <v>2576</v>
      </c>
      <c r="E1554" s="82" t="s">
        <v>4188</v>
      </c>
    </row>
    <row r="1555" spans="1:5" ht="13.5" customHeight="1">
      <c r="A1555" s="82" t="s">
        <v>2545</v>
      </c>
      <c r="B1555" s="82" t="s">
        <v>4087</v>
      </c>
      <c r="C1555" s="82" t="s">
        <v>4173</v>
      </c>
      <c r="D1555" s="82" t="s">
        <v>635</v>
      </c>
      <c r="E1555" s="82" t="s">
        <v>4189</v>
      </c>
    </row>
    <row r="1556" spans="1:5" ht="13.5" customHeight="1">
      <c r="A1556" s="82" t="s">
        <v>2545</v>
      </c>
      <c r="B1556" s="82" t="s">
        <v>4087</v>
      </c>
      <c r="C1556" s="82" t="s">
        <v>4173</v>
      </c>
      <c r="D1556" s="82" t="s">
        <v>2579</v>
      </c>
      <c r="E1556" s="82" t="s">
        <v>4190</v>
      </c>
    </row>
    <row r="1557" spans="1:5" ht="13.5" customHeight="1">
      <c r="A1557" s="82" t="s">
        <v>2545</v>
      </c>
      <c r="B1557" s="82" t="s">
        <v>4087</v>
      </c>
      <c r="C1557" s="82" t="s">
        <v>4173</v>
      </c>
      <c r="D1557" s="82" t="s">
        <v>3872</v>
      </c>
      <c r="E1557" s="82" t="s">
        <v>4191</v>
      </c>
    </row>
    <row r="1558" spans="1:5" ht="13.5" customHeight="1">
      <c r="A1558" s="82" t="s">
        <v>2545</v>
      </c>
      <c r="B1558" s="82" t="s">
        <v>4087</v>
      </c>
      <c r="C1558" s="82" t="s">
        <v>4173</v>
      </c>
      <c r="D1558" s="82" t="s">
        <v>2585</v>
      </c>
      <c r="E1558" s="82" t="s">
        <v>4192</v>
      </c>
    </row>
    <row r="1559" spans="1:5" ht="13.5" customHeight="1">
      <c r="A1559" s="82" t="s">
        <v>2545</v>
      </c>
      <c r="B1559" s="82" t="s">
        <v>4087</v>
      </c>
      <c r="C1559" s="82" t="s">
        <v>2948</v>
      </c>
      <c r="D1559" s="82" t="s">
        <v>2548</v>
      </c>
      <c r="E1559" s="82" t="s">
        <v>4193</v>
      </c>
    </row>
    <row r="1560" spans="1:5" ht="13.5" customHeight="1">
      <c r="A1560" s="82" t="s">
        <v>2545</v>
      </c>
      <c r="B1560" s="82" t="s">
        <v>4087</v>
      </c>
      <c r="C1560" s="82" t="s">
        <v>2928</v>
      </c>
      <c r="D1560" s="82" t="s">
        <v>2550</v>
      </c>
      <c r="E1560" s="82" t="s">
        <v>4194</v>
      </c>
    </row>
    <row r="1561" spans="1:5" ht="13.5" customHeight="1">
      <c r="A1561" s="82" t="s">
        <v>2545</v>
      </c>
      <c r="B1561" s="82" t="s">
        <v>4087</v>
      </c>
      <c r="C1561" s="82" t="s">
        <v>2928</v>
      </c>
      <c r="D1561" s="82" t="s">
        <v>2552</v>
      </c>
      <c r="E1561" s="82" t="s">
        <v>4195</v>
      </c>
    </row>
    <row r="1562" spans="1:5" ht="13.5" customHeight="1">
      <c r="A1562" s="82" t="s">
        <v>2545</v>
      </c>
      <c r="B1562" s="82" t="s">
        <v>4087</v>
      </c>
      <c r="C1562" s="82" t="s">
        <v>2928</v>
      </c>
      <c r="D1562" s="82" t="s">
        <v>2554</v>
      </c>
      <c r="E1562" s="82" t="s">
        <v>4196</v>
      </c>
    </row>
    <row r="1563" spans="1:5" ht="13.5" customHeight="1">
      <c r="A1563" s="82" t="s">
        <v>2545</v>
      </c>
      <c r="B1563" s="82" t="s">
        <v>4087</v>
      </c>
      <c r="C1563" s="82" t="s">
        <v>2928</v>
      </c>
      <c r="D1563" s="82" t="s">
        <v>2583</v>
      </c>
      <c r="E1563" s="82" t="s">
        <v>4197</v>
      </c>
    </row>
    <row r="1564" spans="1:5" ht="13.5" customHeight="1">
      <c r="A1564" s="82" t="s">
        <v>2545</v>
      </c>
      <c r="B1564" s="82" t="s">
        <v>4087</v>
      </c>
      <c r="C1564" s="82" t="s">
        <v>2928</v>
      </c>
      <c r="D1564" s="82" t="s">
        <v>3858</v>
      </c>
      <c r="E1564" s="82" t="s">
        <v>4198</v>
      </c>
    </row>
    <row r="1565" spans="1:5" ht="13.5" customHeight="1">
      <c r="A1565" s="82" t="s">
        <v>2545</v>
      </c>
      <c r="B1565" s="82" t="s">
        <v>4087</v>
      </c>
      <c r="C1565" s="82" t="s">
        <v>2928</v>
      </c>
      <c r="D1565" s="82" t="s">
        <v>2564</v>
      </c>
      <c r="E1565" s="82" t="s">
        <v>4199</v>
      </c>
    </row>
    <row r="1566" spans="1:5" ht="13.5" customHeight="1">
      <c r="A1566" s="82" t="s">
        <v>2545</v>
      </c>
      <c r="B1566" s="82" t="s">
        <v>4087</v>
      </c>
      <c r="C1566" s="82" t="s">
        <v>2928</v>
      </c>
      <c r="D1566" s="82" t="s">
        <v>2560</v>
      </c>
      <c r="E1566" s="82" t="s">
        <v>4200</v>
      </c>
    </row>
    <row r="1567" spans="1:5" ht="13.5" customHeight="1">
      <c r="A1567" s="82" t="s">
        <v>2545</v>
      </c>
      <c r="B1567" s="82" t="s">
        <v>4087</v>
      </c>
      <c r="C1567" s="82" t="s">
        <v>2928</v>
      </c>
      <c r="D1567" s="82" t="s">
        <v>2562</v>
      </c>
      <c r="E1567" s="82" t="s">
        <v>4201</v>
      </c>
    </row>
    <row r="1568" spans="1:5" ht="13.5" customHeight="1">
      <c r="A1568" s="82" t="s">
        <v>2545</v>
      </c>
      <c r="B1568" s="82" t="s">
        <v>4087</v>
      </c>
      <c r="C1568" s="82" t="s">
        <v>2928</v>
      </c>
      <c r="D1568" s="82" t="s">
        <v>2566</v>
      </c>
      <c r="E1568" s="82" t="s">
        <v>4202</v>
      </c>
    </row>
    <row r="1569" spans="1:5" ht="13.5" customHeight="1">
      <c r="A1569" s="82" t="s">
        <v>2545</v>
      </c>
      <c r="B1569" s="82" t="s">
        <v>4087</v>
      </c>
      <c r="C1569" s="82" t="s">
        <v>2928</v>
      </c>
      <c r="D1569" s="82" t="s">
        <v>2572</v>
      </c>
      <c r="E1569" s="82" t="s">
        <v>4203</v>
      </c>
    </row>
    <row r="1570" spans="1:5" ht="13.5" customHeight="1">
      <c r="A1570" s="82" t="s">
        <v>2545</v>
      </c>
      <c r="B1570" s="82" t="s">
        <v>4087</v>
      </c>
      <c r="C1570" s="82" t="s">
        <v>2928</v>
      </c>
      <c r="D1570" s="82" t="s">
        <v>2574</v>
      </c>
      <c r="E1570" s="82" t="s">
        <v>4204</v>
      </c>
    </row>
    <row r="1571" spans="1:5" ht="13.5" customHeight="1">
      <c r="A1571" s="82" t="s">
        <v>2545</v>
      </c>
      <c r="B1571" s="82" t="s">
        <v>4087</v>
      </c>
      <c r="C1571" s="82" t="s">
        <v>2928</v>
      </c>
      <c r="D1571" s="82" t="s">
        <v>2568</v>
      </c>
      <c r="E1571" s="82" t="s">
        <v>4205</v>
      </c>
    </row>
    <row r="1572" spans="1:5" ht="13.5" customHeight="1">
      <c r="A1572" s="82" t="s">
        <v>2545</v>
      </c>
      <c r="B1572" s="82" t="s">
        <v>4087</v>
      </c>
      <c r="C1572" s="82" t="s">
        <v>2928</v>
      </c>
      <c r="D1572" s="82" t="s">
        <v>2570</v>
      </c>
      <c r="E1572" s="82" t="s">
        <v>4206</v>
      </c>
    </row>
    <row r="1573" spans="1:5" ht="13.5" customHeight="1">
      <c r="A1573" s="82" t="s">
        <v>2545</v>
      </c>
      <c r="B1573" s="82" t="s">
        <v>4087</v>
      </c>
      <c r="C1573" s="82" t="s">
        <v>2928</v>
      </c>
      <c r="D1573" s="82" t="s">
        <v>2581</v>
      </c>
      <c r="E1573" s="82" t="s">
        <v>4207</v>
      </c>
    </row>
    <row r="1574" spans="1:5" ht="13.5" customHeight="1">
      <c r="A1574" s="82" t="s">
        <v>2545</v>
      </c>
      <c r="B1574" s="82" t="s">
        <v>4087</v>
      </c>
      <c r="C1574" s="82" t="s">
        <v>2928</v>
      </c>
      <c r="D1574" s="82" t="s">
        <v>2576</v>
      </c>
      <c r="E1574" s="82" t="s">
        <v>4208</v>
      </c>
    </row>
    <row r="1575" spans="1:5" ht="13.5" customHeight="1">
      <c r="A1575" s="82" t="s">
        <v>2545</v>
      </c>
      <c r="B1575" s="82" t="s">
        <v>4087</v>
      </c>
      <c r="C1575" s="82" t="s">
        <v>2928</v>
      </c>
      <c r="D1575" s="82" t="s">
        <v>635</v>
      </c>
      <c r="E1575" s="82" t="s">
        <v>4209</v>
      </c>
    </row>
    <row r="1576" spans="1:5" ht="13.5" customHeight="1">
      <c r="A1576" s="82" t="s">
        <v>2545</v>
      </c>
      <c r="B1576" s="82" t="s">
        <v>4087</v>
      </c>
      <c r="C1576" s="82" t="s">
        <v>2928</v>
      </c>
      <c r="D1576" s="82" t="s">
        <v>2579</v>
      </c>
      <c r="E1576" s="82" t="s">
        <v>4210</v>
      </c>
    </row>
    <row r="1577" spans="1:5" ht="13.5" customHeight="1">
      <c r="A1577" s="82" t="s">
        <v>2545</v>
      </c>
      <c r="B1577" s="82" t="s">
        <v>4087</v>
      </c>
      <c r="C1577" s="82" t="s">
        <v>2928</v>
      </c>
      <c r="D1577" s="82" t="s">
        <v>3872</v>
      </c>
      <c r="E1577" s="82" t="s">
        <v>4211</v>
      </c>
    </row>
    <row r="1578" spans="1:5" ht="13.5" customHeight="1">
      <c r="A1578" s="82" t="s">
        <v>2545</v>
      </c>
      <c r="B1578" s="82" t="s">
        <v>4087</v>
      </c>
      <c r="C1578" s="82" t="s">
        <v>2928</v>
      </c>
      <c r="D1578" s="82" t="s">
        <v>2585</v>
      </c>
      <c r="E1578" s="82" t="s">
        <v>4212</v>
      </c>
    </row>
    <row r="1579" spans="1:5" ht="13.5" customHeight="1">
      <c r="A1579" s="82" t="s">
        <v>2545</v>
      </c>
      <c r="B1579" s="82" t="s">
        <v>4087</v>
      </c>
      <c r="C1579" s="82" t="s">
        <v>2907</v>
      </c>
      <c r="D1579" s="82" t="s">
        <v>2548</v>
      </c>
      <c r="E1579" s="82" t="s">
        <v>4213</v>
      </c>
    </row>
    <row r="1580" spans="1:5" ht="13.5" customHeight="1">
      <c r="A1580" s="82" t="s">
        <v>2545</v>
      </c>
      <c r="B1580" s="82" t="s">
        <v>4087</v>
      </c>
      <c r="C1580" s="82" t="s">
        <v>2907</v>
      </c>
      <c r="D1580" s="82" t="s">
        <v>2550</v>
      </c>
      <c r="E1580" s="82" t="s">
        <v>4214</v>
      </c>
    </row>
    <row r="1581" spans="1:5" ht="13.5" customHeight="1">
      <c r="A1581" s="82" t="s">
        <v>2545</v>
      </c>
      <c r="B1581" s="82" t="s">
        <v>4087</v>
      </c>
      <c r="C1581" s="82" t="s">
        <v>2907</v>
      </c>
      <c r="D1581" s="82" t="s">
        <v>2552</v>
      </c>
      <c r="E1581" s="82" t="s">
        <v>4215</v>
      </c>
    </row>
    <row r="1582" spans="1:5" ht="13.5" customHeight="1">
      <c r="A1582" s="82" t="s">
        <v>2545</v>
      </c>
      <c r="B1582" s="82" t="s">
        <v>4087</v>
      </c>
      <c r="C1582" s="82" t="s">
        <v>2907</v>
      </c>
      <c r="D1582" s="82" t="s">
        <v>2554</v>
      </c>
      <c r="E1582" s="82" t="s">
        <v>4216</v>
      </c>
    </row>
    <row r="1583" spans="1:5" ht="13.5" customHeight="1">
      <c r="A1583" s="82" t="s">
        <v>2545</v>
      </c>
      <c r="B1583" s="82" t="s">
        <v>4087</v>
      </c>
      <c r="C1583" s="82" t="s">
        <v>2907</v>
      </c>
      <c r="D1583" s="82" t="s">
        <v>2583</v>
      </c>
      <c r="E1583" s="82" t="s">
        <v>4217</v>
      </c>
    </row>
    <row r="1584" spans="1:5" ht="13.5" customHeight="1">
      <c r="A1584" s="82" t="s">
        <v>2545</v>
      </c>
      <c r="B1584" s="82" t="s">
        <v>4087</v>
      </c>
      <c r="C1584" s="82" t="s">
        <v>2907</v>
      </c>
      <c r="D1584" s="82" t="s">
        <v>3858</v>
      </c>
      <c r="E1584" s="82" t="s">
        <v>4218</v>
      </c>
    </row>
    <row r="1585" spans="1:5" ht="13.5" customHeight="1">
      <c r="A1585" s="82" t="s">
        <v>2545</v>
      </c>
      <c r="B1585" s="82" t="s">
        <v>4087</v>
      </c>
      <c r="C1585" s="82" t="s">
        <v>2907</v>
      </c>
      <c r="D1585" s="82" t="s">
        <v>2564</v>
      </c>
      <c r="E1585" s="82" t="s">
        <v>4219</v>
      </c>
    </row>
    <row r="1586" spans="1:5" ht="13.5" customHeight="1">
      <c r="A1586" s="82" t="s">
        <v>2545</v>
      </c>
      <c r="B1586" s="82" t="s">
        <v>4087</v>
      </c>
      <c r="C1586" s="82" t="s">
        <v>2907</v>
      </c>
      <c r="D1586" s="82" t="s">
        <v>2560</v>
      </c>
      <c r="E1586" s="82" t="s">
        <v>4220</v>
      </c>
    </row>
    <row r="1587" spans="1:5" ht="13.5" customHeight="1">
      <c r="A1587" s="82" t="s">
        <v>2545</v>
      </c>
      <c r="B1587" s="82" t="s">
        <v>4087</v>
      </c>
      <c r="C1587" s="82" t="s">
        <v>2907</v>
      </c>
      <c r="D1587" s="82" t="s">
        <v>2562</v>
      </c>
      <c r="E1587" s="82" t="s">
        <v>4221</v>
      </c>
    </row>
    <row r="1588" spans="1:5" ht="13.5" customHeight="1">
      <c r="A1588" s="82" t="s">
        <v>2545</v>
      </c>
      <c r="B1588" s="82" t="s">
        <v>4087</v>
      </c>
      <c r="C1588" s="82" t="s">
        <v>2907</v>
      </c>
      <c r="D1588" s="82" t="s">
        <v>2566</v>
      </c>
      <c r="E1588" s="82" t="s">
        <v>4222</v>
      </c>
    </row>
    <row r="1589" spans="1:5" ht="13.5" customHeight="1">
      <c r="A1589" s="82" t="s">
        <v>2545</v>
      </c>
      <c r="B1589" s="82" t="s">
        <v>4087</v>
      </c>
      <c r="C1589" s="82" t="s">
        <v>2907</v>
      </c>
      <c r="D1589" s="82" t="s">
        <v>2572</v>
      </c>
      <c r="E1589" s="82" t="s">
        <v>4223</v>
      </c>
    </row>
    <row r="1590" spans="1:5" ht="13.5" customHeight="1">
      <c r="A1590" s="82" t="s">
        <v>2545</v>
      </c>
      <c r="B1590" s="82" t="s">
        <v>4087</v>
      </c>
      <c r="C1590" s="82" t="s">
        <v>2907</v>
      </c>
      <c r="D1590" s="82" t="s">
        <v>2574</v>
      </c>
      <c r="E1590" s="82" t="s">
        <v>4224</v>
      </c>
    </row>
    <row r="1591" spans="1:5" ht="13.5" customHeight="1">
      <c r="A1591" s="82" t="s">
        <v>2545</v>
      </c>
      <c r="B1591" s="82" t="s">
        <v>4087</v>
      </c>
      <c r="C1591" s="82" t="s">
        <v>2907</v>
      </c>
      <c r="D1591" s="82" t="s">
        <v>2568</v>
      </c>
      <c r="E1591" s="82" t="s">
        <v>4225</v>
      </c>
    </row>
    <row r="1592" spans="1:5" ht="13.5" customHeight="1">
      <c r="A1592" s="82" t="s">
        <v>2545</v>
      </c>
      <c r="B1592" s="82" t="s">
        <v>4087</v>
      </c>
      <c r="C1592" s="82" t="s">
        <v>2907</v>
      </c>
      <c r="D1592" s="82" t="s">
        <v>2570</v>
      </c>
      <c r="E1592" s="82" t="s">
        <v>4226</v>
      </c>
    </row>
    <row r="1593" spans="1:5" ht="13.5" customHeight="1">
      <c r="A1593" s="82" t="s">
        <v>2545</v>
      </c>
      <c r="B1593" s="82" t="s">
        <v>4087</v>
      </c>
      <c r="C1593" s="82" t="s">
        <v>2907</v>
      </c>
      <c r="D1593" s="82" t="s">
        <v>2581</v>
      </c>
      <c r="E1593" s="82" t="s">
        <v>4227</v>
      </c>
    </row>
    <row r="1594" spans="1:5" ht="13.5" customHeight="1">
      <c r="A1594" s="82" t="s">
        <v>2545</v>
      </c>
      <c r="B1594" s="82" t="s">
        <v>4087</v>
      </c>
      <c r="C1594" s="82" t="s">
        <v>2907</v>
      </c>
      <c r="D1594" s="82" t="s">
        <v>2576</v>
      </c>
      <c r="E1594" s="82" t="s">
        <v>4228</v>
      </c>
    </row>
    <row r="1595" spans="1:5" ht="13.5" customHeight="1">
      <c r="A1595" s="82" t="s">
        <v>2545</v>
      </c>
      <c r="B1595" s="82" t="s">
        <v>4087</v>
      </c>
      <c r="C1595" s="82" t="s">
        <v>2907</v>
      </c>
      <c r="D1595" s="82" t="s">
        <v>635</v>
      </c>
      <c r="E1595" s="82" t="s">
        <v>4229</v>
      </c>
    </row>
    <row r="1596" spans="1:5" ht="13.5" customHeight="1">
      <c r="A1596" s="82" t="s">
        <v>2545</v>
      </c>
      <c r="B1596" s="82" t="s">
        <v>4087</v>
      </c>
      <c r="C1596" s="82" t="s">
        <v>2907</v>
      </c>
      <c r="D1596" s="82" t="s">
        <v>2579</v>
      </c>
      <c r="E1596" s="82" t="s">
        <v>4230</v>
      </c>
    </row>
    <row r="1597" spans="1:5" ht="13.5" customHeight="1">
      <c r="A1597" s="82" t="s">
        <v>2545</v>
      </c>
      <c r="B1597" s="82" t="s">
        <v>4087</v>
      </c>
      <c r="C1597" s="82" t="s">
        <v>2907</v>
      </c>
      <c r="D1597" s="82" t="s">
        <v>3872</v>
      </c>
      <c r="E1597" s="82" t="s">
        <v>4231</v>
      </c>
    </row>
    <row r="1598" spans="1:5" ht="13.5" customHeight="1">
      <c r="A1598" s="82" t="s">
        <v>2545</v>
      </c>
      <c r="B1598" s="82" t="s">
        <v>4087</v>
      </c>
      <c r="C1598" s="82" t="s">
        <v>2907</v>
      </c>
      <c r="D1598" s="82" t="s">
        <v>2585</v>
      </c>
      <c r="E1598" s="82" t="s">
        <v>4232</v>
      </c>
    </row>
    <row r="1599" spans="1:5" ht="13.5" customHeight="1">
      <c r="A1599" s="82" t="s">
        <v>2545</v>
      </c>
      <c r="B1599" s="82" t="s">
        <v>4087</v>
      </c>
      <c r="C1599" s="82" t="s">
        <v>635</v>
      </c>
      <c r="D1599" s="82" t="s">
        <v>635</v>
      </c>
      <c r="E1599" s="82" t="s">
        <v>4233</v>
      </c>
    </row>
    <row r="1600" spans="1:5" ht="13.5" customHeight="1">
      <c r="A1600" s="82" t="s">
        <v>2545</v>
      </c>
      <c r="B1600" s="82" t="s">
        <v>4234</v>
      </c>
      <c r="C1600" s="90" t="s">
        <v>2886</v>
      </c>
      <c r="D1600" s="82" t="s">
        <v>3959</v>
      </c>
      <c r="E1600" s="82" t="s">
        <v>4235</v>
      </c>
    </row>
    <row r="1601" spans="1:5" ht="13.5" customHeight="1">
      <c r="A1601" s="82" t="s">
        <v>2545</v>
      </c>
      <c r="B1601" s="82" t="s">
        <v>4236</v>
      </c>
      <c r="C1601" s="90" t="s">
        <v>2886</v>
      </c>
      <c r="D1601" s="82" t="s">
        <v>2550</v>
      </c>
      <c r="E1601" s="82" t="s">
        <v>4237</v>
      </c>
    </row>
    <row r="1602" spans="1:5" ht="13.5" customHeight="1">
      <c r="A1602" s="82" t="s">
        <v>2545</v>
      </c>
      <c r="B1602" s="82" t="s">
        <v>4236</v>
      </c>
      <c r="C1602" s="90" t="s">
        <v>2886</v>
      </c>
      <c r="D1602" s="82" t="s">
        <v>2552</v>
      </c>
      <c r="E1602" s="82" t="s">
        <v>4238</v>
      </c>
    </row>
    <row r="1603" spans="1:5" ht="13.5" customHeight="1">
      <c r="A1603" s="82" t="s">
        <v>2545</v>
      </c>
      <c r="B1603" s="82" t="s">
        <v>4236</v>
      </c>
      <c r="C1603" s="90" t="s">
        <v>2886</v>
      </c>
      <c r="D1603" s="82" t="s">
        <v>2554</v>
      </c>
      <c r="E1603" s="82" t="s">
        <v>4239</v>
      </c>
    </row>
    <row r="1604" spans="1:5" ht="13.5" customHeight="1">
      <c r="A1604" s="82" t="s">
        <v>2545</v>
      </c>
      <c r="B1604" s="82" t="s">
        <v>4234</v>
      </c>
      <c r="C1604" s="90" t="s">
        <v>3958</v>
      </c>
      <c r="D1604" s="82" t="s">
        <v>4240</v>
      </c>
      <c r="E1604" s="82" t="s">
        <v>4241</v>
      </c>
    </row>
    <row r="1605" spans="1:5" ht="13.5" customHeight="1">
      <c r="A1605" s="82" t="s">
        <v>2545</v>
      </c>
      <c r="B1605" s="82" t="s">
        <v>4236</v>
      </c>
      <c r="C1605" s="90" t="s">
        <v>2886</v>
      </c>
      <c r="D1605" s="82" t="s">
        <v>3858</v>
      </c>
      <c r="E1605" s="82" t="s">
        <v>4242</v>
      </c>
    </row>
    <row r="1606" spans="1:5" ht="13.5" customHeight="1">
      <c r="A1606" s="82" t="s">
        <v>2545</v>
      </c>
      <c r="B1606" s="82" t="s">
        <v>4236</v>
      </c>
      <c r="C1606" s="90" t="s">
        <v>2886</v>
      </c>
      <c r="D1606" s="82" t="s">
        <v>2564</v>
      </c>
      <c r="E1606" s="82" t="s">
        <v>4243</v>
      </c>
    </row>
    <row r="1607" spans="1:5" ht="13.5" customHeight="1">
      <c r="A1607" s="82" t="s">
        <v>2545</v>
      </c>
      <c r="B1607" s="82" t="s">
        <v>4236</v>
      </c>
      <c r="C1607" s="90" t="s">
        <v>2886</v>
      </c>
      <c r="D1607" s="82" t="s">
        <v>2560</v>
      </c>
      <c r="E1607" s="82" t="s">
        <v>4244</v>
      </c>
    </row>
    <row r="1608" spans="1:5" ht="13.5" customHeight="1">
      <c r="A1608" s="82" t="s">
        <v>2545</v>
      </c>
      <c r="B1608" s="82" t="s">
        <v>4236</v>
      </c>
      <c r="C1608" s="90" t="s">
        <v>2886</v>
      </c>
      <c r="D1608" s="82" t="s">
        <v>2562</v>
      </c>
      <c r="E1608" s="82" t="s">
        <v>4245</v>
      </c>
    </row>
    <row r="1609" spans="1:5" ht="13.5" customHeight="1">
      <c r="A1609" s="82" t="s">
        <v>2545</v>
      </c>
      <c r="B1609" s="82" t="s">
        <v>4236</v>
      </c>
      <c r="C1609" s="90" t="s">
        <v>2886</v>
      </c>
      <c r="D1609" s="82" t="s">
        <v>2566</v>
      </c>
      <c r="E1609" s="82" t="s">
        <v>4246</v>
      </c>
    </row>
    <row r="1610" spans="1:5" ht="13.5" customHeight="1">
      <c r="A1610" s="82" t="s">
        <v>2545</v>
      </c>
      <c r="B1610" s="82" t="s">
        <v>4236</v>
      </c>
      <c r="C1610" s="90" t="s">
        <v>2886</v>
      </c>
      <c r="D1610" s="82" t="s">
        <v>2572</v>
      </c>
      <c r="E1610" s="82" t="s">
        <v>4247</v>
      </c>
    </row>
    <row r="1611" spans="1:5" ht="13.5" customHeight="1">
      <c r="A1611" s="82" t="s">
        <v>2545</v>
      </c>
      <c r="B1611" s="82" t="s">
        <v>4236</v>
      </c>
      <c r="C1611" s="90" t="s">
        <v>2886</v>
      </c>
      <c r="D1611" s="82" t="s">
        <v>2574</v>
      </c>
      <c r="E1611" s="82" t="s">
        <v>4248</v>
      </c>
    </row>
    <row r="1612" spans="1:5" ht="13.5" customHeight="1">
      <c r="A1612" s="82" t="s">
        <v>2545</v>
      </c>
      <c r="B1612" s="82" t="s">
        <v>4236</v>
      </c>
      <c r="C1612" s="90" t="s">
        <v>2886</v>
      </c>
      <c r="D1612" s="82" t="s">
        <v>2568</v>
      </c>
      <c r="E1612" s="82" t="s">
        <v>4249</v>
      </c>
    </row>
    <row r="1613" spans="1:5" ht="13.5" customHeight="1">
      <c r="A1613" s="82" t="s">
        <v>2545</v>
      </c>
      <c r="B1613" s="82" t="s">
        <v>4236</v>
      </c>
      <c r="C1613" s="90" t="s">
        <v>2886</v>
      </c>
      <c r="D1613" s="82" t="s">
        <v>2570</v>
      </c>
      <c r="E1613" s="82" t="s">
        <v>4250</v>
      </c>
    </row>
    <row r="1614" spans="1:5" ht="13.5" customHeight="1">
      <c r="A1614" s="82" t="s">
        <v>2545</v>
      </c>
      <c r="B1614" s="82" t="s">
        <v>4236</v>
      </c>
      <c r="C1614" s="90" t="s">
        <v>2886</v>
      </c>
      <c r="D1614" s="82" t="s">
        <v>2581</v>
      </c>
      <c r="E1614" s="82" t="s">
        <v>4251</v>
      </c>
    </row>
    <row r="1615" spans="1:5" ht="13.5" customHeight="1">
      <c r="A1615" s="82" t="s">
        <v>2545</v>
      </c>
      <c r="B1615" s="82" t="s">
        <v>4236</v>
      </c>
      <c r="C1615" s="90" t="s">
        <v>2886</v>
      </c>
      <c r="D1615" s="82" t="s">
        <v>2576</v>
      </c>
      <c r="E1615" s="82" t="s">
        <v>4252</v>
      </c>
    </row>
    <row r="1616" spans="1:5" ht="13.5" customHeight="1">
      <c r="A1616" s="82" t="s">
        <v>2545</v>
      </c>
      <c r="B1616" s="82" t="s">
        <v>4236</v>
      </c>
      <c r="C1616" s="90" t="s">
        <v>2886</v>
      </c>
      <c r="D1616" s="82" t="s">
        <v>635</v>
      </c>
      <c r="E1616" s="82" t="s">
        <v>4253</v>
      </c>
    </row>
    <row r="1617" spans="1:5" ht="13.5" customHeight="1">
      <c r="A1617" s="82" t="s">
        <v>2545</v>
      </c>
      <c r="B1617" s="82" t="s">
        <v>4236</v>
      </c>
      <c r="C1617" s="90" t="s">
        <v>2886</v>
      </c>
      <c r="D1617" s="82" t="s">
        <v>2579</v>
      </c>
      <c r="E1617" s="82" t="s">
        <v>4254</v>
      </c>
    </row>
    <row r="1618" spans="1:5" ht="13.5" customHeight="1">
      <c r="A1618" s="82" t="s">
        <v>2545</v>
      </c>
      <c r="B1618" s="82" t="s">
        <v>4236</v>
      </c>
      <c r="C1618" s="90" t="s">
        <v>2886</v>
      </c>
      <c r="D1618" s="82" t="s">
        <v>3872</v>
      </c>
      <c r="E1618" s="82" t="s">
        <v>4255</v>
      </c>
    </row>
    <row r="1619" spans="1:5" ht="13.5" customHeight="1">
      <c r="A1619" s="82" t="s">
        <v>2545</v>
      </c>
      <c r="B1619" s="82" t="s">
        <v>4236</v>
      </c>
      <c r="C1619" s="90" t="s">
        <v>2886</v>
      </c>
      <c r="D1619" s="82" t="s">
        <v>2585</v>
      </c>
      <c r="E1619" s="82" t="s">
        <v>4256</v>
      </c>
    </row>
    <row r="1620" spans="1:5" ht="13.5" customHeight="1">
      <c r="A1620" s="82" t="s">
        <v>2545</v>
      </c>
      <c r="B1620" s="82" t="s">
        <v>4236</v>
      </c>
      <c r="C1620" s="82" t="s">
        <v>3120</v>
      </c>
      <c r="D1620" s="82" t="s">
        <v>2548</v>
      </c>
      <c r="E1620" s="82" t="s">
        <v>4257</v>
      </c>
    </row>
    <row r="1621" spans="1:5" ht="13.5" customHeight="1">
      <c r="A1621" s="82" t="s">
        <v>2545</v>
      </c>
      <c r="B1621" s="82" t="s">
        <v>4236</v>
      </c>
      <c r="C1621" s="82" t="s">
        <v>3120</v>
      </c>
      <c r="D1621" s="82" t="s">
        <v>2550</v>
      </c>
      <c r="E1621" s="82" t="s">
        <v>4258</v>
      </c>
    </row>
    <row r="1622" spans="1:5" ht="13.5" customHeight="1">
      <c r="A1622" s="82" t="s">
        <v>2545</v>
      </c>
      <c r="B1622" s="82" t="s">
        <v>4236</v>
      </c>
      <c r="C1622" s="82" t="s">
        <v>3120</v>
      </c>
      <c r="D1622" s="82" t="s">
        <v>2552</v>
      </c>
      <c r="E1622" s="82" t="s">
        <v>4259</v>
      </c>
    </row>
    <row r="1623" spans="1:5" ht="13.5" customHeight="1">
      <c r="A1623" s="82" t="s">
        <v>2545</v>
      </c>
      <c r="B1623" s="82" t="s">
        <v>4236</v>
      </c>
      <c r="C1623" s="82" t="s">
        <v>3120</v>
      </c>
      <c r="D1623" s="82" t="s">
        <v>2554</v>
      </c>
      <c r="E1623" s="82" t="s">
        <v>4260</v>
      </c>
    </row>
    <row r="1624" spans="1:5" ht="13.5" customHeight="1">
      <c r="A1624" s="82" t="s">
        <v>2545</v>
      </c>
      <c r="B1624" s="82" t="s">
        <v>4236</v>
      </c>
      <c r="C1624" s="82" t="s">
        <v>3120</v>
      </c>
      <c r="D1624" s="82" t="s">
        <v>2583</v>
      </c>
      <c r="E1624" s="82" t="s">
        <v>4261</v>
      </c>
    </row>
    <row r="1625" spans="1:5" ht="13.5" customHeight="1">
      <c r="A1625" s="82" t="s">
        <v>2545</v>
      </c>
      <c r="B1625" s="82" t="s">
        <v>4236</v>
      </c>
      <c r="C1625" s="82" t="s">
        <v>3120</v>
      </c>
      <c r="D1625" s="82" t="s">
        <v>3858</v>
      </c>
      <c r="E1625" s="82" t="s">
        <v>4262</v>
      </c>
    </row>
    <row r="1626" spans="1:5" ht="13.5" customHeight="1">
      <c r="A1626" s="82" t="s">
        <v>2545</v>
      </c>
      <c r="B1626" s="82" t="s">
        <v>4236</v>
      </c>
      <c r="C1626" s="82" t="s">
        <v>3120</v>
      </c>
      <c r="D1626" s="82" t="s">
        <v>2564</v>
      </c>
      <c r="E1626" s="82" t="s">
        <v>4263</v>
      </c>
    </row>
    <row r="1627" spans="1:5" ht="13.5" customHeight="1">
      <c r="A1627" s="82" t="s">
        <v>2545</v>
      </c>
      <c r="B1627" s="82" t="s">
        <v>4236</v>
      </c>
      <c r="C1627" s="82" t="s">
        <v>3120</v>
      </c>
      <c r="D1627" s="82" t="s">
        <v>2560</v>
      </c>
      <c r="E1627" s="82" t="s">
        <v>4264</v>
      </c>
    </row>
    <row r="1628" spans="1:5" ht="13.5" customHeight="1">
      <c r="A1628" s="82" t="s">
        <v>2545</v>
      </c>
      <c r="B1628" s="82" t="s">
        <v>4236</v>
      </c>
      <c r="C1628" s="82" t="s">
        <v>3120</v>
      </c>
      <c r="D1628" s="82" t="s">
        <v>2562</v>
      </c>
      <c r="E1628" s="82" t="s">
        <v>4265</v>
      </c>
    </row>
    <row r="1629" spans="1:5" ht="13.5" customHeight="1">
      <c r="A1629" s="82" t="s">
        <v>2545</v>
      </c>
      <c r="B1629" s="82" t="s">
        <v>4236</v>
      </c>
      <c r="C1629" s="82" t="s">
        <v>3120</v>
      </c>
      <c r="D1629" s="82" t="s">
        <v>2566</v>
      </c>
      <c r="E1629" s="82" t="s">
        <v>4266</v>
      </c>
    </row>
    <row r="1630" spans="1:5" ht="13.5" customHeight="1">
      <c r="A1630" s="82" t="s">
        <v>2545</v>
      </c>
      <c r="B1630" s="82" t="s">
        <v>4236</v>
      </c>
      <c r="C1630" s="82" t="s">
        <v>3120</v>
      </c>
      <c r="D1630" s="82" t="s">
        <v>2572</v>
      </c>
      <c r="E1630" s="82" t="s">
        <v>4267</v>
      </c>
    </row>
    <row r="1631" spans="1:5" ht="13.5" customHeight="1">
      <c r="A1631" s="82" t="s">
        <v>2545</v>
      </c>
      <c r="B1631" s="82" t="s">
        <v>4236</v>
      </c>
      <c r="C1631" s="82" t="s">
        <v>3120</v>
      </c>
      <c r="D1631" s="82" t="s">
        <v>2574</v>
      </c>
      <c r="E1631" s="82" t="s">
        <v>4268</v>
      </c>
    </row>
    <row r="1632" spans="1:5" ht="13.5" customHeight="1">
      <c r="A1632" s="82" t="s">
        <v>2545</v>
      </c>
      <c r="B1632" s="82" t="s">
        <v>4236</v>
      </c>
      <c r="C1632" s="82" t="s">
        <v>3120</v>
      </c>
      <c r="D1632" s="82" t="s">
        <v>2568</v>
      </c>
      <c r="E1632" s="82" t="s">
        <v>4269</v>
      </c>
    </row>
    <row r="1633" spans="1:5" ht="13.5" customHeight="1">
      <c r="A1633" s="82" t="s">
        <v>2545</v>
      </c>
      <c r="B1633" s="82" t="s">
        <v>4236</v>
      </c>
      <c r="C1633" s="82" t="s">
        <v>3120</v>
      </c>
      <c r="D1633" s="82" t="s">
        <v>2570</v>
      </c>
      <c r="E1633" s="82" t="s">
        <v>4270</v>
      </c>
    </row>
    <row r="1634" spans="1:5" ht="13.5" customHeight="1">
      <c r="A1634" s="82" t="s">
        <v>2545</v>
      </c>
      <c r="B1634" s="82" t="s">
        <v>4236</v>
      </c>
      <c r="C1634" s="82" t="s">
        <v>3120</v>
      </c>
      <c r="D1634" s="82" t="s">
        <v>2581</v>
      </c>
      <c r="E1634" s="82" t="s">
        <v>4271</v>
      </c>
    </row>
    <row r="1635" spans="1:5" ht="13.5" customHeight="1">
      <c r="A1635" s="82" t="s">
        <v>2545</v>
      </c>
      <c r="B1635" s="82" t="s">
        <v>4236</v>
      </c>
      <c r="C1635" s="82" t="s">
        <v>3120</v>
      </c>
      <c r="D1635" s="82" t="s">
        <v>2576</v>
      </c>
      <c r="E1635" s="82" t="s">
        <v>4272</v>
      </c>
    </row>
    <row r="1636" spans="1:5" ht="13.5" customHeight="1">
      <c r="A1636" s="82" t="s">
        <v>2545</v>
      </c>
      <c r="B1636" s="82" t="s">
        <v>4236</v>
      </c>
      <c r="C1636" s="82" t="s">
        <v>3120</v>
      </c>
      <c r="D1636" s="82" t="s">
        <v>635</v>
      </c>
      <c r="E1636" s="82" t="s">
        <v>4273</v>
      </c>
    </row>
    <row r="1637" spans="1:5" ht="13.5" customHeight="1">
      <c r="A1637" s="82" t="s">
        <v>2545</v>
      </c>
      <c r="B1637" s="82" t="s">
        <v>4236</v>
      </c>
      <c r="C1637" s="82" t="s">
        <v>3120</v>
      </c>
      <c r="D1637" s="82" t="s">
        <v>2579</v>
      </c>
      <c r="E1637" s="82" t="s">
        <v>4274</v>
      </c>
    </row>
    <row r="1638" spans="1:5" ht="13.5" customHeight="1">
      <c r="A1638" s="82" t="s">
        <v>2545</v>
      </c>
      <c r="B1638" s="82" t="s">
        <v>4236</v>
      </c>
      <c r="C1638" s="82" t="s">
        <v>3120</v>
      </c>
      <c r="D1638" s="82" t="s">
        <v>3872</v>
      </c>
      <c r="E1638" s="82" t="s">
        <v>4275</v>
      </c>
    </row>
    <row r="1639" spans="1:5" ht="13.5" customHeight="1">
      <c r="A1639" s="82" t="s">
        <v>2545</v>
      </c>
      <c r="B1639" s="82" t="s">
        <v>4236</v>
      </c>
      <c r="C1639" s="82" t="s">
        <v>3120</v>
      </c>
      <c r="D1639" s="82" t="s">
        <v>2585</v>
      </c>
      <c r="E1639" s="82" t="s">
        <v>4276</v>
      </c>
    </row>
    <row r="1640" spans="1:5" ht="13.5" customHeight="1">
      <c r="A1640" s="82" t="s">
        <v>2545</v>
      </c>
      <c r="B1640" s="82" t="s">
        <v>4236</v>
      </c>
      <c r="C1640" s="82" t="s">
        <v>4130</v>
      </c>
      <c r="D1640" s="82" t="s">
        <v>2548</v>
      </c>
      <c r="E1640" s="82" t="s">
        <v>4277</v>
      </c>
    </row>
    <row r="1641" spans="1:5" ht="13.5" customHeight="1">
      <c r="A1641" s="82" t="s">
        <v>2545</v>
      </c>
      <c r="B1641" s="82" t="s">
        <v>4236</v>
      </c>
      <c r="C1641" s="82" t="s">
        <v>4130</v>
      </c>
      <c r="D1641" s="82" t="s">
        <v>2550</v>
      </c>
      <c r="E1641" s="82" t="s">
        <v>4278</v>
      </c>
    </row>
    <row r="1642" spans="1:5" ht="13.5" customHeight="1">
      <c r="A1642" s="82" t="s">
        <v>2545</v>
      </c>
      <c r="B1642" s="82" t="s">
        <v>4236</v>
      </c>
      <c r="C1642" s="82" t="s">
        <v>4130</v>
      </c>
      <c r="D1642" s="82" t="s">
        <v>2552</v>
      </c>
      <c r="E1642" s="82" t="s">
        <v>4279</v>
      </c>
    </row>
    <row r="1643" spans="1:5" ht="13.5" customHeight="1">
      <c r="A1643" s="82" t="s">
        <v>2545</v>
      </c>
      <c r="B1643" s="82" t="s">
        <v>4236</v>
      </c>
      <c r="C1643" s="82" t="s">
        <v>4130</v>
      </c>
      <c r="D1643" s="82" t="s">
        <v>2554</v>
      </c>
      <c r="E1643" s="82" t="s">
        <v>4280</v>
      </c>
    </row>
    <row r="1644" spans="1:5" ht="13.5" customHeight="1">
      <c r="A1644" s="82" t="s">
        <v>2545</v>
      </c>
      <c r="B1644" s="82" t="s">
        <v>4236</v>
      </c>
      <c r="C1644" s="82" t="s">
        <v>4130</v>
      </c>
      <c r="D1644" s="82" t="s">
        <v>2583</v>
      </c>
      <c r="E1644" s="82" t="s">
        <v>4281</v>
      </c>
    </row>
    <row r="1645" spans="1:5" ht="13.5" customHeight="1">
      <c r="A1645" s="82" t="s">
        <v>2545</v>
      </c>
      <c r="B1645" s="82" t="s">
        <v>4236</v>
      </c>
      <c r="C1645" s="82" t="s">
        <v>4130</v>
      </c>
      <c r="D1645" s="82" t="s">
        <v>3858</v>
      </c>
      <c r="E1645" s="82" t="s">
        <v>4282</v>
      </c>
    </row>
    <row r="1646" spans="1:5" ht="13.5" customHeight="1">
      <c r="A1646" s="82" t="s">
        <v>2545</v>
      </c>
      <c r="B1646" s="82" t="s">
        <v>4236</v>
      </c>
      <c r="C1646" s="82" t="s">
        <v>4130</v>
      </c>
      <c r="D1646" s="82" t="s">
        <v>2564</v>
      </c>
      <c r="E1646" s="82" t="s">
        <v>4283</v>
      </c>
    </row>
    <row r="1647" spans="1:5" ht="13.5" customHeight="1">
      <c r="A1647" s="82" t="s">
        <v>2545</v>
      </c>
      <c r="B1647" s="82" t="s">
        <v>4236</v>
      </c>
      <c r="C1647" s="82" t="s">
        <v>4130</v>
      </c>
      <c r="D1647" s="82" t="s">
        <v>2560</v>
      </c>
      <c r="E1647" s="82" t="s">
        <v>4284</v>
      </c>
    </row>
    <row r="1648" spans="1:5" ht="13.5" customHeight="1">
      <c r="A1648" s="82" t="s">
        <v>2545</v>
      </c>
      <c r="B1648" s="82" t="s">
        <v>4236</v>
      </c>
      <c r="C1648" s="82" t="s">
        <v>4130</v>
      </c>
      <c r="D1648" s="82" t="s">
        <v>2562</v>
      </c>
      <c r="E1648" s="82" t="s">
        <v>4285</v>
      </c>
    </row>
    <row r="1649" spans="1:5" ht="13.5" customHeight="1">
      <c r="A1649" s="82" t="s">
        <v>2545</v>
      </c>
      <c r="B1649" s="82" t="s">
        <v>4236</v>
      </c>
      <c r="C1649" s="82" t="s">
        <v>4130</v>
      </c>
      <c r="D1649" s="82" t="s">
        <v>2566</v>
      </c>
      <c r="E1649" s="82" t="s">
        <v>4286</v>
      </c>
    </row>
    <row r="1650" spans="1:5" ht="13.5" customHeight="1">
      <c r="A1650" s="82" t="s">
        <v>2545</v>
      </c>
      <c r="B1650" s="82" t="s">
        <v>4236</v>
      </c>
      <c r="C1650" s="82" t="s">
        <v>4130</v>
      </c>
      <c r="D1650" s="82" t="s">
        <v>2572</v>
      </c>
      <c r="E1650" s="82" t="s">
        <v>4287</v>
      </c>
    </row>
    <row r="1651" spans="1:5" ht="13.5" customHeight="1">
      <c r="A1651" s="82" t="s">
        <v>2545</v>
      </c>
      <c r="B1651" s="82" t="s">
        <v>4236</v>
      </c>
      <c r="C1651" s="82" t="s">
        <v>4130</v>
      </c>
      <c r="D1651" s="82" t="s">
        <v>2574</v>
      </c>
      <c r="E1651" s="82" t="s">
        <v>4288</v>
      </c>
    </row>
    <row r="1652" spans="1:5" ht="13.5" customHeight="1">
      <c r="A1652" s="82" t="s">
        <v>2545</v>
      </c>
      <c r="B1652" s="82" t="s">
        <v>4236</v>
      </c>
      <c r="C1652" s="82" t="s">
        <v>4130</v>
      </c>
      <c r="D1652" s="82" t="s">
        <v>2568</v>
      </c>
      <c r="E1652" s="82" t="s">
        <v>4289</v>
      </c>
    </row>
    <row r="1653" spans="1:5" ht="13.5" customHeight="1">
      <c r="A1653" s="82" t="s">
        <v>2545</v>
      </c>
      <c r="B1653" s="82" t="s">
        <v>4236</v>
      </c>
      <c r="C1653" s="82" t="s">
        <v>4130</v>
      </c>
      <c r="D1653" s="82" t="s">
        <v>2570</v>
      </c>
      <c r="E1653" s="82" t="s">
        <v>4290</v>
      </c>
    </row>
    <row r="1654" spans="1:5" ht="13.5" customHeight="1">
      <c r="A1654" s="82" t="s">
        <v>2545</v>
      </c>
      <c r="B1654" s="82" t="s">
        <v>4236</v>
      </c>
      <c r="C1654" s="82" t="s">
        <v>4130</v>
      </c>
      <c r="D1654" s="82" t="s">
        <v>2581</v>
      </c>
      <c r="E1654" s="82" t="s">
        <v>4291</v>
      </c>
    </row>
    <row r="1655" spans="1:5" ht="13.5" customHeight="1">
      <c r="A1655" s="82" t="s">
        <v>2545</v>
      </c>
      <c r="B1655" s="82" t="s">
        <v>4236</v>
      </c>
      <c r="C1655" s="82" t="s">
        <v>4130</v>
      </c>
      <c r="D1655" s="82" t="s">
        <v>2576</v>
      </c>
      <c r="E1655" s="82" t="s">
        <v>4292</v>
      </c>
    </row>
    <row r="1656" spans="1:5" ht="13.5" customHeight="1">
      <c r="A1656" s="82" t="s">
        <v>2545</v>
      </c>
      <c r="B1656" s="82" t="s">
        <v>4236</v>
      </c>
      <c r="C1656" s="82" t="s">
        <v>4130</v>
      </c>
      <c r="D1656" s="82" t="s">
        <v>635</v>
      </c>
      <c r="E1656" s="82" t="s">
        <v>4293</v>
      </c>
    </row>
    <row r="1657" spans="1:5" ht="13.5" customHeight="1">
      <c r="A1657" s="82" t="s">
        <v>2545</v>
      </c>
      <c r="B1657" s="82" t="s">
        <v>4236</v>
      </c>
      <c r="C1657" s="82" t="s">
        <v>4130</v>
      </c>
      <c r="D1657" s="82" t="s">
        <v>2579</v>
      </c>
      <c r="E1657" s="82" t="s">
        <v>4294</v>
      </c>
    </row>
    <row r="1658" spans="1:5" ht="13.5" customHeight="1">
      <c r="A1658" s="82" t="s">
        <v>2545</v>
      </c>
      <c r="B1658" s="82" t="s">
        <v>4236</v>
      </c>
      <c r="C1658" s="82" t="s">
        <v>4130</v>
      </c>
      <c r="D1658" s="82" t="s">
        <v>3872</v>
      </c>
      <c r="E1658" s="82" t="s">
        <v>4295</v>
      </c>
    </row>
    <row r="1659" spans="1:5" ht="13.5" customHeight="1">
      <c r="A1659" s="82" t="s">
        <v>2545</v>
      </c>
      <c r="B1659" s="82" t="s">
        <v>4236</v>
      </c>
      <c r="C1659" s="82" t="s">
        <v>4130</v>
      </c>
      <c r="D1659" s="82" t="s">
        <v>2585</v>
      </c>
      <c r="E1659" s="82" t="s">
        <v>4296</v>
      </c>
    </row>
    <row r="1660" spans="1:5" ht="13.5" customHeight="1">
      <c r="A1660" s="82" t="s">
        <v>2545</v>
      </c>
      <c r="B1660" s="82" t="s">
        <v>4236</v>
      </c>
      <c r="C1660" s="82" t="s">
        <v>4150</v>
      </c>
      <c r="D1660" s="82" t="s">
        <v>2548</v>
      </c>
      <c r="E1660" s="82" t="s">
        <v>4297</v>
      </c>
    </row>
    <row r="1661" spans="1:5" ht="13.5" customHeight="1">
      <c r="A1661" s="82" t="s">
        <v>2545</v>
      </c>
      <c r="B1661" s="82" t="s">
        <v>4236</v>
      </c>
      <c r="C1661" s="82" t="s">
        <v>4150</v>
      </c>
      <c r="D1661" s="82" t="s">
        <v>2550</v>
      </c>
      <c r="E1661" s="82" t="s">
        <v>4298</v>
      </c>
    </row>
    <row r="1662" spans="1:5" ht="13.5" customHeight="1">
      <c r="A1662" s="82" t="s">
        <v>2545</v>
      </c>
      <c r="B1662" s="82" t="s">
        <v>4236</v>
      </c>
      <c r="C1662" s="82" t="s">
        <v>4150</v>
      </c>
      <c r="D1662" s="82" t="s">
        <v>2552</v>
      </c>
      <c r="E1662" s="82" t="s">
        <v>4299</v>
      </c>
    </row>
    <row r="1663" spans="1:5" ht="13.5" customHeight="1">
      <c r="A1663" s="82" t="s">
        <v>2545</v>
      </c>
      <c r="B1663" s="82" t="s">
        <v>4236</v>
      </c>
      <c r="C1663" s="82" t="s">
        <v>4150</v>
      </c>
      <c r="D1663" s="82" t="s">
        <v>2554</v>
      </c>
      <c r="E1663" s="82" t="s">
        <v>4300</v>
      </c>
    </row>
    <row r="1664" spans="1:5" ht="13.5" customHeight="1">
      <c r="A1664" s="82" t="s">
        <v>2545</v>
      </c>
      <c r="B1664" s="82" t="s">
        <v>4236</v>
      </c>
      <c r="C1664" s="82" t="s">
        <v>4150</v>
      </c>
      <c r="D1664" s="82" t="s">
        <v>2583</v>
      </c>
      <c r="E1664" s="82" t="s">
        <v>4301</v>
      </c>
    </row>
    <row r="1665" spans="1:5" ht="13.5" customHeight="1">
      <c r="A1665" s="82" t="s">
        <v>2545</v>
      </c>
      <c r="B1665" s="82" t="s">
        <v>4236</v>
      </c>
      <c r="C1665" s="82" t="s">
        <v>4150</v>
      </c>
      <c r="D1665" s="82" t="s">
        <v>3858</v>
      </c>
      <c r="E1665" s="82" t="s">
        <v>4302</v>
      </c>
    </row>
    <row r="1666" spans="1:5" ht="13.5" customHeight="1">
      <c r="A1666" s="82" t="s">
        <v>2545</v>
      </c>
      <c r="B1666" s="82" t="s">
        <v>4236</v>
      </c>
      <c r="C1666" s="82" t="s">
        <v>4150</v>
      </c>
      <c r="D1666" s="82" t="s">
        <v>2564</v>
      </c>
      <c r="E1666" s="82" t="s">
        <v>4303</v>
      </c>
    </row>
    <row r="1667" spans="1:5" ht="13.5" customHeight="1">
      <c r="A1667" s="82" t="s">
        <v>2545</v>
      </c>
      <c r="B1667" s="82" t="s">
        <v>4236</v>
      </c>
      <c r="C1667" s="82" t="s">
        <v>4150</v>
      </c>
      <c r="D1667" s="82" t="s">
        <v>2560</v>
      </c>
      <c r="E1667" s="82" t="s">
        <v>4304</v>
      </c>
    </row>
    <row r="1668" spans="1:5" ht="13.5" customHeight="1">
      <c r="A1668" s="82" t="s">
        <v>2545</v>
      </c>
      <c r="B1668" s="82" t="s">
        <v>4236</v>
      </c>
      <c r="C1668" s="82" t="s">
        <v>4150</v>
      </c>
      <c r="D1668" s="82" t="s">
        <v>2562</v>
      </c>
      <c r="E1668" s="82" t="s">
        <v>4305</v>
      </c>
    </row>
    <row r="1669" spans="1:5" ht="13.5" customHeight="1">
      <c r="A1669" s="82" t="s">
        <v>2545</v>
      </c>
      <c r="B1669" s="82" t="s">
        <v>4236</v>
      </c>
      <c r="C1669" s="82" t="s">
        <v>4150</v>
      </c>
      <c r="D1669" s="82" t="s">
        <v>2566</v>
      </c>
      <c r="E1669" s="82" t="s">
        <v>4306</v>
      </c>
    </row>
    <row r="1670" spans="1:5" ht="13.5" customHeight="1">
      <c r="A1670" s="82" t="s">
        <v>2545</v>
      </c>
      <c r="B1670" s="82" t="s">
        <v>4236</v>
      </c>
      <c r="C1670" s="82" t="s">
        <v>4150</v>
      </c>
      <c r="D1670" s="82" t="s">
        <v>2572</v>
      </c>
      <c r="E1670" s="82" t="s">
        <v>4307</v>
      </c>
    </row>
    <row r="1671" spans="1:5" ht="13.5" customHeight="1">
      <c r="A1671" s="82" t="s">
        <v>2545</v>
      </c>
      <c r="B1671" s="82" t="s">
        <v>4236</v>
      </c>
      <c r="C1671" s="82" t="s">
        <v>4150</v>
      </c>
      <c r="D1671" s="82" t="s">
        <v>2574</v>
      </c>
      <c r="E1671" s="82" t="s">
        <v>4308</v>
      </c>
    </row>
    <row r="1672" spans="1:5" ht="13.5" customHeight="1">
      <c r="A1672" s="82" t="s">
        <v>2545</v>
      </c>
      <c r="B1672" s="82" t="s">
        <v>4236</v>
      </c>
      <c r="C1672" s="82" t="s">
        <v>4150</v>
      </c>
      <c r="D1672" s="82" t="s">
        <v>2568</v>
      </c>
      <c r="E1672" s="82" t="s">
        <v>4309</v>
      </c>
    </row>
    <row r="1673" spans="1:5" ht="13.5" customHeight="1">
      <c r="A1673" s="82" t="s">
        <v>2545</v>
      </c>
      <c r="B1673" s="82" t="s">
        <v>4236</v>
      </c>
      <c r="C1673" s="82" t="s">
        <v>4150</v>
      </c>
      <c r="D1673" s="82" t="s">
        <v>2570</v>
      </c>
      <c r="E1673" s="82" t="s">
        <v>4310</v>
      </c>
    </row>
    <row r="1674" spans="1:5" ht="13.5" customHeight="1">
      <c r="A1674" s="82" t="s">
        <v>2545</v>
      </c>
      <c r="B1674" s="82" t="s">
        <v>4236</v>
      </c>
      <c r="C1674" s="82" t="s">
        <v>4150</v>
      </c>
      <c r="D1674" s="82" t="s">
        <v>2581</v>
      </c>
      <c r="E1674" s="82" t="s">
        <v>4311</v>
      </c>
    </row>
    <row r="1675" spans="1:5" ht="13.5" customHeight="1">
      <c r="A1675" s="82" t="s">
        <v>2545</v>
      </c>
      <c r="B1675" s="82" t="s">
        <v>4236</v>
      </c>
      <c r="C1675" s="82" t="s">
        <v>4150</v>
      </c>
      <c r="D1675" s="82" t="s">
        <v>2576</v>
      </c>
      <c r="E1675" s="82" t="s">
        <v>4312</v>
      </c>
    </row>
    <row r="1676" spans="1:5" ht="13.5" customHeight="1">
      <c r="A1676" s="82" t="s">
        <v>2545</v>
      </c>
      <c r="B1676" s="82" t="s">
        <v>4236</v>
      </c>
      <c r="C1676" s="82" t="s">
        <v>4150</v>
      </c>
      <c r="D1676" s="82" t="s">
        <v>635</v>
      </c>
      <c r="E1676" s="82" t="s">
        <v>4313</v>
      </c>
    </row>
    <row r="1677" spans="1:5" ht="13.5" customHeight="1">
      <c r="A1677" s="82" t="s">
        <v>2545</v>
      </c>
      <c r="B1677" s="82" t="s">
        <v>4236</v>
      </c>
      <c r="C1677" s="82" t="s">
        <v>4150</v>
      </c>
      <c r="D1677" s="82" t="s">
        <v>2579</v>
      </c>
      <c r="E1677" s="82" t="s">
        <v>4314</v>
      </c>
    </row>
    <row r="1678" spans="1:5" ht="13.5" customHeight="1">
      <c r="A1678" s="82" t="s">
        <v>2545</v>
      </c>
      <c r="B1678" s="82" t="s">
        <v>4236</v>
      </c>
      <c r="C1678" s="82" t="s">
        <v>4150</v>
      </c>
      <c r="D1678" s="82" t="s">
        <v>3872</v>
      </c>
      <c r="E1678" s="82" t="s">
        <v>4315</v>
      </c>
    </row>
    <row r="1679" spans="1:5" ht="13.5" customHeight="1">
      <c r="A1679" s="82" t="s">
        <v>2545</v>
      </c>
      <c r="B1679" s="82" t="s">
        <v>4236</v>
      </c>
      <c r="C1679" s="82" t="s">
        <v>4150</v>
      </c>
      <c r="D1679" s="82" t="s">
        <v>2585</v>
      </c>
      <c r="E1679" s="82" t="s">
        <v>4316</v>
      </c>
    </row>
    <row r="1680" spans="1:5" ht="13.5" customHeight="1">
      <c r="A1680" s="82" t="s">
        <v>2545</v>
      </c>
      <c r="B1680" s="82" t="s">
        <v>4236</v>
      </c>
      <c r="C1680" s="82" t="s">
        <v>4173</v>
      </c>
      <c r="D1680" s="82" t="s">
        <v>2548</v>
      </c>
      <c r="E1680" s="82" t="s">
        <v>4317</v>
      </c>
    </row>
    <row r="1681" spans="1:5" ht="13.5" customHeight="1">
      <c r="A1681" s="82" t="s">
        <v>2545</v>
      </c>
      <c r="B1681" s="82" t="s">
        <v>4236</v>
      </c>
      <c r="C1681" s="82" t="s">
        <v>4173</v>
      </c>
      <c r="D1681" s="82" t="s">
        <v>2550</v>
      </c>
      <c r="E1681" s="82" t="s">
        <v>4318</v>
      </c>
    </row>
    <row r="1682" spans="1:5" ht="13.5" customHeight="1">
      <c r="A1682" s="82" t="s">
        <v>2545</v>
      </c>
      <c r="B1682" s="82" t="s">
        <v>4236</v>
      </c>
      <c r="C1682" s="82" t="s">
        <v>4173</v>
      </c>
      <c r="D1682" s="82" t="s">
        <v>2552</v>
      </c>
      <c r="E1682" s="82" t="s">
        <v>4319</v>
      </c>
    </row>
    <row r="1683" spans="1:5" ht="13.5" customHeight="1">
      <c r="A1683" s="82" t="s">
        <v>2545</v>
      </c>
      <c r="B1683" s="82" t="s">
        <v>4236</v>
      </c>
      <c r="C1683" s="82" t="s">
        <v>4173</v>
      </c>
      <c r="D1683" s="82" t="s">
        <v>2554</v>
      </c>
      <c r="E1683" s="82" t="s">
        <v>4320</v>
      </c>
    </row>
    <row r="1684" spans="1:5" ht="13.5" customHeight="1">
      <c r="A1684" s="82" t="s">
        <v>2545</v>
      </c>
      <c r="B1684" s="82" t="s">
        <v>4236</v>
      </c>
      <c r="C1684" s="82" t="s">
        <v>4173</v>
      </c>
      <c r="D1684" s="82" t="s">
        <v>2583</v>
      </c>
      <c r="E1684" s="82" t="s">
        <v>4321</v>
      </c>
    </row>
    <row r="1685" spans="1:5" ht="13.5" customHeight="1">
      <c r="A1685" s="82" t="s">
        <v>2545</v>
      </c>
      <c r="B1685" s="82" t="s">
        <v>4236</v>
      </c>
      <c r="C1685" s="82" t="s">
        <v>4173</v>
      </c>
      <c r="D1685" s="82" t="s">
        <v>3858</v>
      </c>
      <c r="E1685" s="82" t="s">
        <v>4322</v>
      </c>
    </row>
    <row r="1686" spans="1:5" ht="13.5" customHeight="1">
      <c r="A1686" s="82" t="s">
        <v>2545</v>
      </c>
      <c r="B1686" s="82" t="s">
        <v>4236</v>
      </c>
      <c r="C1686" s="82" t="s">
        <v>4173</v>
      </c>
      <c r="D1686" s="82" t="s">
        <v>2564</v>
      </c>
      <c r="E1686" s="82" t="s">
        <v>4323</v>
      </c>
    </row>
    <row r="1687" spans="1:5" ht="13.5" customHeight="1">
      <c r="A1687" s="82" t="s">
        <v>2545</v>
      </c>
      <c r="B1687" s="82" t="s">
        <v>4236</v>
      </c>
      <c r="C1687" s="82" t="s">
        <v>4173</v>
      </c>
      <c r="D1687" s="82" t="s">
        <v>2560</v>
      </c>
      <c r="E1687" s="82" t="s">
        <v>4324</v>
      </c>
    </row>
    <row r="1688" spans="1:5" ht="13.5" customHeight="1">
      <c r="A1688" s="82" t="s">
        <v>2545</v>
      </c>
      <c r="B1688" s="82" t="s">
        <v>4236</v>
      </c>
      <c r="C1688" s="82" t="s">
        <v>4173</v>
      </c>
      <c r="D1688" s="82" t="s">
        <v>2562</v>
      </c>
      <c r="E1688" s="82" t="s">
        <v>4325</v>
      </c>
    </row>
    <row r="1689" spans="1:5" ht="13.5" customHeight="1">
      <c r="A1689" s="82" t="s">
        <v>2545</v>
      </c>
      <c r="B1689" s="82" t="s">
        <v>4236</v>
      </c>
      <c r="C1689" s="82" t="s">
        <v>4173</v>
      </c>
      <c r="D1689" s="82" t="s">
        <v>2566</v>
      </c>
      <c r="E1689" s="82" t="s">
        <v>4326</v>
      </c>
    </row>
    <row r="1690" spans="1:5" ht="13.5" customHeight="1">
      <c r="A1690" s="82" t="s">
        <v>2545</v>
      </c>
      <c r="B1690" s="82" t="s">
        <v>4236</v>
      </c>
      <c r="C1690" s="82" t="s">
        <v>4173</v>
      </c>
      <c r="D1690" s="82" t="s">
        <v>2572</v>
      </c>
      <c r="E1690" s="82" t="s">
        <v>4327</v>
      </c>
    </row>
    <row r="1691" spans="1:5" ht="13.5" customHeight="1">
      <c r="A1691" s="82" t="s">
        <v>2545</v>
      </c>
      <c r="B1691" s="82" t="s">
        <v>4236</v>
      </c>
      <c r="C1691" s="82" t="s">
        <v>4173</v>
      </c>
      <c r="D1691" s="82" t="s">
        <v>2574</v>
      </c>
      <c r="E1691" s="82" t="s">
        <v>4328</v>
      </c>
    </row>
    <row r="1692" spans="1:5" ht="13.5" customHeight="1">
      <c r="A1692" s="82" t="s">
        <v>2545</v>
      </c>
      <c r="B1692" s="82" t="s">
        <v>4236</v>
      </c>
      <c r="C1692" s="82" t="s">
        <v>4173</v>
      </c>
      <c r="D1692" s="82" t="s">
        <v>2568</v>
      </c>
      <c r="E1692" s="82" t="s">
        <v>4329</v>
      </c>
    </row>
    <row r="1693" spans="1:5" ht="13.5" customHeight="1">
      <c r="A1693" s="82" t="s">
        <v>2545</v>
      </c>
      <c r="B1693" s="82" t="s">
        <v>4236</v>
      </c>
      <c r="C1693" s="82" t="s">
        <v>4173</v>
      </c>
      <c r="D1693" s="82" t="s">
        <v>2570</v>
      </c>
      <c r="E1693" s="82" t="s">
        <v>4330</v>
      </c>
    </row>
    <row r="1694" spans="1:5" ht="13.5" customHeight="1">
      <c r="A1694" s="82" t="s">
        <v>2545</v>
      </c>
      <c r="B1694" s="82" t="s">
        <v>4234</v>
      </c>
      <c r="C1694" s="82" t="s">
        <v>4171</v>
      </c>
      <c r="D1694" s="82" t="s">
        <v>2581</v>
      </c>
      <c r="E1694" s="82" t="s">
        <v>4331</v>
      </c>
    </row>
    <row r="1695" spans="1:5" ht="13.5" customHeight="1">
      <c r="A1695" s="82" t="s">
        <v>2545</v>
      </c>
      <c r="B1695" s="82" t="s">
        <v>4236</v>
      </c>
      <c r="C1695" s="82" t="s">
        <v>4173</v>
      </c>
      <c r="D1695" s="82" t="s">
        <v>2576</v>
      </c>
      <c r="E1695" s="82" t="s">
        <v>4332</v>
      </c>
    </row>
    <row r="1696" spans="1:5" ht="13.5" customHeight="1">
      <c r="A1696" s="82" t="s">
        <v>2545</v>
      </c>
      <c r="B1696" s="82" t="s">
        <v>4236</v>
      </c>
      <c r="C1696" s="82" t="s">
        <v>4173</v>
      </c>
      <c r="D1696" s="82" t="s">
        <v>635</v>
      </c>
      <c r="E1696" s="82" t="s">
        <v>4333</v>
      </c>
    </row>
    <row r="1697" spans="1:5" ht="13.5" customHeight="1">
      <c r="A1697" s="82" t="s">
        <v>2545</v>
      </c>
      <c r="B1697" s="82" t="s">
        <v>4236</v>
      </c>
      <c r="C1697" s="82" t="s">
        <v>4173</v>
      </c>
      <c r="D1697" s="82" t="s">
        <v>2579</v>
      </c>
      <c r="E1697" s="82" t="s">
        <v>4334</v>
      </c>
    </row>
    <row r="1698" spans="1:5" ht="13.5" customHeight="1">
      <c r="A1698" s="82" t="s">
        <v>2545</v>
      </c>
      <c r="B1698" s="82" t="s">
        <v>4236</v>
      </c>
      <c r="C1698" s="82" t="s">
        <v>4173</v>
      </c>
      <c r="D1698" s="82" t="s">
        <v>3872</v>
      </c>
      <c r="E1698" s="82" t="s">
        <v>4335</v>
      </c>
    </row>
    <row r="1699" spans="1:5" ht="13.5" customHeight="1">
      <c r="A1699" s="82" t="s">
        <v>2545</v>
      </c>
      <c r="B1699" s="82" t="s">
        <v>4236</v>
      </c>
      <c r="C1699" s="82" t="s">
        <v>4173</v>
      </c>
      <c r="D1699" s="82" t="s">
        <v>2585</v>
      </c>
      <c r="E1699" s="82" t="s">
        <v>4336</v>
      </c>
    </row>
    <row r="1700" spans="1:5" ht="13.5" customHeight="1">
      <c r="A1700" s="82" t="s">
        <v>2545</v>
      </c>
      <c r="B1700" s="82" t="s">
        <v>4236</v>
      </c>
      <c r="C1700" s="82" t="s">
        <v>2928</v>
      </c>
      <c r="D1700" s="82" t="s">
        <v>2548</v>
      </c>
      <c r="E1700" s="82" t="s">
        <v>4337</v>
      </c>
    </row>
    <row r="1701" spans="1:5" ht="13.5" customHeight="1">
      <c r="A1701" s="82" t="s">
        <v>2545</v>
      </c>
      <c r="B1701" s="82" t="s">
        <v>4236</v>
      </c>
      <c r="C1701" s="82" t="s">
        <v>2928</v>
      </c>
      <c r="D1701" s="82" t="s">
        <v>2550</v>
      </c>
      <c r="E1701" s="82" t="s">
        <v>4338</v>
      </c>
    </row>
    <row r="1702" spans="1:5" ht="13.5" customHeight="1">
      <c r="A1702" s="82" t="s">
        <v>2545</v>
      </c>
      <c r="B1702" s="82" t="s">
        <v>4236</v>
      </c>
      <c r="C1702" s="82" t="s">
        <v>2928</v>
      </c>
      <c r="D1702" s="82" t="s">
        <v>2552</v>
      </c>
      <c r="E1702" s="82" t="s">
        <v>4339</v>
      </c>
    </row>
    <row r="1703" spans="1:5" ht="13.5" customHeight="1">
      <c r="A1703" s="82" t="s">
        <v>2545</v>
      </c>
      <c r="B1703" s="82" t="s">
        <v>4236</v>
      </c>
      <c r="C1703" s="82" t="s">
        <v>2928</v>
      </c>
      <c r="D1703" s="82" t="s">
        <v>2554</v>
      </c>
      <c r="E1703" s="82" t="s">
        <v>4340</v>
      </c>
    </row>
    <row r="1704" spans="1:5" ht="13.5" customHeight="1">
      <c r="A1704" s="82" t="s">
        <v>2545</v>
      </c>
      <c r="B1704" s="82" t="s">
        <v>4236</v>
      </c>
      <c r="C1704" s="82" t="s">
        <v>2928</v>
      </c>
      <c r="D1704" s="82" t="s">
        <v>2583</v>
      </c>
      <c r="E1704" s="82" t="s">
        <v>4341</v>
      </c>
    </row>
    <row r="1705" spans="1:5" ht="13.5" customHeight="1">
      <c r="A1705" s="82" t="s">
        <v>2545</v>
      </c>
      <c r="B1705" s="82" t="s">
        <v>4236</v>
      </c>
      <c r="C1705" s="82" t="s">
        <v>2928</v>
      </c>
      <c r="D1705" s="82" t="s">
        <v>3858</v>
      </c>
      <c r="E1705" s="82" t="s">
        <v>4342</v>
      </c>
    </row>
    <row r="1706" spans="1:5" ht="13.5" customHeight="1">
      <c r="A1706" s="82" t="s">
        <v>2545</v>
      </c>
      <c r="B1706" s="82" t="s">
        <v>4236</v>
      </c>
      <c r="C1706" s="82" t="s">
        <v>2928</v>
      </c>
      <c r="D1706" s="82" t="s">
        <v>2564</v>
      </c>
      <c r="E1706" s="82" t="s">
        <v>4343</v>
      </c>
    </row>
    <row r="1707" spans="1:5" ht="13.5" customHeight="1">
      <c r="A1707" s="82" t="s">
        <v>2545</v>
      </c>
      <c r="B1707" s="82" t="s">
        <v>4236</v>
      </c>
      <c r="C1707" s="82" t="s">
        <v>2928</v>
      </c>
      <c r="D1707" s="82" t="s">
        <v>2560</v>
      </c>
      <c r="E1707" s="82" t="s">
        <v>4344</v>
      </c>
    </row>
    <row r="1708" spans="1:5" ht="13.5" customHeight="1">
      <c r="A1708" s="82" t="s">
        <v>2545</v>
      </c>
      <c r="B1708" s="82" t="s">
        <v>4236</v>
      </c>
      <c r="C1708" s="82" t="s">
        <v>2928</v>
      </c>
      <c r="D1708" s="82" t="s">
        <v>2562</v>
      </c>
      <c r="E1708" s="82" t="s">
        <v>4345</v>
      </c>
    </row>
    <row r="1709" spans="1:5" ht="13.5" customHeight="1">
      <c r="A1709" s="82" t="s">
        <v>2545</v>
      </c>
      <c r="B1709" s="82" t="s">
        <v>4236</v>
      </c>
      <c r="C1709" s="82" t="s">
        <v>2928</v>
      </c>
      <c r="D1709" s="82" t="s">
        <v>2566</v>
      </c>
      <c r="E1709" s="82" t="s">
        <v>4346</v>
      </c>
    </row>
    <row r="1710" spans="1:5" ht="13.5" customHeight="1">
      <c r="A1710" s="82" t="s">
        <v>2545</v>
      </c>
      <c r="B1710" s="82" t="s">
        <v>4236</v>
      </c>
      <c r="C1710" s="82" t="s">
        <v>2928</v>
      </c>
      <c r="D1710" s="82" t="s">
        <v>2572</v>
      </c>
      <c r="E1710" s="82" t="s">
        <v>4347</v>
      </c>
    </row>
    <row r="1711" spans="1:5" ht="13.5" customHeight="1">
      <c r="A1711" s="82" t="s">
        <v>2545</v>
      </c>
      <c r="B1711" s="82" t="s">
        <v>4236</v>
      </c>
      <c r="C1711" s="82" t="s">
        <v>2928</v>
      </c>
      <c r="D1711" s="82" t="s">
        <v>2574</v>
      </c>
      <c r="E1711" s="82" t="s">
        <v>4348</v>
      </c>
    </row>
    <row r="1712" spans="1:5" ht="13.5" customHeight="1">
      <c r="A1712" s="82" t="s">
        <v>2545</v>
      </c>
      <c r="B1712" s="82" t="s">
        <v>4236</v>
      </c>
      <c r="C1712" s="82" t="s">
        <v>2928</v>
      </c>
      <c r="D1712" s="82" t="s">
        <v>2568</v>
      </c>
      <c r="E1712" s="82" t="s">
        <v>4349</v>
      </c>
    </row>
    <row r="1713" spans="1:5" ht="13.5" customHeight="1">
      <c r="A1713" s="82" t="s">
        <v>2545</v>
      </c>
      <c r="B1713" s="82" t="s">
        <v>4236</v>
      </c>
      <c r="C1713" s="82" t="s">
        <v>2928</v>
      </c>
      <c r="D1713" s="82" t="s">
        <v>2570</v>
      </c>
      <c r="E1713" s="82" t="s">
        <v>4350</v>
      </c>
    </row>
    <row r="1714" spans="1:5" ht="13.5" customHeight="1">
      <c r="A1714" s="82" t="s">
        <v>2545</v>
      </c>
      <c r="B1714" s="82" t="s">
        <v>4236</v>
      </c>
      <c r="C1714" s="82" t="s">
        <v>2928</v>
      </c>
      <c r="D1714" s="82" t="s">
        <v>2672</v>
      </c>
      <c r="E1714" s="82" t="s">
        <v>4351</v>
      </c>
    </row>
    <row r="1715" spans="1:5" ht="13.5" customHeight="1">
      <c r="A1715" s="82" t="s">
        <v>2545</v>
      </c>
      <c r="B1715" s="82" t="s">
        <v>4236</v>
      </c>
      <c r="C1715" s="82" t="s">
        <v>2928</v>
      </c>
      <c r="D1715" s="82" t="s">
        <v>2576</v>
      </c>
      <c r="E1715" s="82" t="s">
        <v>4352</v>
      </c>
    </row>
    <row r="1716" spans="1:5" ht="13.5" customHeight="1">
      <c r="A1716" s="82" t="s">
        <v>2545</v>
      </c>
      <c r="B1716" s="82" t="s">
        <v>4236</v>
      </c>
      <c r="C1716" s="82" t="s">
        <v>2928</v>
      </c>
      <c r="D1716" s="82" t="s">
        <v>635</v>
      </c>
      <c r="E1716" s="82" t="s">
        <v>4353</v>
      </c>
    </row>
    <row r="1717" spans="1:5" ht="13.5" customHeight="1">
      <c r="A1717" s="82" t="s">
        <v>2545</v>
      </c>
      <c r="B1717" s="82" t="s">
        <v>4236</v>
      </c>
      <c r="C1717" s="82" t="s">
        <v>2928</v>
      </c>
      <c r="D1717" s="82" t="s">
        <v>2579</v>
      </c>
      <c r="E1717" s="82" t="s">
        <v>4354</v>
      </c>
    </row>
    <row r="1718" spans="1:5" ht="13.5" customHeight="1">
      <c r="A1718" s="82" t="s">
        <v>2545</v>
      </c>
      <c r="B1718" s="82" t="s">
        <v>4236</v>
      </c>
      <c r="C1718" s="82" t="s">
        <v>2928</v>
      </c>
      <c r="D1718" s="82" t="s">
        <v>3872</v>
      </c>
      <c r="E1718" s="82" t="s">
        <v>4355</v>
      </c>
    </row>
    <row r="1719" spans="1:5" ht="13.5" customHeight="1">
      <c r="A1719" s="82" t="s">
        <v>2545</v>
      </c>
      <c r="B1719" s="82" t="s">
        <v>4236</v>
      </c>
      <c r="C1719" s="82" t="s">
        <v>2928</v>
      </c>
      <c r="D1719" s="82" t="s">
        <v>2585</v>
      </c>
      <c r="E1719" s="82" t="s">
        <v>4356</v>
      </c>
    </row>
    <row r="1720" spans="1:5" ht="13.5" customHeight="1">
      <c r="A1720" s="82" t="s">
        <v>2545</v>
      </c>
      <c r="B1720" s="82" t="s">
        <v>4236</v>
      </c>
      <c r="C1720" s="82" t="s">
        <v>2907</v>
      </c>
      <c r="D1720" s="82" t="s">
        <v>2548</v>
      </c>
      <c r="E1720" s="82" t="s">
        <v>4357</v>
      </c>
    </row>
    <row r="1721" spans="1:5" ht="13.5" customHeight="1">
      <c r="A1721" s="82" t="s">
        <v>2545</v>
      </c>
      <c r="B1721" s="82" t="s">
        <v>4236</v>
      </c>
      <c r="C1721" s="82" t="s">
        <v>2907</v>
      </c>
      <c r="D1721" s="82" t="s">
        <v>2550</v>
      </c>
      <c r="E1721" s="82" t="s">
        <v>4358</v>
      </c>
    </row>
    <row r="1722" spans="1:5" ht="13.5" customHeight="1">
      <c r="A1722" s="82" t="s">
        <v>2545</v>
      </c>
      <c r="B1722" s="82" t="s">
        <v>4236</v>
      </c>
      <c r="C1722" s="82" t="s">
        <v>2907</v>
      </c>
      <c r="D1722" s="82" t="s">
        <v>2552</v>
      </c>
      <c r="E1722" s="82" t="s">
        <v>4359</v>
      </c>
    </row>
    <row r="1723" spans="1:5" ht="13.5" customHeight="1">
      <c r="A1723" s="82" t="s">
        <v>2545</v>
      </c>
      <c r="B1723" s="82" t="s">
        <v>4236</v>
      </c>
      <c r="C1723" s="82" t="s">
        <v>2907</v>
      </c>
      <c r="D1723" s="82" t="s">
        <v>2554</v>
      </c>
      <c r="E1723" s="82" t="s">
        <v>4360</v>
      </c>
    </row>
    <row r="1724" spans="1:5" ht="13.5" customHeight="1">
      <c r="A1724" s="82" t="s">
        <v>2545</v>
      </c>
      <c r="B1724" s="82" t="s">
        <v>4236</v>
      </c>
      <c r="C1724" s="82" t="s">
        <v>2907</v>
      </c>
      <c r="D1724" s="82" t="s">
        <v>2583</v>
      </c>
      <c r="E1724" s="82" t="s">
        <v>4361</v>
      </c>
    </row>
    <row r="1725" spans="1:5" ht="13.5" customHeight="1">
      <c r="A1725" s="82" t="s">
        <v>2545</v>
      </c>
      <c r="B1725" s="82" t="s">
        <v>4236</v>
      </c>
      <c r="C1725" s="82" t="s">
        <v>2907</v>
      </c>
      <c r="D1725" s="82" t="s">
        <v>3858</v>
      </c>
      <c r="E1725" s="82" t="s">
        <v>4362</v>
      </c>
    </row>
    <row r="1726" spans="1:5" ht="13.5" customHeight="1">
      <c r="A1726" s="82" t="s">
        <v>2545</v>
      </c>
      <c r="B1726" s="82" t="s">
        <v>4236</v>
      </c>
      <c r="C1726" s="82" t="s">
        <v>2907</v>
      </c>
      <c r="D1726" s="82" t="s">
        <v>2564</v>
      </c>
      <c r="E1726" s="82" t="s">
        <v>4363</v>
      </c>
    </row>
    <row r="1727" spans="1:5" ht="13.5" customHeight="1">
      <c r="A1727" s="82" t="s">
        <v>2545</v>
      </c>
      <c r="B1727" s="82" t="s">
        <v>4236</v>
      </c>
      <c r="C1727" s="82" t="s">
        <v>2907</v>
      </c>
      <c r="D1727" s="82" t="s">
        <v>2560</v>
      </c>
      <c r="E1727" s="82" t="s">
        <v>4364</v>
      </c>
    </row>
    <row r="1728" spans="1:5" ht="13.5" customHeight="1">
      <c r="A1728" s="82" t="s">
        <v>2545</v>
      </c>
      <c r="B1728" s="82" t="s">
        <v>4236</v>
      </c>
      <c r="C1728" s="82" t="s">
        <v>2907</v>
      </c>
      <c r="D1728" s="82" t="s">
        <v>2562</v>
      </c>
      <c r="E1728" s="82" t="s">
        <v>4365</v>
      </c>
    </row>
    <row r="1729" spans="1:5" ht="13.5" customHeight="1">
      <c r="A1729" s="82" t="s">
        <v>2545</v>
      </c>
      <c r="B1729" s="82" t="s">
        <v>4236</v>
      </c>
      <c r="C1729" s="82" t="s">
        <v>2907</v>
      </c>
      <c r="D1729" s="82" t="s">
        <v>2566</v>
      </c>
      <c r="E1729" s="82" t="s">
        <v>4366</v>
      </c>
    </row>
    <row r="1730" spans="1:5" ht="13.5" customHeight="1">
      <c r="A1730" s="82" t="s">
        <v>2545</v>
      </c>
      <c r="B1730" s="82" t="s">
        <v>4236</v>
      </c>
      <c r="C1730" s="82" t="s">
        <v>2907</v>
      </c>
      <c r="D1730" s="82" t="s">
        <v>2572</v>
      </c>
      <c r="E1730" s="82" t="s">
        <v>4367</v>
      </c>
    </row>
    <row r="1731" spans="1:5" ht="13.5" customHeight="1">
      <c r="A1731" s="82" t="s">
        <v>2545</v>
      </c>
      <c r="B1731" s="82" t="s">
        <v>4236</v>
      </c>
      <c r="C1731" s="82" t="s">
        <v>2907</v>
      </c>
      <c r="D1731" s="82" t="s">
        <v>2574</v>
      </c>
      <c r="E1731" s="82" t="s">
        <v>4368</v>
      </c>
    </row>
    <row r="1732" spans="1:5" ht="13.5" customHeight="1">
      <c r="A1732" s="82" t="s">
        <v>2545</v>
      </c>
      <c r="B1732" s="82" t="s">
        <v>4236</v>
      </c>
      <c r="C1732" s="82" t="s">
        <v>2907</v>
      </c>
      <c r="D1732" s="82" t="s">
        <v>2568</v>
      </c>
      <c r="E1732" s="82" t="s">
        <v>4369</v>
      </c>
    </row>
    <row r="1733" spans="1:5" ht="13.5" customHeight="1">
      <c r="A1733" s="82" t="s">
        <v>2545</v>
      </c>
      <c r="B1733" s="82" t="s">
        <v>4236</v>
      </c>
      <c r="C1733" s="82" t="s">
        <v>2907</v>
      </c>
      <c r="D1733" s="82" t="s">
        <v>2570</v>
      </c>
      <c r="E1733" s="82" t="s">
        <v>4370</v>
      </c>
    </row>
    <row r="1734" spans="1:5" ht="13.5" customHeight="1">
      <c r="A1734" s="82" t="s">
        <v>2545</v>
      </c>
      <c r="B1734" s="82" t="s">
        <v>4236</v>
      </c>
      <c r="C1734" s="82" t="s">
        <v>2907</v>
      </c>
      <c r="D1734" s="82" t="s">
        <v>2581</v>
      </c>
      <c r="E1734" s="82" t="s">
        <v>4371</v>
      </c>
    </row>
    <row r="1735" spans="1:5" ht="13.5" customHeight="1">
      <c r="A1735" s="82" t="s">
        <v>2545</v>
      </c>
      <c r="B1735" s="82" t="s">
        <v>4236</v>
      </c>
      <c r="C1735" s="82" t="s">
        <v>2907</v>
      </c>
      <c r="D1735" s="82" t="s">
        <v>2576</v>
      </c>
      <c r="E1735" s="82" t="s">
        <v>4372</v>
      </c>
    </row>
    <row r="1736" spans="1:5" ht="13.5" customHeight="1">
      <c r="A1736" s="82" t="s">
        <v>2545</v>
      </c>
      <c r="B1736" s="82" t="s">
        <v>4236</v>
      </c>
      <c r="C1736" s="82" t="s">
        <v>2907</v>
      </c>
      <c r="D1736" s="82" t="s">
        <v>635</v>
      </c>
      <c r="E1736" s="82" t="s">
        <v>4373</v>
      </c>
    </row>
    <row r="1737" spans="1:5" ht="13.5" customHeight="1">
      <c r="A1737" s="82" t="s">
        <v>2545</v>
      </c>
      <c r="B1737" s="82" t="s">
        <v>4236</v>
      </c>
      <c r="C1737" s="82" t="s">
        <v>2907</v>
      </c>
      <c r="D1737" s="82" t="s">
        <v>2579</v>
      </c>
      <c r="E1737" s="82" t="s">
        <v>4374</v>
      </c>
    </row>
    <row r="1738" spans="1:5" ht="13.5" customHeight="1">
      <c r="A1738" s="82" t="s">
        <v>2545</v>
      </c>
      <c r="B1738" s="82" t="s">
        <v>4236</v>
      </c>
      <c r="C1738" s="82" t="s">
        <v>2907</v>
      </c>
      <c r="D1738" s="82" t="s">
        <v>3872</v>
      </c>
      <c r="E1738" s="82" t="s">
        <v>4375</v>
      </c>
    </row>
    <row r="1739" spans="1:5" ht="13.5" customHeight="1">
      <c r="A1739" s="82" t="s">
        <v>2545</v>
      </c>
      <c r="B1739" s="82" t="s">
        <v>4236</v>
      </c>
      <c r="C1739" s="82" t="s">
        <v>2907</v>
      </c>
      <c r="D1739" s="82" t="s">
        <v>2585</v>
      </c>
      <c r="E1739" s="82" t="s">
        <v>4376</v>
      </c>
    </row>
    <row r="1740" spans="1:5" ht="13.5" customHeight="1">
      <c r="A1740" s="82" t="s">
        <v>2545</v>
      </c>
      <c r="B1740" s="82" t="s">
        <v>4236</v>
      </c>
      <c r="C1740" s="82" t="s">
        <v>635</v>
      </c>
      <c r="D1740" s="82" t="s">
        <v>635</v>
      </c>
      <c r="E1740" s="82" t="s">
        <v>4377</v>
      </c>
    </row>
    <row r="1741" spans="1:5" ht="13.5" customHeight="1">
      <c r="A1741" s="82" t="s">
        <v>2545</v>
      </c>
      <c r="B1741" s="82" t="s">
        <v>4378</v>
      </c>
      <c r="C1741" s="90" t="s">
        <v>2886</v>
      </c>
      <c r="D1741" s="82" t="s">
        <v>2548</v>
      </c>
      <c r="E1741" s="82" t="s">
        <v>4379</v>
      </c>
    </row>
    <row r="1742" spans="1:5" ht="13.5" customHeight="1">
      <c r="A1742" s="82" t="s">
        <v>2545</v>
      </c>
      <c r="B1742" s="82" t="s">
        <v>4378</v>
      </c>
      <c r="C1742" s="90" t="s">
        <v>2886</v>
      </c>
      <c r="D1742" s="82" t="s">
        <v>2550</v>
      </c>
      <c r="E1742" s="82" t="s">
        <v>4380</v>
      </c>
    </row>
    <row r="1743" spans="1:5" ht="13.5" customHeight="1">
      <c r="A1743" s="82" t="s">
        <v>2545</v>
      </c>
      <c r="B1743" s="82" t="s">
        <v>4378</v>
      </c>
      <c r="C1743" s="90" t="s">
        <v>2886</v>
      </c>
      <c r="D1743" s="82" t="s">
        <v>2552</v>
      </c>
      <c r="E1743" s="82" t="s">
        <v>4381</v>
      </c>
    </row>
    <row r="1744" spans="1:5" ht="13.5" customHeight="1">
      <c r="A1744" s="82" t="s">
        <v>2545</v>
      </c>
      <c r="B1744" s="82" t="s">
        <v>4378</v>
      </c>
      <c r="C1744" s="90" t="s">
        <v>2886</v>
      </c>
      <c r="D1744" s="82" t="s">
        <v>2554</v>
      </c>
      <c r="E1744" s="82" t="s">
        <v>4382</v>
      </c>
    </row>
    <row r="1745" spans="1:5" ht="13.5" customHeight="1">
      <c r="A1745" s="82" t="s">
        <v>2545</v>
      </c>
      <c r="B1745" s="82" t="s">
        <v>4378</v>
      </c>
      <c r="C1745" s="90" t="s">
        <v>2886</v>
      </c>
      <c r="D1745" s="82" t="s">
        <v>2583</v>
      </c>
      <c r="E1745" s="82" t="s">
        <v>4383</v>
      </c>
    </row>
    <row r="1746" spans="1:5" ht="13.5" customHeight="1">
      <c r="A1746" s="82" t="s">
        <v>2545</v>
      </c>
      <c r="B1746" s="82" t="s">
        <v>4378</v>
      </c>
      <c r="C1746" s="90" t="s">
        <v>2886</v>
      </c>
      <c r="D1746" s="82" t="s">
        <v>3858</v>
      </c>
      <c r="E1746" s="82" t="s">
        <v>4384</v>
      </c>
    </row>
    <row r="1747" spans="1:5" ht="13.5" customHeight="1">
      <c r="A1747" s="82" t="s">
        <v>2545</v>
      </c>
      <c r="B1747" s="82" t="s">
        <v>4378</v>
      </c>
      <c r="C1747" s="90" t="s">
        <v>2886</v>
      </c>
      <c r="D1747" s="82" t="s">
        <v>2564</v>
      </c>
      <c r="E1747" s="82" t="s">
        <v>4385</v>
      </c>
    </row>
    <row r="1748" spans="1:5" ht="13.5" customHeight="1">
      <c r="A1748" s="82" t="s">
        <v>2545</v>
      </c>
      <c r="B1748" s="82" t="s">
        <v>4378</v>
      </c>
      <c r="C1748" s="90" t="s">
        <v>2886</v>
      </c>
      <c r="D1748" s="82" t="s">
        <v>2560</v>
      </c>
      <c r="E1748" s="82" t="s">
        <v>4386</v>
      </c>
    </row>
    <row r="1749" spans="1:5" ht="13.5" customHeight="1">
      <c r="A1749" s="82" t="s">
        <v>2545</v>
      </c>
      <c r="B1749" s="82" t="s">
        <v>4378</v>
      </c>
      <c r="C1749" s="90" t="s">
        <v>2886</v>
      </c>
      <c r="D1749" s="82" t="s">
        <v>2562</v>
      </c>
      <c r="E1749" s="82" t="s">
        <v>4387</v>
      </c>
    </row>
    <row r="1750" spans="1:5" ht="13.5" customHeight="1">
      <c r="A1750" s="82" t="s">
        <v>2545</v>
      </c>
      <c r="B1750" s="82" t="s">
        <v>4378</v>
      </c>
      <c r="C1750" s="90" t="s">
        <v>2886</v>
      </c>
      <c r="D1750" s="82" t="s">
        <v>2566</v>
      </c>
      <c r="E1750" s="82" t="s">
        <v>4388</v>
      </c>
    </row>
    <row r="1751" spans="1:5" ht="13.5" customHeight="1">
      <c r="A1751" s="82" t="s">
        <v>2545</v>
      </c>
      <c r="B1751" s="82" t="s">
        <v>4378</v>
      </c>
      <c r="C1751" s="90" t="s">
        <v>2886</v>
      </c>
      <c r="D1751" s="82" t="s">
        <v>2572</v>
      </c>
      <c r="E1751" s="82" t="s">
        <v>4389</v>
      </c>
    </row>
    <row r="1752" spans="1:5" ht="13.5" customHeight="1">
      <c r="A1752" s="82" t="s">
        <v>2545</v>
      </c>
      <c r="B1752" s="82" t="s">
        <v>4378</v>
      </c>
      <c r="C1752" s="90" t="s">
        <v>2886</v>
      </c>
      <c r="D1752" s="82" t="s">
        <v>2574</v>
      </c>
      <c r="E1752" s="82" t="s">
        <v>4390</v>
      </c>
    </row>
    <row r="1753" spans="1:5" ht="13.5" customHeight="1">
      <c r="A1753" s="82" t="s">
        <v>2545</v>
      </c>
      <c r="B1753" s="82" t="s">
        <v>4378</v>
      </c>
      <c r="C1753" s="90" t="s">
        <v>2886</v>
      </c>
      <c r="D1753" s="82" t="s">
        <v>2568</v>
      </c>
      <c r="E1753" s="82" t="s">
        <v>4391</v>
      </c>
    </row>
    <row r="1754" spans="1:5" ht="13.5" customHeight="1">
      <c r="A1754" s="82" t="s">
        <v>2545</v>
      </c>
      <c r="B1754" s="82" t="s">
        <v>4378</v>
      </c>
      <c r="C1754" s="90" t="s">
        <v>2886</v>
      </c>
      <c r="D1754" s="82" t="s">
        <v>2570</v>
      </c>
      <c r="E1754" s="82" t="s">
        <v>4392</v>
      </c>
    </row>
    <row r="1755" spans="1:5" ht="13.5" customHeight="1">
      <c r="A1755" s="82" t="s">
        <v>2545</v>
      </c>
      <c r="B1755" s="82" t="s">
        <v>4378</v>
      </c>
      <c r="C1755" s="90" t="s">
        <v>2886</v>
      </c>
      <c r="D1755" s="82" t="s">
        <v>2581</v>
      </c>
      <c r="E1755" s="82" t="s">
        <v>4393</v>
      </c>
    </row>
    <row r="1756" spans="1:5" ht="13.5" customHeight="1">
      <c r="A1756" s="82" t="s">
        <v>2545</v>
      </c>
      <c r="B1756" s="82" t="s">
        <v>4378</v>
      </c>
      <c r="C1756" s="90" t="s">
        <v>2886</v>
      </c>
      <c r="D1756" s="82" t="s">
        <v>2576</v>
      </c>
      <c r="E1756" s="82" t="s">
        <v>4394</v>
      </c>
    </row>
    <row r="1757" spans="1:5" ht="13.5" customHeight="1">
      <c r="A1757" s="82" t="s">
        <v>2545</v>
      </c>
      <c r="B1757" s="82" t="s">
        <v>4378</v>
      </c>
      <c r="C1757" s="90" t="s">
        <v>2886</v>
      </c>
      <c r="D1757" s="82" t="s">
        <v>635</v>
      </c>
      <c r="E1757" s="82" t="s">
        <v>4395</v>
      </c>
    </row>
    <row r="1758" spans="1:5" ht="13.5" customHeight="1">
      <c r="A1758" s="82" t="s">
        <v>2545</v>
      </c>
      <c r="B1758" s="82" t="s">
        <v>4378</v>
      </c>
      <c r="C1758" s="90" t="s">
        <v>2886</v>
      </c>
      <c r="D1758" s="82" t="s">
        <v>2579</v>
      </c>
      <c r="E1758" s="82" t="s">
        <v>4396</v>
      </c>
    </row>
    <row r="1759" spans="1:5" ht="13.5" customHeight="1">
      <c r="A1759" s="82" t="s">
        <v>2545</v>
      </c>
      <c r="B1759" s="82" t="s">
        <v>4378</v>
      </c>
      <c r="C1759" s="90" t="s">
        <v>2886</v>
      </c>
      <c r="D1759" s="82" t="s">
        <v>3872</v>
      </c>
      <c r="E1759" s="82" t="s">
        <v>4397</v>
      </c>
    </row>
    <row r="1760" spans="1:5" ht="13.5" customHeight="1">
      <c r="A1760" s="82" t="s">
        <v>2545</v>
      </c>
      <c r="B1760" s="82" t="s">
        <v>4378</v>
      </c>
      <c r="C1760" s="90" t="s">
        <v>2886</v>
      </c>
      <c r="D1760" s="82" t="s">
        <v>2585</v>
      </c>
      <c r="E1760" s="82" t="s">
        <v>4398</v>
      </c>
    </row>
    <row r="1761" spans="1:5" ht="13.5" customHeight="1">
      <c r="A1761" s="82" t="s">
        <v>2545</v>
      </c>
      <c r="B1761" s="82" t="s">
        <v>4378</v>
      </c>
      <c r="C1761" s="82" t="s">
        <v>3120</v>
      </c>
      <c r="D1761" s="82" t="s">
        <v>2548</v>
      </c>
      <c r="E1761" s="82" t="s">
        <v>4399</v>
      </c>
    </row>
    <row r="1762" spans="1:5" ht="13.5" customHeight="1">
      <c r="A1762" s="82" t="s">
        <v>2545</v>
      </c>
      <c r="B1762" s="82" t="s">
        <v>4378</v>
      </c>
      <c r="C1762" s="82" t="s">
        <v>3120</v>
      </c>
      <c r="D1762" s="82" t="s">
        <v>2550</v>
      </c>
      <c r="E1762" s="82" t="s">
        <v>4400</v>
      </c>
    </row>
    <row r="1763" spans="1:5" ht="13.5" customHeight="1">
      <c r="A1763" s="82" t="s">
        <v>2545</v>
      </c>
      <c r="B1763" s="82" t="s">
        <v>4378</v>
      </c>
      <c r="C1763" s="82" t="s">
        <v>3120</v>
      </c>
      <c r="D1763" s="82" t="s">
        <v>2552</v>
      </c>
      <c r="E1763" s="82" t="s">
        <v>4401</v>
      </c>
    </row>
    <row r="1764" spans="1:5" ht="13.5" customHeight="1">
      <c r="A1764" s="82" t="s">
        <v>2545</v>
      </c>
      <c r="B1764" s="82" t="s">
        <v>4378</v>
      </c>
      <c r="C1764" s="82" t="s">
        <v>3120</v>
      </c>
      <c r="D1764" s="82" t="s">
        <v>2554</v>
      </c>
      <c r="E1764" s="82" t="s">
        <v>4402</v>
      </c>
    </row>
    <row r="1765" spans="1:5" ht="13.5" customHeight="1">
      <c r="A1765" s="82" t="s">
        <v>2545</v>
      </c>
      <c r="B1765" s="82" t="s">
        <v>4378</v>
      </c>
      <c r="C1765" s="82" t="s">
        <v>3120</v>
      </c>
      <c r="D1765" s="82" t="s">
        <v>2583</v>
      </c>
      <c r="E1765" s="82" t="s">
        <v>4403</v>
      </c>
    </row>
    <row r="1766" spans="1:5" ht="13.5" customHeight="1">
      <c r="A1766" s="82" t="s">
        <v>2545</v>
      </c>
      <c r="B1766" s="82" t="s">
        <v>4378</v>
      </c>
      <c r="C1766" s="82" t="s">
        <v>3120</v>
      </c>
      <c r="D1766" s="82" t="s">
        <v>3858</v>
      </c>
      <c r="E1766" s="82" t="s">
        <v>4404</v>
      </c>
    </row>
    <row r="1767" spans="1:5" ht="13.5" customHeight="1">
      <c r="A1767" s="82" t="s">
        <v>2545</v>
      </c>
      <c r="B1767" s="82" t="s">
        <v>4378</v>
      </c>
      <c r="C1767" s="82" t="s">
        <v>3120</v>
      </c>
      <c r="D1767" s="82" t="s">
        <v>2564</v>
      </c>
      <c r="E1767" s="82" t="s">
        <v>4405</v>
      </c>
    </row>
    <row r="1768" spans="1:5" ht="13.5" customHeight="1">
      <c r="A1768" s="82" t="s">
        <v>2545</v>
      </c>
      <c r="B1768" s="82" t="s">
        <v>4378</v>
      </c>
      <c r="C1768" s="82" t="s">
        <v>3120</v>
      </c>
      <c r="D1768" s="82" t="s">
        <v>2560</v>
      </c>
      <c r="E1768" s="82" t="s">
        <v>4406</v>
      </c>
    </row>
    <row r="1769" spans="1:5" ht="13.5" customHeight="1">
      <c r="A1769" s="82" t="s">
        <v>2545</v>
      </c>
      <c r="B1769" s="82" t="s">
        <v>4378</v>
      </c>
      <c r="C1769" s="82" t="s">
        <v>3120</v>
      </c>
      <c r="D1769" s="82" t="s">
        <v>2562</v>
      </c>
      <c r="E1769" s="82" t="s">
        <v>4407</v>
      </c>
    </row>
    <row r="1770" spans="1:5" ht="13.5" customHeight="1">
      <c r="A1770" s="82" t="s">
        <v>2545</v>
      </c>
      <c r="B1770" s="82" t="s">
        <v>4378</v>
      </c>
      <c r="C1770" s="82" t="s">
        <v>3120</v>
      </c>
      <c r="D1770" s="82" t="s">
        <v>2566</v>
      </c>
      <c r="E1770" s="82" t="s">
        <v>4408</v>
      </c>
    </row>
    <row r="1771" spans="1:5" ht="13.5" customHeight="1">
      <c r="A1771" s="82" t="s">
        <v>2545</v>
      </c>
      <c r="B1771" s="82" t="s">
        <v>4378</v>
      </c>
      <c r="C1771" s="82" t="s">
        <v>3120</v>
      </c>
      <c r="D1771" s="82" t="s">
        <v>2572</v>
      </c>
      <c r="E1771" s="82" t="s">
        <v>4409</v>
      </c>
    </row>
    <row r="1772" spans="1:5" ht="13.5" customHeight="1">
      <c r="A1772" s="82" t="s">
        <v>2545</v>
      </c>
      <c r="B1772" s="82" t="s">
        <v>4378</v>
      </c>
      <c r="C1772" s="82" t="s">
        <v>3120</v>
      </c>
      <c r="D1772" s="82" t="s">
        <v>2574</v>
      </c>
      <c r="E1772" s="82" t="s">
        <v>4410</v>
      </c>
    </row>
    <row r="1773" spans="1:5" ht="13.5" customHeight="1">
      <c r="A1773" s="82" t="s">
        <v>2545</v>
      </c>
      <c r="B1773" s="82" t="s">
        <v>4378</v>
      </c>
      <c r="C1773" s="82" t="s">
        <v>3120</v>
      </c>
      <c r="D1773" s="82" t="s">
        <v>2568</v>
      </c>
      <c r="E1773" s="82" t="s">
        <v>4411</v>
      </c>
    </row>
    <row r="1774" spans="1:5" ht="13.5" customHeight="1">
      <c r="A1774" s="82" t="s">
        <v>2545</v>
      </c>
      <c r="B1774" s="82" t="s">
        <v>4378</v>
      </c>
      <c r="C1774" s="82" t="s">
        <v>3120</v>
      </c>
      <c r="D1774" s="82" t="s">
        <v>2570</v>
      </c>
      <c r="E1774" s="82" t="s">
        <v>4412</v>
      </c>
    </row>
    <row r="1775" spans="1:5" ht="13.5" customHeight="1">
      <c r="A1775" s="82" t="s">
        <v>2545</v>
      </c>
      <c r="B1775" s="82" t="s">
        <v>4378</v>
      </c>
      <c r="C1775" s="82" t="s">
        <v>3120</v>
      </c>
      <c r="D1775" s="82" t="s">
        <v>2581</v>
      </c>
      <c r="E1775" s="82" t="s">
        <v>4413</v>
      </c>
    </row>
    <row r="1776" spans="1:5" ht="13.5" customHeight="1">
      <c r="A1776" s="82" t="s">
        <v>2545</v>
      </c>
      <c r="B1776" s="82" t="s">
        <v>4378</v>
      </c>
      <c r="C1776" s="82" t="s">
        <v>3120</v>
      </c>
      <c r="D1776" s="82" t="s">
        <v>2576</v>
      </c>
      <c r="E1776" s="82" t="s">
        <v>4414</v>
      </c>
    </row>
    <row r="1777" spans="1:5" ht="13.5" customHeight="1">
      <c r="A1777" s="82" t="s">
        <v>2545</v>
      </c>
      <c r="B1777" s="82" t="s">
        <v>4378</v>
      </c>
      <c r="C1777" s="82" t="s">
        <v>3120</v>
      </c>
      <c r="D1777" s="82" t="s">
        <v>635</v>
      </c>
      <c r="E1777" s="82" t="s">
        <v>4415</v>
      </c>
    </row>
    <row r="1778" spans="1:5" ht="13.5" customHeight="1">
      <c r="A1778" s="82" t="s">
        <v>2545</v>
      </c>
      <c r="B1778" s="82" t="s">
        <v>4378</v>
      </c>
      <c r="C1778" s="82" t="s">
        <v>3120</v>
      </c>
      <c r="D1778" s="82" t="s">
        <v>2579</v>
      </c>
      <c r="E1778" s="82" t="s">
        <v>4416</v>
      </c>
    </row>
    <row r="1779" spans="1:5" ht="13.5" customHeight="1">
      <c r="A1779" s="82" t="s">
        <v>2545</v>
      </c>
      <c r="B1779" s="82" t="s">
        <v>4378</v>
      </c>
      <c r="C1779" s="82" t="s">
        <v>3120</v>
      </c>
      <c r="D1779" s="82" t="s">
        <v>3872</v>
      </c>
      <c r="E1779" s="82" t="s">
        <v>4417</v>
      </c>
    </row>
    <row r="1780" spans="1:5" ht="13.5" customHeight="1">
      <c r="A1780" s="82" t="s">
        <v>2545</v>
      </c>
      <c r="B1780" s="82" t="s">
        <v>4378</v>
      </c>
      <c r="C1780" s="82" t="s">
        <v>3120</v>
      </c>
      <c r="D1780" s="82" t="s">
        <v>2585</v>
      </c>
      <c r="E1780" s="82" t="s">
        <v>4418</v>
      </c>
    </row>
    <row r="1781" spans="1:5" ht="13.5" customHeight="1">
      <c r="A1781" s="82" t="s">
        <v>2545</v>
      </c>
      <c r="B1781" s="82" t="s">
        <v>4378</v>
      </c>
      <c r="C1781" s="82" t="s">
        <v>4130</v>
      </c>
      <c r="D1781" s="82" t="s">
        <v>2548</v>
      </c>
      <c r="E1781" s="82" t="s">
        <v>4419</v>
      </c>
    </row>
    <row r="1782" spans="1:5" ht="13.5" customHeight="1">
      <c r="A1782" s="82" t="s">
        <v>2545</v>
      </c>
      <c r="B1782" s="82" t="s">
        <v>4378</v>
      </c>
      <c r="C1782" s="82" t="s">
        <v>4130</v>
      </c>
      <c r="D1782" s="82" t="s">
        <v>2550</v>
      </c>
      <c r="E1782" s="82" t="s">
        <v>4420</v>
      </c>
    </row>
    <row r="1783" spans="1:5" ht="13.5" customHeight="1">
      <c r="A1783" s="82" t="s">
        <v>2545</v>
      </c>
      <c r="B1783" s="82" t="s">
        <v>4378</v>
      </c>
      <c r="C1783" s="82" t="s">
        <v>4130</v>
      </c>
      <c r="D1783" s="82" t="s">
        <v>2552</v>
      </c>
      <c r="E1783" s="82" t="s">
        <v>4421</v>
      </c>
    </row>
    <row r="1784" spans="1:5" ht="13.5" customHeight="1">
      <c r="A1784" s="82" t="s">
        <v>2545</v>
      </c>
      <c r="B1784" s="82" t="s">
        <v>4378</v>
      </c>
      <c r="C1784" s="82" t="s">
        <v>4130</v>
      </c>
      <c r="D1784" s="82" t="s">
        <v>2554</v>
      </c>
      <c r="E1784" s="82" t="s">
        <v>4422</v>
      </c>
    </row>
    <row r="1785" spans="1:5" ht="13.5" customHeight="1">
      <c r="A1785" s="82" t="s">
        <v>2545</v>
      </c>
      <c r="B1785" s="82" t="s">
        <v>4378</v>
      </c>
      <c r="C1785" s="82" t="s">
        <v>4130</v>
      </c>
      <c r="D1785" s="82" t="s">
        <v>2583</v>
      </c>
      <c r="E1785" s="82" t="s">
        <v>4423</v>
      </c>
    </row>
    <row r="1786" spans="1:5" ht="13.5" customHeight="1">
      <c r="A1786" s="82" t="s">
        <v>2545</v>
      </c>
      <c r="B1786" s="82" t="s">
        <v>4378</v>
      </c>
      <c r="C1786" s="82" t="s">
        <v>4130</v>
      </c>
      <c r="D1786" s="82" t="s">
        <v>3858</v>
      </c>
      <c r="E1786" s="82" t="s">
        <v>4424</v>
      </c>
    </row>
    <row r="1787" spans="1:5" ht="13.5" customHeight="1">
      <c r="A1787" s="82" t="s">
        <v>2545</v>
      </c>
      <c r="B1787" s="82" t="s">
        <v>4378</v>
      </c>
      <c r="C1787" s="82" t="s">
        <v>4130</v>
      </c>
      <c r="D1787" s="82" t="s">
        <v>2564</v>
      </c>
      <c r="E1787" s="82" t="s">
        <v>4425</v>
      </c>
    </row>
    <row r="1788" spans="1:5" ht="13.5" customHeight="1">
      <c r="A1788" s="82" t="s">
        <v>2545</v>
      </c>
      <c r="B1788" s="82" t="s">
        <v>4378</v>
      </c>
      <c r="C1788" s="82" t="s">
        <v>4130</v>
      </c>
      <c r="D1788" s="82" t="s">
        <v>2560</v>
      </c>
      <c r="E1788" s="82" t="s">
        <v>4426</v>
      </c>
    </row>
    <row r="1789" spans="1:5" ht="13.5" customHeight="1">
      <c r="A1789" s="82" t="s">
        <v>2545</v>
      </c>
      <c r="B1789" s="82" t="s">
        <v>4378</v>
      </c>
      <c r="C1789" s="82" t="s">
        <v>4130</v>
      </c>
      <c r="D1789" s="82" t="s">
        <v>2562</v>
      </c>
      <c r="E1789" s="82" t="s">
        <v>4427</v>
      </c>
    </row>
    <row r="1790" spans="1:5" ht="13.5" customHeight="1">
      <c r="A1790" s="82" t="s">
        <v>2545</v>
      </c>
      <c r="B1790" s="82" t="s">
        <v>4378</v>
      </c>
      <c r="C1790" s="82" t="s">
        <v>4130</v>
      </c>
      <c r="D1790" s="82" t="s">
        <v>2566</v>
      </c>
      <c r="E1790" s="82" t="s">
        <v>4428</v>
      </c>
    </row>
    <row r="1791" spans="1:5" ht="13.5" customHeight="1">
      <c r="A1791" s="82" t="s">
        <v>2545</v>
      </c>
      <c r="B1791" s="82" t="s">
        <v>4378</v>
      </c>
      <c r="C1791" s="82" t="s">
        <v>4130</v>
      </c>
      <c r="D1791" s="82" t="s">
        <v>2572</v>
      </c>
      <c r="E1791" s="82" t="s">
        <v>4429</v>
      </c>
    </row>
    <row r="1792" spans="1:5" ht="13.5" customHeight="1">
      <c r="A1792" s="82" t="s">
        <v>2545</v>
      </c>
      <c r="B1792" s="82" t="s">
        <v>4378</v>
      </c>
      <c r="C1792" s="82" t="s">
        <v>4130</v>
      </c>
      <c r="D1792" s="82" t="s">
        <v>2574</v>
      </c>
      <c r="E1792" s="82" t="s">
        <v>4430</v>
      </c>
    </row>
    <row r="1793" spans="1:5" ht="13.5" customHeight="1">
      <c r="A1793" s="82" t="s">
        <v>2545</v>
      </c>
      <c r="B1793" s="82" t="s">
        <v>4378</v>
      </c>
      <c r="C1793" s="82" t="s">
        <v>4130</v>
      </c>
      <c r="D1793" s="82" t="s">
        <v>2568</v>
      </c>
      <c r="E1793" s="82" t="s">
        <v>4431</v>
      </c>
    </row>
    <row r="1794" spans="1:5" ht="13.5" customHeight="1">
      <c r="A1794" s="82" t="s">
        <v>2545</v>
      </c>
      <c r="B1794" s="82" t="s">
        <v>4378</v>
      </c>
      <c r="C1794" s="82" t="s">
        <v>4130</v>
      </c>
      <c r="D1794" s="82" t="s">
        <v>2570</v>
      </c>
      <c r="E1794" s="82" t="s">
        <v>4432</v>
      </c>
    </row>
    <row r="1795" spans="1:5" ht="13.5" customHeight="1">
      <c r="A1795" s="82" t="s">
        <v>2545</v>
      </c>
      <c r="B1795" s="82" t="s">
        <v>4378</v>
      </c>
      <c r="C1795" s="82" t="s">
        <v>4130</v>
      </c>
      <c r="D1795" s="82" t="s">
        <v>2581</v>
      </c>
      <c r="E1795" s="82" t="s">
        <v>4433</v>
      </c>
    </row>
    <row r="1796" spans="1:5" ht="13.5" customHeight="1">
      <c r="A1796" s="82" t="s">
        <v>2545</v>
      </c>
      <c r="B1796" s="82" t="s">
        <v>4378</v>
      </c>
      <c r="C1796" s="82" t="s">
        <v>4130</v>
      </c>
      <c r="D1796" s="82" t="s">
        <v>2576</v>
      </c>
      <c r="E1796" s="82" t="s">
        <v>4434</v>
      </c>
    </row>
    <row r="1797" spans="1:5" ht="13.5" customHeight="1">
      <c r="A1797" s="82" t="s">
        <v>2545</v>
      </c>
      <c r="B1797" s="82" t="s">
        <v>4378</v>
      </c>
      <c r="C1797" s="82" t="s">
        <v>4130</v>
      </c>
      <c r="D1797" s="82" t="s">
        <v>635</v>
      </c>
      <c r="E1797" s="82" t="s">
        <v>4435</v>
      </c>
    </row>
    <row r="1798" spans="1:5" ht="13.5" customHeight="1">
      <c r="A1798" s="82" t="s">
        <v>2545</v>
      </c>
      <c r="B1798" s="82" t="s">
        <v>4378</v>
      </c>
      <c r="C1798" s="82" t="s">
        <v>4130</v>
      </c>
      <c r="D1798" s="82" t="s">
        <v>2579</v>
      </c>
      <c r="E1798" s="82" t="s">
        <v>4436</v>
      </c>
    </row>
    <row r="1799" spans="1:5" ht="13.5" customHeight="1">
      <c r="A1799" s="82" t="s">
        <v>2545</v>
      </c>
      <c r="B1799" s="82" t="s">
        <v>4378</v>
      </c>
      <c r="C1799" s="82" t="s">
        <v>4130</v>
      </c>
      <c r="D1799" s="82" t="s">
        <v>3872</v>
      </c>
      <c r="E1799" s="82" t="s">
        <v>4437</v>
      </c>
    </row>
    <row r="1800" spans="1:5" ht="13.5" customHeight="1">
      <c r="A1800" s="82" t="s">
        <v>2545</v>
      </c>
      <c r="B1800" s="82" t="s">
        <v>4378</v>
      </c>
      <c r="C1800" s="82" t="s">
        <v>4130</v>
      </c>
      <c r="D1800" s="82" t="s">
        <v>2585</v>
      </c>
      <c r="E1800" s="82" t="s">
        <v>4438</v>
      </c>
    </row>
    <row r="1801" spans="1:5" ht="13.5" customHeight="1">
      <c r="A1801" s="82" t="s">
        <v>2545</v>
      </c>
      <c r="B1801" s="82" t="s">
        <v>4378</v>
      </c>
      <c r="C1801" s="82" t="s">
        <v>4150</v>
      </c>
      <c r="D1801" s="82" t="s">
        <v>2548</v>
      </c>
      <c r="E1801" s="82" t="s">
        <v>4439</v>
      </c>
    </row>
    <row r="1802" spans="1:5" ht="13.5" customHeight="1">
      <c r="A1802" s="82" t="s">
        <v>2545</v>
      </c>
      <c r="B1802" s="82" t="s">
        <v>4378</v>
      </c>
      <c r="C1802" s="82" t="s">
        <v>4150</v>
      </c>
      <c r="D1802" s="82" t="s">
        <v>2550</v>
      </c>
      <c r="E1802" s="82" t="s">
        <v>4440</v>
      </c>
    </row>
    <row r="1803" spans="1:5" ht="13.5" customHeight="1">
      <c r="A1803" s="82" t="s">
        <v>2545</v>
      </c>
      <c r="B1803" s="82" t="s">
        <v>4378</v>
      </c>
      <c r="C1803" s="82" t="s">
        <v>4150</v>
      </c>
      <c r="D1803" s="82" t="s">
        <v>2552</v>
      </c>
      <c r="E1803" s="82" t="s">
        <v>4441</v>
      </c>
    </row>
    <row r="1804" spans="1:5" ht="13.5" customHeight="1">
      <c r="A1804" s="82" t="s">
        <v>2545</v>
      </c>
      <c r="B1804" s="82" t="s">
        <v>4378</v>
      </c>
      <c r="C1804" s="82" t="s">
        <v>4150</v>
      </c>
      <c r="D1804" s="82" t="s">
        <v>2554</v>
      </c>
      <c r="E1804" s="82" t="s">
        <v>4442</v>
      </c>
    </row>
    <row r="1805" spans="1:5" ht="13.5" customHeight="1">
      <c r="A1805" s="82" t="s">
        <v>2545</v>
      </c>
      <c r="B1805" s="82" t="s">
        <v>4378</v>
      </c>
      <c r="C1805" s="82" t="s">
        <v>4150</v>
      </c>
      <c r="D1805" s="82" t="s">
        <v>2583</v>
      </c>
      <c r="E1805" s="82" t="s">
        <v>4443</v>
      </c>
    </row>
    <row r="1806" spans="1:5" ht="13.5" customHeight="1">
      <c r="A1806" s="82" t="s">
        <v>2545</v>
      </c>
      <c r="B1806" s="82" t="s">
        <v>4378</v>
      </c>
      <c r="C1806" s="82" t="s">
        <v>4150</v>
      </c>
      <c r="D1806" s="82" t="s">
        <v>3858</v>
      </c>
      <c r="E1806" s="82" t="s">
        <v>4444</v>
      </c>
    </row>
    <row r="1807" spans="1:5" ht="13.5" customHeight="1">
      <c r="A1807" s="82" t="s">
        <v>2545</v>
      </c>
      <c r="B1807" s="82" t="s">
        <v>4378</v>
      </c>
      <c r="C1807" s="82" t="s">
        <v>4150</v>
      </c>
      <c r="D1807" s="82" t="s">
        <v>2564</v>
      </c>
      <c r="E1807" s="82" t="s">
        <v>4445</v>
      </c>
    </row>
    <row r="1808" spans="1:5" ht="13.5" customHeight="1">
      <c r="A1808" s="82" t="s">
        <v>2545</v>
      </c>
      <c r="B1808" s="82" t="s">
        <v>4378</v>
      </c>
      <c r="C1808" s="82" t="s">
        <v>4150</v>
      </c>
      <c r="D1808" s="82" t="s">
        <v>2560</v>
      </c>
      <c r="E1808" s="82" t="s">
        <v>4446</v>
      </c>
    </row>
    <row r="1809" spans="1:5" ht="13.5" customHeight="1">
      <c r="A1809" s="82" t="s">
        <v>2545</v>
      </c>
      <c r="B1809" s="82" t="s">
        <v>4378</v>
      </c>
      <c r="C1809" s="82" t="s">
        <v>4150</v>
      </c>
      <c r="D1809" s="82" t="s">
        <v>2562</v>
      </c>
      <c r="E1809" s="82" t="s">
        <v>4447</v>
      </c>
    </row>
    <row r="1810" spans="1:5" ht="13.5" customHeight="1">
      <c r="A1810" s="82" t="s">
        <v>2545</v>
      </c>
      <c r="B1810" s="82" t="s">
        <v>4378</v>
      </c>
      <c r="C1810" s="82" t="s">
        <v>4150</v>
      </c>
      <c r="D1810" s="82" t="s">
        <v>2566</v>
      </c>
      <c r="E1810" s="82" t="s">
        <v>4448</v>
      </c>
    </row>
    <row r="1811" spans="1:5" ht="13.5" customHeight="1">
      <c r="A1811" s="82" t="s">
        <v>2545</v>
      </c>
      <c r="B1811" s="82" t="s">
        <v>4378</v>
      </c>
      <c r="C1811" s="82" t="s">
        <v>4150</v>
      </c>
      <c r="D1811" s="82" t="s">
        <v>2572</v>
      </c>
      <c r="E1811" s="82" t="s">
        <v>4449</v>
      </c>
    </row>
    <row r="1812" spans="1:5" ht="13.5" customHeight="1">
      <c r="A1812" s="82" t="s">
        <v>2545</v>
      </c>
      <c r="B1812" s="82" t="s">
        <v>4378</v>
      </c>
      <c r="C1812" s="82" t="s">
        <v>4150</v>
      </c>
      <c r="D1812" s="82" t="s">
        <v>2574</v>
      </c>
      <c r="E1812" s="82" t="s">
        <v>4450</v>
      </c>
    </row>
    <row r="1813" spans="1:5" ht="13.5" customHeight="1">
      <c r="A1813" s="82" t="s">
        <v>2545</v>
      </c>
      <c r="B1813" s="82" t="s">
        <v>4378</v>
      </c>
      <c r="C1813" s="82" t="s">
        <v>4150</v>
      </c>
      <c r="D1813" s="82" t="s">
        <v>2568</v>
      </c>
      <c r="E1813" s="82" t="s">
        <v>4451</v>
      </c>
    </row>
    <row r="1814" spans="1:5" ht="13.5" customHeight="1">
      <c r="A1814" s="82" t="s">
        <v>2545</v>
      </c>
      <c r="B1814" s="82" t="s">
        <v>4378</v>
      </c>
      <c r="C1814" s="82" t="s">
        <v>4150</v>
      </c>
      <c r="D1814" s="82" t="s">
        <v>2570</v>
      </c>
      <c r="E1814" s="82" t="s">
        <v>4452</v>
      </c>
    </row>
    <row r="1815" spans="1:5" ht="13.5" customHeight="1">
      <c r="A1815" s="82" t="s">
        <v>2545</v>
      </c>
      <c r="B1815" s="82" t="s">
        <v>4378</v>
      </c>
      <c r="C1815" s="82" t="s">
        <v>4150</v>
      </c>
      <c r="D1815" s="82" t="s">
        <v>2581</v>
      </c>
      <c r="E1815" s="82" t="s">
        <v>4453</v>
      </c>
    </row>
    <row r="1816" spans="1:5" ht="13.5" customHeight="1">
      <c r="A1816" s="82" t="s">
        <v>2545</v>
      </c>
      <c r="B1816" s="82" t="s">
        <v>4378</v>
      </c>
      <c r="C1816" s="82" t="s">
        <v>4150</v>
      </c>
      <c r="D1816" s="82" t="s">
        <v>2576</v>
      </c>
      <c r="E1816" s="82" t="s">
        <v>4454</v>
      </c>
    </row>
    <row r="1817" spans="1:5" ht="13.5" customHeight="1">
      <c r="A1817" s="82" t="s">
        <v>2545</v>
      </c>
      <c r="B1817" s="82" t="s">
        <v>4378</v>
      </c>
      <c r="C1817" s="82" t="s">
        <v>4150</v>
      </c>
      <c r="D1817" s="82" t="s">
        <v>635</v>
      </c>
      <c r="E1817" s="82" t="s">
        <v>4455</v>
      </c>
    </row>
    <row r="1818" spans="1:5" ht="13.5" customHeight="1">
      <c r="A1818" s="82" t="s">
        <v>2545</v>
      </c>
      <c r="B1818" s="82" t="s">
        <v>4378</v>
      </c>
      <c r="C1818" s="82" t="s">
        <v>4150</v>
      </c>
      <c r="D1818" s="82" t="s">
        <v>2579</v>
      </c>
      <c r="E1818" s="82" t="s">
        <v>4456</v>
      </c>
    </row>
    <row r="1819" spans="1:5" ht="13.5" customHeight="1">
      <c r="A1819" s="82" t="s">
        <v>2545</v>
      </c>
      <c r="B1819" s="82" t="s">
        <v>4378</v>
      </c>
      <c r="C1819" s="82" t="s">
        <v>4150</v>
      </c>
      <c r="D1819" s="82" t="s">
        <v>3872</v>
      </c>
      <c r="E1819" s="82" t="s">
        <v>4457</v>
      </c>
    </row>
    <row r="1820" spans="1:5" ht="13.5" customHeight="1">
      <c r="A1820" s="82" t="s">
        <v>2545</v>
      </c>
      <c r="B1820" s="82" t="s">
        <v>4378</v>
      </c>
      <c r="C1820" s="82" t="s">
        <v>4150</v>
      </c>
      <c r="D1820" s="82" t="s">
        <v>2585</v>
      </c>
      <c r="E1820" s="82" t="s">
        <v>4458</v>
      </c>
    </row>
    <row r="1821" spans="1:5" ht="13.5" customHeight="1">
      <c r="A1821" s="82" t="s">
        <v>2545</v>
      </c>
      <c r="B1821" s="82" t="s">
        <v>4459</v>
      </c>
      <c r="C1821" s="82" t="s">
        <v>4171</v>
      </c>
      <c r="D1821" s="82" t="s">
        <v>3959</v>
      </c>
      <c r="E1821" s="82" t="s">
        <v>4460</v>
      </c>
    </row>
    <row r="1822" spans="1:5" ht="13.5" customHeight="1">
      <c r="A1822" s="82" t="s">
        <v>2545</v>
      </c>
      <c r="B1822" s="82" t="s">
        <v>4378</v>
      </c>
      <c r="C1822" s="82" t="s">
        <v>4173</v>
      </c>
      <c r="D1822" s="82" t="s">
        <v>2550</v>
      </c>
      <c r="E1822" s="82" t="s">
        <v>4461</v>
      </c>
    </row>
    <row r="1823" spans="1:5" ht="13.5" customHeight="1">
      <c r="A1823" s="82" t="s">
        <v>2545</v>
      </c>
      <c r="B1823" s="82" t="s">
        <v>4378</v>
      </c>
      <c r="C1823" s="82" t="s">
        <v>4173</v>
      </c>
      <c r="D1823" s="82" t="s">
        <v>2552</v>
      </c>
      <c r="E1823" s="82" t="s">
        <v>4462</v>
      </c>
    </row>
    <row r="1824" spans="1:5" ht="13.5" customHeight="1">
      <c r="A1824" s="82" t="s">
        <v>2545</v>
      </c>
      <c r="B1824" s="82" t="s">
        <v>4378</v>
      </c>
      <c r="C1824" s="82" t="s">
        <v>4173</v>
      </c>
      <c r="D1824" s="82" t="s">
        <v>2554</v>
      </c>
      <c r="E1824" s="82" t="s">
        <v>4463</v>
      </c>
    </row>
    <row r="1825" spans="1:5" ht="13.5" customHeight="1">
      <c r="A1825" s="82" t="s">
        <v>2545</v>
      </c>
      <c r="B1825" s="82" t="s">
        <v>4378</v>
      </c>
      <c r="C1825" s="82" t="s">
        <v>4173</v>
      </c>
      <c r="D1825" s="82" t="s">
        <v>2583</v>
      </c>
      <c r="E1825" s="82" t="s">
        <v>4464</v>
      </c>
    </row>
    <row r="1826" spans="1:5" ht="13.5" customHeight="1">
      <c r="A1826" s="82" t="s">
        <v>2545</v>
      </c>
      <c r="B1826" s="82" t="s">
        <v>4378</v>
      </c>
      <c r="C1826" s="82" t="s">
        <v>4173</v>
      </c>
      <c r="D1826" s="82" t="s">
        <v>3858</v>
      </c>
      <c r="E1826" s="82" t="s">
        <v>4465</v>
      </c>
    </row>
    <row r="1827" spans="1:5" ht="13.5" customHeight="1">
      <c r="A1827" s="82" t="s">
        <v>2545</v>
      </c>
      <c r="B1827" s="82" t="s">
        <v>4378</v>
      </c>
      <c r="C1827" s="82" t="s">
        <v>4173</v>
      </c>
      <c r="D1827" s="82" t="s">
        <v>2564</v>
      </c>
      <c r="E1827" s="82" t="s">
        <v>4466</v>
      </c>
    </row>
    <row r="1828" spans="1:5" ht="13.5" customHeight="1">
      <c r="A1828" s="82" t="s">
        <v>2545</v>
      </c>
      <c r="B1828" s="82" t="s">
        <v>4378</v>
      </c>
      <c r="C1828" s="82" t="s">
        <v>4173</v>
      </c>
      <c r="D1828" s="82" t="s">
        <v>2560</v>
      </c>
      <c r="E1828" s="82" t="s">
        <v>4467</v>
      </c>
    </row>
    <row r="1829" spans="1:5" ht="13.5" customHeight="1">
      <c r="A1829" s="82" t="s">
        <v>2545</v>
      </c>
      <c r="B1829" s="82" t="s">
        <v>4378</v>
      </c>
      <c r="C1829" s="82" t="s">
        <v>4173</v>
      </c>
      <c r="D1829" s="82" t="s">
        <v>2562</v>
      </c>
      <c r="E1829" s="82" t="s">
        <v>4468</v>
      </c>
    </row>
    <row r="1830" spans="1:5" ht="13.5" customHeight="1">
      <c r="A1830" s="82" t="s">
        <v>2545</v>
      </c>
      <c r="B1830" s="82" t="s">
        <v>4378</v>
      </c>
      <c r="C1830" s="82" t="s">
        <v>4173</v>
      </c>
      <c r="D1830" s="82" t="s">
        <v>2566</v>
      </c>
      <c r="E1830" s="82" t="s">
        <v>4469</v>
      </c>
    </row>
    <row r="1831" spans="1:5" ht="13.5" customHeight="1">
      <c r="A1831" s="82" t="s">
        <v>2545</v>
      </c>
      <c r="B1831" s="82" t="s">
        <v>4378</v>
      </c>
      <c r="C1831" s="82" t="s">
        <v>4173</v>
      </c>
      <c r="D1831" s="82" t="s">
        <v>2572</v>
      </c>
      <c r="E1831" s="82" t="s">
        <v>4470</v>
      </c>
    </row>
    <row r="1832" spans="1:5" ht="13.5" customHeight="1">
      <c r="A1832" s="82" t="s">
        <v>2545</v>
      </c>
      <c r="B1832" s="82" t="s">
        <v>4378</v>
      </c>
      <c r="C1832" s="82" t="s">
        <v>4173</v>
      </c>
      <c r="D1832" s="82" t="s">
        <v>2574</v>
      </c>
      <c r="E1832" s="82" t="s">
        <v>4471</v>
      </c>
    </row>
    <row r="1833" spans="1:5" ht="13.5" customHeight="1">
      <c r="A1833" s="82" t="s">
        <v>2545</v>
      </c>
      <c r="B1833" s="82" t="s">
        <v>4378</v>
      </c>
      <c r="C1833" s="82" t="s">
        <v>4173</v>
      </c>
      <c r="D1833" s="82" t="s">
        <v>2568</v>
      </c>
      <c r="E1833" s="82" t="s">
        <v>4472</v>
      </c>
    </row>
    <row r="1834" spans="1:5" ht="13.5" customHeight="1">
      <c r="A1834" s="82" t="s">
        <v>2545</v>
      </c>
      <c r="B1834" s="82" t="s">
        <v>4378</v>
      </c>
      <c r="C1834" s="82" t="s">
        <v>4173</v>
      </c>
      <c r="D1834" s="82" t="s">
        <v>2570</v>
      </c>
      <c r="E1834" s="82" t="s">
        <v>4473</v>
      </c>
    </row>
    <row r="1835" spans="1:5" ht="13.5" customHeight="1">
      <c r="A1835" s="82" t="s">
        <v>2545</v>
      </c>
      <c r="B1835" s="82" t="s">
        <v>4378</v>
      </c>
      <c r="C1835" s="82" t="s">
        <v>4173</v>
      </c>
      <c r="D1835" s="82" t="s">
        <v>2672</v>
      </c>
      <c r="E1835" s="82" t="s">
        <v>4474</v>
      </c>
    </row>
    <row r="1836" spans="1:5" ht="13.5" customHeight="1">
      <c r="A1836" s="82" t="s">
        <v>2545</v>
      </c>
      <c r="B1836" s="82" t="s">
        <v>4378</v>
      </c>
      <c r="C1836" s="82" t="s">
        <v>4173</v>
      </c>
      <c r="D1836" s="82" t="s">
        <v>2576</v>
      </c>
      <c r="E1836" s="82" t="s">
        <v>4475</v>
      </c>
    </row>
    <row r="1837" spans="1:5" ht="13.5" customHeight="1">
      <c r="A1837" s="82" t="s">
        <v>2545</v>
      </c>
      <c r="B1837" s="82" t="s">
        <v>4378</v>
      </c>
      <c r="C1837" s="82" t="s">
        <v>4173</v>
      </c>
      <c r="D1837" s="82" t="s">
        <v>635</v>
      </c>
      <c r="E1837" s="82" t="s">
        <v>4476</v>
      </c>
    </row>
    <row r="1838" spans="1:5" ht="13.5" customHeight="1">
      <c r="A1838" s="82" t="s">
        <v>2545</v>
      </c>
      <c r="B1838" s="82" t="s">
        <v>4378</v>
      </c>
      <c r="C1838" s="82" t="s">
        <v>4173</v>
      </c>
      <c r="D1838" s="82" t="s">
        <v>2579</v>
      </c>
      <c r="E1838" s="82" t="s">
        <v>4477</v>
      </c>
    </row>
    <row r="1839" spans="1:5" ht="13.5" customHeight="1">
      <c r="A1839" s="82" t="s">
        <v>2545</v>
      </c>
      <c r="B1839" s="82" t="s">
        <v>4378</v>
      </c>
      <c r="C1839" s="82" t="s">
        <v>4173</v>
      </c>
      <c r="D1839" s="82" t="s">
        <v>3872</v>
      </c>
      <c r="E1839" s="82" t="s">
        <v>4478</v>
      </c>
    </row>
    <row r="1840" spans="1:5" ht="13.5" customHeight="1">
      <c r="A1840" s="82" t="s">
        <v>2545</v>
      </c>
      <c r="B1840" s="82" t="s">
        <v>4378</v>
      </c>
      <c r="C1840" s="82" t="s">
        <v>4173</v>
      </c>
      <c r="D1840" s="82" t="s">
        <v>2585</v>
      </c>
      <c r="E1840" s="82" t="s">
        <v>4479</v>
      </c>
    </row>
    <row r="1841" spans="1:5" ht="13.5" customHeight="1">
      <c r="A1841" s="82" t="s">
        <v>2545</v>
      </c>
      <c r="B1841" s="82" t="s">
        <v>4378</v>
      </c>
      <c r="C1841" s="82" t="s">
        <v>2928</v>
      </c>
      <c r="D1841" s="82" t="s">
        <v>2548</v>
      </c>
      <c r="E1841" s="82" t="s">
        <v>4480</v>
      </c>
    </row>
    <row r="1842" spans="1:5" ht="13.5" customHeight="1">
      <c r="A1842" s="82" t="s">
        <v>2545</v>
      </c>
      <c r="B1842" s="82" t="s">
        <v>4378</v>
      </c>
      <c r="C1842" s="82" t="s">
        <v>2928</v>
      </c>
      <c r="D1842" s="82" t="s">
        <v>2550</v>
      </c>
      <c r="E1842" s="82" t="s">
        <v>4481</v>
      </c>
    </row>
    <row r="1843" spans="1:5" ht="13.5" customHeight="1">
      <c r="A1843" s="82" t="s">
        <v>2545</v>
      </c>
      <c r="B1843" s="82" t="s">
        <v>4378</v>
      </c>
      <c r="C1843" s="82" t="s">
        <v>2928</v>
      </c>
      <c r="D1843" s="82" t="s">
        <v>2552</v>
      </c>
      <c r="E1843" s="82" t="s">
        <v>4482</v>
      </c>
    </row>
    <row r="1844" spans="1:5" ht="13.5" customHeight="1">
      <c r="A1844" s="82" t="s">
        <v>2545</v>
      </c>
      <c r="B1844" s="82" t="s">
        <v>4378</v>
      </c>
      <c r="C1844" s="82" t="s">
        <v>2928</v>
      </c>
      <c r="D1844" s="82" t="s">
        <v>2554</v>
      </c>
      <c r="E1844" s="82" t="s">
        <v>4483</v>
      </c>
    </row>
    <row r="1845" spans="1:5" ht="13.5" customHeight="1">
      <c r="A1845" s="82" t="s">
        <v>2545</v>
      </c>
      <c r="B1845" s="82" t="s">
        <v>4378</v>
      </c>
      <c r="C1845" s="82" t="s">
        <v>2928</v>
      </c>
      <c r="D1845" s="82" t="s">
        <v>2583</v>
      </c>
      <c r="E1845" s="82" t="s">
        <v>4484</v>
      </c>
    </row>
    <row r="1846" spans="1:5" ht="13.5" customHeight="1">
      <c r="A1846" s="82" t="s">
        <v>2545</v>
      </c>
      <c r="B1846" s="82" t="s">
        <v>4378</v>
      </c>
      <c r="C1846" s="82" t="s">
        <v>2928</v>
      </c>
      <c r="D1846" s="82" t="s">
        <v>3858</v>
      </c>
      <c r="E1846" s="82" t="s">
        <v>4485</v>
      </c>
    </row>
    <row r="1847" spans="1:5" ht="13.5" customHeight="1">
      <c r="A1847" s="82" t="s">
        <v>2545</v>
      </c>
      <c r="B1847" s="82" t="s">
        <v>4378</v>
      </c>
      <c r="C1847" s="82" t="s">
        <v>2928</v>
      </c>
      <c r="D1847" s="82" t="s">
        <v>2564</v>
      </c>
      <c r="E1847" s="82" t="s">
        <v>4486</v>
      </c>
    </row>
    <row r="1848" spans="1:5" ht="13.5" customHeight="1">
      <c r="A1848" s="82" t="s">
        <v>2545</v>
      </c>
      <c r="B1848" s="82" t="s">
        <v>4378</v>
      </c>
      <c r="C1848" s="82" t="s">
        <v>2928</v>
      </c>
      <c r="D1848" s="82" t="s">
        <v>2560</v>
      </c>
      <c r="E1848" s="82" t="s">
        <v>4487</v>
      </c>
    </row>
    <row r="1849" spans="1:5" ht="13.5" customHeight="1">
      <c r="A1849" s="82" t="s">
        <v>2545</v>
      </c>
      <c r="B1849" s="82" t="s">
        <v>4378</v>
      </c>
      <c r="C1849" s="82" t="s">
        <v>2928</v>
      </c>
      <c r="D1849" s="82" t="s">
        <v>2562</v>
      </c>
      <c r="E1849" s="82" t="s">
        <v>4488</v>
      </c>
    </row>
    <row r="1850" spans="1:5" ht="13.5" customHeight="1">
      <c r="A1850" s="82" t="s">
        <v>2545</v>
      </c>
      <c r="B1850" s="82" t="s">
        <v>4378</v>
      </c>
      <c r="C1850" s="82" t="s">
        <v>2928</v>
      </c>
      <c r="D1850" s="82" t="s">
        <v>2566</v>
      </c>
      <c r="E1850" s="82" t="s">
        <v>4489</v>
      </c>
    </row>
    <row r="1851" spans="1:5" ht="13.5" customHeight="1">
      <c r="A1851" s="82" t="s">
        <v>2545</v>
      </c>
      <c r="B1851" s="82" t="s">
        <v>4378</v>
      </c>
      <c r="C1851" s="82" t="s">
        <v>2928</v>
      </c>
      <c r="D1851" s="82" t="s">
        <v>2572</v>
      </c>
      <c r="E1851" s="82" t="s">
        <v>4490</v>
      </c>
    </row>
    <row r="1852" spans="1:5" ht="13.5" customHeight="1">
      <c r="A1852" s="82" t="s">
        <v>2545</v>
      </c>
      <c r="B1852" s="82" t="s">
        <v>4378</v>
      </c>
      <c r="C1852" s="82" t="s">
        <v>2928</v>
      </c>
      <c r="D1852" s="82" t="s">
        <v>2574</v>
      </c>
      <c r="E1852" s="82" t="s">
        <v>4491</v>
      </c>
    </row>
    <row r="1853" spans="1:5" ht="13.5" customHeight="1">
      <c r="A1853" s="82" t="s">
        <v>2545</v>
      </c>
      <c r="B1853" s="82" t="s">
        <v>4378</v>
      </c>
      <c r="C1853" s="82" t="s">
        <v>2928</v>
      </c>
      <c r="D1853" s="82" t="s">
        <v>2568</v>
      </c>
      <c r="E1853" s="82" t="s">
        <v>4492</v>
      </c>
    </row>
    <row r="1854" spans="1:5" ht="13.5" customHeight="1">
      <c r="A1854" s="82" t="s">
        <v>2545</v>
      </c>
      <c r="B1854" s="82" t="s">
        <v>4378</v>
      </c>
      <c r="C1854" s="82" t="s">
        <v>2928</v>
      </c>
      <c r="D1854" s="82" t="s">
        <v>2570</v>
      </c>
      <c r="E1854" s="82" t="s">
        <v>4493</v>
      </c>
    </row>
    <row r="1855" spans="1:5" ht="13.5" customHeight="1">
      <c r="A1855" s="82" t="s">
        <v>2545</v>
      </c>
      <c r="B1855" s="82" t="s">
        <v>4378</v>
      </c>
      <c r="C1855" s="82" t="s">
        <v>2928</v>
      </c>
      <c r="D1855" s="82" t="s">
        <v>2581</v>
      </c>
      <c r="E1855" s="82" t="s">
        <v>4494</v>
      </c>
    </row>
    <row r="1856" spans="1:5" ht="13.5" customHeight="1">
      <c r="A1856" s="82" t="s">
        <v>2545</v>
      </c>
      <c r="B1856" s="82" t="s">
        <v>4378</v>
      </c>
      <c r="C1856" s="82" t="s">
        <v>2928</v>
      </c>
      <c r="D1856" s="82" t="s">
        <v>2576</v>
      </c>
      <c r="E1856" s="82" t="s">
        <v>4495</v>
      </c>
    </row>
    <row r="1857" spans="1:5" ht="13.5" customHeight="1">
      <c r="A1857" s="82" t="s">
        <v>2545</v>
      </c>
      <c r="B1857" s="82" t="s">
        <v>4378</v>
      </c>
      <c r="C1857" s="82" t="s">
        <v>2928</v>
      </c>
      <c r="D1857" s="82" t="s">
        <v>635</v>
      </c>
      <c r="E1857" s="82" t="s">
        <v>4496</v>
      </c>
    </row>
    <row r="1858" spans="1:5" ht="13.5" customHeight="1">
      <c r="A1858" s="82" t="s">
        <v>2545</v>
      </c>
      <c r="B1858" s="82" t="s">
        <v>4378</v>
      </c>
      <c r="C1858" s="82" t="s">
        <v>2928</v>
      </c>
      <c r="D1858" s="82" t="s">
        <v>2579</v>
      </c>
      <c r="E1858" s="82" t="s">
        <v>4497</v>
      </c>
    </row>
    <row r="1859" spans="1:5" ht="13.5" customHeight="1">
      <c r="A1859" s="82" t="s">
        <v>2545</v>
      </c>
      <c r="B1859" s="82" t="s">
        <v>4378</v>
      </c>
      <c r="C1859" s="82" t="s">
        <v>2928</v>
      </c>
      <c r="D1859" s="82" t="s">
        <v>3872</v>
      </c>
      <c r="E1859" s="82" t="s">
        <v>4498</v>
      </c>
    </row>
    <row r="1860" spans="1:5" ht="13.5" customHeight="1">
      <c r="A1860" s="82" t="s">
        <v>2545</v>
      </c>
      <c r="B1860" s="82" t="s">
        <v>4378</v>
      </c>
      <c r="C1860" s="82" t="s">
        <v>2928</v>
      </c>
      <c r="D1860" s="82" t="s">
        <v>2585</v>
      </c>
      <c r="E1860" s="82" t="s">
        <v>4499</v>
      </c>
    </row>
    <row r="1861" spans="1:5" ht="13.5" customHeight="1">
      <c r="A1861" s="82" t="s">
        <v>2545</v>
      </c>
      <c r="B1861" s="82" t="s">
        <v>4378</v>
      </c>
      <c r="C1861" s="82" t="s">
        <v>2907</v>
      </c>
      <c r="D1861" s="82" t="s">
        <v>2548</v>
      </c>
      <c r="E1861" s="82" t="s">
        <v>4500</v>
      </c>
    </row>
    <row r="1862" spans="1:5" ht="13.5" customHeight="1">
      <c r="A1862" s="82" t="s">
        <v>2545</v>
      </c>
      <c r="B1862" s="82" t="s">
        <v>4378</v>
      </c>
      <c r="C1862" s="82" t="s">
        <v>2907</v>
      </c>
      <c r="D1862" s="82" t="s">
        <v>2550</v>
      </c>
      <c r="E1862" s="82" t="s">
        <v>4501</v>
      </c>
    </row>
    <row r="1863" spans="1:5" ht="13.5" customHeight="1">
      <c r="A1863" s="82" t="s">
        <v>2545</v>
      </c>
      <c r="B1863" s="82" t="s">
        <v>4378</v>
      </c>
      <c r="C1863" s="82" t="s">
        <v>2907</v>
      </c>
      <c r="D1863" s="82" t="s">
        <v>2552</v>
      </c>
      <c r="E1863" s="82" t="s">
        <v>4502</v>
      </c>
    </row>
    <row r="1864" spans="1:5" ht="13.5" customHeight="1">
      <c r="A1864" s="82" t="s">
        <v>2545</v>
      </c>
      <c r="B1864" s="82" t="s">
        <v>4378</v>
      </c>
      <c r="C1864" s="82" t="s">
        <v>2907</v>
      </c>
      <c r="D1864" s="82" t="s">
        <v>2554</v>
      </c>
      <c r="E1864" s="82" t="s">
        <v>4503</v>
      </c>
    </row>
    <row r="1865" spans="1:5" ht="13.5" customHeight="1">
      <c r="A1865" s="82" t="s">
        <v>2545</v>
      </c>
      <c r="B1865" s="82" t="s">
        <v>4378</v>
      </c>
      <c r="C1865" s="82" t="s">
        <v>2907</v>
      </c>
      <c r="D1865" s="82" t="s">
        <v>2583</v>
      </c>
      <c r="E1865" s="82" t="s">
        <v>4504</v>
      </c>
    </row>
    <row r="1866" spans="1:5" ht="13.5" customHeight="1">
      <c r="A1866" s="82" t="s">
        <v>2545</v>
      </c>
      <c r="B1866" s="82" t="s">
        <v>4378</v>
      </c>
      <c r="C1866" s="82" t="s">
        <v>2907</v>
      </c>
      <c r="D1866" s="82" t="s">
        <v>3858</v>
      </c>
      <c r="E1866" s="82" t="s">
        <v>4505</v>
      </c>
    </row>
    <row r="1867" spans="1:5" ht="13.5" customHeight="1">
      <c r="A1867" s="82" t="s">
        <v>2545</v>
      </c>
      <c r="B1867" s="82" t="s">
        <v>4378</v>
      </c>
      <c r="C1867" s="82" t="s">
        <v>2907</v>
      </c>
      <c r="D1867" s="82" t="s">
        <v>2564</v>
      </c>
      <c r="E1867" s="82" t="s">
        <v>4506</v>
      </c>
    </row>
    <row r="1868" spans="1:5" ht="13.5" customHeight="1">
      <c r="A1868" s="82" t="s">
        <v>2545</v>
      </c>
      <c r="B1868" s="82" t="s">
        <v>4378</v>
      </c>
      <c r="C1868" s="82" t="s">
        <v>2907</v>
      </c>
      <c r="D1868" s="82" t="s">
        <v>2560</v>
      </c>
      <c r="E1868" s="82" t="s">
        <v>4507</v>
      </c>
    </row>
    <row r="1869" spans="1:5" ht="13.5" customHeight="1">
      <c r="A1869" s="82" t="s">
        <v>2545</v>
      </c>
      <c r="B1869" s="82" t="s">
        <v>4378</v>
      </c>
      <c r="C1869" s="82" t="s">
        <v>2907</v>
      </c>
      <c r="D1869" s="82" t="s">
        <v>2562</v>
      </c>
      <c r="E1869" s="82" t="s">
        <v>4508</v>
      </c>
    </row>
    <row r="1870" spans="1:5" ht="13.5" customHeight="1">
      <c r="A1870" s="82" t="s">
        <v>2545</v>
      </c>
      <c r="B1870" s="82" t="s">
        <v>4378</v>
      </c>
      <c r="C1870" s="82" t="s">
        <v>2907</v>
      </c>
      <c r="D1870" s="82" t="s">
        <v>2566</v>
      </c>
      <c r="E1870" s="82" t="s">
        <v>4509</v>
      </c>
    </row>
    <row r="1871" spans="1:5" ht="13.5" customHeight="1">
      <c r="A1871" s="82" t="s">
        <v>2545</v>
      </c>
      <c r="B1871" s="82" t="s">
        <v>4378</v>
      </c>
      <c r="C1871" s="82" t="s">
        <v>2907</v>
      </c>
      <c r="D1871" s="82" t="s">
        <v>2572</v>
      </c>
      <c r="E1871" s="82" t="s">
        <v>4510</v>
      </c>
    </row>
    <row r="1872" spans="1:5" ht="13.5" customHeight="1">
      <c r="A1872" s="82" t="s">
        <v>2545</v>
      </c>
      <c r="B1872" s="82" t="s">
        <v>4378</v>
      </c>
      <c r="C1872" s="82" t="s">
        <v>2907</v>
      </c>
      <c r="D1872" s="82" t="s">
        <v>2574</v>
      </c>
      <c r="E1872" s="82" t="s">
        <v>4511</v>
      </c>
    </row>
    <row r="1873" spans="1:5" ht="13.5" customHeight="1">
      <c r="A1873" s="82" t="s">
        <v>2545</v>
      </c>
      <c r="B1873" s="82" t="s">
        <v>4378</v>
      </c>
      <c r="C1873" s="82" t="s">
        <v>2907</v>
      </c>
      <c r="D1873" s="82" t="s">
        <v>2568</v>
      </c>
      <c r="E1873" s="82" t="s">
        <v>4512</v>
      </c>
    </row>
    <row r="1874" spans="1:5" ht="13.5" customHeight="1">
      <c r="A1874" s="82" t="s">
        <v>2545</v>
      </c>
      <c r="B1874" s="82" t="s">
        <v>4378</v>
      </c>
      <c r="C1874" s="82" t="s">
        <v>2907</v>
      </c>
      <c r="D1874" s="82" t="s">
        <v>2570</v>
      </c>
      <c r="E1874" s="82" t="s">
        <v>4513</v>
      </c>
    </row>
    <row r="1875" spans="1:5" ht="13.5" customHeight="1">
      <c r="A1875" s="82" t="s">
        <v>2545</v>
      </c>
      <c r="B1875" s="82" t="s">
        <v>4378</v>
      </c>
      <c r="C1875" s="82" t="s">
        <v>2907</v>
      </c>
      <c r="D1875" s="82" t="s">
        <v>2581</v>
      </c>
      <c r="E1875" s="82" t="s">
        <v>4514</v>
      </c>
    </row>
    <row r="1876" spans="1:5" ht="13.5" customHeight="1">
      <c r="A1876" s="82" t="s">
        <v>2545</v>
      </c>
      <c r="B1876" s="82" t="s">
        <v>4378</v>
      </c>
      <c r="C1876" s="82" t="s">
        <v>2907</v>
      </c>
      <c r="D1876" s="82" t="s">
        <v>2576</v>
      </c>
      <c r="E1876" s="82" t="s">
        <v>4515</v>
      </c>
    </row>
    <row r="1877" spans="1:5" ht="13.5" customHeight="1">
      <c r="A1877" s="82" t="s">
        <v>2545</v>
      </c>
      <c r="B1877" s="82" t="s">
        <v>4378</v>
      </c>
      <c r="C1877" s="82" t="s">
        <v>2907</v>
      </c>
      <c r="D1877" s="82" t="s">
        <v>635</v>
      </c>
      <c r="E1877" s="82" t="s">
        <v>4516</v>
      </c>
    </row>
    <row r="1878" spans="1:5" ht="13.5" customHeight="1">
      <c r="A1878" s="82" t="s">
        <v>2545</v>
      </c>
      <c r="B1878" s="82" t="s">
        <v>4378</v>
      </c>
      <c r="C1878" s="82" t="s">
        <v>2907</v>
      </c>
      <c r="D1878" s="82" t="s">
        <v>2579</v>
      </c>
      <c r="E1878" s="82" t="s">
        <v>4517</v>
      </c>
    </row>
    <row r="1879" spans="1:5" ht="13.5" customHeight="1">
      <c r="A1879" s="82" t="s">
        <v>2545</v>
      </c>
      <c r="B1879" s="82" t="s">
        <v>4378</v>
      </c>
      <c r="C1879" s="82" t="s">
        <v>2907</v>
      </c>
      <c r="D1879" s="82" t="s">
        <v>3872</v>
      </c>
      <c r="E1879" s="82" t="s">
        <v>4518</v>
      </c>
    </row>
    <row r="1880" spans="1:5" ht="13.5" customHeight="1">
      <c r="A1880" s="82" t="s">
        <v>2545</v>
      </c>
      <c r="B1880" s="82" t="s">
        <v>4378</v>
      </c>
      <c r="C1880" s="82" t="s">
        <v>2907</v>
      </c>
      <c r="D1880" s="82" t="s">
        <v>2585</v>
      </c>
      <c r="E1880" s="82" t="s">
        <v>4519</v>
      </c>
    </row>
    <row r="1881" spans="1:5" ht="13.5" customHeight="1">
      <c r="A1881" s="82" t="s">
        <v>2545</v>
      </c>
      <c r="B1881" s="82" t="s">
        <v>4378</v>
      </c>
      <c r="C1881" s="82" t="s">
        <v>635</v>
      </c>
      <c r="D1881" s="82" t="s">
        <v>635</v>
      </c>
      <c r="E1881" s="82" t="s">
        <v>4520</v>
      </c>
    </row>
    <row r="1882" spans="1:5" ht="13.5" customHeight="1">
      <c r="A1882" s="82" t="s">
        <v>2545</v>
      </c>
      <c r="B1882" s="82" t="s">
        <v>4521</v>
      </c>
      <c r="C1882" s="90" t="s">
        <v>2886</v>
      </c>
      <c r="D1882" s="82" t="s">
        <v>2548</v>
      </c>
      <c r="E1882" s="82" t="s">
        <v>4522</v>
      </c>
    </row>
    <row r="1883" spans="1:5" ht="13.5" customHeight="1">
      <c r="A1883" s="82" t="s">
        <v>2545</v>
      </c>
      <c r="B1883" s="82" t="s">
        <v>4521</v>
      </c>
      <c r="C1883" s="90" t="s">
        <v>2886</v>
      </c>
      <c r="D1883" s="82" t="s">
        <v>2550</v>
      </c>
      <c r="E1883" s="82" t="s">
        <v>4523</v>
      </c>
    </row>
    <row r="1884" spans="1:5" ht="13.5" customHeight="1">
      <c r="A1884" s="82" t="s">
        <v>2545</v>
      </c>
      <c r="B1884" s="82" t="s">
        <v>4521</v>
      </c>
      <c r="C1884" s="90" t="s">
        <v>2886</v>
      </c>
      <c r="D1884" s="82" t="s">
        <v>2552</v>
      </c>
      <c r="E1884" s="82" t="s">
        <v>4524</v>
      </c>
    </row>
    <row r="1885" spans="1:5" ht="13.5" customHeight="1">
      <c r="A1885" s="82" t="s">
        <v>2545</v>
      </c>
      <c r="B1885" s="82" t="s">
        <v>4521</v>
      </c>
      <c r="C1885" s="90" t="s">
        <v>2886</v>
      </c>
      <c r="D1885" s="82" t="s">
        <v>2554</v>
      </c>
      <c r="E1885" s="82" t="s">
        <v>4525</v>
      </c>
    </row>
    <row r="1886" spans="1:5" ht="13.5" customHeight="1">
      <c r="A1886" s="82" t="s">
        <v>2545</v>
      </c>
      <c r="B1886" s="82" t="s">
        <v>4521</v>
      </c>
      <c r="C1886" s="90" t="s">
        <v>2886</v>
      </c>
      <c r="D1886" s="82" t="s">
        <v>2583</v>
      </c>
      <c r="E1886" s="82" t="s">
        <v>4526</v>
      </c>
    </row>
    <row r="1887" spans="1:5" ht="13.5" customHeight="1">
      <c r="A1887" s="82" t="s">
        <v>2545</v>
      </c>
      <c r="B1887" s="82" t="s">
        <v>4521</v>
      </c>
      <c r="C1887" s="90" t="s">
        <v>2886</v>
      </c>
      <c r="D1887" s="82" t="s">
        <v>3858</v>
      </c>
      <c r="E1887" s="82" t="s">
        <v>4527</v>
      </c>
    </row>
    <row r="1888" spans="1:5" ht="13.5" customHeight="1">
      <c r="A1888" s="82" t="s">
        <v>2545</v>
      </c>
      <c r="B1888" s="82" t="s">
        <v>4521</v>
      </c>
      <c r="C1888" s="90" t="s">
        <v>2886</v>
      </c>
      <c r="D1888" s="82" t="s">
        <v>2564</v>
      </c>
      <c r="E1888" s="82" t="s">
        <v>4528</v>
      </c>
    </row>
    <row r="1889" spans="1:5" ht="13.5" customHeight="1">
      <c r="A1889" s="82" t="s">
        <v>2545</v>
      </c>
      <c r="B1889" s="82" t="s">
        <v>4521</v>
      </c>
      <c r="C1889" s="90" t="s">
        <v>2886</v>
      </c>
      <c r="D1889" s="82" t="s">
        <v>2560</v>
      </c>
      <c r="E1889" s="82" t="s">
        <v>4529</v>
      </c>
    </row>
    <row r="1890" spans="1:5" ht="13.5" customHeight="1">
      <c r="A1890" s="82" t="s">
        <v>2545</v>
      </c>
      <c r="B1890" s="82" t="s">
        <v>4521</v>
      </c>
      <c r="C1890" s="90" t="s">
        <v>2886</v>
      </c>
      <c r="D1890" s="82" t="s">
        <v>2562</v>
      </c>
      <c r="E1890" s="82" t="s">
        <v>4530</v>
      </c>
    </row>
    <row r="1891" spans="1:5" ht="13.5" customHeight="1">
      <c r="A1891" s="82" t="s">
        <v>2545</v>
      </c>
      <c r="B1891" s="82" t="s">
        <v>4521</v>
      </c>
      <c r="C1891" s="90" t="s">
        <v>2886</v>
      </c>
      <c r="D1891" s="82" t="s">
        <v>2566</v>
      </c>
      <c r="E1891" s="82" t="s">
        <v>4531</v>
      </c>
    </row>
    <row r="1892" spans="1:5" ht="13.5" customHeight="1">
      <c r="A1892" s="82" t="s">
        <v>2545</v>
      </c>
      <c r="B1892" s="82" t="s">
        <v>4521</v>
      </c>
      <c r="C1892" s="90" t="s">
        <v>2886</v>
      </c>
      <c r="D1892" s="82" t="s">
        <v>2572</v>
      </c>
      <c r="E1892" s="82" t="s">
        <v>4532</v>
      </c>
    </row>
    <row r="1893" spans="1:5" ht="13.5" customHeight="1">
      <c r="A1893" s="82" t="s">
        <v>2545</v>
      </c>
      <c r="B1893" s="82" t="s">
        <v>4521</v>
      </c>
      <c r="C1893" s="90" t="s">
        <v>2886</v>
      </c>
      <c r="D1893" s="82" t="s">
        <v>2574</v>
      </c>
      <c r="E1893" s="82" t="s">
        <v>4533</v>
      </c>
    </row>
    <row r="1894" spans="1:5" ht="13.5" customHeight="1">
      <c r="A1894" s="82" t="s">
        <v>2545</v>
      </c>
      <c r="B1894" s="82" t="s">
        <v>4521</v>
      </c>
      <c r="C1894" s="90" t="s">
        <v>2886</v>
      </c>
      <c r="D1894" s="82" t="s">
        <v>2568</v>
      </c>
      <c r="E1894" s="82" t="s">
        <v>4534</v>
      </c>
    </row>
    <row r="1895" spans="1:5" ht="13.5" customHeight="1">
      <c r="A1895" s="82" t="s">
        <v>2545</v>
      </c>
      <c r="B1895" s="82" t="s">
        <v>4521</v>
      </c>
      <c r="C1895" s="90" t="s">
        <v>2886</v>
      </c>
      <c r="D1895" s="82" t="s">
        <v>2570</v>
      </c>
      <c r="E1895" s="82" t="s">
        <v>4535</v>
      </c>
    </row>
    <row r="1896" spans="1:5" ht="13.5" customHeight="1">
      <c r="A1896" s="82" t="s">
        <v>2545</v>
      </c>
      <c r="B1896" s="82" t="s">
        <v>4521</v>
      </c>
      <c r="C1896" s="90" t="s">
        <v>2886</v>
      </c>
      <c r="D1896" s="82" t="s">
        <v>2581</v>
      </c>
      <c r="E1896" s="82" t="s">
        <v>4536</v>
      </c>
    </row>
    <row r="1897" spans="1:5" ht="13.5" customHeight="1">
      <c r="A1897" s="82" t="s">
        <v>2545</v>
      </c>
      <c r="B1897" s="82" t="s">
        <v>4521</v>
      </c>
      <c r="C1897" s="90" t="s">
        <v>2886</v>
      </c>
      <c r="D1897" s="82" t="s">
        <v>2576</v>
      </c>
      <c r="E1897" s="82" t="s">
        <v>4537</v>
      </c>
    </row>
    <row r="1898" spans="1:5" ht="13.5" customHeight="1">
      <c r="A1898" s="82" t="s">
        <v>2545</v>
      </c>
      <c r="B1898" s="82" t="s">
        <v>4521</v>
      </c>
      <c r="C1898" s="90" t="s">
        <v>2886</v>
      </c>
      <c r="D1898" s="82" t="s">
        <v>635</v>
      </c>
      <c r="E1898" s="82" t="s">
        <v>4538</v>
      </c>
    </row>
    <row r="1899" spans="1:5" ht="13.5" customHeight="1">
      <c r="A1899" s="82" t="s">
        <v>2545</v>
      </c>
      <c r="B1899" s="82" t="s">
        <v>4521</v>
      </c>
      <c r="C1899" s="90" t="s">
        <v>2886</v>
      </c>
      <c r="D1899" s="82" t="s">
        <v>2579</v>
      </c>
      <c r="E1899" s="82" t="s">
        <v>4539</v>
      </c>
    </row>
    <row r="1900" spans="1:5" ht="13.5" customHeight="1">
      <c r="A1900" s="82" t="s">
        <v>2545</v>
      </c>
      <c r="B1900" s="82" t="s">
        <v>4521</v>
      </c>
      <c r="C1900" s="90" t="s">
        <v>2886</v>
      </c>
      <c r="D1900" s="82" t="s">
        <v>3872</v>
      </c>
      <c r="E1900" s="82" t="s">
        <v>4540</v>
      </c>
    </row>
    <row r="1901" spans="1:5" ht="13.5" customHeight="1">
      <c r="A1901" s="82" t="s">
        <v>2545</v>
      </c>
      <c r="B1901" s="82" t="s">
        <v>4521</v>
      </c>
      <c r="C1901" s="90" t="s">
        <v>2886</v>
      </c>
      <c r="D1901" s="82" t="s">
        <v>2585</v>
      </c>
      <c r="E1901" s="82" t="s">
        <v>4541</v>
      </c>
    </row>
    <row r="1902" spans="1:5" ht="13.5" customHeight="1">
      <c r="A1902" s="82" t="s">
        <v>2545</v>
      </c>
      <c r="B1902" s="82" t="s">
        <v>4521</v>
      </c>
      <c r="C1902" s="82" t="s">
        <v>3120</v>
      </c>
      <c r="D1902" s="82" t="s">
        <v>2548</v>
      </c>
      <c r="E1902" s="82" t="s">
        <v>4542</v>
      </c>
    </row>
    <row r="1903" spans="1:5" ht="13.5" customHeight="1">
      <c r="A1903" s="82" t="s">
        <v>2545</v>
      </c>
      <c r="B1903" s="82" t="s">
        <v>4521</v>
      </c>
      <c r="C1903" s="82" t="s">
        <v>3120</v>
      </c>
      <c r="D1903" s="82" t="s">
        <v>2550</v>
      </c>
      <c r="E1903" s="82" t="s">
        <v>4543</v>
      </c>
    </row>
    <row r="1904" spans="1:5" ht="13.5" customHeight="1">
      <c r="A1904" s="82" t="s">
        <v>2545</v>
      </c>
      <c r="B1904" s="82" t="s">
        <v>4521</v>
      </c>
      <c r="C1904" s="82" t="s">
        <v>3120</v>
      </c>
      <c r="D1904" s="82" t="s">
        <v>2552</v>
      </c>
      <c r="E1904" s="82" t="s">
        <v>4544</v>
      </c>
    </row>
    <row r="1905" spans="1:5" ht="13.5" customHeight="1">
      <c r="A1905" s="82" t="s">
        <v>2545</v>
      </c>
      <c r="B1905" s="82" t="s">
        <v>4521</v>
      </c>
      <c r="C1905" s="82" t="s">
        <v>3120</v>
      </c>
      <c r="D1905" s="82" t="s">
        <v>2554</v>
      </c>
      <c r="E1905" s="82" t="s">
        <v>4545</v>
      </c>
    </row>
    <row r="1906" spans="1:5" ht="13.5" customHeight="1">
      <c r="A1906" s="82" t="s">
        <v>2545</v>
      </c>
      <c r="B1906" s="82" t="s">
        <v>4521</v>
      </c>
      <c r="C1906" s="82" t="s">
        <v>3120</v>
      </c>
      <c r="D1906" s="82" t="s">
        <v>2583</v>
      </c>
      <c r="E1906" s="82" t="s">
        <v>4546</v>
      </c>
    </row>
    <row r="1907" spans="1:5" ht="13.5" customHeight="1">
      <c r="A1907" s="82" t="s">
        <v>2545</v>
      </c>
      <c r="B1907" s="82" t="s">
        <v>4521</v>
      </c>
      <c r="C1907" s="82" t="s">
        <v>3120</v>
      </c>
      <c r="D1907" s="82" t="s">
        <v>3858</v>
      </c>
      <c r="E1907" s="82" t="s">
        <v>4547</v>
      </c>
    </row>
    <row r="1908" spans="1:5" ht="13.5" customHeight="1">
      <c r="A1908" s="82" t="s">
        <v>2545</v>
      </c>
      <c r="B1908" s="82" t="s">
        <v>4521</v>
      </c>
      <c r="C1908" s="82" t="s">
        <v>3120</v>
      </c>
      <c r="D1908" s="82" t="s">
        <v>2564</v>
      </c>
      <c r="E1908" s="82" t="s">
        <v>4548</v>
      </c>
    </row>
    <row r="1909" spans="1:5" ht="13.5" customHeight="1">
      <c r="A1909" s="82" t="s">
        <v>2545</v>
      </c>
      <c r="B1909" s="82" t="s">
        <v>4521</v>
      </c>
      <c r="C1909" s="82" t="s">
        <v>3120</v>
      </c>
      <c r="D1909" s="82" t="s">
        <v>2560</v>
      </c>
      <c r="E1909" s="82" t="s">
        <v>4549</v>
      </c>
    </row>
    <row r="1910" spans="1:5" ht="13.5" customHeight="1">
      <c r="A1910" s="82" t="s">
        <v>2545</v>
      </c>
      <c r="B1910" s="82" t="s">
        <v>4521</v>
      </c>
      <c r="C1910" s="82" t="s">
        <v>3120</v>
      </c>
      <c r="D1910" s="82" t="s">
        <v>2562</v>
      </c>
      <c r="E1910" s="82" t="s">
        <v>4550</v>
      </c>
    </row>
    <row r="1911" spans="1:5" ht="13.5" customHeight="1">
      <c r="A1911" s="82" t="s">
        <v>2545</v>
      </c>
      <c r="B1911" s="82" t="s">
        <v>4521</v>
      </c>
      <c r="C1911" s="82" t="s">
        <v>3120</v>
      </c>
      <c r="D1911" s="82" t="s">
        <v>2566</v>
      </c>
      <c r="E1911" s="82" t="s">
        <v>4551</v>
      </c>
    </row>
    <row r="1912" spans="1:5" ht="13.5" customHeight="1">
      <c r="A1912" s="82" t="s">
        <v>2545</v>
      </c>
      <c r="B1912" s="82" t="s">
        <v>4521</v>
      </c>
      <c r="C1912" s="82" t="s">
        <v>3120</v>
      </c>
      <c r="D1912" s="82" t="s">
        <v>2572</v>
      </c>
      <c r="E1912" s="82" t="s">
        <v>4552</v>
      </c>
    </row>
    <row r="1913" spans="1:5" ht="13.5" customHeight="1">
      <c r="A1913" s="82" t="s">
        <v>2545</v>
      </c>
      <c r="B1913" s="82" t="s">
        <v>4521</v>
      </c>
      <c r="C1913" s="82" t="s">
        <v>3120</v>
      </c>
      <c r="D1913" s="82" t="s">
        <v>2574</v>
      </c>
      <c r="E1913" s="82" t="s">
        <v>4553</v>
      </c>
    </row>
    <row r="1914" spans="1:5" ht="13.5" customHeight="1">
      <c r="A1914" s="82" t="s">
        <v>2545</v>
      </c>
      <c r="B1914" s="82" t="s">
        <v>4521</v>
      </c>
      <c r="C1914" s="82" t="s">
        <v>3120</v>
      </c>
      <c r="D1914" s="82" t="s">
        <v>2568</v>
      </c>
      <c r="E1914" s="82" t="s">
        <v>4554</v>
      </c>
    </row>
    <row r="1915" spans="1:5" ht="13.5" customHeight="1">
      <c r="A1915" s="82" t="s">
        <v>2545</v>
      </c>
      <c r="B1915" s="82" t="s">
        <v>4521</v>
      </c>
      <c r="C1915" s="82" t="s">
        <v>3120</v>
      </c>
      <c r="D1915" s="82" t="s">
        <v>2570</v>
      </c>
      <c r="E1915" s="82" t="s">
        <v>4555</v>
      </c>
    </row>
    <row r="1916" spans="1:5" ht="13.5" customHeight="1">
      <c r="A1916" s="82" t="s">
        <v>2545</v>
      </c>
      <c r="B1916" s="82" t="s">
        <v>4521</v>
      </c>
      <c r="C1916" s="82" t="s">
        <v>3120</v>
      </c>
      <c r="D1916" s="82" t="s">
        <v>2581</v>
      </c>
      <c r="E1916" s="82" t="s">
        <v>4556</v>
      </c>
    </row>
    <row r="1917" spans="1:5" ht="13.5" customHeight="1">
      <c r="A1917" s="82" t="s">
        <v>2545</v>
      </c>
      <c r="B1917" s="82" t="s">
        <v>4521</v>
      </c>
      <c r="C1917" s="82" t="s">
        <v>3120</v>
      </c>
      <c r="D1917" s="82" t="s">
        <v>2576</v>
      </c>
      <c r="E1917" s="82" t="s">
        <v>4557</v>
      </c>
    </row>
    <row r="1918" spans="1:5" ht="13.5" customHeight="1">
      <c r="A1918" s="82" t="s">
        <v>2545</v>
      </c>
      <c r="B1918" s="82" t="s">
        <v>4521</v>
      </c>
      <c r="C1918" s="82" t="s">
        <v>3120</v>
      </c>
      <c r="D1918" s="82" t="s">
        <v>635</v>
      </c>
      <c r="E1918" s="82" t="s">
        <v>4558</v>
      </c>
    </row>
    <row r="1919" spans="1:5" ht="13.5" customHeight="1">
      <c r="A1919" s="82" t="s">
        <v>2545</v>
      </c>
      <c r="B1919" s="82" t="s">
        <v>4521</v>
      </c>
      <c r="C1919" s="82" t="s">
        <v>3120</v>
      </c>
      <c r="D1919" s="82" t="s">
        <v>2579</v>
      </c>
      <c r="E1919" s="82" t="s">
        <v>4559</v>
      </c>
    </row>
    <row r="1920" spans="1:5" ht="13.5" customHeight="1">
      <c r="A1920" s="82" t="s">
        <v>2545</v>
      </c>
      <c r="B1920" s="82" t="s">
        <v>4521</v>
      </c>
      <c r="C1920" s="82" t="s">
        <v>3120</v>
      </c>
      <c r="D1920" s="82" t="s">
        <v>3872</v>
      </c>
      <c r="E1920" s="82" t="s">
        <v>4560</v>
      </c>
    </row>
    <row r="1921" spans="1:5" ht="13.5" customHeight="1">
      <c r="A1921" s="82" t="s">
        <v>2545</v>
      </c>
      <c r="B1921" s="82" t="s">
        <v>4521</v>
      </c>
      <c r="C1921" s="82" t="s">
        <v>3120</v>
      </c>
      <c r="D1921" s="82" t="s">
        <v>2585</v>
      </c>
      <c r="E1921" s="82" t="s">
        <v>4561</v>
      </c>
    </row>
    <row r="1922" spans="1:5" ht="13.5" customHeight="1">
      <c r="A1922" s="82" t="s">
        <v>2545</v>
      </c>
      <c r="B1922" s="82" t="s">
        <v>4521</v>
      </c>
      <c r="C1922" s="82" t="s">
        <v>4130</v>
      </c>
      <c r="D1922" s="82" t="s">
        <v>2548</v>
      </c>
      <c r="E1922" s="82" t="s">
        <v>4562</v>
      </c>
    </row>
    <row r="1923" spans="1:5" ht="13.5" customHeight="1">
      <c r="A1923" s="82" t="s">
        <v>2545</v>
      </c>
      <c r="B1923" s="82" t="s">
        <v>4521</v>
      </c>
      <c r="C1923" s="82" t="s">
        <v>4130</v>
      </c>
      <c r="D1923" s="82" t="s">
        <v>2550</v>
      </c>
      <c r="E1923" s="82" t="s">
        <v>4563</v>
      </c>
    </row>
    <row r="1924" spans="1:5" ht="13.5" customHeight="1">
      <c r="A1924" s="82" t="s">
        <v>2545</v>
      </c>
      <c r="B1924" s="82" t="s">
        <v>4521</v>
      </c>
      <c r="C1924" s="82" t="s">
        <v>4130</v>
      </c>
      <c r="D1924" s="82" t="s">
        <v>2552</v>
      </c>
      <c r="E1924" s="82" t="s">
        <v>4564</v>
      </c>
    </row>
    <row r="1925" spans="1:5" ht="13.5" customHeight="1">
      <c r="A1925" s="82" t="s">
        <v>2545</v>
      </c>
      <c r="B1925" s="82" t="s">
        <v>4521</v>
      </c>
      <c r="C1925" s="82" t="s">
        <v>4130</v>
      </c>
      <c r="D1925" s="82" t="s">
        <v>2554</v>
      </c>
      <c r="E1925" s="82" t="s">
        <v>4565</v>
      </c>
    </row>
    <row r="1926" spans="1:5" ht="13.5" customHeight="1">
      <c r="A1926" s="82" t="s">
        <v>2545</v>
      </c>
      <c r="B1926" s="82" t="s">
        <v>4521</v>
      </c>
      <c r="C1926" s="82" t="s">
        <v>4130</v>
      </c>
      <c r="D1926" s="82" t="s">
        <v>2583</v>
      </c>
      <c r="E1926" s="82" t="s">
        <v>4566</v>
      </c>
    </row>
    <row r="1927" spans="1:5" ht="13.5" customHeight="1">
      <c r="A1927" s="82" t="s">
        <v>2545</v>
      </c>
      <c r="B1927" s="82" t="s">
        <v>4521</v>
      </c>
      <c r="C1927" s="82" t="s">
        <v>4130</v>
      </c>
      <c r="D1927" s="82" t="s">
        <v>3858</v>
      </c>
      <c r="E1927" s="82" t="s">
        <v>4567</v>
      </c>
    </row>
    <row r="1928" spans="1:5" ht="13.5" customHeight="1">
      <c r="A1928" s="82" t="s">
        <v>2545</v>
      </c>
      <c r="B1928" s="82" t="s">
        <v>4521</v>
      </c>
      <c r="C1928" s="82" t="s">
        <v>4130</v>
      </c>
      <c r="D1928" s="82" t="s">
        <v>2564</v>
      </c>
      <c r="E1928" s="82" t="s">
        <v>4568</v>
      </c>
    </row>
    <row r="1929" spans="1:5" ht="13.5" customHeight="1">
      <c r="A1929" s="82" t="s">
        <v>2545</v>
      </c>
      <c r="B1929" s="82" t="s">
        <v>4521</v>
      </c>
      <c r="C1929" s="82" t="s">
        <v>4130</v>
      </c>
      <c r="D1929" s="82" t="s">
        <v>2560</v>
      </c>
      <c r="E1929" s="82" t="s">
        <v>4569</v>
      </c>
    </row>
    <row r="1930" spans="1:5" ht="13.5" customHeight="1">
      <c r="A1930" s="82" t="s">
        <v>2545</v>
      </c>
      <c r="B1930" s="82" t="s">
        <v>4521</v>
      </c>
      <c r="C1930" s="82" t="s">
        <v>4130</v>
      </c>
      <c r="D1930" s="82" t="s">
        <v>2562</v>
      </c>
      <c r="E1930" s="82" t="s">
        <v>4570</v>
      </c>
    </row>
    <row r="1931" spans="1:5" ht="13.5" customHeight="1">
      <c r="A1931" s="82" t="s">
        <v>2545</v>
      </c>
      <c r="B1931" s="82" t="s">
        <v>4521</v>
      </c>
      <c r="C1931" s="82" t="s">
        <v>4130</v>
      </c>
      <c r="D1931" s="82" t="s">
        <v>2566</v>
      </c>
      <c r="E1931" s="82" t="s">
        <v>4571</v>
      </c>
    </row>
    <row r="1932" spans="1:5" ht="13.5" customHeight="1">
      <c r="A1932" s="82" t="s">
        <v>2545</v>
      </c>
      <c r="B1932" s="82" t="s">
        <v>4521</v>
      </c>
      <c r="C1932" s="82" t="s">
        <v>4130</v>
      </c>
      <c r="D1932" s="82" t="s">
        <v>2572</v>
      </c>
      <c r="E1932" s="82" t="s">
        <v>4572</v>
      </c>
    </row>
    <row r="1933" spans="1:5" ht="13.5" customHeight="1">
      <c r="A1933" s="82" t="s">
        <v>2545</v>
      </c>
      <c r="B1933" s="82" t="s">
        <v>4521</v>
      </c>
      <c r="C1933" s="82" t="s">
        <v>4130</v>
      </c>
      <c r="D1933" s="82" t="s">
        <v>2574</v>
      </c>
      <c r="E1933" s="82" t="s">
        <v>4573</v>
      </c>
    </row>
    <row r="1934" spans="1:5" ht="13.5" customHeight="1">
      <c r="A1934" s="82" t="s">
        <v>2545</v>
      </c>
      <c r="B1934" s="82" t="s">
        <v>4521</v>
      </c>
      <c r="C1934" s="82" t="s">
        <v>4130</v>
      </c>
      <c r="D1934" s="82" t="s">
        <v>2568</v>
      </c>
      <c r="E1934" s="82" t="s">
        <v>4574</v>
      </c>
    </row>
    <row r="1935" spans="1:5" ht="13.5" customHeight="1">
      <c r="A1935" s="82" t="s">
        <v>2545</v>
      </c>
      <c r="B1935" s="82" t="s">
        <v>4521</v>
      </c>
      <c r="C1935" s="82" t="s">
        <v>4130</v>
      </c>
      <c r="D1935" s="82" t="s">
        <v>2570</v>
      </c>
      <c r="E1935" s="82" t="s">
        <v>4575</v>
      </c>
    </row>
    <row r="1936" spans="1:5" ht="13.5" customHeight="1">
      <c r="A1936" s="82" t="s">
        <v>2545</v>
      </c>
      <c r="B1936" s="82" t="s">
        <v>4521</v>
      </c>
      <c r="C1936" s="82" t="s">
        <v>4130</v>
      </c>
      <c r="D1936" s="82" t="s">
        <v>2581</v>
      </c>
      <c r="E1936" s="82" t="s">
        <v>4576</v>
      </c>
    </row>
    <row r="1937" spans="1:5" ht="13.5" customHeight="1">
      <c r="A1937" s="82" t="s">
        <v>2545</v>
      </c>
      <c r="B1937" s="82" t="s">
        <v>4521</v>
      </c>
      <c r="C1937" s="82" t="s">
        <v>4130</v>
      </c>
      <c r="D1937" s="82" t="s">
        <v>2576</v>
      </c>
      <c r="E1937" s="82" t="s">
        <v>4577</v>
      </c>
    </row>
    <row r="1938" spans="1:5" ht="13.5" customHeight="1">
      <c r="A1938" s="82" t="s">
        <v>2545</v>
      </c>
      <c r="B1938" s="82" t="s">
        <v>4521</v>
      </c>
      <c r="C1938" s="82" t="s">
        <v>4130</v>
      </c>
      <c r="D1938" s="82" t="s">
        <v>635</v>
      </c>
      <c r="E1938" s="82" t="s">
        <v>4578</v>
      </c>
    </row>
    <row r="1939" spans="1:5" ht="13.5" customHeight="1">
      <c r="A1939" s="82" t="s">
        <v>2545</v>
      </c>
      <c r="B1939" s="82" t="s">
        <v>4521</v>
      </c>
      <c r="C1939" s="82" t="s">
        <v>4130</v>
      </c>
      <c r="D1939" s="82" t="s">
        <v>2579</v>
      </c>
      <c r="E1939" s="82" t="s">
        <v>4579</v>
      </c>
    </row>
    <row r="1940" spans="1:5" ht="13.5" customHeight="1">
      <c r="A1940" s="82" t="s">
        <v>2545</v>
      </c>
      <c r="B1940" s="82" t="s">
        <v>4521</v>
      </c>
      <c r="C1940" s="82" t="s">
        <v>4130</v>
      </c>
      <c r="D1940" s="82" t="s">
        <v>3872</v>
      </c>
      <c r="E1940" s="82" t="s">
        <v>4580</v>
      </c>
    </row>
    <row r="1941" spans="1:5" ht="13.5" customHeight="1">
      <c r="A1941" s="82" t="s">
        <v>2545</v>
      </c>
      <c r="B1941" s="82" t="s">
        <v>4521</v>
      </c>
      <c r="C1941" s="82" t="s">
        <v>4130</v>
      </c>
      <c r="D1941" s="82" t="s">
        <v>2585</v>
      </c>
      <c r="E1941" s="82" t="s">
        <v>4581</v>
      </c>
    </row>
    <row r="1942" spans="1:5" ht="13.5" customHeight="1">
      <c r="A1942" s="82" t="s">
        <v>2545</v>
      </c>
      <c r="B1942" s="82" t="s">
        <v>4521</v>
      </c>
      <c r="C1942" s="82" t="s">
        <v>4150</v>
      </c>
      <c r="D1942" s="82" t="s">
        <v>2548</v>
      </c>
      <c r="E1942" s="82" t="s">
        <v>4582</v>
      </c>
    </row>
    <row r="1943" spans="1:5" ht="13.5" customHeight="1">
      <c r="A1943" s="82" t="s">
        <v>2545</v>
      </c>
      <c r="B1943" s="82" t="s">
        <v>4521</v>
      </c>
      <c r="C1943" s="82" t="s">
        <v>4150</v>
      </c>
      <c r="D1943" s="82" t="s">
        <v>2550</v>
      </c>
      <c r="E1943" s="82" t="s">
        <v>4583</v>
      </c>
    </row>
    <row r="1944" spans="1:5" ht="13.5" customHeight="1">
      <c r="A1944" s="82" t="s">
        <v>2545</v>
      </c>
      <c r="B1944" s="82" t="s">
        <v>4521</v>
      </c>
      <c r="C1944" s="82" t="s">
        <v>4150</v>
      </c>
      <c r="D1944" s="82" t="s">
        <v>2552</v>
      </c>
      <c r="E1944" s="82" t="s">
        <v>4584</v>
      </c>
    </row>
    <row r="1945" spans="1:5" ht="13.5" customHeight="1">
      <c r="A1945" s="82" t="s">
        <v>2545</v>
      </c>
      <c r="B1945" s="82" t="s">
        <v>4521</v>
      </c>
      <c r="C1945" s="82" t="s">
        <v>4150</v>
      </c>
      <c r="D1945" s="82" t="s">
        <v>2554</v>
      </c>
      <c r="E1945" s="82" t="s">
        <v>4585</v>
      </c>
    </row>
    <row r="1946" spans="1:5" ht="13.5" customHeight="1">
      <c r="A1946" s="82" t="s">
        <v>2545</v>
      </c>
      <c r="B1946" s="82" t="s">
        <v>4521</v>
      </c>
      <c r="C1946" s="82" t="s">
        <v>4150</v>
      </c>
      <c r="D1946" s="82" t="s">
        <v>2583</v>
      </c>
      <c r="E1946" s="82" t="s">
        <v>4586</v>
      </c>
    </row>
    <row r="1947" spans="1:5" ht="13.5" customHeight="1">
      <c r="A1947" s="82" t="s">
        <v>2545</v>
      </c>
      <c r="B1947" s="82" t="s">
        <v>4521</v>
      </c>
      <c r="C1947" s="82" t="s">
        <v>4150</v>
      </c>
      <c r="D1947" s="82" t="s">
        <v>3858</v>
      </c>
      <c r="E1947" s="82" t="s">
        <v>4587</v>
      </c>
    </row>
    <row r="1948" spans="1:5" ht="13.5" customHeight="1">
      <c r="A1948" s="82" t="s">
        <v>2545</v>
      </c>
      <c r="B1948" s="82" t="s">
        <v>4521</v>
      </c>
      <c r="C1948" s="82" t="s">
        <v>4150</v>
      </c>
      <c r="D1948" s="82" t="s">
        <v>2564</v>
      </c>
      <c r="E1948" s="82" t="s">
        <v>4588</v>
      </c>
    </row>
    <row r="1949" spans="1:5" ht="13.5" customHeight="1">
      <c r="A1949" s="82" t="s">
        <v>2545</v>
      </c>
      <c r="B1949" s="82" t="s">
        <v>4521</v>
      </c>
      <c r="C1949" s="82" t="s">
        <v>4150</v>
      </c>
      <c r="D1949" s="82" t="s">
        <v>2560</v>
      </c>
      <c r="E1949" s="82" t="s">
        <v>4589</v>
      </c>
    </row>
    <row r="1950" spans="1:5" ht="13.5" customHeight="1">
      <c r="A1950" s="82" t="s">
        <v>2545</v>
      </c>
      <c r="B1950" s="82" t="s">
        <v>4521</v>
      </c>
      <c r="C1950" s="82" t="s">
        <v>4150</v>
      </c>
      <c r="D1950" s="82" t="s">
        <v>2562</v>
      </c>
      <c r="E1950" s="82" t="s">
        <v>4590</v>
      </c>
    </row>
    <row r="1951" spans="1:5" ht="13.5" customHeight="1">
      <c r="A1951" s="82" t="s">
        <v>2545</v>
      </c>
      <c r="B1951" s="82" t="s">
        <v>4521</v>
      </c>
      <c r="C1951" s="82" t="s">
        <v>4150</v>
      </c>
      <c r="D1951" s="82" t="s">
        <v>2566</v>
      </c>
      <c r="E1951" s="82" t="s">
        <v>4591</v>
      </c>
    </row>
    <row r="1952" spans="1:5" ht="13.5" customHeight="1">
      <c r="A1952" s="82" t="s">
        <v>2545</v>
      </c>
      <c r="B1952" s="82" t="s">
        <v>4521</v>
      </c>
      <c r="C1952" s="82" t="s">
        <v>4150</v>
      </c>
      <c r="D1952" s="82" t="s">
        <v>2572</v>
      </c>
      <c r="E1952" s="82" t="s">
        <v>4592</v>
      </c>
    </row>
    <row r="1953" spans="1:5" ht="13.5" customHeight="1">
      <c r="A1953" s="82" t="s">
        <v>2545</v>
      </c>
      <c r="B1953" s="82" t="s">
        <v>4521</v>
      </c>
      <c r="C1953" s="82" t="s">
        <v>4150</v>
      </c>
      <c r="D1953" s="82" t="s">
        <v>2574</v>
      </c>
      <c r="E1953" s="82" t="s">
        <v>4593</v>
      </c>
    </row>
    <row r="1954" spans="1:5" ht="13.5" customHeight="1">
      <c r="A1954" s="82" t="s">
        <v>2545</v>
      </c>
      <c r="B1954" s="82" t="s">
        <v>4521</v>
      </c>
      <c r="C1954" s="82" t="s">
        <v>4150</v>
      </c>
      <c r="D1954" s="82" t="s">
        <v>2568</v>
      </c>
      <c r="E1954" s="82" t="s">
        <v>4594</v>
      </c>
    </row>
    <row r="1955" spans="1:5" ht="13.5" customHeight="1">
      <c r="A1955" s="82" t="s">
        <v>2545</v>
      </c>
      <c r="B1955" s="82" t="s">
        <v>4521</v>
      </c>
      <c r="C1955" s="82" t="s">
        <v>4150</v>
      </c>
      <c r="D1955" s="82" t="s">
        <v>2570</v>
      </c>
      <c r="E1955" s="82" t="s">
        <v>4595</v>
      </c>
    </row>
    <row r="1956" spans="1:5" ht="13.5" customHeight="1">
      <c r="A1956" s="82" t="s">
        <v>2545</v>
      </c>
      <c r="B1956" s="82" t="s">
        <v>4521</v>
      </c>
      <c r="C1956" s="82" t="s">
        <v>4150</v>
      </c>
      <c r="D1956" s="82" t="s">
        <v>2581</v>
      </c>
      <c r="E1956" s="82" t="s">
        <v>4596</v>
      </c>
    </row>
    <row r="1957" spans="1:5" ht="13.5" customHeight="1">
      <c r="A1957" s="82" t="s">
        <v>2545</v>
      </c>
      <c r="B1957" s="82" t="s">
        <v>4521</v>
      </c>
      <c r="C1957" s="82" t="s">
        <v>4150</v>
      </c>
      <c r="D1957" s="82" t="s">
        <v>2576</v>
      </c>
      <c r="E1957" s="82" t="s">
        <v>4597</v>
      </c>
    </row>
    <row r="1958" spans="1:5" ht="13.5" customHeight="1">
      <c r="A1958" s="82" t="s">
        <v>2545</v>
      </c>
      <c r="B1958" s="82" t="s">
        <v>4521</v>
      </c>
      <c r="C1958" s="82" t="s">
        <v>4150</v>
      </c>
      <c r="D1958" s="82" t="s">
        <v>635</v>
      </c>
      <c r="E1958" s="82" t="s">
        <v>4598</v>
      </c>
    </row>
    <row r="1959" spans="1:5" ht="13.5" customHeight="1">
      <c r="A1959" s="82" t="s">
        <v>2545</v>
      </c>
      <c r="B1959" s="82" t="s">
        <v>4521</v>
      </c>
      <c r="C1959" s="82" t="s">
        <v>4150</v>
      </c>
      <c r="D1959" s="82" t="s">
        <v>2579</v>
      </c>
      <c r="E1959" s="82" t="s">
        <v>4599</v>
      </c>
    </row>
    <row r="1960" spans="1:5" ht="13.5" customHeight="1">
      <c r="A1960" s="82" t="s">
        <v>2545</v>
      </c>
      <c r="B1960" s="82" t="s">
        <v>4521</v>
      </c>
      <c r="C1960" s="82" t="s">
        <v>4150</v>
      </c>
      <c r="D1960" s="82" t="s">
        <v>3872</v>
      </c>
      <c r="E1960" s="82" t="s">
        <v>4600</v>
      </c>
    </row>
    <row r="1961" spans="1:5" ht="13.5" customHeight="1">
      <c r="A1961" s="82" t="s">
        <v>2545</v>
      </c>
      <c r="B1961" s="82" t="s">
        <v>4521</v>
      </c>
      <c r="C1961" s="82" t="s">
        <v>4150</v>
      </c>
      <c r="D1961" s="82" t="s">
        <v>2585</v>
      </c>
      <c r="E1961" s="82" t="s">
        <v>4601</v>
      </c>
    </row>
    <row r="1962" spans="1:5" ht="13.5" customHeight="1">
      <c r="A1962" s="82" t="s">
        <v>2545</v>
      </c>
      <c r="B1962" s="82" t="s">
        <v>4521</v>
      </c>
      <c r="C1962" s="82" t="s">
        <v>4173</v>
      </c>
      <c r="D1962" s="82" t="s">
        <v>2548</v>
      </c>
      <c r="E1962" s="82" t="s">
        <v>4602</v>
      </c>
    </row>
    <row r="1963" spans="1:5" ht="13.5" customHeight="1">
      <c r="A1963" s="82" t="s">
        <v>2545</v>
      </c>
      <c r="B1963" s="82" t="s">
        <v>4521</v>
      </c>
      <c r="C1963" s="82" t="s">
        <v>4173</v>
      </c>
      <c r="D1963" s="82" t="s">
        <v>2550</v>
      </c>
      <c r="E1963" s="82" t="s">
        <v>4603</v>
      </c>
    </row>
    <row r="1964" spans="1:5" ht="13.5" customHeight="1">
      <c r="A1964" s="82" t="s">
        <v>2545</v>
      </c>
      <c r="B1964" s="82" t="s">
        <v>4521</v>
      </c>
      <c r="C1964" s="82" t="s">
        <v>4173</v>
      </c>
      <c r="D1964" s="82" t="s">
        <v>2552</v>
      </c>
      <c r="E1964" s="82" t="s">
        <v>4604</v>
      </c>
    </row>
    <row r="1965" spans="1:5" ht="13.5" customHeight="1">
      <c r="A1965" s="82" t="s">
        <v>2545</v>
      </c>
      <c r="B1965" s="82" t="s">
        <v>4521</v>
      </c>
      <c r="C1965" s="82" t="s">
        <v>4173</v>
      </c>
      <c r="D1965" s="82" t="s">
        <v>2554</v>
      </c>
      <c r="E1965" s="82" t="s">
        <v>4605</v>
      </c>
    </row>
    <row r="1966" spans="1:5" ht="13.5" customHeight="1">
      <c r="A1966" s="82" t="s">
        <v>2545</v>
      </c>
      <c r="B1966" s="82" t="s">
        <v>4521</v>
      </c>
      <c r="C1966" s="82" t="s">
        <v>4173</v>
      </c>
      <c r="D1966" s="82" t="s">
        <v>2583</v>
      </c>
      <c r="E1966" s="82" t="s">
        <v>4606</v>
      </c>
    </row>
    <row r="1967" spans="1:5" ht="13.5" customHeight="1">
      <c r="A1967" s="82" t="s">
        <v>2545</v>
      </c>
      <c r="B1967" s="82" t="s">
        <v>4521</v>
      </c>
      <c r="C1967" s="82" t="s">
        <v>4173</v>
      </c>
      <c r="D1967" s="82" t="s">
        <v>3858</v>
      </c>
      <c r="E1967" s="82" t="s">
        <v>4607</v>
      </c>
    </row>
    <row r="1968" spans="1:5" ht="13.5" customHeight="1">
      <c r="A1968" s="82" t="s">
        <v>2545</v>
      </c>
      <c r="B1968" s="82" t="s">
        <v>4521</v>
      </c>
      <c r="C1968" s="82" t="s">
        <v>4173</v>
      </c>
      <c r="D1968" s="82" t="s">
        <v>2564</v>
      </c>
      <c r="E1968" s="82" t="s">
        <v>4608</v>
      </c>
    </row>
    <row r="1969" spans="1:5" ht="13.5" customHeight="1">
      <c r="A1969" s="82" t="s">
        <v>2545</v>
      </c>
      <c r="B1969" s="82" t="s">
        <v>4521</v>
      </c>
      <c r="C1969" s="82" t="s">
        <v>4173</v>
      </c>
      <c r="D1969" s="82" t="s">
        <v>2560</v>
      </c>
      <c r="E1969" s="82" t="s">
        <v>4609</v>
      </c>
    </row>
    <row r="1970" spans="1:5" ht="13.5" customHeight="1">
      <c r="A1970" s="82" t="s">
        <v>2545</v>
      </c>
      <c r="B1970" s="82" t="s">
        <v>4521</v>
      </c>
      <c r="C1970" s="82" t="s">
        <v>4173</v>
      </c>
      <c r="D1970" s="82" t="s">
        <v>2562</v>
      </c>
      <c r="E1970" s="82" t="s">
        <v>4610</v>
      </c>
    </row>
    <row r="1971" spans="1:5" ht="13.5" customHeight="1">
      <c r="A1971" s="82" t="s">
        <v>2545</v>
      </c>
      <c r="B1971" s="82" t="s">
        <v>4521</v>
      </c>
      <c r="C1971" s="82" t="s">
        <v>4173</v>
      </c>
      <c r="D1971" s="82" t="s">
        <v>2566</v>
      </c>
      <c r="E1971" s="82" t="s">
        <v>4611</v>
      </c>
    </row>
    <row r="1972" spans="1:5" ht="13.5" customHeight="1">
      <c r="A1972" s="82" t="s">
        <v>2545</v>
      </c>
      <c r="B1972" s="82" t="s">
        <v>4521</v>
      </c>
      <c r="C1972" s="82" t="s">
        <v>4173</v>
      </c>
      <c r="D1972" s="82" t="s">
        <v>2572</v>
      </c>
      <c r="E1972" s="82" t="s">
        <v>4612</v>
      </c>
    </row>
    <row r="1973" spans="1:5" ht="13.5" customHeight="1">
      <c r="A1973" s="82" t="s">
        <v>2545</v>
      </c>
      <c r="B1973" s="82" t="s">
        <v>4521</v>
      </c>
      <c r="C1973" s="82" t="s">
        <v>4173</v>
      </c>
      <c r="D1973" s="82" t="s">
        <v>2574</v>
      </c>
      <c r="E1973" s="82" t="s">
        <v>4613</v>
      </c>
    </row>
    <row r="1974" spans="1:5" ht="13.5" customHeight="1">
      <c r="A1974" s="82" t="s">
        <v>2545</v>
      </c>
      <c r="B1974" s="82" t="s">
        <v>4521</v>
      </c>
      <c r="C1974" s="82" t="s">
        <v>4173</v>
      </c>
      <c r="D1974" s="82" t="s">
        <v>2568</v>
      </c>
      <c r="E1974" s="82" t="s">
        <v>4614</v>
      </c>
    </row>
    <row r="1975" spans="1:5" ht="13.5" customHeight="1">
      <c r="A1975" s="82" t="s">
        <v>2545</v>
      </c>
      <c r="B1975" s="82" t="s">
        <v>4521</v>
      </c>
      <c r="C1975" s="82" t="s">
        <v>4173</v>
      </c>
      <c r="D1975" s="82" t="s">
        <v>2570</v>
      </c>
      <c r="E1975" s="82" t="s">
        <v>4615</v>
      </c>
    </row>
    <row r="1976" spans="1:5" ht="13.5" customHeight="1">
      <c r="A1976" s="82" t="s">
        <v>2545</v>
      </c>
      <c r="B1976" s="82" t="s">
        <v>4521</v>
      </c>
      <c r="C1976" s="82" t="s">
        <v>4173</v>
      </c>
      <c r="D1976" s="82" t="s">
        <v>2581</v>
      </c>
      <c r="E1976" s="82" t="s">
        <v>4616</v>
      </c>
    </row>
    <row r="1977" spans="1:5" ht="13.5" customHeight="1">
      <c r="A1977" s="82" t="s">
        <v>2545</v>
      </c>
      <c r="B1977" s="82" t="s">
        <v>4521</v>
      </c>
      <c r="C1977" s="82" t="s">
        <v>4173</v>
      </c>
      <c r="D1977" s="82" t="s">
        <v>2576</v>
      </c>
      <c r="E1977" s="82" t="s">
        <v>4617</v>
      </c>
    </row>
    <row r="1978" spans="1:5" ht="13.5" customHeight="1">
      <c r="A1978" s="82" t="s">
        <v>2545</v>
      </c>
      <c r="B1978" s="82" t="s">
        <v>4521</v>
      </c>
      <c r="C1978" s="82" t="s">
        <v>4173</v>
      </c>
      <c r="D1978" s="82" t="s">
        <v>635</v>
      </c>
      <c r="E1978" s="82" t="s">
        <v>4618</v>
      </c>
    </row>
    <row r="1979" spans="1:5" ht="13.5" customHeight="1">
      <c r="A1979" s="82" t="s">
        <v>2545</v>
      </c>
      <c r="B1979" s="82" t="s">
        <v>4521</v>
      </c>
      <c r="C1979" s="82" t="s">
        <v>4173</v>
      </c>
      <c r="D1979" s="82" t="s">
        <v>2579</v>
      </c>
      <c r="E1979" s="82" t="s">
        <v>4619</v>
      </c>
    </row>
    <row r="1980" spans="1:5" ht="13.5" customHeight="1">
      <c r="A1980" s="82" t="s">
        <v>2545</v>
      </c>
      <c r="B1980" s="82" t="s">
        <v>4521</v>
      </c>
      <c r="C1980" s="82" t="s">
        <v>4173</v>
      </c>
      <c r="D1980" s="82" t="s">
        <v>3872</v>
      </c>
      <c r="E1980" s="82" t="s">
        <v>4620</v>
      </c>
    </row>
    <row r="1981" spans="1:5" ht="13.5" customHeight="1">
      <c r="A1981" s="82" t="s">
        <v>2545</v>
      </c>
      <c r="B1981" s="82" t="s">
        <v>4521</v>
      </c>
      <c r="C1981" s="82" t="s">
        <v>4173</v>
      </c>
      <c r="D1981" s="82" t="s">
        <v>2585</v>
      </c>
      <c r="E1981" s="82" t="s">
        <v>4621</v>
      </c>
    </row>
    <row r="1982" spans="1:5" ht="13.5" customHeight="1">
      <c r="A1982" s="82" t="s">
        <v>2545</v>
      </c>
      <c r="B1982" s="82" t="s">
        <v>4521</v>
      </c>
      <c r="C1982" s="82" t="s">
        <v>2928</v>
      </c>
      <c r="D1982" s="82" t="s">
        <v>2548</v>
      </c>
      <c r="E1982" s="82" t="s">
        <v>4622</v>
      </c>
    </row>
    <row r="1983" spans="1:5" ht="13.5" customHeight="1">
      <c r="A1983" s="82" t="s">
        <v>2545</v>
      </c>
      <c r="B1983" s="82" t="s">
        <v>4521</v>
      </c>
      <c r="C1983" s="82" t="s">
        <v>2928</v>
      </c>
      <c r="D1983" s="82" t="s">
        <v>2550</v>
      </c>
      <c r="E1983" s="82" t="s">
        <v>4623</v>
      </c>
    </row>
    <row r="1984" spans="1:5" ht="13.5" customHeight="1">
      <c r="A1984" s="82" t="s">
        <v>2545</v>
      </c>
      <c r="B1984" s="82" t="s">
        <v>4521</v>
      </c>
      <c r="C1984" s="82" t="s">
        <v>2928</v>
      </c>
      <c r="D1984" s="82" t="s">
        <v>2552</v>
      </c>
      <c r="E1984" s="82" t="s">
        <v>4624</v>
      </c>
    </row>
    <row r="1985" spans="1:5" ht="13.5" customHeight="1">
      <c r="A1985" s="82" t="s">
        <v>2545</v>
      </c>
      <c r="B1985" s="82" t="s">
        <v>4521</v>
      </c>
      <c r="C1985" s="82" t="s">
        <v>2928</v>
      </c>
      <c r="D1985" s="82" t="s">
        <v>2554</v>
      </c>
      <c r="E1985" s="82" t="s">
        <v>4625</v>
      </c>
    </row>
    <row r="1986" spans="1:5" ht="13.5" customHeight="1">
      <c r="A1986" s="82" t="s">
        <v>2545</v>
      </c>
      <c r="B1986" s="82" t="s">
        <v>4521</v>
      </c>
      <c r="C1986" s="82" t="s">
        <v>2928</v>
      </c>
      <c r="D1986" s="82" t="s">
        <v>2583</v>
      </c>
      <c r="E1986" s="82" t="s">
        <v>4626</v>
      </c>
    </row>
    <row r="1987" spans="1:5" ht="13.5" customHeight="1">
      <c r="A1987" s="82" t="s">
        <v>2545</v>
      </c>
      <c r="B1987" s="82" t="s">
        <v>4521</v>
      </c>
      <c r="C1987" s="82" t="s">
        <v>2928</v>
      </c>
      <c r="D1987" s="82" t="s">
        <v>3858</v>
      </c>
      <c r="E1987" s="82" t="s">
        <v>4627</v>
      </c>
    </row>
    <row r="1988" spans="1:5" ht="13.5" customHeight="1">
      <c r="A1988" s="82" t="s">
        <v>2545</v>
      </c>
      <c r="B1988" s="82" t="s">
        <v>4521</v>
      </c>
      <c r="C1988" s="82" t="s">
        <v>2928</v>
      </c>
      <c r="D1988" s="82" t="s">
        <v>2564</v>
      </c>
      <c r="E1988" s="82" t="s">
        <v>4628</v>
      </c>
    </row>
    <row r="1989" spans="1:5" ht="13.5" customHeight="1">
      <c r="A1989" s="82" t="s">
        <v>2545</v>
      </c>
      <c r="B1989" s="82" t="s">
        <v>4521</v>
      </c>
      <c r="C1989" s="82" t="s">
        <v>2928</v>
      </c>
      <c r="D1989" s="82" t="s">
        <v>2560</v>
      </c>
      <c r="E1989" s="82" t="s">
        <v>4629</v>
      </c>
    </row>
    <row r="1990" spans="1:5" ht="13.5" customHeight="1">
      <c r="A1990" s="82" t="s">
        <v>2545</v>
      </c>
      <c r="B1990" s="82" t="s">
        <v>4521</v>
      </c>
      <c r="C1990" s="82" t="s">
        <v>2928</v>
      </c>
      <c r="D1990" s="82" t="s">
        <v>2562</v>
      </c>
      <c r="E1990" s="82" t="s">
        <v>4630</v>
      </c>
    </row>
    <row r="1991" spans="1:5" ht="13.5" customHeight="1">
      <c r="A1991" s="82" t="s">
        <v>2545</v>
      </c>
      <c r="B1991" s="82" t="s">
        <v>4521</v>
      </c>
      <c r="C1991" s="82" t="s">
        <v>2928</v>
      </c>
      <c r="D1991" s="82" t="s">
        <v>2566</v>
      </c>
      <c r="E1991" s="82" t="s">
        <v>4631</v>
      </c>
    </row>
    <row r="1992" spans="1:5" ht="13.5" customHeight="1">
      <c r="A1992" s="82" t="s">
        <v>2545</v>
      </c>
      <c r="B1992" s="82" t="s">
        <v>4521</v>
      </c>
      <c r="C1992" s="82" t="s">
        <v>2928</v>
      </c>
      <c r="D1992" s="82" t="s">
        <v>2572</v>
      </c>
      <c r="E1992" s="82" t="s">
        <v>4632</v>
      </c>
    </row>
    <row r="1993" spans="1:5" ht="13.5" customHeight="1">
      <c r="A1993" s="82" t="s">
        <v>2545</v>
      </c>
      <c r="B1993" s="82" t="s">
        <v>4521</v>
      </c>
      <c r="C1993" s="82" t="s">
        <v>2928</v>
      </c>
      <c r="D1993" s="82" t="s">
        <v>2574</v>
      </c>
      <c r="E1993" s="82" t="s">
        <v>4633</v>
      </c>
    </row>
    <row r="1994" spans="1:5" ht="13.5" customHeight="1">
      <c r="A1994" s="82" t="s">
        <v>2545</v>
      </c>
      <c r="B1994" s="82" t="s">
        <v>4521</v>
      </c>
      <c r="C1994" s="82" t="s">
        <v>2928</v>
      </c>
      <c r="D1994" s="82" t="s">
        <v>2568</v>
      </c>
      <c r="E1994" s="82" t="s">
        <v>4634</v>
      </c>
    </row>
    <row r="1995" spans="1:5" ht="13.5" customHeight="1">
      <c r="A1995" s="82" t="s">
        <v>2545</v>
      </c>
      <c r="B1995" s="82" t="s">
        <v>4521</v>
      </c>
      <c r="C1995" s="82" t="s">
        <v>2928</v>
      </c>
      <c r="D1995" s="82" t="s">
        <v>2570</v>
      </c>
      <c r="E1995" s="82" t="s">
        <v>4635</v>
      </c>
    </row>
    <row r="1996" spans="1:5" ht="13.5" customHeight="1">
      <c r="A1996" s="82" t="s">
        <v>2545</v>
      </c>
      <c r="B1996" s="82" t="s">
        <v>4521</v>
      </c>
      <c r="C1996" s="82" t="s">
        <v>2928</v>
      </c>
      <c r="D1996" s="82" t="s">
        <v>2581</v>
      </c>
      <c r="E1996" s="82" t="s">
        <v>4636</v>
      </c>
    </row>
    <row r="1997" spans="1:5" ht="13.5" customHeight="1">
      <c r="A1997" s="82" t="s">
        <v>2545</v>
      </c>
      <c r="B1997" s="82" t="s">
        <v>4521</v>
      </c>
      <c r="C1997" s="82" t="s">
        <v>2928</v>
      </c>
      <c r="D1997" s="82" t="s">
        <v>2576</v>
      </c>
      <c r="E1997" s="82" t="s">
        <v>4637</v>
      </c>
    </row>
    <row r="1998" spans="1:5" ht="13.5" customHeight="1">
      <c r="A1998" s="82" t="s">
        <v>2545</v>
      </c>
      <c r="B1998" s="82" t="s">
        <v>4521</v>
      </c>
      <c r="C1998" s="82" t="s">
        <v>2928</v>
      </c>
      <c r="D1998" s="82" t="s">
        <v>635</v>
      </c>
      <c r="E1998" s="82" t="s">
        <v>4638</v>
      </c>
    </row>
    <row r="1999" spans="1:5" ht="13.5" customHeight="1">
      <c r="A1999" s="82" t="s">
        <v>2545</v>
      </c>
      <c r="B1999" s="82" t="s">
        <v>4521</v>
      </c>
      <c r="C1999" s="82" t="s">
        <v>2928</v>
      </c>
      <c r="D1999" s="82" t="s">
        <v>2579</v>
      </c>
      <c r="E1999" s="82" t="s">
        <v>4639</v>
      </c>
    </row>
    <row r="2000" spans="1:5" ht="13.5" customHeight="1">
      <c r="A2000" s="82" t="s">
        <v>2545</v>
      </c>
      <c r="B2000" s="82" t="s">
        <v>4521</v>
      </c>
      <c r="C2000" s="82" t="s">
        <v>2928</v>
      </c>
      <c r="D2000" s="82" t="s">
        <v>3872</v>
      </c>
      <c r="E2000" s="82" t="s">
        <v>4640</v>
      </c>
    </row>
    <row r="2001" spans="1:5" ht="13.5" customHeight="1">
      <c r="A2001" s="82" t="s">
        <v>2545</v>
      </c>
      <c r="B2001" s="82" t="s">
        <v>4521</v>
      </c>
      <c r="C2001" s="82" t="s">
        <v>2928</v>
      </c>
      <c r="D2001" s="82" t="s">
        <v>2585</v>
      </c>
      <c r="E2001" s="82" t="s">
        <v>4641</v>
      </c>
    </row>
    <row r="2002" spans="1:5" ht="13.5" customHeight="1">
      <c r="A2002" s="82" t="s">
        <v>2545</v>
      </c>
      <c r="B2002" s="82" t="s">
        <v>4521</v>
      </c>
      <c r="C2002" s="82" t="s">
        <v>2907</v>
      </c>
      <c r="D2002" s="82" t="s">
        <v>2548</v>
      </c>
      <c r="E2002" s="82" t="s">
        <v>4642</v>
      </c>
    </row>
    <row r="2003" spans="1:5" ht="13.5" customHeight="1">
      <c r="A2003" s="82" t="s">
        <v>2545</v>
      </c>
      <c r="B2003" s="82" t="s">
        <v>4521</v>
      </c>
      <c r="C2003" s="82" t="s">
        <v>2907</v>
      </c>
      <c r="D2003" s="82" t="s">
        <v>2550</v>
      </c>
      <c r="E2003" s="82" t="s">
        <v>4643</v>
      </c>
    </row>
    <row r="2004" spans="1:5" ht="13.5" customHeight="1">
      <c r="A2004" s="82" t="s">
        <v>2545</v>
      </c>
      <c r="B2004" s="82" t="s">
        <v>4521</v>
      </c>
      <c r="C2004" s="82" t="s">
        <v>2907</v>
      </c>
      <c r="D2004" s="82" t="s">
        <v>2552</v>
      </c>
      <c r="E2004" s="82" t="s">
        <v>4644</v>
      </c>
    </row>
    <row r="2005" spans="1:5" ht="13.5" customHeight="1">
      <c r="A2005" s="82" t="s">
        <v>2545</v>
      </c>
      <c r="B2005" s="82" t="s">
        <v>4521</v>
      </c>
      <c r="C2005" s="82" t="s">
        <v>2907</v>
      </c>
      <c r="D2005" s="82" t="s">
        <v>2554</v>
      </c>
      <c r="E2005" s="82" t="s">
        <v>4645</v>
      </c>
    </row>
    <row r="2006" spans="1:5" ht="13.5" customHeight="1">
      <c r="A2006" s="82" t="s">
        <v>2545</v>
      </c>
      <c r="B2006" s="82" t="s">
        <v>4521</v>
      </c>
      <c r="C2006" s="82" t="s">
        <v>2907</v>
      </c>
      <c r="D2006" s="82" t="s">
        <v>2583</v>
      </c>
      <c r="E2006" s="82" t="s">
        <v>4646</v>
      </c>
    </row>
    <row r="2007" spans="1:5" ht="13.5" customHeight="1">
      <c r="A2007" s="82" t="s">
        <v>2545</v>
      </c>
      <c r="B2007" s="82" t="s">
        <v>4521</v>
      </c>
      <c r="C2007" s="82" t="s">
        <v>2907</v>
      </c>
      <c r="D2007" s="82" t="s">
        <v>3858</v>
      </c>
      <c r="E2007" s="82" t="s">
        <v>4647</v>
      </c>
    </row>
    <row r="2008" spans="1:5" ht="13.5" customHeight="1">
      <c r="A2008" s="82" t="s">
        <v>2545</v>
      </c>
      <c r="B2008" s="82" t="s">
        <v>4521</v>
      </c>
      <c r="C2008" s="82" t="s">
        <v>2907</v>
      </c>
      <c r="D2008" s="82" t="s">
        <v>2564</v>
      </c>
      <c r="E2008" s="82" t="s">
        <v>4648</v>
      </c>
    </row>
    <row r="2009" spans="1:5" ht="13.5" customHeight="1">
      <c r="A2009" s="82" t="s">
        <v>2545</v>
      </c>
      <c r="B2009" s="82" t="s">
        <v>4521</v>
      </c>
      <c r="C2009" s="82" t="s">
        <v>2907</v>
      </c>
      <c r="D2009" s="82" t="s">
        <v>2560</v>
      </c>
      <c r="E2009" s="82" t="s">
        <v>4649</v>
      </c>
    </row>
    <row r="2010" spans="1:5" ht="13.5" customHeight="1">
      <c r="A2010" s="82" t="s">
        <v>2545</v>
      </c>
      <c r="B2010" s="82" t="s">
        <v>4521</v>
      </c>
      <c r="C2010" s="82" t="s">
        <v>2907</v>
      </c>
      <c r="D2010" s="82" t="s">
        <v>2562</v>
      </c>
      <c r="E2010" s="82" t="s">
        <v>4650</v>
      </c>
    </row>
    <row r="2011" spans="1:5" ht="13.5" customHeight="1">
      <c r="A2011" s="82" t="s">
        <v>2545</v>
      </c>
      <c r="B2011" s="82" t="s">
        <v>4521</v>
      </c>
      <c r="C2011" s="82" t="s">
        <v>2907</v>
      </c>
      <c r="D2011" s="82" t="s">
        <v>2566</v>
      </c>
      <c r="E2011" s="82" t="s">
        <v>4651</v>
      </c>
    </row>
    <row r="2012" spans="1:5" ht="13.5" customHeight="1">
      <c r="A2012" s="82" t="s">
        <v>2545</v>
      </c>
      <c r="B2012" s="82" t="s">
        <v>4521</v>
      </c>
      <c r="C2012" s="82" t="s">
        <v>2907</v>
      </c>
      <c r="D2012" s="82" t="s">
        <v>2572</v>
      </c>
      <c r="E2012" s="82" t="s">
        <v>4652</v>
      </c>
    </row>
    <row r="2013" spans="1:5" ht="13.5" customHeight="1">
      <c r="A2013" s="82" t="s">
        <v>2545</v>
      </c>
      <c r="B2013" s="82" t="s">
        <v>4521</v>
      </c>
      <c r="C2013" s="82" t="s">
        <v>2907</v>
      </c>
      <c r="D2013" s="82" t="s">
        <v>2574</v>
      </c>
      <c r="E2013" s="82" t="s">
        <v>4653</v>
      </c>
    </row>
    <row r="2014" spans="1:5" ht="13.5" customHeight="1">
      <c r="A2014" s="82" t="s">
        <v>2545</v>
      </c>
      <c r="B2014" s="82" t="s">
        <v>4521</v>
      </c>
      <c r="C2014" s="82" t="s">
        <v>2907</v>
      </c>
      <c r="D2014" s="82" t="s">
        <v>2568</v>
      </c>
      <c r="E2014" s="82" t="s">
        <v>4654</v>
      </c>
    </row>
    <row r="2015" spans="1:5" ht="13.5" customHeight="1">
      <c r="A2015" s="82" t="s">
        <v>2545</v>
      </c>
      <c r="B2015" s="82" t="s">
        <v>4521</v>
      </c>
      <c r="C2015" s="82" t="s">
        <v>2907</v>
      </c>
      <c r="D2015" s="82" t="s">
        <v>2570</v>
      </c>
      <c r="E2015" s="82" t="s">
        <v>4655</v>
      </c>
    </row>
    <row r="2016" spans="1:5" ht="13.5" customHeight="1">
      <c r="A2016" s="82" t="s">
        <v>2545</v>
      </c>
      <c r="B2016" s="82" t="s">
        <v>4521</v>
      </c>
      <c r="C2016" s="82" t="s">
        <v>2907</v>
      </c>
      <c r="D2016" s="82" t="s">
        <v>2581</v>
      </c>
      <c r="E2016" s="82" t="s">
        <v>4656</v>
      </c>
    </row>
    <row r="2017" spans="1:5" ht="13.5" customHeight="1">
      <c r="A2017" s="82" t="s">
        <v>2545</v>
      </c>
      <c r="B2017" s="82" t="s">
        <v>4521</v>
      </c>
      <c r="C2017" s="82" t="s">
        <v>2907</v>
      </c>
      <c r="D2017" s="82" t="s">
        <v>2576</v>
      </c>
      <c r="E2017" s="82" t="s">
        <v>4657</v>
      </c>
    </row>
    <row r="2018" spans="1:5" ht="13.5" customHeight="1">
      <c r="A2018" s="82" t="s">
        <v>2545</v>
      </c>
      <c r="B2018" s="82" t="s">
        <v>4521</v>
      </c>
      <c r="C2018" s="82" t="s">
        <v>2907</v>
      </c>
      <c r="D2018" s="82" t="s">
        <v>635</v>
      </c>
      <c r="E2018" s="82" t="s">
        <v>4658</v>
      </c>
    </row>
    <row r="2019" spans="1:5" ht="13.5" customHeight="1">
      <c r="A2019" s="82" t="s">
        <v>2545</v>
      </c>
      <c r="B2019" s="82" t="s">
        <v>4521</v>
      </c>
      <c r="C2019" s="82" t="s">
        <v>2907</v>
      </c>
      <c r="D2019" s="82" t="s">
        <v>2579</v>
      </c>
      <c r="E2019" s="82" t="s">
        <v>4659</v>
      </c>
    </row>
    <row r="2020" spans="1:5" ht="13.5" customHeight="1">
      <c r="A2020" s="82" t="s">
        <v>2545</v>
      </c>
      <c r="B2020" s="82" t="s">
        <v>4521</v>
      </c>
      <c r="C2020" s="82" t="s">
        <v>2907</v>
      </c>
      <c r="D2020" s="82" t="s">
        <v>3872</v>
      </c>
      <c r="E2020" s="82" t="s">
        <v>4660</v>
      </c>
    </row>
    <row r="2021" spans="1:5" ht="13.5" customHeight="1">
      <c r="A2021" s="82" t="s">
        <v>2545</v>
      </c>
      <c r="B2021" s="82" t="s">
        <v>4521</v>
      </c>
      <c r="C2021" s="82" t="s">
        <v>2907</v>
      </c>
      <c r="D2021" s="82" t="s">
        <v>2585</v>
      </c>
      <c r="E2021" s="82" t="s">
        <v>4661</v>
      </c>
    </row>
    <row r="2022" spans="1:5" ht="13.5" customHeight="1">
      <c r="A2022" s="82" t="s">
        <v>2545</v>
      </c>
      <c r="B2022" s="82" t="s">
        <v>4521</v>
      </c>
      <c r="C2022" s="82" t="s">
        <v>635</v>
      </c>
      <c r="D2022" s="82" t="s">
        <v>635</v>
      </c>
      <c r="E2022" s="82" t="s">
        <v>4662</v>
      </c>
    </row>
    <row r="2023" spans="1:5" ht="13.5" customHeight="1">
      <c r="A2023" s="82" t="s">
        <v>2545</v>
      </c>
      <c r="B2023" s="82"/>
      <c r="C2023" s="90" t="s">
        <v>2886</v>
      </c>
      <c r="D2023" s="82" t="s">
        <v>2548</v>
      </c>
      <c r="E2023" s="82" t="s">
        <v>4663</v>
      </c>
    </row>
    <row r="2024" spans="1:5" ht="13.5" customHeight="1">
      <c r="A2024" s="82" t="s">
        <v>2545</v>
      </c>
      <c r="B2024" s="82" t="s">
        <v>4664</v>
      </c>
      <c r="C2024" s="90" t="s">
        <v>2886</v>
      </c>
      <c r="D2024" s="82" t="s">
        <v>2550</v>
      </c>
      <c r="E2024" s="82" t="s">
        <v>4665</v>
      </c>
    </row>
    <row r="2025" spans="1:5" ht="13.5" customHeight="1">
      <c r="A2025" s="82" t="s">
        <v>2545</v>
      </c>
      <c r="B2025" s="82" t="s">
        <v>4664</v>
      </c>
      <c r="C2025" s="90" t="s">
        <v>2886</v>
      </c>
      <c r="D2025" s="82" t="s">
        <v>2552</v>
      </c>
      <c r="E2025" s="82" t="s">
        <v>4666</v>
      </c>
    </row>
    <row r="2026" spans="1:5" ht="13.5" customHeight="1">
      <c r="A2026" s="82" t="s">
        <v>2545</v>
      </c>
      <c r="B2026" s="82" t="s">
        <v>4664</v>
      </c>
      <c r="C2026" s="90" t="s">
        <v>2886</v>
      </c>
      <c r="D2026" s="82" t="s">
        <v>2554</v>
      </c>
      <c r="E2026" s="82" t="s">
        <v>4667</v>
      </c>
    </row>
    <row r="2027" spans="1:5" ht="13.5" customHeight="1">
      <c r="A2027" s="82" t="s">
        <v>2545</v>
      </c>
      <c r="B2027" s="82" t="s">
        <v>4664</v>
      </c>
      <c r="C2027" s="90" t="s">
        <v>2886</v>
      </c>
      <c r="D2027" s="82" t="s">
        <v>2583</v>
      </c>
      <c r="E2027" s="82" t="s">
        <v>4668</v>
      </c>
    </row>
    <row r="2028" spans="1:5" ht="13.5" customHeight="1">
      <c r="A2028" s="82" t="s">
        <v>2545</v>
      </c>
      <c r="B2028" s="82" t="s">
        <v>4664</v>
      </c>
      <c r="C2028" s="90" t="s">
        <v>2886</v>
      </c>
      <c r="D2028" s="82" t="s">
        <v>3858</v>
      </c>
      <c r="E2028" s="82" t="s">
        <v>4669</v>
      </c>
    </row>
    <row r="2029" spans="1:5" ht="13.5" customHeight="1">
      <c r="A2029" s="82" t="s">
        <v>2545</v>
      </c>
      <c r="B2029" s="82" t="s">
        <v>4664</v>
      </c>
      <c r="C2029" s="90" t="s">
        <v>2886</v>
      </c>
      <c r="D2029" s="82" t="s">
        <v>2564</v>
      </c>
      <c r="E2029" s="82" t="s">
        <v>4670</v>
      </c>
    </row>
    <row r="2030" spans="1:5" ht="13.5" customHeight="1">
      <c r="A2030" s="82" t="s">
        <v>2545</v>
      </c>
      <c r="B2030" s="82" t="s">
        <v>4664</v>
      </c>
      <c r="C2030" s="90" t="s">
        <v>2886</v>
      </c>
      <c r="D2030" s="82" t="s">
        <v>2560</v>
      </c>
      <c r="E2030" s="82" t="s">
        <v>4671</v>
      </c>
    </row>
    <row r="2031" spans="1:5" ht="13.5" customHeight="1">
      <c r="A2031" s="82" t="s">
        <v>2545</v>
      </c>
      <c r="B2031" s="82" t="s">
        <v>4664</v>
      </c>
      <c r="C2031" s="90" t="s">
        <v>2886</v>
      </c>
      <c r="D2031" s="82" t="s">
        <v>2562</v>
      </c>
      <c r="E2031" s="82" t="s">
        <v>4672</v>
      </c>
    </row>
    <row r="2032" spans="1:5" ht="13.5" customHeight="1">
      <c r="A2032" s="82" t="s">
        <v>2545</v>
      </c>
      <c r="B2032" s="82" t="s">
        <v>4664</v>
      </c>
      <c r="C2032" s="90" t="s">
        <v>2886</v>
      </c>
      <c r="D2032" s="82" t="s">
        <v>2566</v>
      </c>
      <c r="E2032" s="82" t="s">
        <v>4673</v>
      </c>
    </row>
    <row r="2033" spans="1:5" ht="13.5" customHeight="1">
      <c r="A2033" s="82" t="s">
        <v>2545</v>
      </c>
      <c r="B2033" s="82" t="s">
        <v>4664</v>
      </c>
      <c r="C2033" s="90" t="s">
        <v>2886</v>
      </c>
      <c r="D2033" s="82" t="s">
        <v>2572</v>
      </c>
      <c r="E2033" s="82" t="s">
        <v>4674</v>
      </c>
    </row>
    <row r="2034" spans="1:5" ht="13.5" customHeight="1">
      <c r="A2034" s="82" t="s">
        <v>2545</v>
      </c>
      <c r="B2034" s="82" t="s">
        <v>4664</v>
      </c>
      <c r="C2034" s="90" t="s">
        <v>2886</v>
      </c>
      <c r="D2034" s="82" t="s">
        <v>2574</v>
      </c>
      <c r="E2034" s="82" t="s">
        <v>4675</v>
      </c>
    </row>
    <row r="2035" spans="1:5" ht="13.5" customHeight="1">
      <c r="A2035" s="82" t="s">
        <v>2545</v>
      </c>
      <c r="B2035" s="82" t="s">
        <v>4664</v>
      </c>
      <c r="C2035" s="90" t="s">
        <v>2886</v>
      </c>
      <c r="D2035" s="82" t="s">
        <v>2568</v>
      </c>
      <c r="E2035" s="82" t="s">
        <v>4676</v>
      </c>
    </row>
    <row r="2036" spans="1:5" ht="13.5" customHeight="1">
      <c r="A2036" s="82" t="s">
        <v>2545</v>
      </c>
      <c r="B2036" s="82" t="s">
        <v>4664</v>
      </c>
      <c r="C2036" s="90" t="s">
        <v>2886</v>
      </c>
      <c r="D2036" s="82" t="s">
        <v>2570</v>
      </c>
      <c r="E2036" s="82" t="s">
        <v>4677</v>
      </c>
    </row>
    <row r="2037" spans="1:5" ht="13.5" customHeight="1">
      <c r="A2037" s="82" t="s">
        <v>2545</v>
      </c>
      <c r="B2037" s="82" t="s">
        <v>4664</v>
      </c>
      <c r="C2037" s="90" t="s">
        <v>2886</v>
      </c>
      <c r="D2037" s="82" t="s">
        <v>2581</v>
      </c>
      <c r="E2037" s="82" t="s">
        <v>4678</v>
      </c>
    </row>
    <row r="2038" spans="1:5" ht="13.5" customHeight="1">
      <c r="A2038" s="82" t="s">
        <v>2545</v>
      </c>
      <c r="B2038" s="82" t="s">
        <v>4664</v>
      </c>
      <c r="C2038" s="90" t="s">
        <v>2886</v>
      </c>
      <c r="D2038" s="82" t="s">
        <v>2576</v>
      </c>
      <c r="E2038" s="82" t="s">
        <v>4679</v>
      </c>
    </row>
    <row r="2039" spans="1:5" ht="13.5" customHeight="1">
      <c r="A2039" s="82" t="s">
        <v>2545</v>
      </c>
      <c r="B2039" s="82" t="s">
        <v>4664</v>
      </c>
      <c r="C2039" s="90" t="s">
        <v>2886</v>
      </c>
      <c r="D2039" s="82" t="s">
        <v>635</v>
      </c>
      <c r="E2039" s="82" t="s">
        <v>4680</v>
      </c>
    </row>
    <row r="2040" spans="1:5" ht="13.5" customHeight="1">
      <c r="A2040" s="82" t="s">
        <v>2545</v>
      </c>
      <c r="B2040" s="82" t="s">
        <v>4664</v>
      </c>
      <c r="C2040" s="90" t="s">
        <v>2886</v>
      </c>
      <c r="D2040" s="82" t="s">
        <v>2579</v>
      </c>
      <c r="E2040" s="82" t="s">
        <v>4681</v>
      </c>
    </row>
    <row r="2041" spans="1:5" ht="13.5" customHeight="1">
      <c r="A2041" s="82" t="s">
        <v>2545</v>
      </c>
      <c r="B2041" s="82" t="s">
        <v>4664</v>
      </c>
      <c r="C2041" s="90" t="s">
        <v>2886</v>
      </c>
      <c r="D2041" s="82" t="s">
        <v>3872</v>
      </c>
      <c r="E2041" s="82" t="s">
        <v>4682</v>
      </c>
    </row>
    <row r="2042" spans="1:5" ht="13.5" customHeight="1">
      <c r="A2042" s="82" t="s">
        <v>2545</v>
      </c>
      <c r="B2042" s="82" t="s">
        <v>4664</v>
      </c>
      <c r="C2042" s="90" t="s">
        <v>2886</v>
      </c>
      <c r="D2042" s="82" t="s">
        <v>2585</v>
      </c>
      <c r="E2042" s="82" t="s">
        <v>4683</v>
      </c>
    </row>
    <row r="2043" spans="1:5" ht="13.5" customHeight="1">
      <c r="A2043" s="82" t="s">
        <v>2545</v>
      </c>
      <c r="B2043" s="82" t="s">
        <v>4664</v>
      </c>
      <c r="C2043" s="82" t="s">
        <v>3120</v>
      </c>
      <c r="D2043" s="82" t="s">
        <v>2548</v>
      </c>
      <c r="E2043" s="82" t="s">
        <v>4684</v>
      </c>
    </row>
    <row r="2044" spans="1:5" ht="13.5" customHeight="1">
      <c r="A2044" s="82" t="s">
        <v>2545</v>
      </c>
      <c r="B2044" s="82" t="s">
        <v>4664</v>
      </c>
      <c r="C2044" s="82" t="s">
        <v>3120</v>
      </c>
      <c r="D2044" s="82" t="s">
        <v>2550</v>
      </c>
      <c r="E2044" s="82" t="s">
        <v>4685</v>
      </c>
    </row>
    <row r="2045" spans="1:5" ht="13.5" customHeight="1">
      <c r="A2045" s="82" t="s">
        <v>2545</v>
      </c>
      <c r="B2045" s="82" t="s">
        <v>4664</v>
      </c>
      <c r="C2045" s="82" t="s">
        <v>3120</v>
      </c>
      <c r="D2045" s="82" t="s">
        <v>2552</v>
      </c>
      <c r="E2045" s="82" t="s">
        <v>4686</v>
      </c>
    </row>
    <row r="2046" spans="1:5" ht="13.5" customHeight="1">
      <c r="A2046" s="82" t="s">
        <v>2545</v>
      </c>
      <c r="B2046" s="82" t="s">
        <v>4664</v>
      </c>
      <c r="C2046" s="82" t="s">
        <v>3120</v>
      </c>
      <c r="D2046" s="82" t="s">
        <v>2554</v>
      </c>
      <c r="E2046" s="82" t="s">
        <v>4687</v>
      </c>
    </row>
    <row r="2047" spans="1:5" ht="13.5" customHeight="1">
      <c r="A2047" s="82" t="s">
        <v>2545</v>
      </c>
      <c r="B2047" s="82" t="s">
        <v>4664</v>
      </c>
      <c r="C2047" s="82" t="s">
        <v>3120</v>
      </c>
      <c r="D2047" s="82" t="s">
        <v>2583</v>
      </c>
      <c r="E2047" s="82" t="s">
        <v>4688</v>
      </c>
    </row>
    <row r="2048" spans="1:5" ht="13.5" customHeight="1">
      <c r="A2048" s="82" t="s">
        <v>2545</v>
      </c>
      <c r="B2048" s="82" t="s">
        <v>4664</v>
      </c>
      <c r="C2048" s="82" t="s">
        <v>3120</v>
      </c>
      <c r="D2048" s="82" t="s">
        <v>3858</v>
      </c>
      <c r="E2048" s="82" t="s">
        <v>4689</v>
      </c>
    </row>
    <row r="2049" spans="1:5" ht="13.5" customHeight="1">
      <c r="A2049" s="82" t="s">
        <v>2545</v>
      </c>
      <c r="B2049" s="82" t="s">
        <v>4664</v>
      </c>
      <c r="C2049" s="82" t="s">
        <v>3120</v>
      </c>
      <c r="D2049" s="82" t="s">
        <v>2564</v>
      </c>
      <c r="E2049" s="82" t="s">
        <v>4690</v>
      </c>
    </row>
    <row r="2050" spans="1:5" ht="13.5" customHeight="1">
      <c r="A2050" s="82" t="s">
        <v>2545</v>
      </c>
      <c r="B2050" s="82" t="s">
        <v>4664</v>
      </c>
      <c r="C2050" s="82" t="s">
        <v>3120</v>
      </c>
      <c r="D2050" s="82" t="s">
        <v>2560</v>
      </c>
      <c r="E2050" s="82" t="s">
        <v>4691</v>
      </c>
    </row>
    <row r="2051" spans="1:5" ht="13.5" customHeight="1">
      <c r="A2051" s="82" t="s">
        <v>2545</v>
      </c>
      <c r="B2051" s="82" t="s">
        <v>4664</v>
      </c>
      <c r="C2051" s="82" t="s">
        <v>3120</v>
      </c>
      <c r="D2051" s="82" t="s">
        <v>2562</v>
      </c>
      <c r="E2051" s="82" t="s">
        <v>4692</v>
      </c>
    </row>
    <row r="2052" spans="1:5" ht="13.5" customHeight="1">
      <c r="A2052" s="82" t="s">
        <v>2545</v>
      </c>
      <c r="B2052" s="82" t="s">
        <v>4664</v>
      </c>
      <c r="C2052" s="82" t="s">
        <v>3120</v>
      </c>
      <c r="D2052" s="82" t="s">
        <v>2566</v>
      </c>
      <c r="E2052" s="82" t="s">
        <v>4693</v>
      </c>
    </row>
    <row r="2053" spans="1:5" ht="13.5" customHeight="1">
      <c r="A2053" s="82" t="s">
        <v>2545</v>
      </c>
      <c r="B2053" s="82" t="s">
        <v>4664</v>
      </c>
      <c r="C2053" s="82" t="s">
        <v>3120</v>
      </c>
      <c r="D2053" s="82" t="s">
        <v>2572</v>
      </c>
      <c r="E2053" s="82" t="s">
        <v>4694</v>
      </c>
    </row>
    <row r="2054" spans="1:5" ht="13.5" customHeight="1">
      <c r="A2054" s="82" t="s">
        <v>2545</v>
      </c>
      <c r="B2054" s="82" t="s">
        <v>4664</v>
      </c>
      <c r="C2054" s="82" t="s">
        <v>3120</v>
      </c>
      <c r="D2054" s="82" t="s">
        <v>2574</v>
      </c>
      <c r="E2054" s="82" t="s">
        <v>4695</v>
      </c>
    </row>
    <row r="2055" spans="1:5" ht="13.5" customHeight="1">
      <c r="A2055" s="82" t="s">
        <v>2545</v>
      </c>
      <c r="B2055" s="82" t="s">
        <v>4664</v>
      </c>
      <c r="C2055" s="82" t="s">
        <v>3120</v>
      </c>
      <c r="D2055" s="82" t="s">
        <v>2568</v>
      </c>
      <c r="E2055" s="82" t="s">
        <v>4696</v>
      </c>
    </row>
    <row r="2056" spans="1:5" ht="13.5" customHeight="1">
      <c r="A2056" s="82" t="s">
        <v>2545</v>
      </c>
      <c r="B2056" s="82" t="s">
        <v>4664</v>
      </c>
      <c r="C2056" s="82" t="s">
        <v>3120</v>
      </c>
      <c r="D2056" s="82" t="s">
        <v>2570</v>
      </c>
      <c r="E2056" s="82" t="s">
        <v>4697</v>
      </c>
    </row>
    <row r="2057" spans="1:5" ht="13.5" customHeight="1">
      <c r="A2057" s="82" t="s">
        <v>2545</v>
      </c>
      <c r="B2057" s="82" t="s">
        <v>4664</v>
      </c>
      <c r="C2057" s="82" t="s">
        <v>3120</v>
      </c>
      <c r="D2057" s="82" t="s">
        <v>2581</v>
      </c>
      <c r="E2057" s="82" t="s">
        <v>4698</v>
      </c>
    </row>
    <row r="2058" spans="1:5" ht="13.5" customHeight="1">
      <c r="A2058" s="82" t="s">
        <v>2545</v>
      </c>
      <c r="B2058" s="82" t="s">
        <v>4664</v>
      </c>
      <c r="C2058" s="82" t="s">
        <v>3120</v>
      </c>
      <c r="D2058" s="82" t="s">
        <v>2576</v>
      </c>
      <c r="E2058" s="82" t="s">
        <v>4699</v>
      </c>
    </row>
    <row r="2059" spans="1:5" ht="13.5" customHeight="1">
      <c r="A2059" s="82" t="s">
        <v>2545</v>
      </c>
      <c r="B2059" s="82" t="s">
        <v>4664</v>
      </c>
      <c r="C2059" s="82" t="s">
        <v>3120</v>
      </c>
      <c r="D2059" s="82" t="s">
        <v>635</v>
      </c>
      <c r="E2059" s="82" t="s">
        <v>4700</v>
      </c>
    </row>
    <row r="2060" spans="1:5" ht="13.5" customHeight="1">
      <c r="A2060" s="82" t="s">
        <v>2545</v>
      </c>
      <c r="B2060" s="82" t="s">
        <v>4664</v>
      </c>
      <c r="C2060" s="82" t="s">
        <v>3120</v>
      </c>
      <c r="D2060" s="82" t="s">
        <v>2579</v>
      </c>
      <c r="E2060" s="82" t="s">
        <v>4701</v>
      </c>
    </row>
    <row r="2061" spans="1:5" ht="13.5" customHeight="1">
      <c r="A2061" s="82" t="s">
        <v>2545</v>
      </c>
      <c r="B2061" s="82" t="s">
        <v>4664</v>
      </c>
      <c r="C2061" s="82" t="s">
        <v>3120</v>
      </c>
      <c r="D2061" s="82" t="s">
        <v>3872</v>
      </c>
      <c r="E2061" s="82" t="s">
        <v>4702</v>
      </c>
    </row>
    <row r="2062" spans="1:5" ht="13.5" customHeight="1">
      <c r="A2062" s="82" t="s">
        <v>2545</v>
      </c>
      <c r="B2062" s="82" t="s">
        <v>4664</v>
      </c>
      <c r="C2062" s="82" t="s">
        <v>3120</v>
      </c>
      <c r="D2062" s="82" t="s">
        <v>2585</v>
      </c>
      <c r="E2062" s="82" t="s">
        <v>4703</v>
      </c>
    </row>
    <row r="2063" spans="1:5" ht="13.5" customHeight="1">
      <c r="A2063" s="82" t="s">
        <v>2545</v>
      </c>
      <c r="B2063" s="82" t="s">
        <v>4664</v>
      </c>
      <c r="C2063" s="82" t="s">
        <v>4130</v>
      </c>
      <c r="D2063" s="82" t="s">
        <v>2548</v>
      </c>
      <c r="E2063" s="82" t="s">
        <v>4704</v>
      </c>
    </row>
    <row r="2064" spans="1:5" ht="13.5" customHeight="1">
      <c r="A2064" s="82" t="s">
        <v>2545</v>
      </c>
      <c r="B2064" s="82" t="s">
        <v>4664</v>
      </c>
      <c r="C2064" s="82" t="s">
        <v>4130</v>
      </c>
      <c r="D2064" s="82" t="s">
        <v>2550</v>
      </c>
      <c r="E2064" s="82" t="s">
        <v>4705</v>
      </c>
    </row>
    <row r="2065" spans="1:5" ht="13.5" customHeight="1">
      <c r="A2065" s="82" t="s">
        <v>2545</v>
      </c>
      <c r="B2065" s="82" t="s">
        <v>4664</v>
      </c>
      <c r="C2065" s="82" t="s">
        <v>4130</v>
      </c>
      <c r="D2065" s="82" t="s">
        <v>2552</v>
      </c>
      <c r="E2065" s="82" t="s">
        <v>4706</v>
      </c>
    </row>
    <row r="2066" spans="1:5" ht="13.5" customHeight="1">
      <c r="A2066" s="82" t="s">
        <v>2545</v>
      </c>
      <c r="B2066" s="82" t="s">
        <v>4664</v>
      </c>
      <c r="C2066" s="82" t="s">
        <v>4130</v>
      </c>
      <c r="D2066" s="82" t="s">
        <v>2554</v>
      </c>
      <c r="E2066" s="82" t="s">
        <v>4707</v>
      </c>
    </row>
    <row r="2067" spans="1:5" ht="13.5" customHeight="1">
      <c r="A2067" s="82" t="s">
        <v>2545</v>
      </c>
      <c r="B2067" s="82" t="s">
        <v>4664</v>
      </c>
      <c r="C2067" s="82" t="s">
        <v>4130</v>
      </c>
      <c r="D2067" s="82" t="s">
        <v>2583</v>
      </c>
      <c r="E2067" s="82" t="s">
        <v>4708</v>
      </c>
    </row>
    <row r="2068" spans="1:5" ht="13.5" customHeight="1">
      <c r="A2068" s="82" t="s">
        <v>2545</v>
      </c>
      <c r="B2068" s="82" t="s">
        <v>4664</v>
      </c>
      <c r="C2068" s="82" t="s">
        <v>4130</v>
      </c>
      <c r="D2068" s="82" t="s">
        <v>3858</v>
      </c>
      <c r="E2068" s="82" t="s">
        <v>4709</v>
      </c>
    </row>
    <row r="2069" spans="1:5" ht="13.5" customHeight="1">
      <c r="A2069" s="82" t="s">
        <v>2545</v>
      </c>
      <c r="B2069" s="82" t="s">
        <v>4664</v>
      </c>
      <c r="C2069" s="82" t="s">
        <v>4130</v>
      </c>
      <c r="D2069" s="82" t="s">
        <v>2564</v>
      </c>
      <c r="E2069" s="82" t="s">
        <v>4710</v>
      </c>
    </row>
    <row r="2070" spans="1:5" ht="13.5" customHeight="1">
      <c r="A2070" s="82" t="s">
        <v>2545</v>
      </c>
      <c r="B2070" s="82" t="s">
        <v>4664</v>
      </c>
      <c r="C2070" s="82" t="s">
        <v>4130</v>
      </c>
      <c r="D2070" s="82" t="s">
        <v>2560</v>
      </c>
      <c r="E2070" s="82" t="s">
        <v>4711</v>
      </c>
    </row>
    <row r="2071" spans="1:5" ht="13.5" customHeight="1">
      <c r="A2071" s="82" t="s">
        <v>2545</v>
      </c>
      <c r="B2071" s="82" t="s">
        <v>4664</v>
      </c>
      <c r="C2071" s="82" t="s">
        <v>4130</v>
      </c>
      <c r="D2071" s="82" t="s">
        <v>2562</v>
      </c>
      <c r="E2071" s="82" t="s">
        <v>4712</v>
      </c>
    </row>
    <row r="2072" spans="1:5" ht="13.5" customHeight="1">
      <c r="A2072" s="82" t="s">
        <v>2545</v>
      </c>
      <c r="B2072" s="82" t="s">
        <v>4664</v>
      </c>
      <c r="C2072" s="82" t="s">
        <v>4130</v>
      </c>
      <c r="D2072" s="82" t="s">
        <v>2566</v>
      </c>
      <c r="E2072" s="82" t="s">
        <v>4713</v>
      </c>
    </row>
    <row r="2073" spans="1:5" ht="13.5" customHeight="1">
      <c r="A2073" s="82" t="s">
        <v>2545</v>
      </c>
      <c r="B2073" s="82" t="s">
        <v>4664</v>
      </c>
      <c r="C2073" s="82" t="s">
        <v>4130</v>
      </c>
      <c r="D2073" s="82" t="s">
        <v>2572</v>
      </c>
      <c r="E2073" s="82" t="s">
        <v>4714</v>
      </c>
    </row>
    <row r="2074" spans="1:5" ht="13.5" customHeight="1">
      <c r="A2074" s="82" t="s">
        <v>2545</v>
      </c>
      <c r="B2074" s="82" t="s">
        <v>4664</v>
      </c>
      <c r="C2074" s="82" t="s">
        <v>4130</v>
      </c>
      <c r="D2074" s="82" t="s">
        <v>2574</v>
      </c>
      <c r="E2074" s="82" t="s">
        <v>4715</v>
      </c>
    </row>
    <row r="2075" spans="1:5" ht="13.5" customHeight="1">
      <c r="A2075" s="82" t="s">
        <v>2545</v>
      </c>
      <c r="B2075" s="82" t="s">
        <v>4664</v>
      </c>
      <c r="C2075" s="82" t="s">
        <v>4130</v>
      </c>
      <c r="D2075" s="82" t="s">
        <v>2568</v>
      </c>
      <c r="E2075" s="82" t="s">
        <v>4716</v>
      </c>
    </row>
    <row r="2076" spans="1:5" ht="13.5" customHeight="1">
      <c r="A2076" s="82" t="s">
        <v>2545</v>
      </c>
      <c r="B2076" s="82" t="s">
        <v>4664</v>
      </c>
      <c r="C2076" s="82" t="s">
        <v>4130</v>
      </c>
      <c r="D2076" s="82" t="s">
        <v>2570</v>
      </c>
      <c r="E2076" s="82" t="s">
        <v>4717</v>
      </c>
    </row>
    <row r="2077" spans="1:5" ht="13.5" customHeight="1">
      <c r="A2077" s="82" t="s">
        <v>2545</v>
      </c>
      <c r="B2077" s="82" t="s">
        <v>4664</v>
      </c>
      <c r="C2077" s="82" t="s">
        <v>4130</v>
      </c>
      <c r="D2077" s="82" t="s">
        <v>2581</v>
      </c>
      <c r="E2077" s="82" t="s">
        <v>4718</v>
      </c>
    </row>
    <row r="2078" spans="1:5" ht="13.5" customHeight="1">
      <c r="A2078" s="82" t="s">
        <v>2545</v>
      </c>
      <c r="B2078" s="82" t="s">
        <v>4664</v>
      </c>
      <c r="C2078" s="82" t="s">
        <v>4130</v>
      </c>
      <c r="D2078" s="82" t="s">
        <v>2576</v>
      </c>
      <c r="E2078" s="82" t="s">
        <v>4719</v>
      </c>
    </row>
    <row r="2079" spans="1:5" ht="13.5" customHeight="1">
      <c r="A2079" s="82" t="s">
        <v>2545</v>
      </c>
      <c r="B2079" s="82" t="s">
        <v>4664</v>
      </c>
      <c r="C2079" s="82" t="s">
        <v>4130</v>
      </c>
      <c r="D2079" s="82" t="s">
        <v>635</v>
      </c>
      <c r="E2079" s="82" t="s">
        <v>4720</v>
      </c>
    </row>
    <row r="2080" spans="1:5" ht="13.5" customHeight="1">
      <c r="A2080" s="82" t="s">
        <v>2545</v>
      </c>
      <c r="B2080" s="82" t="s">
        <v>4664</v>
      </c>
      <c r="C2080" s="82" t="s">
        <v>4130</v>
      </c>
      <c r="D2080" s="82" t="s">
        <v>2579</v>
      </c>
      <c r="E2080" s="82" t="s">
        <v>4721</v>
      </c>
    </row>
    <row r="2081" spans="1:5" ht="13.5" customHeight="1">
      <c r="A2081" s="82" t="s">
        <v>2545</v>
      </c>
      <c r="B2081" s="82" t="s">
        <v>4664</v>
      </c>
      <c r="C2081" s="82" t="s">
        <v>4130</v>
      </c>
      <c r="D2081" s="82" t="s">
        <v>3872</v>
      </c>
      <c r="E2081" s="82" t="s">
        <v>4722</v>
      </c>
    </row>
    <row r="2082" spans="1:5" ht="13.5" customHeight="1">
      <c r="A2082" s="82" t="s">
        <v>2545</v>
      </c>
      <c r="B2082" s="82" t="s">
        <v>4664</v>
      </c>
      <c r="C2082" s="82" t="s">
        <v>4130</v>
      </c>
      <c r="D2082" s="82" t="s">
        <v>2585</v>
      </c>
      <c r="E2082" s="82" t="s">
        <v>4723</v>
      </c>
    </row>
    <row r="2083" spans="1:5" ht="13.5" customHeight="1">
      <c r="A2083" s="82" t="s">
        <v>2545</v>
      </c>
      <c r="B2083" s="82" t="s">
        <v>4664</v>
      </c>
      <c r="C2083" s="82" t="s">
        <v>4150</v>
      </c>
      <c r="D2083" s="82" t="s">
        <v>2548</v>
      </c>
      <c r="E2083" s="82" t="s">
        <v>4724</v>
      </c>
    </row>
    <row r="2084" spans="1:5" ht="13.5" customHeight="1">
      <c r="A2084" s="82" t="s">
        <v>2545</v>
      </c>
      <c r="B2084" s="82" t="s">
        <v>4664</v>
      </c>
      <c r="C2084" s="82" t="s">
        <v>4150</v>
      </c>
      <c r="D2084" s="82" t="s">
        <v>2550</v>
      </c>
      <c r="E2084" s="82" t="s">
        <v>4725</v>
      </c>
    </row>
    <row r="2085" spans="1:5" ht="13.5" customHeight="1">
      <c r="A2085" s="82" t="s">
        <v>2545</v>
      </c>
      <c r="B2085" s="82" t="s">
        <v>4664</v>
      </c>
      <c r="C2085" s="82" t="s">
        <v>4150</v>
      </c>
      <c r="D2085" s="82" t="s">
        <v>2552</v>
      </c>
      <c r="E2085" s="82" t="s">
        <v>4726</v>
      </c>
    </row>
    <row r="2086" spans="1:5" ht="13.5" customHeight="1">
      <c r="A2086" s="82" t="s">
        <v>2545</v>
      </c>
      <c r="B2086" s="82" t="s">
        <v>4664</v>
      </c>
      <c r="C2086" s="82" t="s">
        <v>4150</v>
      </c>
      <c r="D2086" s="82" t="s">
        <v>2554</v>
      </c>
      <c r="E2086" s="82" t="s">
        <v>4727</v>
      </c>
    </row>
    <row r="2087" spans="1:5" ht="13.5" customHeight="1">
      <c r="A2087" s="82" t="s">
        <v>2545</v>
      </c>
      <c r="B2087" s="82" t="s">
        <v>4664</v>
      </c>
      <c r="C2087" s="82" t="s">
        <v>4150</v>
      </c>
      <c r="D2087" s="82" t="s">
        <v>2583</v>
      </c>
      <c r="E2087" s="82" t="s">
        <v>4728</v>
      </c>
    </row>
    <row r="2088" spans="1:5" ht="13.5" customHeight="1">
      <c r="A2088" s="82" t="s">
        <v>2545</v>
      </c>
      <c r="B2088" s="82" t="s">
        <v>4664</v>
      </c>
      <c r="C2088" s="82" t="s">
        <v>4150</v>
      </c>
      <c r="D2088" s="82" t="s">
        <v>3858</v>
      </c>
      <c r="E2088" s="82" t="s">
        <v>4729</v>
      </c>
    </row>
    <row r="2089" spans="1:5" ht="13.5" customHeight="1">
      <c r="A2089" s="82" t="s">
        <v>2545</v>
      </c>
      <c r="B2089" s="82" t="s">
        <v>4664</v>
      </c>
      <c r="C2089" s="82" t="s">
        <v>4150</v>
      </c>
      <c r="D2089" s="82" t="s">
        <v>2564</v>
      </c>
      <c r="E2089" s="82" t="s">
        <v>4730</v>
      </c>
    </row>
    <row r="2090" spans="1:5" ht="13.5" customHeight="1">
      <c r="A2090" s="82" t="s">
        <v>2545</v>
      </c>
      <c r="B2090" s="82" t="s">
        <v>4664</v>
      </c>
      <c r="C2090" s="82" t="s">
        <v>4150</v>
      </c>
      <c r="D2090" s="82" t="s">
        <v>2560</v>
      </c>
      <c r="E2090" s="82" t="s">
        <v>4731</v>
      </c>
    </row>
    <row r="2091" spans="1:5" ht="13.5" customHeight="1">
      <c r="A2091" s="82" t="s">
        <v>2545</v>
      </c>
      <c r="B2091" s="82" t="s">
        <v>4664</v>
      </c>
      <c r="C2091" s="82" t="s">
        <v>4150</v>
      </c>
      <c r="D2091" s="82" t="s">
        <v>2562</v>
      </c>
      <c r="E2091" s="82" t="s">
        <v>4732</v>
      </c>
    </row>
    <row r="2092" spans="1:5" ht="13.5" customHeight="1">
      <c r="A2092" s="82" t="s">
        <v>2545</v>
      </c>
      <c r="B2092" s="82" t="s">
        <v>4664</v>
      </c>
      <c r="C2092" s="82" t="s">
        <v>4150</v>
      </c>
      <c r="D2092" s="82" t="s">
        <v>2566</v>
      </c>
      <c r="E2092" s="82" t="s">
        <v>4733</v>
      </c>
    </row>
    <row r="2093" spans="1:5" ht="13.5" customHeight="1">
      <c r="A2093" s="82" t="s">
        <v>2545</v>
      </c>
      <c r="B2093" s="82" t="s">
        <v>4664</v>
      </c>
      <c r="C2093" s="82" t="s">
        <v>4150</v>
      </c>
      <c r="D2093" s="82" t="s">
        <v>2572</v>
      </c>
      <c r="E2093" s="82" t="s">
        <v>4734</v>
      </c>
    </row>
    <row r="2094" spans="1:5" ht="13.5" customHeight="1">
      <c r="A2094" s="82" t="s">
        <v>2545</v>
      </c>
      <c r="B2094" s="82" t="s">
        <v>4664</v>
      </c>
      <c r="C2094" s="82" t="s">
        <v>4150</v>
      </c>
      <c r="D2094" s="82" t="s">
        <v>2574</v>
      </c>
      <c r="E2094" s="82" t="s">
        <v>4735</v>
      </c>
    </row>
    <row r="2095" spans="1:5" ht="13.5" customHeight="1">
      <c r="A2095" s="82" t="s">
        <v>2545</v>
      </c>
      <c r="B2095" s="82" t="s">
        <v>4664</v>
      </c>
      <c r="C2095" s="82" t="s">
        <v>4150</v>
      </c>
      <c r="D2095" s="82" t="s">
        <v>2568</v>
      </c>
      <c r="E2095" s="82" t="s">
        <v>4736</v>
      </c>
    </row>
    <row r="2096" spans="1:5" ht="13.5" customHeight="1">
      <c r="A2096" s="82" t="s">
        <v>2545</v>
      </c>
      <c r="B2096" s="82" t="s">
        <v>4664</v>
      </c>
      <c r="C2096" s="82" t="s">
        <v>4150</v>
      </c>
      <c r="D2096" s="82" t="s">
        <v>2570</v>
      </c>
      <c r="E2096" s="82" t="s">
        <v>4737</v>
      </c>
    </row>
    <row r="2097" spans="1:5" ht="13.5" customHeight="1">
      <c r="A2097" s="82" t="s">
        <v>2545</v>
      </c>
      <c r="B2097" s="82" t="s">
        <v>4664</v>
      </c>
      <c r="C2097" s="82" t="s">
        <v>4150</v>
      </c>
      <c r="D2097" s="82" t="s">
        <v>2581</v>
      </c>
      <c r="E2097" s="82" t="s">
        <v>4738</v>
      </c>
    </row>
    <row r="2098" spans="1:5" ht="13.5" customHeight="1">
      <c r="A2098" s="82" t="s">
        <v>2545</v>
      </c>
      <c r="B2098" s="82" t="s">
        <v>4664</v>
      </c>
      <c r="C2098" s="82" t="s">
        <v>4150</v>
      </c>
      <c r="D2098" s="82" t="s">
        <v>2576</v>
      </c>
      <c r="E2098" s="82" t="s">
        <v>4739</v>
      </c>
    </row>
    <row r="2099" spans="1:5" ht="13.5" customHeight="1">
      <c r="A2099" s="82" t="s">
        <v>2545</v>
      </c>
      <c r="B2099" s="82" t="s">
        <v>4664</v>
      </c>
      <c r="C2099" s="82" t="s">
        <v>4150</v>
      </c>
      <c r="D2099" s="82" t="s">
        <v>635</v>
      </c>
      <c r="E2099" s="82" t="s">
        <v>4740</v>
      </c>
    </row>
    <row r="2100" spans="1:5" ht="13.5" customHeight="1">
      <c r="A2100" s="82" t="s">
        <v>2545</v>
      </c>
      <c r="B2100" s="82" t="s">
        <v>4664</v>
      </c>
      <c r="C2100" s="82" t="s">
        <v>4150</v>
      </c>
      <c r="D2100" s="82" t="s">
        <v>2579</v>
      </c>
      <c r="E2100" s="82" t="s">
        <v>4741</v>
      </c>
    </row>
    <row r="2101" spans="1:5" ht="13.5" customHeight="1">
      <c r="A2101" s="82" t="s">
        <v>2545</v>
      </c>
      <c r="B2101" s="82" t="s">
        <v>4664</v>
      </c>
      <c r="C2101" s="82" t="s">
        <v>4150</v>
      </c>
      <c r="D2101" s="82" t="s">
        <v>3872</v>
      </c>
      <c r="E2101" s="82" t="s">
        <v>4742</v>
      </c>
    </row>
    <row r="2102" spans="1:5" ht="13.5" customHeight="1">
      <c r="A2102" s="82" t="s">
        <v>2545</v>
      </c>
      <c r="B2102" s="82" t="s">
        <v>4664</v>
      </c>
      <c r="C2102" s="82" t="s">
        <v>4150</v>
      </c>
      <c r="D2102" s="82" t="s">
        <v>2585</v>
      </c>
      <c r="E2102" s="82" t="s">
        <v>4743</v>
      </c>
    </row>
    <row r="2103" spans="1:5" ht="13.5" customHeight="1">
      <c r="A2103" s="82" t="s">
        <v>2545</v>
      </c>
      <c r="B2103" s="82" t="s">
        <v>4664</v>
      </c>
      <c r="C2103" s="82" t="s">
        <v>4173</v>
      </c>
      <c r="D2103" s="82" t="s">
        <v>2548</v>
      </c>
      <c r="E2103" s="82" t="s">
        <v>4744</v>
      </c>
    </row>
    <row r="2104" spans="1:5" ht="13.5" customHeight="1">
      <c r="A2104" s="82" t="s">
        <v>2545</v>
      </c>
      <c r="B2104" s="82" t="s">
        <v>4664</v>
      </c>
      <c r="C2104" s="82" t="s">
        <v>4173</v>
      </c>
      <c r="D2104" s="82" t="s">
        <v>2550</v>
      </c>
      <c r="E2104" s="82" t="s">
        <v>4745</v>
      </c>
    </row>
    <row r="2105" spans="1:5" ht="13.5" customHeight="1">
      <c r="A2105" s="82" t="s">
        <v>2545</v>
      </c>
      <c r="B2105" s="82" t="s">
        <v>4664</v>
      </c>
      <c r="C2105" s="82" t="s">
        <v>4173</v>
      </c>
      <c r="D2105" s="82" t="s">
        <v>2552</v>
      </c>
      <c r="E2105" s="82" t="s">
        <v>4746</v>
      </c>
    </row>
    <row r="2106" spans="1:5" ht="13.5" customHeight="1">
      <c r="A2106" s="82" t="s">
        <v>2545</v>
      </c>
      <c r="B2106" s="82" t="s">
        <v>4664</v>
      </c>
      <c r="C2106" s="82" t="s">
        <v>4173</v>
      </c>
      <c r="D2106" s="82" t="s">
        <v>2554</v>
      </c>
      <c r="E2106" s="82" t="s">
        <v>4747</v>
      </c>
    </row>
    <row r="2107" spans="1:5" ht="13.5" customHeight="1">
      <c r="A2107" s="82" t="s">
        <v>2545</v>
      </c>
      <c r="B2107" s="82" t="s">
        <v>4664</v>
      </c>
      <c r="C2107" s="82" t="s">
        <v>4173</v>
      </c>
      <c r="D2107" s="82" t="s">
        <v>2583</v>
      </c>
      <c r="E2107" s="82" t="s">
        <v>4748</v>
      </c>
    </row>
    <row r="2108" spans="1:5" ht="13.5" customHeight="1">
      <c r="A2108" s="82" t="s">
        <v>2545</v>
      </c>
      <c r="B2108" s="82" t="s">
        <v>4664</v>
      </c>
      <c r="C2108" s="82" t="s">
        <v>4173</v>
      </c>
      <c r="D2108" s="82" t="s">
        <v>3858</v>
      </c>
      <c r="E2108" s="82" t="s">
        <v>4749</v>
      </c>
    </row>
    <row r="2109" spans="1:5" ht="13.5" customHeight="1">
      <c r="A2109" s="82" t="s">
        <v>2545</v>
      </c>
      <c r="B2109" s="82" t="s">
        <v>4664</v>
      </c>
      <c r="C2109" s="82" t="s">
        <v>4173</v>
      </c>
      <c r="D2109" s="82" t="s">
        <v>2564</v>
      </c>
      <c r="E2109" s="82" t="s">
        <v>4750</v>
      </c>
    </row>
    <row r="2110" spans="1:5" ht="13.5" customHeight="1">
      <c r="A2110" s="82" t="s">
        <v>2545</v>
      </c>
      <c r="B2110" s="82" t="s">
        <v>4664</v>
      </c>
      <c r="C2110" s="82" t="s">
        <v>4173</v>
      </c>
      <c r="D2110" s="82" t="s">
        <v>2560</v>
      </c>
      <c r="E2110" s="82" t="s">
        <v>4751</v>
      </c>
    </row>
    <row r="2111" spans="1:5" ht="13.5" customHeight="1">
      <c r="A2111" s="82" t="s">
        <v>2545</v>
      </c>
      <c r="B2111" s="82" t="s">
        <v>4664</v>
      </c>
      <c r="C2111" s="82" t="s">
        <v>4173</v>
      </c>
      <c r="D2111" s="82" t="s">
        <v>2562</v>
      </c>
      <c r="E2111" s="82" t="s">
        <v>4752</v>
      </c>
    </row>
    <row r="2112" spans="1:5" ht="13.5" customHeight="1">
      <c r="A2112" s="82" t="s">
        <v>2545</v>
      </c>
      <c r="B2112" s="82" t="s">
        <v>4664</v>
      </c>
      <c r="C2112" s="82" t="s">
        <v>4173</v>
      </c>
      <c r="D2112" s="82" t="s">
        <v>2566</v>
      </c>
      <c r="E2112" s="82" t="s">
        <v>4753</v>
      </c>
    </row>
    <row r="2113" spans="1:5" ht="13.5" customHeight="1">
      <c r="A2113" s="82" t="s">
        <v>2545</v>
      </c>
      <c r="B2113" s="82" t="s">
        <v>4664</v>
      </c>
      <c r="C2113" s="82" t="s">
        <v>4173</v>
      </c>
      <c r="D2113" s="82" t="s">
        <v>2572</v>
      </c>
      <c r="E2113" s="82" t="s">
        <v>4754</v>
      </c>
    </row>
    <row r="2114" spans="1:5" ht="13.5" customHeight="1">
      <c r="A2114" s="82" t="s">
        <v>2545</v>
      </c>
      <c r="B2114" s="82" t="s">
        <v>4664</v>
      </c>
      <c r="C2114" s="82" t="s">
        <v>4173</v>
      </c>
      <c r="D2114" s="82" t="s">
        <v>2574</v>
      </c>
      <c r="E2114" s="82" t="s">
        <v>4755</v>
      </c>
    </row>
    <row r="2115" spans="1:5" ht="13.5" customHeight="1">
      <c r="A2115" s="82" t="s">
        <v>2545</v>
      </c>
      <c r="B2115" s="82" t="s">
        <v>4664</v>
      </c>
      <c r="C2115" s="82" t="s">
        <v>4173</v>
      </c>
      <c r="D2115" s="82" t="s">
        <v>2568</v>
      </c>
      <c r="E2115" s="82" t="s">
        <v>4756</v>
      </c>
    </row>
    <row r="2116" spans="1:5" ht="13.5" customHeight="1">
      <c r="A2116" s="82" t="s">
        <v>2545</v>
      </c>
      <c r="B2116" s="82" t="s">
        <v>4664</v>
      </c>
      <c r="C2116" s="82" t="s">
        <v>4173</v>
      </c>
      <c r="D2116" s="82" t="s">
        <v>2570</v>
      </c>
      <c r="E2116" s="82" t="s">
        <v>4757</v>
      </c>
    </row>
    <row r="2117" spans="1:5" ht="13.5" customHeight="1">
      <c r="A2117" s="82" t="s">
        <v>2545</v>
      </c>
      <c r="B2117" s="82" t="s">
        <v>4664</v>
      </c>
      <c r="C2117" s="82" t="s">
        <v>4173</v>
      </c>
      <c r="D2117" s="82" t="s">
        <v>2581</v>
      </c>
      <c r="E2117" s="82" t="s">
        <v>4758</v>
      </c>
    </row>
    <row r="2118" spans="1:5" ht="13.5" customHeight="1">
      <c r="A2118" s="82" t="s">
        <v>2545</v>
      </c>
      <c r="B2118" s="82" t="s">
        <v>4664</v>
      </c>
      <c r="C2118" s="82" t="s">
        <v>4173</v>
      </c>
      <c r="D2118" s="82" t="s">
        <v>2576</v>
      </c>
      <c r="E2118" s="82" t="s">
        <v>4759</v>
      </c>
    </row>
    <row r="2119" spans="1:5" ht="13.5" customHeight="1">
      <c r="A2119" s="82" t="s">
        <v>2545</v>
      </c>
      <c r="B2119" s="82" t="s">
        <v>4664</v>
      </c>
      <c r="C2119" s="82" t="s">
        <v>4173</v>
      </c>
      <c r="D2119" s="82" t="s">
        <v>635</v>
      </c>
      <c r="E2119" s="82" t="s">
        <v>4760</v>
      </c>
    </row>
    <row r="2120" spans="1:5" ht="13.5" customHeight="1">
      <c r="A2120" s="82" t="s">
        <v>2545</v>
      </c>
      <c r="B2120" s="82" t="s">
        <v>4664</v>
      </c>
      <c r="C2120" s="82" t="s">
        <v>4173</v>
      </c>
      <c r="D2120" s="82" t="s">
        <v>2579</v>
      </c>
      <c r="E2120" s="82" t="s">
        <v>4761</v>
      </c>
    </row>
    <row r="2121" spans="1:5" ht="13.5" customHeight="1">
      <c r="A2121" s="82" t="s">
        <v>2545</v>
      </c>
      <c r="B2121" s="82" t="s">
        <v>4664</v>
      </c>
      <c r="C2121" s="82" t="s">
        <v>4173</v>
      </c>
      <c r="D2121" s="82" t="s">
        <v>3872</v>
      </c>
      <c r="E2121" s="82" t="s">
        <v>4762</v>
      </c>
    </row>
    <row r="2122" spans="1:5" ht="13.5" customHeight="1">
      <c r="A2122" s="82" t="s">
        <v>2545</v>
      </c>
      <c r="B2122" s="82" t="s">
        <v>4664</v>
      </c>
      <c r="C2122" s="82" t="s">
        <v>4173</v>
      </c>
      <c r="D2122" s="82" t="s">
        <v>2585</v>
      </c>
      <c r="E2122" s="82" t="s">
        <v>4763</v>
      </c>
    </row>
    <row r="2123" spans="1:5" ht="13.5" customHeight="1">
      <c r="A2123" s="82" t="s">
        <v>2545</v>
      </c>
      <c r="B2123" s="82" t="s">
        <v>4664</v>
      </c>
      <c r="C2123" s="82" t="s">
        <v>2928</v>
      </c>
      <c r="D2123" s="82" t="s">
        <v>2548</v>
      </c>
      <c r="E2123" s="82" t="s">
        <v>4764</v>
      </c>
    </row>
    <row r="2124" spans="1:5" ht="13.5" customHeight="1">
      <c r="A2124" s="82" t="s">
        <v>2545</v>
      </c>
      <c r="B2124" s="82" t="s">
        <v>4664</v>
      </c>
      <c r="C2124" s="82" t="s">
        <v>2928</v>
      </c>
      <c r="D2124" s="82" t="s">
        <v>2550</v>
      </c>
      <c r="E2124" s="82" t="s">
        <v>4765</v>
      </c>
    </row>
    <row r="2125" spans="1:5" ht="13.5" customHeight="1">
      <c r="A2125" s="82" t="s">
        <v>2545</v>
      </c>
      <c r="B2125" s="82" t="s">
        <v>4664</v>
      </c>
      <c r="C2125" s="82" t="s">
        <v>2928</v>
      </c>
      <c r="D2125" s="82" t="s">
        <v>2552</v>
      </c>
      <c r="E2125" s="82" t="s">
        <v>4766</v>
      </c>
    </row>
    <row r="2126" spans="1:5" ht="13.5" customHeight="1">
      <c r="A2126" s="82" t="s">
        <v>2545</v>
      </c>
      <c r="B2126" s="82" t="s">
        <v>4664</v>
      </c>
      <c r="C2126" s="82" t="s">
        <v>2928</v>
      </c>
      <c r="D2126" s="82" t="s">
        <v>2554</v>
      </c>
      <c r="E2126" s="82" t="s">
        <v>4767</v>
      </c>
    </row>
    <row r="2127" spans="1:5" ht="13.5" customHeight="1">
      <c r="A2127" s="82" t="s">
        <v>2545</v>
      </c>
      <c r="B2127" s="82" t="s">
        <v>4664</v>
      </c>
      <c r="C2127" s="82" t="s">
        <v>2928</v>
      </c>
      <c r="D2127" s="82" t="s">
        <v>2583</v>
      </c>
      <c r="E2127" s="82" t="s">
        <v>4768</v>
      </c>
    </row>
    <row r="2128" spans="1:5" ht="13.5" customHeight="1">
      <c r="A2128" s="82" t="s">
        <v>2545</v>
      </c>
      <c r="B2128" s="82" t="s">
        <v>4664</v>
      </c>
      <c r="C2128" s="82" t="s">
        <v>2928</v>
      </c>
      <c r="D2128" s="82" t="s">
        <v>3858</v>
      </c>
      <c r="E2128" s="82" t="s">
        <v>4769</v>
      </c>
    </row>
    <row r="2129" spans="1:5" ht="13.5" customHeight="1">
      <c r="A2129" s="82" t="s">
        <v>2545</v>
      </c>
      <c r="B2129" s="82" t="s">
        <v>4664</v>
      </c>
      <c r="C2129" s="82" t="s">
        <v>2928</v>
      </c>
      <c r="D2129" s="82" t="s">
        <v>2564</v>
      </c>
      <c r="E2129" s="82" t="s">
        <v>4770</v>
      </c>
    </row>
    <row r="2130" spans="1:5" ht="13.5" customHeight="1">
      <c r="A2130" s="82" t="s">
        <v>2545</v>
      </c>
      <c r="B2130" s="82" t="s">
        <v>4664</v>
      </c>
      <c r="C2130" s="82" t="s">
        <v>2928</v>
      </c>
      <c r="D2130" s="82" t="s">
        <v>2560</v>
      </c>
      <c r="E2130" s="82" t="s">
        <v>4771</v>
      </c>
    </row>
    <row r="2131" spans="1:5" ht="13.5" customHeight="1">
      <c r="A2131" s="82" t="s">
        <v>2545</v>
      </c>
      <c r="B2131" s="82" t="s">
        <v>4664</v>
      </c>
      <c r="C2131" s="82" t="s">
        <v>2928</v>
      </c>
      <c r="D2131" s="82" t="s">
        <v>2562</v>
      </c>
      <c r="E2131" s="82" t="s">
        <v>4772</v>
      </c>
    </row>
    <row r="2132" spans="1:5" ht="13.5" customHeight="1">
      <c r="A2132" s="82" t="s">
        <v>2545</v>
      </c>
      <c r="B2132" s="82" t="s">
        <v>4664</v>
      </c>
      <c r="C2132" s="82" t="s">
        <v>2928</v>
      </c>
      <c r="D2132" s="82" t="s">
        <v>2566</v>
      </c>
      <c r="E2132" s="82" t="s">
        <v>4773</v>
      </c>
    </row>
    <row r="2133" spans="1:5" ht="13.5" customHeight="1">
      <c r="A2133" s="82" t="s">
        <v>2545</v>
      </c>
      <c r="B2133" s="82" t="s">
        <v>4664</v>
      </c>
      <c r="C2133" s="82" t="s">
        <v>2928</v>
      </c>
      <c r="D2133" s="82" t="s">
        <v>2572</v>
      </c>
      <c r="E2133" s="82" t="s">
        <v>4774</v>
      </c>
    </row>
    <row r="2134" spans="1:5" ht="13.5" customHeight="1">
      <c r="A2134" s="82" t="s">
        <v>2545</v>
      </c>
      <c r="B2134" s="82" t="s">
        <v>4664</v>
      </c>
      <c r="C2134" s="82" t="s">
        <v>2928</v>
      </c>
      <c r="D2134" s="82" t="s">
        <v>2574</v>
      </c>
      <c r="E2134" s="82" t="s">
        <v>4775</v>
      </c>
    </row>
    <row r="2135" spans="1:5" ht="13.5" customHeight="1">
      <c r="A2135" s="82" t="s">
        <v>2545</v>
      </c>
      <c r="B2135" s="82" t="s">
        <v>4664</v>
      </c>
      <c r="C2135" s="82" t="s">
        <v>2928</v>
      </c>
      <c r="D2135" s="82" t="s">
        <v>2568</v>
      </c>
      <c r="E2135" s="82" t="s">
        <v>4776</v>
      </c>
    </row>
    <row r="2136" spans="1:5" ht="13.5" customHeight="1">
      <c r="A2136" s="82" t="s">
        <v>2545</v>
      </c>
      <c r="B2136" s="82" t="s">
        <v>4664</v>
      </c>
      <c r="C2136" s="82" t="s">
        <v>2928</v>
      </c>
      <c r="D2136" s="82" t="s">
        <v>2570</v>
      </c>
      <c r="E2136" s="82" t="s">
        <v>4777</v>
      </c>
    </row>
    <row r="2137" spans="1:5" ht="13.5" customHeight="1">
      <c r="A2137" s="82" t="s">
        <v>2545</v>
      </c>
      <c r="B2137" s="82" t="s">
        <v>4664</v>
      </c>
      <c r="C2137" s="82" t="s">
        <v>2928</v>
      </c>
      <c r="D2137" s="82" t="s">
        <v>2581</v>
      </c>
      <c r="E2137" s="82" t="s">
        <v>4778</v>
      </c>
    </row>
    <row r="2138" spans="1:5" ht="13.5" customHeight="1">
      <c r="A2138" s="82" t="s">
        <v>2545</v>
      </c>
      <c r="B2138" s="82" t="s">
        <v>4664</v>
      </c>
      <c r="C2138" s="82" t="s">
        <v>2928</v>
      </c>
      <c r="D2138" s="82" t="s">
        <v>2576</v>
      </c>
      <c r="E2138" s="82" t="s">
        <v>4779</v>
      </c>
    </row>
    <row r="2139" spans="1:5" ht="13.5" customHeight="1">
      <c r="A2139" s="82" t="s">
        <v>2545</v>
      </c>
      <c r="B2139" s="82" t="s">
        <v>4664</v>
      </c>
      <c r="C2139" s="82" t="s">
        <v>2928</v>
      </c>
      <c r="D2139" s="82" t="s">
        <v>635</v>
      </c>
      <c r="E2139" s="82" t="s">
        <v>4780</v>
      </c>
    </row>
    <row r="2140" spans="1:5" ht="13.5" customHeight="1">
      <c r="A2140" s="82" t="s">
        <v>2545</v>
      </c>
      <c r="B2140" s="82" t="s">
        <v>4664</v>
      </c>
      <c r="C2140" s="82" t="s">
        <v>2928</v>
      </c>
      <c r="D2140" s="82" t="s">
        <v>2579</v>
      </c>
      <c r="E2140" s="82" t="s">
        <v>4781</v>
      </c>
    </row>
    <row r="2141" spans="1:5" ht="13.5" customHeight="1">
      <c r="A2141" s="82" t="s">
        <v>2545</v>
      </c>
      <c r="B2141" s="82" t="s">
        <v>4664</v>
      </c>
      <c r="C2141" s="82" t="s">
        <v>2928</v>
      </c>
      <c r="D2141" s="82" t="s">
        <v>3872</v>
      </c>
      <c r="E2141" s="82" t="s">
        <v>4782</v>
      </c>
    </row>
    <row r="2142" spans="1:5" ht="13.5" customHeight="1">
      <c r="A2142" s="82" t="s">
        <v>2545</v>
      </c>
      <c r="B2142" s="82" t="s">
        <v>4664</v>
      </c>
      <c r="C2142" s="82" t="s">
        <v>2928</v>
      </c>
      <c r="D2142" s="82" t="s">
        <v>2585</v>
      </c>
      <c r="E2142" s="82" t="s">
        <v>4783</v>
      </c>
    </row>
    <row r="2143" spans="1:5" ht="13.5" customHeight="1">
      <c r="A2143" s="82" t="s">
        <v>2545</v>
      </c>
      <c r="B2143" s="82" t="s">
        <v>4664</v>
      </c>
      <c r="C2143" s="82" t="s">
        <v>2907</v>
      </c>
      <c r="D2143" s="82" t="s">
        <v>2548</v>
      </c>
      <c r="E2143" s="82" t="s">
        <v>4784</v>
      </c>
    </row>
    <row r="2144" spans="1:5" ht="13.5" customHeight="1">
      <c r="A2144" s="82" t="s">
        <v>2545</v>
      </c>
      <c r="B2144" s="82" t="s">
        <v>4664</v>
      </c>
      <c r="C2144" s="82" t="s">
        <v>2907</v>
      </c>
      <c r="D2144" s="82" t="s">
        <v>2550</v>
      </c>
      <c r="E2144" s="82" t="s">
        <v>4785</v>
      </c>
    </row>
    <row r="2145" spans="1:5" ht="13.5" customHeight="1">
      <c r="A2145" s="82" t="s">
        <v>2545</v>
      </c>
      <c r="B2145" s="82" t="s">
        <v>4664</v>
      </c>
      <c r="C2145" s="82" t="s">
        <v>2907</v>
      </c>
      <c r="D2145" s="82" t="s">
        <v>2552</v>
      </c>
      <c r="E2145" s="82" t="s">
        <v>4786</v>
      </c>
    </row>
    <row r="2146" spans="1:5" ht="13.5" customHeight="1">
      <c r="A2146" s="82" t="s">
        <v>2545</v>
      </c>
      <c r="B2146" s="82" t="s">
        <v>4664</v>
      </c>
      <c r="C2146" s="82" t="s">
        <v>2907</v>
      </c>
      <c r="D2146" s="82" t="s">
        <v>2554</v>
      </c>
      <c r="E2146" s="82" t="s">
        <v>4787</v>
      </c>
    </row>
    <row r="2147" spans="1:5" ht="13.5" customHeight="1">
      <c r="A2147" s="82" t="s">
        <v>2545</v>
      </c>
      <c r="B2147" s="82" t="s">
        <v>4664</v>
      </c>
      <c r="C2147" s="82" t="s">
        <v>2907</v>
      </c>
      <c r="D2147" s="82" t="s">
        <v>2583</v>
      </c>
      <c r="E2147" s="82" t="s">
        <v>4788</v>
      </c>
    </row>
    <row r="2148" spans="1:5" ht="13.5" customHeight="1">
      <c r="A2148" s="82" t="s">
        <v>2545</v>
      </c>
      <c r="B2148" s="82" t="s">
        <v>4664</v>
      </c>
      <c r="C2148" s="82" t="s">
        <v>2907</v>
      </c>
      <c r="D2148" s="82" t="s">
        <v>3858</v>
      </c>
      <c r="E2148" s="82" t="s">
        <v>4789</v>
      </c>
    </row>
    <row r="2149" spans="1:5" ht="13.5" customHeight="1">
      <c r="A2149" s="82" t="s">
        <v>2545</v>
      </c>
      <c r="B2149" s="82" t="s">
        <v>4664</v>
      </c>
      <c r="C2149" s="82" t="s">
        <v>2907</v>
      </c>
      <c r="D2149" s="82" t="s">
        <v>2564</v>
      </c>
      <c r="E2149" s="82" t="s">
        <v>4790</v>
      </c>
    </row>
    <row r="2150" spans="1:5" ht="13.5" customHeight="1">
      <c r="A2150" s="82" t="s">
        <v>2545</v>
      </c>
      <c r="B2150" s="82" t="s">
        <v>4664</v>
      </c>
      <c r="C2150" s="82" t="s">
        <v>2907</v>
      </c>
      <c r="D2150" s="82" t="s">
        <v>2560</v>
      </c>
      <c r="E2150" s="82" t="s">
        <v>4791</v>
      </c>
    </row>
    <row r="2151" spans="1:5" ht="13.5" customHeight="1">
      <c r="A2151" s="82" t="s">
        <v>2545</v>
      </c>
      <c r="B2151" s="82" t="s">
        <v>4664</v>
      </c>
      <c r="C2151" s="82" t="s">
        <v>2907</v>
      </c>
      <c r="D2151" s="82" t="s">
        <v>2562</v>
      </c>
      <c r="E2151" s="82" t="s">
        <v>4792</v>
      </c>
    </row>
    <row r="2152" spans="1:5" ht="13.5" customHeight="1">
      <c r="A2152" s="82" t="s">
        <v>2545</v>
      </c>
      <c r="B2152" s="82" t="s">
        <v>4664</v>
      </c>
      <c r="C2152" s="82" t="s">
        <v>2907</v>
      </c>
      <c r="D2152" s="82" t="s">
        <v>2566</v>
      </c>
      <c r="E2152" s="82" t="s">
        <v>4793</v>
      </c>
    </row>
    <row r="2153" spans="1:5" ht="13.5" customHeight="1">
      <c r="A2153" s="82" t="s">
        <v>2545</v>
      </c>
      <c r="B2153" s="82" t="s">
        <v>4664</v>
      </c>
      <c r="C2153" s="82" t="s">
        <v>2907</v>
      </c>
      <c r="D2153" s="82" t="s">
        <v>2572</v>
      </c>
      <c r="E2153" s="82" t="s">
        <v>4794</v>
      </c>
    </row>
    <row r="2154" spans="1:5" ht="13.5" customHeight="1">
      <c r="A2154" s="82" t="s">
        <v>2545</v>
      </c>
      <c r="B2154" s="82" t="s">
        <v>4664</v>
      </c>
      <c r="C2154" s="82" t="s">
        <v>2907</v>
      </c>
      <c r="D2154" s="82" t="s">
        <v>2574</v>
      </c>
      <c r="E2154" s="82" t="s">
        <v>4795</v>
      </c>
    </row>
    <row r="2155" spans="1:5" ht="13.5" customHeight="1">
      <c r="A2155" s="82" t="s">
        <v>2545</v>
      </c>
      <c r="B2155" s="82" t="s">
        <v>4664</v>
      </c>
      <c r="C2155" s="82" t="s">
        <v>2907</v>
      </c>
      <c r="D2155" s="82" t="s">
        <v>2568</v>
      </c>
      <c r="E2155" s="82" t="s">
        <v>4796</v>
      </c>
    </row>
    <row r="2156" spans="1:5" ht="13.5" customHeight="1">
      <c r="A2156" s="82" t="s">
        <v>2545</v>
      </c>
      <c r="B2156" s="82" t="s">
        <v>4664</v>
      </c>
      <c r="C2156" s="82" t="s">
        <v>2907</v>
      </c>
      <c r="D2156" s="82" t="s">
        <v>2570</v>
      </c>
      <c r="E2156" s="82" t="s">
        <v>4797</v>
      </c>
    </row>
    <row r="2157" spans="1:5" ht="13.5" customHeight="1">
      <c r="A2157" s="82" t="s">
        <v>2545</v>
      </c>
      <c r="B2157" s="82" t="s">
        <v>4664</v>
      </c>
      <c r="C2157" s="82" t="s">
        <v>2907</v>
      </c>
      <c r="D2157" s="82" t="s">
        <v>2581</v>
      </c>
      <c r="E2157" s="82" t="s">
        <v>4798</v>
      </c>
    </row>
    <row r="2158" spans="1:5" ht="13.5" customHeight="1">
      <c r="A2158" s="82" t="s">
        <v>2545</v>
      </c>
      <c r="B2158" s="82" t="s">
        <v>4664</v>
      </c>
      <c r="C2158" s="82" t="s">
        <v>2907</v>
      </c>
      <c r="D2158" s="82" t="s">
        <v>2576</v>
      </c>
      <c r="E2158" s="82" t="s">
        <v>4799</v>
      </c>
    </row>
    <row r="2159" spans="1:5" ht="13.5" customHeight="1">
      <c r="A2159" s="82" t="s">
        <v>2545</v>
      </c>
      <c r="B2159" s="82" t="s">
        <v>4664</v>
      </c>
      <c r="C2159" s="82" t="s">
        <v>2907</v>
      </c>
      <c r="D2159" s="82" t="s">
        <v>635</v>
      </c>
      <c r="E2159" s="82" t="s">
        <v>4800</v>
      </c>
    </row>
    <row r="2160" spans="1:5" ht="13.5" customHeight="1">
      <c r="A2160" s="82" t="s">
        <v>2545</v>
      </c>
      <c r="B2160" s="82" t="s">
        <v>4664</v>
      </c>
      <c r="C2160" s="82" t="s">
        <v>2907</v>
      </c>
      <c r="D2160" s="82" t="s">
        <v>2579</v>
      </c>
      <c r="E2160" s="82" t="s">
        <v>4801</v>
      </c>
    </row>
    <row r="2161" spans="1:6" ht="13.5" customHeight="1">
      <c r="A2161" s="82" t="s">
        <v>2545</v>
      </c>
      <c r="B2161" s="82" t="s">
        <v>4664</v>
      </c>
      <c r="C2161" s="82" t="s">
        <v>2907</v>
      </c>
      <c r="D2161" s="82" t="s">
        <v>3872</v>
      </c>
      <c r="E2161" s="82" t="s">
        <v>4802</v>
      </c>
    </row>
    <row r="2162" spans="1:6" ht="13.5" customHeight="1">
      <c r="A2162" s="82" t="s">
        <v>2545</v>
      </c>
      <c r="B2162" s="82" t="s">
        <v>4664</v>
      </c>
      <c r="C2162" s="82" t="s">
        <v>2907</v>
      </c>
      <c r="D2162" s="82" t="s">
        <v>2585</v>
      </c>
      <c r="E2162" s="82" t="s">
        <v>4803</v>
      </c>
    </row>
    <row r="2163" spans="1:6" ht="13.5" customHeight="1">
      <c r="A2163" s="82" t="s">
        <v>2545</v>
      </c>
      <c r="B2163" s="82" t="s">
        <v>4804</v>
      </c>
      <c r="C2163" s="82" t="s">
        <v>635</v>
      </c>
      <c r="D2163" s="82" t="s">
        <v>635</v>
      </c>
      <c r="E2163" s="82" t="s">
        <v>4805</v>
      </c>
    </row>
    <row r="2164" spans="1:6" ht="13.5" customHeight="1">
      <c r="A2164" s="82" t="s">
        <v>2545</v>
      </c>
      <c r="B2164" s="82" t="s">
        <v>4806</v>
      </c>
      <c r="C2164" s="82" t="s">
        <v>4807</v>
      </c>
      <c r="D2164" s="82" t="s">
        <v>3959</v>
      </c>
      <c r="E2164" s="82" t="s">
        <v>4808</v>
      </c>
    </row>
    <row r="2165" spans="1:6" ht="13.5" customHeight="1">
      <c r="A2165" s="82" t="s">
        <v>2545</v>
      </c>
      <c r="B2165" s="82" t="s">
        <v>4809</v>
      </c>
      <c r="C2165" s="82" t="s">
        <v>4810</v>
      </c>
      <c r="D2165" s="82" t="s">
        <v>2550</v>
      </c>
      <c r="E2165" s="82" t="s">
        <v>4811</v>
      </c>
    </row>
    <row r="2166" spans="1:6" ht="13.5" customHeight="1">
      <c r="A2166" s="82" t="s">
        <v>2545</v>
      </c>
      <c r="B2166" s="82" t="s">
        <v>4809</v>
      </c>
      <c r="C2166" s="82" t="s">
        <v>4810</v>
      </c>
      <c r="D2166" s="82" t="s">
        <v>2552</v>
      </c>
      <c r="E2166" s="82" t="s">
        <v>4812</v>
      </c>
    </row>
    <row r="2167" spans="1:6" ht="13.5" customHeight="1">
      <c r="A2167" s="82" t="s">
        <v>2545</v>
      </c>
      <c r="B2167" s="82" t="s">
        <v>4809</v>
      </c>
      <c r="C2167" s="82" t="s">
        <v>4810</v>
      </c>
      <c r="D2167" s="82" t="s">
        <v>2554</v>
      </c>
      <c r="E2167" s="82" t="s">
        <v>4813</v>
      </c>
    </row>
    <row r="2168" spans="1:6" ht="13.5" customHeight="1">
      <c r="A2168" s="82" t="s">
        <v>2545</v>
      </c>
      <c r="B2168" s="82" t="s">
        <v>4806</v>
      </c>
      <c r="C2168" s="82" t="s">
        <v>4810</v>
      </c>
      <c r="D2168" s="82" t="s">
        <v>2583</v>
      </c>
      <c r="E2168" s="82" t="s">
        <v>4814</v>
      </c>
    </row>
    <row r="2169" spans="1:6" ht="13.5" customHeight="1">
      <c r="A2169" s="82" t="s">
        <v>2545</v>
      </c>
      <c r="B2169" s="82" t="s">
        <v>4809</v>
      </c>
      <c r="C2169" s="82" t="s">
        <v>4810</v>
      </c>
      <c r="D2169" s="82" t="s">
        <v>3858</v>
      </c>
      <c r="E2169" s="82" t="s">
        <v>4815</v>
      </c>
    </row>
    <row r="2170" spans="1:6" ht="13.5" customHeight="1">
      <c r="A2170" s="82" t="s">
        <v>2545</v>
      </c>
      <c r="B2170" s="82" t="s">
        <v>4809</v>
      </c>
      <c r="C2170" s="82" t="s">
        <v>4810</v>
      </c>
      <c r="D2170" s="82" t="s">
        <v>2564</v>
      </c>
      <c r="E2170" s="82" t="s">
        <v>4816</v>
      </c>
    </row>
    <row r="2171" spans="1:6" ht="13.5" customHeight="1">
      <c r="A2171" s="82" t="s">
        <v>2545</v>
      </c>
      <c r="B2171" s="82" t="s">
        <v>4809</v>
      </c>
      <c r="C2171" s="82" t="s">
        <v>4810</v>
      </c>
      <c r="D2171" s="82" t="s">
        <v>2560</v>
      </c>
      <c r="E2171" s="82" t="s">
        <v>4817</v>
      </c>
    </row>
    <row r="2172" spans="1:6" ht="13.5" customHeight="1">
      <c r="A2172" s="82" t="s">
        <v>2545</v>
      </c>
      <c r="B2172" s="82" t="s">
        <v>4809</v>
      </c>
      <c r="C2172" s="82" t="s">
        <v>4810</v>
      </c>
      <c r="D2172" s="82" t="s">
        <v>2562</v>
      </c>
      <c r="E2172" s="82" t="s">
        <v>4818</v>
      </c>
    </row>
    <row r="2173" spans="1:6" ht="13.5" customHeight="1">
      <c r="A2173" s="82" t="s">
        <v>2545</v>
      </c>
      <c r="B2173" s="82" t="s">
        <v>4809</v>
      </c>
      <c r="C2173" s="82" t="s">
        <v>4810</v>
      </c>
      <c r="D2173" s="82" t="s">
        <v>2566</v>
      </c>
      <c r="E2173" s="82" t="s">
        <v>4819</v>
      </c>
    </row>
    <row r="2174" spans="1:6" ht="13.5" customHeight="1">
      <c r="A2174" s="82" t="s">
        <v>2545</v>
      </c>
      <c r="B2174" s="82" t="s">
        <v>4809</v>
      </c>
      <c r="C2174" s="82" t="s">
        <v>4810</v>
      </c>
      <c r="D2174" s="82" t="s">
        <v>2572</v>
      </c>
      <c r="E2174" s="82" t="s">
        <v>4820</v>
      </c>
    </row>
    <row r="2175" spans="1:6" ht="13.5" customHeight="1">
      <c r="A2175" s="82" t="s">
        <v>2545</v>
      </c>
      <c r="B2175" s="82" t="s">
        <v>4809</v>
      </c>
      <c r="C2175" s="82" t="s">
        <v>4810</v>
      </c>
      <c r="D2175" s="82" t="s">
        <v>2574</v>
      </c>
      <c r="E2175" s="82" t="s">
        <v>4821</v>
      </c>
      <c r="F2175" s="30" t="s">
        <v>4822</v>
      </c>
    </row>
    <row r="2176" spans="1:6" ht="13.5" customHeight="1">
      <c r="A2176" s="82" t="s">
        <v>2545</v>
      </c>
      <c r="B2176" s="82" t="s">
        <v>4809</v>
      </c>
      <c r="C2176" s="82" t="s">
        <v>4810</v>
      </c>
      <c r="D2176" s="82" t="s">
        <v>2568</v>
      </c>
      <c r="E2176" s="82" t="s">
        <v>4823</v>
      </c>
    </row>
    <row r="2177" spans="1:11" ht="13.5" customHeight="1">
      <c r="A2177" s="82" t="s">
        <v>2545</v>
      </c>
      <c r="B2177" s="82" t="s">
        <v>4809</v>
      </c>
      <c r="C2177" s="82" t="s">
        <v>4810</v>
      </c>
      <c r="D2177" s="82" t="s">
        <v>2570</v>
      </c>
      <c r="E2177" s="82" t="s">
        <v>4824</v>
      </c>
      <c r="I2177" s="92"/>
    </row>
    <row r="2178" spans="1:11" ht="13.5" customHeight="1">
      <c r="A2178" s="82" t="s">
        <v>2545</v>
      </c>
      <c r="B2178" s="82" t="s">
        <v>4809</v>
      </c>
      <c r="C2178" s="82" t="s">
        <v>4810</v>
      </c>
      <c r="D2178" s="82" t="s">
        <v>2672</v>
      </c>
      <c r="E2178" s="82" t="s">
        <v>4825</v>
      </c>
    </row>
    <row r="2179" spans="1:11" ht="13.5" customHeight="1">
      <c r="A2179" s="82" t="s">
        <v>2545</v>
      </c>
      <c r="B2179" s="82" t="s">
        <v>4809</v>
      </c>
      <c r="C2179" s="82" t="s">
        <v>4810</v>
      </c>
      <c r="D2179" s="82" t="s">
        <v>2576</v>
      </c>
      <c r="E2179" s="82" t="s">
        <v>4826</v>
      </c>
    </row>
    <row r="2180" spans="1:11" ht="13.5" customHeight="1">
      <c r="A2180" s="82" t="s">
        <v>2545</v>
      </c>
      <c r="B2180" s="82" t="s">
        <v>4806</v>
      </c>
      <c r="C2180" s="82" t="s">
        <v>4810</v>
      </c>
      <c r="D2180" s="82" t="s">
        <v>635</v>
      </c>
      <c r="E2180" s="82" t="s">
        <v>4827</v>
      </c>
    </row>
    <row r="2181" spans="1:11" ht="13.5" customHeight="1">
      <c r="A2181" s="82" t="s">
        <v>2545</v>
      </c>
      <c r="B2181" s="82" t="s">
        <v>4809</v>
      </c>
      <c r="C2181" s="82" t="s">
        <v>4810</v>
      </c>
      <c r="D2181" s="82" t="s">
        <v>2670</v>
      </c>
      <c r="E2181" s="82" t="s">
        <v>4828</v>
      </c>
      <c r="J2181" s="93"/>
    </row>
    <row r="2182" spans="1:11" ht="13.5" customHeight="1">
      <c r="A2182" s="82" t="s">
        <v>2545</v>
      </c>
      <c r="B2182" s="82" t="s">
        <v>4809</v>
      </c>
      <c r="C2182" s="82" t="s">
        <v>4810</v>
      </c>
      <c r="D2182" s="82" t="s">
        <v>3872</v>
      </c>
      <c r="E2182" s="82" t="s">
        <v>4829</v>
      </c>
      <c r="J2182" s="93"/>
    </row>
    <row r="2183" spans="1:11" ht="13.5" customHeight="1">
      <c r="A2183" s="82" t="s">
        <v>2545</v>
      </c>
      <c r="B2183" s="82" t="s">
        <v>4809</v>
      </c>
      <c r="C2183" s="82" t="s">
        <v>4810</v>
      </c>
      <c r="D2183" s="82" t="s">
        <v>2585</v>
      </c>
      <c r="E2183" s="82" t="s">
        <v>4830</v>
      </c>
    </row>
    <row r="2184" spans="1:11" ht="13.5" customHeight="1">
      <c r="A2184" s="82" t="s">
        <v>2545</v>
      </c>
      <c r="B2184" s="82" t="s">
        <v>4806</v>
      </c>
      <c r="C2184" s="82" t="s">
        <v>4831</v>
      </c>
      <c r="D2184" s="82" t="s">
        <v>3959</v>
      </c>
      <c r="E2184" s="82" t="s">
        <v>4832</v>
      </c>
    </row>
    <row r="2185" spans="1:11" ht="13.5" customHeight="1">
      <c r="A2185" s="82" t="s">
        <v>2545</v>
      </c>
      <c r="B2185" s="82" t="s">
        <v>4809</v>
      </c>
      <c r="C2185" s="82" t="s">
        <v>4833</v>
      </c>
      <c r="D2185" s="82" t="s">
        <v>2550</v>
      </c>
      <c r="E2185" s="82" t="s">
        <v>4834</v>
      </c>
      <c r="I2185" s="92"/>
    </row>
    <row r="2186" spans="1:11" ht="13.5" customHeight="1">
      <c r="A2186" s="82" t="s">
        <v>2545</v>
      </c>
      <c r="B2186" s="82" t="s">
        <v>4809</v>
      </c>
      <c r="C2186" s="82" t="s">
        <v>4833</v>
      </c>
      <c r="D2186" s="82" t="s">
        <v>2552</v>
      </c>
      <c r="E2186" s="82" t="s">
        <v>4835</v>
      </c>
    </row>
    <row r="2187" spans="1:11" ht="13.5" customHeight="1">
      <c r="A2187" s="82" t="s">
        <v>2545</v>
      </c>
      <c r="B2187" s="82" t="s">
        <v>4809</v>
      </c>
      <c r="C2187" s="82" t="s">
        <v>4833</v>
      </c>
      <c r="D2187" s="82" t="s">
        <v>2554</v>
      </c>
      <c r="E2187" s="82" t="s">
        <v>4836</v>
      </c>
    </row>
    <row r="2188" spans="1:11" ht="13.5" customHeight="1">
      <c r="A2188" s="82" t="s">
        <v>2545</v>
      </c>
      <c r="B2188" s="82" t="s">
        <v>4809</v>
      </c>
      <c r="C2188" s="82" t="s">
        <v>4831</v>
      </c>
      <c r="D2188" s="82" t="s">
        <v>2583</v>
      </c>
      <c r="E2188" s="82" t="s">
        <v>4837</v>
      </c>
    </row>
    <row r="2189" spans="1:11" ht="13.5" customHeight="1">
      <c r="A2189" s="82" t="s">
        <v>2545</v>
      </c>
      <c r="B2189" s="82" t="s">
        <v>4809</v>
      </c>
      <c r="C2189" s="82" t="s">
        <v>4833</v>
      </c>
      <c r="D2189" s="82" t="s">
        <v>3858</v>
      </c>
      <c r="E2189" s="82" t="s">
        <v>4838</v>
      </c>
      <c r="J2189" s="93"/>
    </row>
    <row r="2190" spans="1:11" ht="13.5" customHeight="1">
      <c r="A2190" s="82" t="s">
        <v>2545</v>
      </c>
      <c r="B2190" s="82" t="s">
        <v>4809</v>
      </c>
      <c r="C2190" s="82" t="s">
        <v>4833</v>
      </c>
      <c r="D2190" s="82" t="s">
        <v>2564</v>
      </c>
      <c r="E2190" s="82" t="s">
        <v>4839</v>
      </c>
      <c r="J2190" s="93"/>
      <c r="K2190" s="94"/>
    </row>
    <row r="2191" spans="1:11" ht="13.5" customHeight="1">
      <c r="A2191" s="82" t="s">
        <v>2545</v>
      </c>
      <c r="B2191" s="82" t="s">
        <v>4809</v>
      </c>
      <c r="C2191" s="82" t="s">
        <v>4833</v>
      </c>
      <c r="D2191" s="82" t="s">
        <v>2560</v>
      </c>
      <c r="E2191" s="82" t="s">
        <v>4840</v>
      </c>
    </row>
    <row r="2192" spans="1:11" ht="13.5" customHeight="1">
      <c r="A2192" s="82" t="s">
        <v>2545</v>
      </c>
      <c r="B2192" s="82" t="s">
        <v>4809</v>
      </c>
      <c r="C2192" s="82" t="s">
        <v>4833</v>
      </c>
      <c r="D2192" s="82" t="s">
        <v>2562</v>
      </c>
      <c r="E2192" s="82" t="s">
        <v>4841</v>
      </c>
    </row>
    <row r="2193" spans="1:10" ht="13.5" customHeight="1">
      <c r="A2193" s="82" t="s">
        <v>2545</v>
      </c>
      <c r="B2193" s="82" t="s">
        <v>4809</v>
      </c>
      <c r="C2193" s="82" t="s">
        <v>4833</v>
      </c>
      <c r="D2193" s="82" t="s">
        <v>2566</v>
      </c>
      <c r="E2193" s="82" t="s">
        <v>4842</v>
      </c>
      <c r="I2193" s="92"/>
    </row>
    <row r="2194" spans="1:10" ht="13.5" customHeight="1">
      <c r="A2194" s="82" t="s">
        <v>2545</v>
      </c>
      <c r="B2194" s="82" t="s">
        <v>4809</v>
      </c>
      <c r="C2194" s="82" t="s">
        <v>4833</v>
      </c>
      <c r="D2194" s="82" t="s">
        <v>2572</v>
      </c>
      <c r="E2194" s="82" t="s">
        <v>4843</v>
      </c>
    </row>
    <row r="2195" spans="1:10" ht="13.5" customHeight="1">
      <c r="A2195" s="82" t="s">
        <v>2545</v>
      </c>
      <c r="B2195" s="82" t="s">
        <v>4809</v>
      </c>
      <c r="C2195" s="82" t="s">
        <v>4833</v>
      </c>
      <c r="D2195" s="82" t="s">
        <v>2574</v>
      </c>
      <c r="E2195" s="82" t="s">
        <v>4844</v>
      </c>
    </row>
    <row r="2196" spans="1:10" ht="13.5" customHeight="1">
      <c r="A2196" s="82" t="s">
        <v>2545</v>
      </c>
      <c r="B2196" s="82" t="s">
        <v>4809</v>
      </c>
      <c r="C2196" s="82" t="s">
        <v>4833</v>
      </c>
      <c r="D2196" s="82" t="s">
        <v>2568</v>
      </c>
      <c r="E2196" s="82" t="s">
        <v>4845</v>
      </c>
    </row>
    <row r="2197" spans="1:10" ht="13.5" customHeight="1">
      <c r="A2197" s="82" t="s">
        <v>2545</v>
      </c>
      <c r="B2197" s="82" t="s">
        <v>4809</v>
      </c>
      <c r="C2197" s="82" t="s">
        <v>4833</v>
      </c>
      <c r="D2197" s="82" t="s">
        <v>2570</v>
      </c>
      <c r="E2197" s="82" t="s">
        <v>4846</v>
      </c>
      <c r="J2197" s="93"/>
    </row>
    <row r="2198" spans="1:10" ht="13.5" customHeight="1">
      <c r="A2198" s="82" t="s">
        <v>2545</v>
      </c>
      <c r="B2198" s="82" t="s">
        <v>4806</v>
      </c>
      <c r="C2198" s="82" t="s">
        <v>4833</v>
      </c>
      <c r="D2198" s="82" t="s">
        <v>2672</v>
      </c>
      <c r="E2198" s="82" t="s">
        <v>4847</v>
      </c>
      <c r="J2198" s="93"/>
    </row>
    <row r="2199" spans="1:10" ht="13.5" customHeight="1">
      <c r="A2199" s="82" t="s">
        <v>2545</v>
      </c>
      <c r="B2199" s="82" t="s">
        <v>4809</v>
      </c>
      <c r="C2199" s="82" t="s">
        <v>4833</v>
      </c>
      <c r="D2199" s="82" t="s">
        <v>2576</v>
      </c>
      <c r="E2199" s="82" t="s">
        <v>4848</v>
      </c>
    </row>
    <row r="2200" spans="1:10" ht="13.5" customHeight="1">
      <c r="A2200" s="82" t="s">
        <v>2545</v>
      </c>
      <c r="B2200" s="82" t="s">
        <v>4809</v>
      </c>
      <c r="C2200" s="82" t="s">
        <v>4833</v>
      </c>
      <c r="D2200" s="82" t="s">
        <v>635</v>
      </c>
      <c r="E2200" s="82" t="s">
        <v>4849</v>
      </c>
    </row>
    <row r="2201" spans="1:10" ht="13.5" customHeight="1">
      <c r="A2201" s="82" t="s">
        <v>2545</v>
      </c>
      <c r="B2201" s="82" t="s">
        <v>4806</v>
      </c>
      <c r="C2201" s="82" t="s">
        <v>4831</v>
      </c>
      <c r="D2201" s="82" t="s">
        <v>2670</v>
      </c>
      <c r="E2201" s="82" t="s">
        <v>4850</v>
      </c>
    </row>
    <row r="2202" spans="1:10" ht="13.5" customHeight="1">
      <c r="A2202" s="82" t="s">
        <v>2545</v>
      </c>
      <c r="B2202" s="82" t="s">
        <v>4809</v>
      </c>
      <c r="C2202" s="82" t="s">
        <v>4833</v>
      </c>
      <c r="D2202" s="82" t="s">
        <v>3872</v>
      </c>
      <c r="E2202" s="82" t="s">
        <v>4851</v>
      </c>
    </row>
    <row r="2203" spans="1:10" ht="13.5" customHeight="1">
      <c r="A2203" s="82" t="s">
        <v>2545</v>
      </c>
      <c r="B2203" s="82" t="s">
        <v>4809</v>
      </c>
      <c r="C2203" s="82" t="s">
        <v>4833</v>
      </c>
      <c r="D2203" s="82" t="s">
        <v>2585</v>
      </c>
      <c r="E2203" s="82" t="s">
        <v>4852</v>
      </c>
    </row>
    <row r="2204" spans="1:10" ht="13.5" customHeight="1">
      <c r="A2204" s="82" t="s">
        <v>2545</v>
      </c>
      <c r="B2204" s="82" t="s">
        <v>4806</v>
      </c>
      <c r="C2204" s="82" t="s">
        <v>635</v>
      </c>
      <c r="D2204" s="82" t="s">
        <v>635</v>
      </c>
      <c r="E2204" s="82" t="s">
        <v>4853</v>
      </c>
    </row>
    <row r="2205" spans="1:10" ht="13.5" customHeight="1">
      <c r="A2205" s="82" t="s">
        <v>2545</v>
      </c>
      <c r="B2205" s="82" t="s">
        <v>4854</v>
      </c>
      <c r="C2205" s="82" t="s">
        <v>2802</v>
      </c>
      <c r="D2205" s="82" t="s">
        <v>2548</v>
      </c>
      <c r="E2205" s="82" t="s">
        <v>4855</v>
      </c>
    </row>
    <row r="2206" spans="1:10" ht="13.5" customHeight="1">
      <c r="A2206" s="82" t="s">
        <v>2545</v>
      </c>
      <c r="B2206" s="82" t="s">
        <v>4854</v>
      </c>
      <c r="C2206" s="82" t="s">
        <v>2802</v>
      </c>
      <c r="D2206" s="82" t="s">
        <v>2550</v>
      </c>
      <c r="E2206" s="82" t="s">
        <v>4856</v>
      </c>
    </row>
    <row r="2207" spans="1:10" ht="13.5" customHeight="1">
      <c r="A2207" s="82" t="s">
        <v>2545</v>
      </c>
      <c r="B2207" s="82" t="s">
        <v>4854</v>
      </c>
      <c r="C2207" s="82" t="s">
        <v>2802</v>
      </c>
      <c r="D2207" s="82" t="s">
        <v>2552</v>
      </c>
      <c r="E2207" s="82" t="s">
        <v>4857</v>
      </c>
    </row>
    <row r="2208" spans="1:10" ht="13.5" customHeight="1">
      <c r="A2208" s="82" t="s">
        <v>2545</v>
      </c>
      <c r="B2208" s="82" t="s">
        <v>4854</v>
      </c>
      <c r="C2208" s="82" t="s">
        <v>2802</v>
      </c>
      <c r="D2208" s="82" t="s">
        <v>2554</v>
      </c>
      <c r="E2208" s="82" t="s">
        <v>4858</v>
      </c>
    </row>
    <row r="2209" spans="1:5" ht="13.5" customHeight="1">
      <c r="A2209" s="82" t="s">
        <v>2545</v>
      </c>
      <c r="B2209" s="82" t="s">
        <v>4854</v>
      </c>
      <c r="C2209" s="82" t="s">
        <v>2802</v>
      </c>
      <c r="D2209" s="82" t="s">
        <v>2654</v>
      </c>
      <c r="E2209" s="82" t="s">
        <v>4859</v>
      </c>
    </row>
    <row r="2210" spans="1:5" ht="13.5" customHeight="1">
      <c r="A2210" s="82" t="s">
        <v>2545</v>
      </c>
      <c r="B2210" s="82" t="s">
        <v>4854</v>
      </c>
      <c r="C2210" s="82" t="s">
        <v>2802</v>
      </c>
      <c r="D2210" s="82" t="s">
        <v>2558</v>
      </c>
      <c r="E2210" s="82" t="s">
        <v>4860</v>
      </c>
    </row>
    <row r="2211" spans="1:5" ht="13.5" customHeight="1">
      <c r="A2211" s="82" t="s">
        <v>2545</v>
      </c>
      <c r="B2211" s="82" t="s">
        <v>4854</v>
      </c>
      <c r="C2211" s="82" t="s">
        <v>2802</v>
      </c>
      <c r="D2211" s="82" t="s">
        <v>2583</v>
      </c>
      <c r="E2211" s="82" t="s">
        <v>4861</v>
      </c>
    </row>
    <row r="2212" spans="1:5" ht="13.5" customHeight="1">
      <c r="A2212" s="82" t="s">
        <v>2545</v>
      </c>
      <c r="B2212" s="82" t="s">
        <v>4854</v>
      </c>
      <c r="C2212" s="82" t="s">
        <v>2802</v>
      </c>
      <c r="D2212" s="82" t="s">
        <v>2560</v>
      </c>
      <c r="E2212" s="82" t="s">
        <v>4862</v>
      </c>
    </row>
    <row r="2213" spans="1:5" ht="13.5" customHeight="1">
      <c r="A2213" s="82" t="s">
        <v>2545</v>
      </c>
      <c r="B2213" s="82" t="s">
        <v>4854</v>
      </c>
      <c r="C2213" s="82" t="s">
        <v>2802</v>
      </c>
      <c r="D2213" s="82" t="s">
        <v>2562</v>
      </c>
      <c r="E2213" s="82" t="s">
        <v>4863</v>
      </c>
    </row>
    <row r="2214" spans="1:5" ht="13.5" customHeight="1">
      <c r="A2214" s="82" t="s">
        <v>2545</v>
      </c>
      <c r="B2214" s="82" t="s">
        <v>4854</v>
      </c>
      <c r="C2214" s="82" t="s">
        <v>2802</v>
      </c>
      <c r="D2214" s="82" t="s">
        <v>2564</v>
      </c>
      <c r="E2214" s="82" t="s">
        <v>4864</v>
      </c>
    </row>
    <row r="2215" spans="1:5" ht="13.5" customHeight="1">
      <c r="A2215" s="82" t="s">
        <v>2545</v>
      </c>
      <c r="B2215" s="82" t="s">
        <v>4854</v>
      </c>
      <c r="C2215" s="82" t="s">
        <v>2802</v>
      </c>
      <c r="D2215" s="82" t="s">
        <v>2566</v>
      </c>
      <c r="E2215" s="82" t="s">
        <v>4865</v>
      </c>
    </row>
    <row r="2216" spans="1:5" ht="13.5" customHeight="1">
      <c r="A2216" s="82" t="s">
        <v>2545</v>
      </c>
      <c r="B2216" s="82" t="s">
        <v>4854</v>
      </c>
      <c r="C2216" s="82" t="s">
        <v>2802</v>
      </c>
      <c r="D2216" s="82" t="s">
        <v>2572</v>
      </c>
      <c r="E2216" s="82" t="s">
        <v>4866</v>
      </c>
    </row>
    <row r="2217" spans="1:5" ht="13.5" customHeight="1">
      <c r="A2217" s="82" t="s">
        <v>2545</v>
      </c>
      <c r="B2217" s="82" t="s">
        <v>4854</v>
      </c>
      <c r="C2217" s="82" t="s">
        <v>2802</v>
      </c>
      <c r="D2217" s="82" t="s">
        <v>2568</v>
      </c>
      <c r="E2217" s="82" t="s">
        <v>4867</v>
      </c>
    </row>
    <row r="2218" spans="1:5" ht="13.5" customHeight="1">
      <c r="A2218" s="82" t="s">
        <v>2545</v>
      </c>
      <c r="B2218" s="82" t="s">
        <v>4854</v>
      </c>
      <c r="C2218" s="82" t="s">
        <v>2802</v>
      </c>
      <c r="D2218" s="82" t="s">
        <v>2574</v>
      </c>
      <c r="E2218" s="82" t="s">
        <v>4868</v>
      </c>
    </row>
    <row r="2219" spans="1:5" ht="13.5" customHeight="1">
      <c r="A2219" s="82" t="s">
        <v>2545</v>
      </c>
      <c r="B2219" s="82" t="s">
        <v>4854</v>
      </c>
      <c r="C2219" s="82" t="s">
        <v>2802</v>
      </c>
      <c r="D2219" s="82" t="s">
        <v>2570</v>
      </c>
      <c r="E2219" s="82" t="s">
        <v>4869</v>
      </c>
    </row>
    <row r="2220" spans="1:5" ht="13.5" customHeight="1">
      <c r="A2220" s="82" t="s">
        <v>2545</v>
      </c>
      <c r="B2220" s="82" t="s">
        <v>4854</v>
      </c>
      <c r="C2220" s="82" t="s">
        <v>2802</v>
      </c>
      <c r="D2220" s="82" t="s">
        <v>2576</v>
      </c>
      <c r="E2220" s="82" t="s">
        <v>4870</v>
      </c>
    </row>
    <row r="2221" spans="1:5" ht="13.5" customHeight="1">
      <c r="A2221" s="82" t="s">
        <v>2545</v>
      </c>
      <c r="B2221" s="82" t="s">
        <v>4854</v>
      </c>
      <c r="C2221" s="82" t="s">
        <v>2802</v>
      </c>
      <c r="D2221" s="82" t="s">
        <v>635</v>
      </c>
      <c r="E2221" s="82" t="s">
        <v>4871</v>
      </c>
    </row>
    <row r="2222" spans="1:5" ht="13.5" customHeight="1">
      <c r="A2222" s="82" t="s">
        <v>2545</v>
      </c>
      <c r="B2222" s="82" t="s">
        <v>4854</v>
      </c>
      <c r="C2222" s="82" t="s">
        <v>2802</v>
      </c>
      <c r="D2222" s="82" t="s">
        <v>2579</v>
      </c>
      <c r="E2222" s="82" t="s">
        <v>4872</v>
      </c>
    </row>
    <row r="2223" spans="1:5" ht="13.5" customHeight="1">
      <c r="A2223" s="82" t="s">
        <v>2545</v>
      </c>
      <c r="B2223" s="82" t="s">
        <v>4854</v>
      </c>
      <c r="C2223" s="82" t="s">
        <v>2802</v>
      </c>
      <c r="D2223" s="82" t="s">
        <v>2581</v>
      </c>
      <c r="E2223" s="82" t="s">
        <v>4873</v>
      </c>
    </row>
    <row r="2224" spans="1:5" ht="13.5" customHeight="1">
      <c r="A2224" s="82" t="s">
        <v>2545</v>
      </c>
      <c r="B2224" s="82" t="s">
        <v>4854</v>
      </c>
      <c r="C2224" s="82" t="s">
        <v>2802</v>
      </c>
      <c r="D2224" s="82" t="s">
        <v>2585</v>
      </c>
      <c r="E2224" s="82" t="s">
        <v>4874</v>
      </c>
    </row>
    <row r="2225" spans="1:5" ht="13.5" customHeight="1">
      <c r="A2225" s="82" t="s">
        <v>2545</v>
      </c>
      <c r="B2225" s="82" t="s">
        <v>4854</v>
      </c>
      <c r="C2225" s="82" t="s">
        <v>2823</v>
      </c>
      <c r="D2225" s="82" t="s">
        <v>2548</v>
      </c>
      <c r="E2225" s="82" t="s">
        <v>4875</v>
      </c>
    </row>
    <row r="2226" spans="1:5" ht="13.5" customHeight="1">
      <c r="A2226" s="82" t="s">
        <v>2545</v>
      </c>
      <c r="B2226" s="82" t="s">
        <v>4854</v>
      </c>
      <c r="C2226" s="82" t="s">
        <v>2823</v>
      </c>
      <c r="D2226" s="82" t="s">
        <v>2550</v>
      </c>
      <c r="E2226" s="82" t="s">
        <v>4876</v>
      </c>
    </row>
    <row r="2227" spans="1:5" ht="13.5" customHeight="1">
      <c r="A2227" s="82" t="s">
        <v>2545</v>
      </c>
      <c r="B2227" s="82" t="s">
        <v>4854</v>
      </c>
      <c r="C2227" s="82" t="s">
        <v>2823</v>
      </c>
      <c r="D2227" s="82" t="s">
        <v>2552</v>
      </c>
      <c r="E2227" s="82" t="s">
        <v>4877</v>
      </c>
    </row>
    <row r="2228" spans="1:5" ht="13.5" customHeight="1">
      <c r="A2228" s="82" t="s">
        <v>2545</v>
      </c>
      <c r="B2228" s="82" t="s">
        <v>4854</v>
      </c>
      <c r="C2228" s="82" t="s">
        <v>2823</v>
      </c>
      <c r="D2228" s="82" t="s">
        <v>2554</v>
      </c>
      <c r="E2228" s="82" t="s">
        <v>4878</v>
      </c>
    </row>
    <row r="2229" spans="1:5" ht="13.5" customHeight="1">
      <c r="A2229" s="82" t="s">
        <v>2545</v>
      </c>
      <c r="B2229" s="82" t="s">
        <v>4854</v>
      </c>
      <c r="C2229" s="82" t="s">
        <v>2823</v>
      </c>
      <c r="D2229" s="82" t="s">
        <v>2654</v>
      </c>
      <c r="E2229" s="82" t="s">
        <v>4879</v>
      </c>
    </row>
    <row r="2230" spans="1:5" ht="13.5" customHeight="1">
      <c r="A2230" s="82" t="s">
        <v>2545</v>
      </c>
      <c r="B2230" s="82" t="s">
        <v>4854</v>
      </c>
      <c r="C2230" s="82" t="s">
        <v>2823</v>
      </c>
      <c r="D2230" s="82" t="s">
        <v>2558</v>
      </c>
      <c r="E2230" s="82" t="s">
        <v>4880</v>
      </c>
    </row>
    <row r="2231" spans="1:5" ht="13.5" customHeight="1">
      <c r="A2231" s="82" t="s">
        <v>2545</v>
      </c>
      <c r="B2231" s="82" t="s">
        <v>4854</v>
      </c>
      <c r="C2231" s="82" t="s">
        <v>2823</v>
      </c>
      <c r="D2231" s="82" t="s">
        <v>2583</v>
      </c>
      <c r="E2231" s="82" t="s">
        <v>4881</v>
      </c>
    </row>
    <row r="2232" spans="1:5" ht="13.5" customHeight="1">
      <c r="A2232" s="82" t="s">
        <v>2545</v>
      </c>
      <c r="B2232" s="82" t="s">
        <v>4854</v>
      </c>
      <c r="C2232" s="82" t="s">
        <v>2823</v>
      </c>
      <c r="D2232" s="82" t="s">
        <v>2560</v>
      </c>
      <c r="E2232" s="82" t="s">
        <v>4882</v>
      </c>
    </row>
    <row r="2233" spans="1:5" ht="13.5" customHeight="1">
      <c r="A2233" s="82" t="s">
        <v>2545</v>
      </c>
      <c r="B2233" s="82" t="s">
        <v>4854</v>
      </c>
      <c r="C2233" s="82" t="s">
        <v>2823</v>
      </c>
      <c r="D2233" s="82" t="s">
        <v>2562</v>
      </c>
      <c r="E2233" s="82" t="s">
        <v>4883</v>
      </c>
    </row>
    <row r="2234" spans="1:5" ht="13.5" customHeight="1">
      <c r="A2234" s="82" t="s">
        <v>2545</v>
      </c>
      <c r="B2234" s="82" t="s">
        <v>4854</v>
      </c>
      <c r="C2234" s="82" t="s">
        <v>2823</v>
      </c>
      <c r="D2234" s="82" t="s">
        <v>2564</v>
      </c>
      <c r="E2234" s="82" t="s">
        <v>4884</v>
      </c>
    </row>
    <row r="2235" spans="1:5" ht="13.5" customHeight="1">
      <c r="A2235" s="82" t="s">
        <v>2545</v>
      </c>
      <c r="B2235" s="82" t="s">
        <v>4854</v>
      </c>
      <c r="C2235" s="82" t="s">
        <v>2823</v>
      </c>
      <c r="D2235" s="82" t="s">
        <v>2566</v>
      </c>
      <c r="E2235" s="82" t="s">
        <v>4885</v>
      </c>
    </row>
    <row r="2236" spans="1:5" ht="13.5" customHeight="1">
      <c r="A2236" s="82" t="s">
        <v>2545</v>
      </c>
      <c r="B2236" s="82" t="s">
        <v>4854</v>
      </c>
      <c r="C2236" s="82" t="s">
        <v>2823</v>
      </c>
      <c r="D2236" s="82" t="s">
        <v>2572</v>
      </c>
      <c r="E2236" s="82" t="s">
        <v>4886</v>
      </c>
    </row>
    <row r="2237" spans="1:5" ht="13.5" customHeight="1">
      <c r="A2237" s="82" t="s">
        <v>2545</v>
      </c>
      <c r="B2237" s="82" t="s">
        <v>4854</v>
      </c>
      <c r="C2237" s="82" t="s">
        <v>2823</v>
      </c>
      <c r="D2237" s="82" t="s">
        <v>2568</v>
      </c>
      <c r="E2237" s="82" t="s">
        <v>4887</v>
      </c>
    </row>
    <row r="2238" spans="1:5" ht="13.5" customHeight="1">
      <c r="A2238" s="82" t="s">
        <v>2545</v>
      </c>
      <c r="B2238" s="82" t="s">
        <v>4854</v>
      </c>
      <c r="C2238" s="82" t="s">
        <v>2823</v>
      </c>
      <c r="D2238" s="82" t="s">
        <v>2574</v>
      </c>
      <c r="E2238" s="82" t="s">
        <v>4888</v>
      </c>
    </row>
    <row r="2239" spans="1:5" ht="13.5" customHeight="1">
      <c r="A2239" s="82" t="s">
        <v>2545</v>
      </c>
      <c r="B2239" s="82" t="s">
        <v>4854</v>
      </c>
      <c r="C2239" s="82" t="s">
        <v>2823</v>
      </c>
      <c r="D2239" s="82" t="s">
        <v>2570</v>
      </c>
      <c r="E2239" s="82" t="s">
        <v>4889</v>
      </c>
    </row>
    <row r="2240" spans="1:5" ht="13.5" customHeight="1">
      <c r="A2240" s="82" t="s">
        <v>2545</v>
      </c>
      <c r="B2240" s="82" t="s">
        <v>4854</v>
      </c>
      <c r="C2240" s="82" t="s">
        <v>2823</v>
      </c>
      <c r="D2240" s="82" t="s">
        <v>2576</v>
      </c>
      <c r="E2240" s="82" t="s">
        <v>4890</v>
      </c>
    </row>
    <row r="2241" spans="1:5" ht="13.5" customHeight="1">
      <c r="A2241" s="82" t="s">
        <v>2545</v>
      </c>
      <c r="B2241" s="82" t="s">
        <v>4854</v>
      </c>
      <c r="C2241" s="82" t="s">
        <v>2823</v>
      </c>
      <c r="D2241" s="82" t="s">
        <v>635</v>
      </c>
      <c r="E2241" s="82" t="s">
        <v>4891</v>
      </c>
    </row>
    <row r="2242" spans="1:5" ht="13.5" customHeight="1">
      <c r="A2242" s="82" t="s">
        <v>2545</v>
      </c>
      <c r="B2242" s="82" t="s">
        <v>4854</v>
      </c>
      <c r="C2242" s="82" t="s">
        <v>2823</v>
      </c>
      <c r="D2242" s="82" t="s">
        <v>2579</v>
      </c>
      <c r="E2242" s="82" t="s">
        <v>4892</v>
      </c>
    </row>
    <row r="2243" spans="1:5" ht="13.5" customHeight="1">
      <c r="A2243" s="82" t="s">
        <v>2545</v>
      </c>
      <c r="B2243" s="82" t="s">
        <v>4854</v>
      </c>
      <c r="C2243" s="82" t="s">
        <v>2823</v>
      </c>
      <c r="D2243" s="82" t="s">
        <v>2581</v>
      </c>
      <c r="E2243" s="82" t="s">
        <v>4893</v>
      </c>
    </row>
    <row r="2244" spans="1:5" ht="13.5" customHeight="1">
      <c r="A2244" s="82" t="s">
        <v>2545</v>
      </c>
      <c r="B2244" s="82" t="s">
        <v>4854</v>
      </c>
      <c r="C2244" s="82" t="s">
        <v>2823</v>
      </c>
      <c r="D2244" s="82" t="s">
        <v>2585</v>
      </c>
      <c r="E2244" s="82" t="s">
        <v>4894</v>
      </c>
    </row>
    <row r="2245" spans="1:5" ht="13.5" customHeight="1">
      <c r="A2245" s="82" t="s">
        <v>2545</v>
      </c>
      <c r="B2245" s="82" t="s">
        <v>4854</v>
      </c>
      <c r="C2245" s="82" t="s">
        <v>2844</v>
      </c>
      <c r="D2245" s="82" t="s">
        <v>2548</v>
      </c>
      <c r="E2245" s="82" t="s">
        <v>4895</v>
      </c>
    </row>
    <row r="2246" spans="1:5" ht="13.5" customHeight="1">
      <c r="A2246" s="82" t="s">
        <v>2545</v>
      </c>
      <c r="B2246" s="82" t="s">
        <v>4854</v>
      </c>
      <c r="C2246" s="82" t="s">
        <v>2844</v>
      </c>
      <c r="D2246" s="82" t="s">
        <v>2550</v>
      </c>
      <c r="E2246" s="82" t="s">
        <v>4896</v>
      </c>
    </row>
    <row r="2247" spans="1:5" ht="13.5" customHeight="1">
      <c r="A2247" s="82" t="s">
        <v>2545</v>
      </c>
      <c r="B2247" s="82" t="s">
        <v>4854</v>
      </c>
      <c r="C2247" s="82" t="s">
        <v>2844</v>
      </c>
      <c r="D2247" s="82" t="s">
        <v>2552</v>
      </c>
      <c r="E2247" s="82" t="s">
        <v>4897</v>
      </c>
    </row>
    <row r="2248" spans="1:5" ht="13.5" customHeight="1">
      <c r="A2248" s="82" t="s">
        <v>2545</v>
      </c>
      <c r="B2248" s="82" t="s">
        <v>4854</v>
      </c>
      <c r="C2248" s="82" t="s">
        <v>2844</v>
      </c>
      <c r="D2248" s="82" t="s">
        <v>2554</v>
      </c>
      <c r="E2248" s="82" t="s">
        <v>4898</v>
      </c>
    </row>
    <row r="2249" spans="1:5" ht="13.5" customHeight="1">
      <c r="A2249" s="82" t="s">
        <v>2545</v>
      </c>
      <c r="B2249" s="82" t="s">
        <v>4854</v>
      </c>
      <c r="C2249" s="82" t="s">
        <v>2844</v>
      </c>
      <c r="D2249" s="82" t="s">
        <v>2654</v>
      </c>
      <c r="E2249" s="82" t="s">
        <v>4899</v>
      </c>
    </row>
    <row r="2250" spans="1:5" ht="13.5" customHeight="1">
      <c r="A2250" s="82" t="s">
        <v>2545</v>
      </c>
      <c r="B2250" s="82" t="s">
        <v>4854</v>
      </c>
      <c r="C2250" s="82" t="s">
        <v>2844</v>
      </c>
      <c r="D2250" s="82" t="s">
        <v>2558</v>
      </c>
      <c r="E2250" s="82" t="s">
        <v>4900</v>
      </c>
    </row>
    <row r="2251" spans="1:5" ht="13.5" customHeight="1">
      <c r="A2251" s="82" t="s">
        <v>2545</v>
      </c>
      <c r="B2251" s="82" t="s">
        <v>4854</v>
      </c>
      <c r="C2251" s="82" t="s">
        <v>2844</v>
      </c>
      <c r="D2251" s="82" t="s">
        <v>2583</v>
      </c>
      <c r="E2251" s="82" t="s">
        <v>4901</v>
      </c>
    </row>
    <row r="2252" spans="1:5" ht="13.5" customHeight="1">
      <c r="A2252" s="82" t="s">
        <v>2545</v>
      </c>
      <c r="B2252" s="82" t="s">
        <v>4854</v>
      </c>
      <c r="C2252" s="82" t="s">
        <v>2844</v>
      </c>
      <c r="D2252" s="82" t="s">
        <v>2560</v>
      </c>
      <c r="E2252" s="82" t="s">
        <v>4902</v>
      </c>
    </row>
    <row r="2253" spans="1:5" ht="13.5" customHeight="1">
      <c r="A2253" s="82" t="s">
        <v>2545</v>
      </c>
      <c r="B2253" s="82" t="s">
        <v>4854</v>
      </c>
      <c r="C2253" s="82" t="s">
        <v>2844</v>
      </c>
      <c r="D2253" s="82" t="s">
        <v>2562</v>
      </c>
      <c r="E2253" s="82" t="s">
        <v>4903</v>
      </c>
    </row>
    <row r="2254" spans="1:5" ht="13.5" customHeight="1">
      <c r="A2254" s="82" t="s">
        <v>2545</v>
      </c>
      <c r="B2254" s="82" t="s">
        <v>4854</v>
      </c>
      <c r="C2254" s="82" t="s">
        <v>2844</v>
      </c>
      <c r="D2254" s="82" t="s">
        <v>2564</v>
      </c>
      <c r="E2254" s="82" t="s">
        <v>4904</v>
      </c>
    </row>
    <row r="2255" spans="1:5" ht="13.5" customHeight="1">
      <c r="A2255" s="82" t="s">
        <v>2545</v>
      </c>
      <c r="B2255" s="82" t="s">
        <v>4854</v>
      </c>
      <c r="C2255" s="82" t="s">
        <v>2844</v>
      </c>
      <c r="D2255" s="82" t="s">
        <v>2566</v>
      </c>
      <c r="E2255" s="82" t="s">
        <v>4905</v>
      </c>
    </row>
    <row r="2256" spans="1:5" ht="13.5" customHeight="1">
      <c r="A2256" s="82" t="s">
        <v>2545</v>
      </c>
      <c r="B2256" s="82" t="s">
        <v>4854</v>
      </c>
      <c r="C2256" s="82" t="s">
        <v>2844</v>
      </c>
      <c r="D2256" s="82" t="s">
        <v>2572</v>
      </c>
      <c r="E2256" s="82" t="s">
        <v>4906</v>
      </c>
    </row>
    <row r="2257" spans="1:5" ht="13.5" customHeight="1">
      <c r="A2257" s="82" t="s">
        <v>2545</v>
      </c>
      <c r="B2257" s="82" t="s">
        <v>4854</v>
      </c>
      <c r="C2257" s="82" t="s">
        <v>2844</v>
      </c>
      <c r="D2257" s="82" t="s">
        <v>2568</v>
      </c>
      <c r="E2257" s="82" t="s">
        <v>4907</v>
      </c>
    </row>
    <row r="2258" spans="1:5" ht="13.5" customHeight="1">
      <c r="A2258" s="82" t="s">
        <v>2545</v>
      </c>
      <c r="B2258" s="82" t="s">
        <v>4854</v>
      </c>
      <c r="C2258" s="82" t="s">
        <v>2844</v>
      </c>
      <c r="D2258" s="82" t="s">
        <v>2574</v>
      </c>
      <c r="E2258" s="82" t="s">
        <v>4908</v>
      </c>
    </row>
    <row r="2259" spans="1:5" ht="13.5" customHeight="1">
      <c r="A2259" s="82" t="s">
        <v>2545</v>
      </c>
      <c r="B2259" s="82" t="s">
        <v>4854</v>
      </c>
      <c r="C2259" s="82" t="s">
        <v>2844</v>
      </c>
      <c r="D2259" s="82" t="s">
        <v>2570</v>
      </c>
      <c r="E2259" s="82" t="s">
        <v>4909</v>
      </c>
    </row>
    <row r="2260" spans="1:5" ht="13.5" customHeight="1">
      <c r="A2260" s="82" t="s">
        <v>2545</v>
      </c>
      <c r="B2260" s="82" t="s">
        <v>4854</v>
      </c>
      <c r="C2260" s="82" t="s">
        <v>2844</v>
      </c>
      <c r="D2260" s="82" t="s">
        <v>2576</v>
      </c>
      <c r="E2260" s="82" t="s">
        <v>4910</v>
      </c>
    </row>
    <row r="2261" spans="1:5" ht="13.5" customHeight="1">
      <c r="A2261" s="82" t="s">
        <v>2545</v>
      </c>
      <c r="B2261" s="82" t="s">
        <v>4854</v>
      </c>
      <c r="C2261" s="82" t="s">
        <v>2844</v>
      </c>
      <c r="D2261" s="82" t="s">
        <v>635</v>
      </c>
      <c r="E2261" s="82" t="s">
        <v>4911</v>
      </c>
    </row>
    <row r="2262" spans="1:5" ht="13.5" customHeight="1">
      <c r="A2262" s="82" t="s">
        <v>2545</v>
      </c>
      <c r="B2262" s="82" t="s">
        <v>4854</v>
      </c>
      <c r="C2262" s="82" t="s">
        <v>2844</v>
      </c>
      <c r="D2262" s="82" t="s">
        <v>2579</v>
      </c>
      <c r="E2262" s="82" t="s">
        <v>4912</v>
      </c>
    </row>
    <row r="2263" spans="1:5" ht="13.5" customHeight="1">
      <c r="A2263" s="82" t="s">
        <v>2545</v>
      </c>
      <c r="B2263" s="82" t="s">
        <v>4854</v>
      </c>
      <c r="C2263" s="82" t="s">
        <v>2844</v>
      </c>
      <c r="D2263" s="82" t="s">
        <v>2581</v>
      </c>
      <c r="E2263" s="82" t="s">
        <v>4913</v>
      </c>
    </row>
    <row r="2264" spans="1:5" ht="13.5" customHeight="1">
      <c r="A2264" s="82" t="s">
        <v>2545</v>
      </c>
      <c r="B2264" s="82" t="s">
        <v>4854</v>
      </c>
      <c r="C2264" s="82" t="s">
        <v>2844</v>
      </c>
      <c r="D2264" s="82" t="s">
        <v>2585</v>
      </c>
      <c r="E2264" s="82" t="s">
        <v>4914</v>
      </c>
    </row>
    <row r="2265" spans="1:5" ht="13.5" customHeight="1">
      <c r="A2265" s="82" t="s">
        <v>2545</v>
      </c>
      <c r="B2265" s="82" t="s">
        <v>4854</v>
      </c>
      <c r="C2265" s="90" t="s">
        <v>2865</v>
      </c>
      <c r="D2265" s="82" t="s">
        <v>2548</v>
      </c>
      <c r="E2265" s="82" t="s">
        <v>4915</v>
      </c>
    </row>
    <row r="2266" spans="1:5" ht="13.5" customHeight="1">
      <c r="A2266" s="82" t="s">
        <v>2545</v>
      </c>
      <c r="B2266" s="82" t="s">
        <v>4854</v>
      </c>
      <c r="C2266" s="90" t="s">
        <v>2865</v>
      </c>
      <c r="D2266" s="82" t="s">
        <v>2550</v>
      </c>
      <c r="E2266" s="82" t="s">
        <v>4916</v>
      </c>
    </row>
    <row r="2267" spans="1:5" ht="13.5" customHeight="1">
      <c r="A2267" s="82" t="s">
        <v>2545</v>
      </c>
      <c r="B2267" s="82" t="s">
        <v>4854</v>
      </c>
      <c r="C2267" s="90" t="s">
        <v>2865</v>
      </c>
      <c r="D2267" s="82" t="s">
        <v>2552</v>
      </c>
      <c r="E2267" s="82" t="s">
        <v>4917</v>
      </c>
    </row>
    <row r="2268" spans="1:5" ht="13.5" customHeight="1">
      <c r="A2268" s="82" t="s">
        <v>2545</v>
      </c>
      <c r="B2268" s="82" t="s">
        <v>4854</v>
      </c>
      <c r="C2268" s="90" t="s">
        <v>2865</v>
      </c>
      <c r="D2268" s="82" t="s">
        <v>2554</v>
      </c>
      <c r="E2268" s="82" t="s">
        <v>4918</v>
      </c>
    </row>
    <row r="2269" spans="1:5" ht="13.5" customHeight="1">
      <c r="A2269" s="82" t="s">
        <v>2545</v>
      </c>
      <c r="B2269" s="82" t="s">
        <v>4854</v>
      </c>
      <c r="C2269" s="90" t="s">
        <v>2865</v>
      </c>
      <c r="D2269" s="82" t="s">
        <v>2654</v>
      </c>
      <c r="E2269" s="82" t="s">
        <v>4919</v>
      </c>
    </row>
    <row r="2270" spans="1:5" ht="13.5" customHeight="1">
      <c r="A2270" s="82" t="s">
        <v>2545</v>
      </c>
      <c r="B2270" s="82" t="s">
        <v>4854</v>
      </c>
      <c r="C2270" s="90" t="s">
        <v>2865</v>
      </c>
      <c r="D2270" s="82" t="s">
        <v>2558</v>
      </c>
      <c r="E2270" s="82" t="s">
        <v>4920</v>
      </c>
    </row>
    <row r="2271" spans="1:5" ht="13.5" customHeight="1">
      <c r="A2271" s="82" t="s">
        <v>2545</v>
      </c>
      <c r="B2271" s="82" t="s">
        <v>4854</v>
      </c>
      <c r="C2271" s="90" t="s">
        <v>2865</v>
      </c>
      <c r="D2271" s="82" t="s">
        <v>2583</v>
      </c>
      <c r="E2271" s="82" t="s">
        <v>4921</v>
      </c>
    </row>
    <row r="2272" spans="1:5" ht="13.5" customHeight="1">
      <c r="A2272" s="82" t="s">
        <v>2545</v>
      </c>
      <c r="B2272" s="82" t="s">
        <v>4854</v>
      </c>
      <c r="C2272" s="90" t="s">
        <v>2865</v>
      </c>
      <c r="D2272" s="82" t="s">
        <v>2560</v>
      </c>
      <c r="E2272" s="82" t="s">
        <v>4922</v>
      </c>
    </row>
    <row r="2273" spans="1:5" ht="13.5" customHeight="1">
      <c r="A2273" s="82" t="s">
        <v>2545</v>
      </c>
      <c r="B2273" s="82" t="s">
        <v>4854</v>
      </c>
      <c r="C2273" s="90" t="s">
        <v>2865</v>
      </c>
      <c r="D2273" s="82" t="s">
        <v>2562</v>
      </c>
      <c r="E2273" s="82" t="s">
        <v>4923</v>
      </c>
    </row>
    <row r="2274" spans="1:5" ht="13.5" customHeight="1">
      <c r="A2274" s="82" t="s">
        <v>2545</v>
      </c>
      <c r="B2274" s="82" t="s">
        <v>4854</v>
      </c>
      <c r="C2274" s="90" t="s">
        <v>2865</v>
      </c>
      <c r="D2274" s="82" t="s">
        <v>2564</v>
      </c>
      <c r="E2274" s="82" t="s">
        <v>4924</v>
      </c>
    </row>
    <row r="2275" spans="1:5" ht="13.5" customHeight="1">
      <c r="A2275" s="82" t="s">
        <v>2545</v>
      </c>
      <c r="B2275" s="82" t="s">
        <v>4854</v>
      </c>
      <c r="C2275" s="90" t="s">
        <v>2865</v>
      </c>
      <c r="D2275" s="82" t="s">
        <v>2566</v>
      </c>
      <c r="E2275" s="82" t="s">
        <v>4925</v>
      </c>
    </row>
    <row r="2276" spans="1:5" ht="13.5" customHeight="1">
      <c r="A2276" s="82" t="s">
        <v>2545</v>
      </c>
      <c r="B2276" s="82" t="s">
        <v>4854</v>
      </c>
      <c r="C2276" s="90" t="s">
        <v>2865</v>
      </c>
      <c r="D2276" s="82" t="s">
        <v>2572</v>
      </c>
      <c r="E2276" s="82" t="s">
        <v>4926</v>
      </c>
    </row>
    <row r="2277" spans="1:5" ht="13.5" customHeight="1">
      <c r="A2277" s="82" t="s">
        <v>2545</v>
      </c>
      <c r="B2277" s="82" t="s">
        <v>4854</v>
      </c>
      <c r="C2277" s="90" t="s">
        <v>2865</v>
      </c>
      <c r="D2277" s="82" t="s">
        <v>2568</v>
      </c>
      <c r="E2277" s="82" t="s">
        <v>4927</v>
      </c>
    </row>
    <row r="2278" spans="1:5" ht="13.5" customHeight="1">
      <c r="A2278" s="82" t="s">
        <v>2545</v>
      </c>
      <c r="B2278" s="82" t="s">
        <v>4854</v>
      </c>
      <c r="C2278" s="90" t="s">
        <v>2865</v>
      </c>
      <c r="D2278" s="82" t="s">
        <v>2574</v>
      </c>
      <c r="E2278" s="82" t="s">
        <v>4928</v>
      </c>
    </row>
    <row r="2279" spans="1:5" ht="13.5" customHeight="1">
      <c r="A2279" s="82" t="s">
        <v>2545</v>
      </c>
      <c r="B2279" s="82" t="s">
        <v>4854</v>
      </c>
      <c r="C2279" s="90" t="s">
        <v>2865</v>
      </c>
      <c r="D2279" s="82" t="s">
        <v>2570</v>
      </c>
      <c r="E2279" s="82" t="s">
        <v>4929</v>
      </c>
    </row>
    <row r="2280" spans="1:5" ht="13.5" customHeight="1">
      <c r="A2280" s="82" t="s">
        <v>2545</v>
      </c>
      <c r="B2280" s="82" t="s">
        <v>4854</v>
      </c>
      <c r="C2280" s="90" t="s">
        <v>2865</v>
      </c>
      <c r="D2280" s="82" t="s">
        <v>2576</v>
      </c>
      <c r="E2280" s="82" t="s">
        <v>4930</v>
      </c>
    </row>
    <row r="2281" spans="1:5" ht="13.5" customHeight="1">
      <c r="A2281" s="82" t="s">
        <v>2545</v>
      </c>
      <c r="B2281" s="82" t="s">
        <v>4854</v>
      </c>
      <c r="C2281" s="90" t="s">
        <v>2865</v>
      </c>
      <c r="D2281" s="82" t="s">
        <v>635</v>
      </c>
      <c r="E2281" s="82" t="s">
        <v>4931</v>
      </c>
    </row>
    <row r="2282" spans="1:5" ht="13.5" customHeight="1">
      <c r="A2282" s="82" t="s">
        <v>2545</v>
      </c>
      <c r="B2282" s="82" t="s">
        <v>4854</v>
      </c>
      <c r="C2282" s="90" t="s">
        <v>2865</v>
      </c>
      <c r="D2282" s="82" t="s">
        <v>2579</v>
      </c>
      <c r="E2282" s="82" t="s">
        <v>4932</v>
      </c>
    </row>
    <row r="2283" spans="1:5" ht="13.5" customHeight="1">
      <c r="A2283" s="82" t="s">
        <v>2545</v>
      </c>
      <c r="B2283" s="82" t="s">
        <v>4854</v>
      </c>
      <c r="C2283" s="90" t="s">
        <v>2865</v>
      </c>
      <c r="D2283" s="82" t="s">
        <v>2581</v>
      </c>
      <c r="E2283" s="82" t="s">
        <v>4933</v>
      </c>
    </row>
    <row r="2284" spans="1:5" ht="13.5" customHeight="1">
      <c r="A2284" s="82" t="s">
        <v>2545</v>
      </c>
      <c r="B2284" s="82" t="s">
        <v>4854</v>
      </c>
      <c r="C2284" s="90" t="s">
        <v>2865</v>
      </c>
      <c r="D2284" s="82" t="s">
        <v>2585</v>
      </c>
      <c r="E2284" s="82" t="s">
        <v>4934</v>
      </c>
    </row>
    <row r="2285" spans="1:5" ht="13.5" customHeight="1">
      <c r="A2285" s="82" t="s">
        <v>2545</v>
      </c>
      <c r="B2285" s="82" t="s">
        <v>4854</v>
      </c>
      <c r="C2285" s="90" t="s">
        <v>2886</v>
      </c>
      <c r="D2285" s="82" t="s">
        <v>2548</v>
      </c>
      <c r="E2285" s="82" t="s">
        <v>4935</v>
      </c>
    </row>
    <row r="2286" spans="1:5" ht="13.5" customHeight="1">
      <c r="A2286" s="82" t="s">
        <v>2545</v>
      </c>
      <c r="B2286" s="82" t="s">
        <v>4854</v>
      </c>
      <c r="C2286" s="90" t="s">
        <v>2886</v>
      </c>
      <c r="D2286" s="82" t="s">
        <v>2550</v>
      </c>
      <c r="E2286" s="82" t="s">
        <v>4936</v>
      </c>
    </row>
    <row r="2287" spans="1:5" ht="13.5" customHeight="1">
      <c r="A2287" s="82" t="s">
        <v>2545</v>
      </c>
      <c r="B2287" s="82" t="s">
        <v>4854</v>
      </c>
      <c r="C2287" s="90" t="s">
        <v>2886</v>
      </c>
      <c r="D2287" s="82" t="s">
        <v>2552</v>
      </c>
      <c r="E2287" s="82" t="s">
        <v>4937</v>
      </c>
    </row>
    <row r="2288" spans="1:5" ht="13.5" customHeight="1">
      <c r="A2288" s="82" t="s">
        <v>2545</v>
      </c>
      <c r="B2288" s="82" t="s">
        <v>4854</v>
      </c>
      <c r="C2288" s="90" t="s">
        <v>2886</v>
      </c>
      <c r="D2288" s="82" t="s">
        <v>2554</v>
      </c>
      <c r="E2288" s="82" t="s">
        <v>4938</v>
      </c>
    </row>
    <row r="2289" spans="1:5" ht="13.5" customHeight="1">
      <c r="A2289" s="82" t="s">
        <v>2545</v>
      </c>
      <c r="B2289" s="82" t="s">
        <v>4854</v>
      </c>
      <c r="C2289" s="90" t="s">
        <v>2886</v>
      </c>
      <c r="D2289" s="82" t="s">
        <v>2654</v>
      </c>
      <c r="E2289" s="82" t="s">
        <v>4939</v>
      </c>
    </row>
    <row r="2290" spans="1:5" ht="13.5" customHeight="1">
      <c r="A2290" s="82" t="s">
        <v>2545</v>
      </c>
      <c r="B2290" s="82" t="s">
        <v>4854</v>
      </c>
      <c r="C2290" s="90" t="s">
        <v>2886</v>
      </c>
      <c r="D2290" s="82" t="s">
        <v>2558</v>
      </c>
      <c r="E2290" s="82" t="s">
        <v>4940</v>
      </c>
    </row>
    <row r="2291" spans="1:5" ht="13.5" customHeight="1">
      <c r="A2291" s="82" t="s">
        <v>2545</v>
      </c>
      <c r="B2291" s="82" t="s">
        <v>4854</v>
      </c>
      <c r="C2291" s="90" t="s">
        <v>2886</v>
      </c>
      <c r="D2291" s="82" t="s">
        <v>2583</v>
      </c>
      <c r="E2291" s="82" t="s">
        <v>4941</v>
      </c>
    </row>
    <row r="2292" spans="1:5" ht="13.5" customHeight="1">
      <c r="A2292" s="82" t="s">
        <v>2545</v>
      </c>
      <c r="B2292" s="82" t="s">
        <v>4854</v>
      </c>
      <c r="C2292" s="90" t="s">
        <v>2886</v>
      </c>
      <c r="D2292" s="82" t="s">
        <v>2560</v>
      </c>
      <c r="E2292" s="82" t="s">
        <v>4942</v>
      </c>
    </row>
    <row r="2293" spans="1:5" ht="13.5" customHeight="1">
      <c r="A2293" s="82" t="s">
        <v>2545</v>
      </c>
      <c r="B2293" s="82" t="s">
        <v>4854</v>
      </c>
      <c r="C2293" s="90" t="s">
        <v>2886</v>
      </c>
      <c r="D2293" s="82" t="s">
        <v>2562</v>
      </c>
      <c r="E2293" s="82" t="s">
        <v>4943</v>
      </c>
    </row>
    <row r="2294" spans="1:5" ht="13.5" customHeight="1">
      <c r="A2294" s="82" t="s">
        <v>2545</v>
      </c>
      <c r="B2294" s="82" t="s">
        <v>4854</v>
      </c>
      <c r="C2294" s="90" t="s">
        <v>2886</v>
      </c>
      <c r="D2294" s="82" t="s">
        <v>2564</v>
      </c>
      <c r="E2294" s="82" t="s">
        <v>4944</v>
      </c>
    </row>
    <row r="2295" spans="1:5" ht="13.5" customHeight="1">
      <c r="A2295" s="82" t="s">
        <v>2545</v>
      </c>
      <c r="B2295" s="82" t="s">
        <v>4854</v>
      </c>
      <c r="C2295" s="90" t="s">
        <v>2886</v>
      </c>
      <c r="D2295" s="82" t="s">
        <v>2566</v>
      </c>
      <c r="E2295" s="82" t="s">
        <v>4945</v>
      </c>
    </row>
    <row r="2296" spans="1:5" ht="13.5" customHeight="1">
      <c r="A2296" s="82" t="s">
        <v>2545</v>
      </c>
      <c r="B2296" s="82" t="s">
        <v>4854</v>
      </c>
      <c r="C2296" s="90" t="s">
        <v>2886</v>
      </c>
      <c r="D2296" s="82" t="s">
        <v>2572</v>
      </c>
      <c r="E2296" s="82" t="s">
        <v>4946</v>
      </c>
    </row>
    <row r="2297" spans="1:5" ht="13.5" customHeight="1">
      <c r="A2297" s="82" t="s">
        <v>2545</v>
      </c>
      <c r="B2297" s="82" t="s">
        <v>4854</v>
      </c>
      <c r="C2297" s="90" t="s">
        <v>2886</v>
      </c>
      <c r="D2297" s="82" t="s">
        <v>2568</v>
      </c>
      <c r="E2297" s="82" t="s">
        <v>4947</v>
      </c>
    </row>
    <row r="2298" spans="1:5" ht="13.5" customHeight="1">
      <c r="A2298" s="82" t="s">
        <v>2545</v>
      </c>
      <c r="B2298" s="82" t="s">
        <v>4854</v>
      </c>
      <c r="C2298" s="90" t="s">
        <v>2886</v>
      </c>
      <c r="D2298" s="82" t="s">
        <v>2574</v>
      </c>
      <c r="E2298" s="82" t="s">
        <v>4948</v>
      </c>
    </row>
    <row r="2299" spans="1:5" ht="13.5" customHeight="1">
      <c r="A2299" s="82" t="s">
        <v>2545</v>
      </c>
      <c r="B2299" s="82" t="s">
        <v>4854</v>
      </c>
      <c r="C2299" s="90" t="s">
        <v>2886</v>
      </c>
      <c r="D2299" s="82" t="s">
        <v>2570</v>
      </c>
      <c r="E2299" s="82" t="s">
        <v>4949</v>
      </c>
    </row>
    <row r="2300" spans="1:5" ht="13.5" customHeight="1">
      <c r="A2300" s="82" t="s">
        <v>2545</v>
      </c>
      <c r="B2300" s="82" t="s">
        <v>4854</v>
      </c>
      <c r="C2300" s="90" t="s">
        <v>2886</v>
      </c>
      <c r="D2300" s="82" t="s">
        <v>2576</v>
      </c>
      <c r="E2300" s="82" t="s">
        <v>4950</v>
      </c>
    </row>
    <row r="2301" spans="1:5" ht="13.5" customHeight="1">
      <c r="A2301" s="82" t="s">
        <v>2545</v>
      </c>
      <c r="B2301" s="82" t="s">
        <v>4854</v>
      </c>
      <c r="C2301" s="90" t="s">
        <v>2886</v>
      </c>
      <c r="D2301" s="82" t="s">
        <v>635</v>
      </c>
      <c r="E2301" s="82" t="s">
        <v>4951</v>
      </c>
    </row>
    <row r="2302" spans="1:5" ht="13.5" customHeight="1">
      <c r="A2302" s="82" t="s">
        <v>2545</v>
      </c>
      <c r="B2302" s="82" t="s">
        <v>4854</v>
      </c>
      <c r="C2302" s="90" t="s">
        <v>2886</v>
      </c>
      <c r="D2302" s="82" t="s">
        <v>2579</v>
      </c>
      <c r="E2302" s="82" t="s">
        <v>4952</v>
      </c>
    </row>
    <row r="2303" spans="1:5" ht="13.5" customHeight="1">
      <c r="A2303" s="82" t="s">
        <v>2545</v>
      </c>
      <c r="B2303" s="82" t="s">
        <v>4854</v>
      </c>
      <c r="C2303" s="90" t="s">
        <v>2886</v>
      </c>
      <c r="D2303" s="82" t="s">
        <v>2581</v>
      </c>
      <c r="E2303" s="82" t="s">
        <v>4953</v>
      </c>
    </row>
    <row r="2304" spans="1:5" ht="13.5" customHeight="1">
      <c r="A2304" s="82" t="s">
        <v>2545</v>
      </c>
      <c r="B2304" s="82" t="s">
        <v>4854</v>
      </c>
      <c r="C2304" s="90" t="s">
        <v>2886</v>
      </c>
      <c r="D2304" s="82" t="s">
        <v>2585</v>
      </c>
      <c r="E2304" s="82" t="s">
        <v>4954</v>
      </c>
    </row>
    <row r="2305" spans="1:5" ht="13.5" customHeight="1">
      <c r="A2305" s="82" t="s">
        <v>2545</v>
      </c>
      <c r="B2305" s="82" t="s">
        <v>4854</v>
      </c>
      <c r="C2305" s="82" t="s">
        <v>2907</v>
      </c>
      <c r="D2305" s="82" t="s">
        <v>2548</v>
      </c>
      <c r="E2305" s="82" t="s">
        <v>4955</v>
      </c>
    </row>
    <row r="2306" spans="1:5" ht="13.5" customHeight="1">
      <c r="A2306" s="82" t="s">
        <v>2545</v>
      </c>
      <c r="B2306" s="82" t="s">
        <v>4854</v>
      </c>
      <c r="C2306" s="82" t="s">
        <v>2907</v>
      </c>
      <c r="D2306" s="82" t="s">
        <v>2550</v>
      </c>
      <c r="E2306" s="82" t="s">
        <v>4956</v>
      </c>
    </row>
    <row r="2307" spans="1:5" ht="13.5" customHeight="1">
      <c r="A2307" s="82" t="s">
        <v>2545</v>
      </c>
      <c r="B2307" s="82" t="s">
        <v>4854</v>
      </c>
      <c r="C2307" s="82" t="s">
        <v>2907</v>
      </c>
      <c r="D2307" s="82" t="s">
        <v>2552</v>
      </c>
      <c r="E2307" s="82" t="s">
        <v>4957</v>
      </c>
    </row>
    <row r="2308" spans="1:5" ht="13.5" customHeight="1">
      <c r="A2308" s="82" t="s">
        <v>2545</v>
      </c>
      <c r="B2308" s="82" t="s">
        <v>4854</v>
      </c>
      <c r="C2308" s="82" t="s">
        <v>2907</v>
      </c>
      <c r="D2308" s="82" t="s">
        <v>2554</v>
      </c>
      <c r="E2308" s="82" t="s">
        <v>4958</v>
      </c>
    </row>
    <row r="2309" spans="1:5" ht="13.5" customHeight="1">
      <c r="A2309" s="82" t="s">
        <v>2545</v>
      </c>
      <c r="B2309" s="82" t="s">
        <v>4854</v>
      </c>
      <c r="C2309" s="82" t="s">
        <v>2907</v>
      </c>
      <c r="D2309" s="82" t="s">
        <v>2654</v>
      </c>
      <c r="E2309" s="82" t="s">
        <v>4959</v>
      </c>
    </row>
    <row r="2310" spans="1:5" ht="13.5" customHeight="1">
      <c r="A2310" s="82" t="s">
        <v>2545</v>
      </c>
      <c r="B2310" s="82" t="s">
        <v>4854</v>
      </c>
      <c r="C2310" s="82" t="s">
        <v>2907</v>
      </c>
      <c r="D2310" s="82" t="s">
        <v>2558</v>
      </c>
      <c r="E2310" s="82" t="s">
        <v>4960</v>
      </c>
    </row>
    <row r="2311" spans="1:5" ht="13.5" customHeight="1">
      <c r="A2311" s="82" t="s">
        <v>2545</v>
      </c>
      <c r="B2311" s="82" t="s">
        <v>4854</v>
      </c>
      <c r="C2311" s="82" t="s">
        <v>2907</v>
      </c>
      <c r="D2311" s="82" t="s">
        <v>2583</v>
      </c>
      <c r="E2311" s="82" t="s">
        <v>4961</v>
      </c>
    </row>
    <row r="2312" spans="1:5" ht="13.5" customHeight="1">
      <c r="A2312" s="82" t="s">
        <v>2545</v>
      </c>
      <c r="B2312" s="82" t="s">
        <v>4854</v>
      </c>
      <c r="C2312" s="82" t="s">
        <v>2907</v>
      </c>
      <c r="D2312" s="82" t="s">
        <v>2560</v>
      </c>
      <c r="E2312" s="82" t="s">
        <v>4962</v>
      </c>
    </row>
    <row r="2313" spans="1:5" ht="13.5" customHeight="1">
      <c r="A2313" s="82" t="s">
        <v>2545</v>
      </c>
      <c r="B2313" s="82" t="s">
        <v>4854</v>
      </c>
      <c r="C2313" s="82" t="s">
        <v>2907</v>
      </c>
      <c r="D2313" s="82" t="s">
        <v>2562</v>
      </c>
      <c r="E2313" s="82" t="s">
        <v>4963</v>
      </c>
    </row>
    <row r="2314" spans="1:5" ht="13.5" customHeight="1">
      <c r="A2314" s="82" t="s">
        <v>2545</v>
      </c>
      <c r="B2314" s="82" t="s">
        <v>4854</v>
      </c>
      <c r="C2314" s="82" t="s">
        <v>2907</v>
      </c>
      <c r="D2314" s="82" t="s">
        <v>2564</v>
      </c>
      <c r="E2314" s="82" t="s">
        <v>4964</v>
      </c>
    </row>
    <row r="2315" spans="1:5" ht="13.5" customHeight="1">
      <c r="A2315" s="82" t="s">
        <v>2545</v>
      </c>
      <c r="B2315" s="82" t="s">
        <v>4854</v>
      </c>
      <c r="C2315" s="82" t="s">
        <v>2907</v>
      </c>
      <c r="D2315" s="82" t="s">
        <v>2566</v>
      </c>
      <c r="E2315" s="82" t="s">
        <v>4965</v>
      </c>
    </row>
    <row r="2316" spans="1:5" ht="13.5" customHeight="1">
      <c r="A2316" s="82" t="s">
        <v>2545</v>
      </c>
      <c r="B2316" s="82" t="s">
        <v>4854</v>
      </c>
      <c r="C2316" s="82" t="s">
        <v>2907</v>
      </c>
      <c r="D2316" s="82" t="s">
        <v>2572</v>
      </c>
      <c r="E2316" s="82" t="s">
        <v>4966</v>
      </c>
    </row>
    <row r="2317" spans="1:5" ht="13.5" customHeight="1">
      <c r="A2317" s="82" t="s">
        <v>2545</v>
      </c>
      <c r="B2317" s="82" t="s">
        <v>4854</v>
      </c>
      <c r="C2317" s="82" t="s">
        <v>2907</v>
      </c>
      <c r="D2317" s="82" t="s">
        <v>2568</v>
      </c>
      <c r="E2317" s="82" t="s">
        <v>4967</v>
      </c>
    </row>
    <row r="2318" spans="1:5" ht="13.5" customHeight="1">
      <c r="A2318" s="82" t="s">
        <v>2545</v>
      </c>
      <c r="B2318" s="82" t="s">
        <v>4854</v>
      </c>
      <c r="C2318" s="82" t="s">
        <v>2907</v>
      </c>
      <c r="D2318" s="82" t="s">
        <v>2574</v>
      </c>
      <c r="E2318" s="82" t="s">
        <v>4968</v>
      </c>
    </row>
    <row r="2319" spans="1:5" ht="13.5" customHeight="1">
      <c r="A2319" s="82" t="s">
        <v>2545</v>
      </c>
      <c r="B2319" s="82" t="s">
        <v>4854</v>
      </c>
      <c r="C2319" s="82" t="s">
        <v>2907</v>
      </c>
      <c r="D2319" s="82" t="s">
        <v>2570</v>
      </c>
      <c r="E2319" s="82" t="s">
        <v>4969</v>
      </c>
    </row>
    <row r="2320" spans="1:5" ht="13.5" customHeight="1">
      <c r="A2320" s="82" t="s">
        <v>2545</v>
      </c>
      <c r="B2320" s="82" t="s">
        <v>4854</v>
      </c>
      <c r="C2320" s="82" t="s">
        <v>2907</v>
      </c>
      <c r="D2320" s="82" t="s">
        <v>2576</v>
      </c>
      <c r="E2320" s="82" t="s">
        <v>4970</v>
      </c>
    </row>
    <row r="2321" spans="1:5" ht="13.5" customHeight="1">
      <c r="A2321" s="82" t="s">
        <v>2545</v>
      </c>
      <c r="B2321" s="82" t="s">
        <v>4854</v>
      </c>
      <c r="C2321" s="82" t="s">
        <v>2907</v>
      </c>
      <c r="D2321" s="82" t="s">
        <v>635</v>
      </c>
      <c r="E2321" s="82" t="s">
        <v>4971</v>
      </c>
    </row>
    <row r="2322" spans="1:5" ht="13.5" customHeight="1">
      <c r="A2322" s="82" t="s">
        <v>2545</v>
      </c>
      <c r="B2322" s="82" t="s">
        <v>4854</v>
      </c>
      <c r="C2322" s="82" t="s">
        <v>2907</v>
      </c>
      <c r="D2322" s="82" t="s">
        <v>2579</v>
      </c>
      <c r="E2322" s="82" t="s">
        <v>4972</v>
      </c>
    </row>
    <row r="2323" spans="1:5" ht="13.5" customHeight="1">
      <c r="A2323" s="82" t="s">
        <v>2545</v>
      </c>
      <c r="B2323" s="82" t="s">
        <v>4854</v>
      </c>
      <c r="C2323" s="82" t="s">
        <v>2907</v>
      </c>
      <c r="D2323" s="82" t="s">
        <v>2581</v>
      </c>
      <c r="E2323" s="82" t="s">
        <v>4973</v>
      </c>
    </row>
    <row r="2324" spans="1:5" ht="13.5" customHeight="1">
      <c r="A2324" s="82" t="s">
        <v>2545</v>
      </c>
      <c r="B2324" s="82" t="s">
        <v>4854</v>
      </c>
      <c r="C2324" s="82" t="s">
        <v>2907</v>
      </c>
      <c r="D2324" s="82" t="s">
        <v>2585</v>
      </c>
      <c r="E2324" s="82" t="s">
        <v>4974</v>
      </c>
    </row>
    <row r="2325" spans="1:5" ht="13.5" customHeight="1">
      <c r="A2325" s="82" t="s">
        <v>2545</v>
      </c>
      <c r="B2325" s="82" t="s">
        <v>4854</v>
      </c>
      <c r="C2325" s="82" t="s">
        <v>2928</v>
      </c>
      <c r="D2325" s="82" t="s">
        <v>2548</v>
      </c>
      <c r="E2325" s="82" t="s">
        <v>4975</v>
      </c>
    </row>
    <row r="2326" spans="1:5" ht="13.5" customHeight="1">
      <c r="A2326" s="82" t="s">
        <v>2545</v>
      </c>
      <c r="B2326" s="82" t="s">
        <v>4854</v>
      </c>
      <c r="C2326" s="82" t="s">
        <v>2928</v>
      </c>
      <c r="D2326" s="82" t="s">
        <v>2550</v>
      </c>
      <c r="E2326" s="82" t="s">
        <v>4976</v>
      </c>
    </row>
    <row r="2327" spans="1:5" ht="13.5" customHeight="1">
      <c r="A2327" s="82" t="s">
        <v>2545</v>
      </c>
      <c r="B2327" s="82" t="s">
        <v>4854</v>
      </c>
      <c r="C2327" s="82" t="s">
        <v>2928</v>
      </c>
      <c r="D2327" s="82" t="s">
        <v>2552</v>
      </c>
      <c r="E2327" s="82" t="s">
        <v>4977</v>
      </c>
    </row>
    <row r="2328" spans="1:5" ht="13.5" customHeight="1">
      <c r="A2328" s="82" t="s">
        <v>2545</v>
      </c>
      <c r="B2328" s="82" t="s">
        <v>4854</v>
      </c>
      <c r="C2328" s="82" t="s">
        <v>2928</v>
      </c>
      <c r="D2328" s="82" t="s">
        <v>2554</v>
      </c>
      <c r="E2328" s="82" t="s">
        <v>4978</v>
      </c>
    </row>
    <row r="2329" spans="1:5" ht="13.5" customHeight="1">
      <c r="A2329" s="82" t="s">
        <v>2545</v>
      </c>
      <c r="B2329" s="82" t="s">
        <v>4854</v>
      </c>
      <c r="C2329" s="82" t="s">
        <v>2928</v>
      </c>
      <c r="D2329" s="82" t="s">
        <v>2654</v>
      </c>
      <c r="E2329" s="82" t="s">
        <v>4979</v>
      </c>
    </row>
    <row r="2330" spans="1:5" ht="13.5" customHeight="1">
      <c r="A2330" s="82" t="s">
        <v>2545</v>
      </c>
      <c r="B2330" s="82" t="s">
        <v>4854</v>
      </c>
      <c r="C2330" s="82" t="s">
        <v>2928</v>
      </c>
      <c r="D2330" s="82" t="s">
        <v>2558</v>
      </c>
      <c r="E2330" s="82" t="s">
        <v>4980</v>
      </c>
    </row>
    <row r="2331" spans="1:5" ht="13.5" customHeight="1">
      <c r="A2331" s="82" t="s">
        <v>2545</v>
      </c>
      <c r="B2331" s="82" t="s">
        <v>4854</v>
      </c>
      <c r="C2331" s="82" t="s">
        <v>2928</v>
      </c>
      <c r="D2331" s="82" t="s">
        <v>2583</v>
      </c>
      <c r="E2331" s="82" t="s">
        <v>4981</v>
      </c>
    </row>
    <row r="2332" spans="1:5" ht="13.5" customHeight="1">
      <c r="A2332" s="82" t="s">
        <v>2545</v>
      </c>
      <c r="B2332" s="82" t="s">
        <v>4854</v>
      </c>
      <c r="C2332" s="82" t="s">
        <v>2928</v>
      </c>
      <c r="D2332" s="82" t="s">
        <v>2560</v>
      </c>
      <c r="E2332" s="82" t="s">
        <v>4982</v>
      </c>
    </row>
    <row r="2333" spans="1:5" ht="13.5" customHeight="1">
      <c r="A2333" s="82" t="s">
        <v>2545</v>
      </c>
      <c r="B2333" s="82" t="s">
        <v>4854</v>
      </c>
      <c r="C2333" s="82" t="s">
        <v>2928</v>
      </c>
      <c r="D2333" s="82" t="s">
        <v>2562</v>
      </c>
      <c r="E2333" s="82" t="s">
        <v>4983</v>
      </c>
    </row>
    <row r="2334" spans="1:5" ht="13.5" customHeight="1">
      <c r="A2334" s="82" t="s">
        <v>2545</v>
      </c>
      <c r="B2334" s="82" t="s">
        <v>4854</v>
      </c>
      <c r="C2334" s="82" t="s">
        <v>2928</v>
      </c>
      <c r="D2334" s="82" t="s">
        <v>2564</v>
      </c>
      <c r="E2334" s="82" t="s">
        <v>4984</v>
      </c>
    </row>
    <row r="2335" spans="1:5" ht="13.5" customHeight="1">
      <c r="A2335" s="82" t="s">
        <v>2545</v>
      </c>
      <c r="B2335" s="82" t="s">
        <v>4854</v>
      </c>
      <c r="C2335" s="82" t="s">
        <v>2928</v>
      </c>
      <c r="D2335" s="82" t="s">
        <v>2566</v>
      </c>
      <c r="E2335" s="82" t="s">
        <v>4985</v>
      </c>
    </row>
    <row r="2336" spans="1:5" ht="13.5" customHeight="1">
      <c r="A2336" s="82" t="s">
        <v>2545</v>
      </c>
      <c r="B2336" s="82" t="s">
        <v>4854</v>
      </c>
      <c r="C2336" s="82" t="s">
        <v>2928</v>
      </c>
      <c r="D2336" s="82" t="s">
        <v>2572</v>
      </c>
      <c r="E2336" s="82" t="s">
        <v>4986</v>
      </c>
    </row>
    <row r="2337" spans="1:5" ht="13.5" customHeight="1">
      <c r="A2337" s="82" t="s">
        <v>2545</v>
      </c>
      <c r="B2337" s="82" t="s">
        <v>4854</v>
      </c>
      <c r="C2337" s="82" t="s">
        <v>2928</v>
      </c>
      <c r="D2337" s="82" t="s">
        <v>2568</v>
      </c>
      <c r="E2337" s="82" t="s">
        <v>4987</v>
      </c>
    </row>
    <row r="2338" spans="1:5" ht="13.5" customHeight="1">
      <c r="A2338" s="82" t="s">
        <v>2545</v>
      </c>
      <c r="B2338" s="82" t="s">
        <v>4854</v>
      </c>
      <c r="C2338" s="82" t="s">
        <v>2928</v>
      </c>
      <c r="D2338" s="82" t="s">
        <v>2574</v>
      </c>
      <c r="E2338" s="82" t="s">
        <v>4988</v>
      </c>
    </row>
    <row r="2339" spans="1:5" ht="13.5" customHeight="1">
      <c r="A2339" s="82" t="s">
        <v>2545</v>
      </c>
      <c r="B2339" s="82" t="s">
        <v>4854</v>
      </c>
      <c r="C2339" s="82" t="s">
        <v>2928</v>
      </c>
      <c r="D2339" s="82" t="s">
        <v>2570</v>
      </c>
      <c r="E2339" s="82" t="s">
        <v>4989</v>
      </c>
    </row>
    <row r="2340" spans="1:5" ht="13.5" customHeight="1">
      <c r="A2340" s="82" t="s">
        <v>2545</v>
      </c>
      <c r="B2340" s="82" t="s">
        <v>4854</v>
      </c>
      <c r="C2340" s="82" t="s">
        <v>2928</v>
      </c>
      <c r="D2340" s="82" t="s">
        <v>2576</v>
      </c>
      <c r="E2340" s="82" t="s">
        <v>4990</v>
      </c>
    </row>
    <row r="2341" spans="1:5" ht="13.5" customHeight="1">
      <c r="A2341" s="82" t="s">
        <v>2545</v>
      </c>
      <c r="B2341" s="82" t="s">
        <v>4854</v>
      </c>
      <c r="C2341" s="82" t="s">
        <v>2948</v>
      </c>
      <c r="D2341" s="82" t="s">
        <v>635</v>
      </c>
      <c r="E2341" s="82" t="s">
        <v>4991</v>
      </c>
    </row>
    <row r="2342" spans="1:5" ht="13.5" customHeight="1">
      <c r="A2342" s="82" t="s">
        <v>2545</v>
      </c>
      <c r="B2342" s="82" t="s">
        <v>4854</v>
      </c>
      <c r="C2342" s="82" t="s">
        <v>2928</v>
      </c>
      <c r="D2342" s="82" t="s">
        <v>2579</v>
      </c>
      <c r="E2342" s="82" t="s">
        <v>4992</v>
      </c>
    </row>
    <row r="2343" spans="1:5" ht="13.5" customHeight="1">
      <c r="A2343" s="82" t="s">
        <v>2545</v>
      </c>
      <c r="B2343" s="82" t="s">
        <v>4854</v>
      </c>
      <c r="C2343" s="82" t="s">
        <v>2928</v>
      </c>
      <c r="D2343" s="82" t="s">
        <v>2581</v>
      </c>
      <c r="E2343" s="82" t="s">
        <v>4993</v>
      </c>
    </row>
    <row r="2344" spans="1:5" ht="13.5" customHeight="1">
      <c r="A2344" s="82" t="s">
        <v>2545</v>
      </c>
      <c r="B2344" s="82" t="s">
        <v>4854</v>
      </c>
      <c r="C2344" s="82" t="s">
        <v>2928</v>
      </c>
      <c r="D2344" s="82" t="s">
        <v>2585</v>
      </c>
      <c r="E2344" s="82" t="s">
        <v>4994</v>
      </c>
    </row>
    <row r="2345" spans="1:5" ht="13.5" customHeight="1">
      <c r="A2345" s="82" t="s">
        <v>4995</v>
      </c>
      <c r="B2345" s="82" t="s">
        <v>2546</v>
      </c>
      <c r="C2345" s="82" t="s">
        <v>4996</v>
      </c>
      <c r="D2345" s="82" t="s">
        <v>2550</v>
      </c>
      <c r="E2345" s="82" t="s">
        <v>4997</v>
      </c>
    </row>
    <row r="2346" spans="1:5" ht="13.5" customHeight="1">
      <c r="A2346" s="82" t="s">
        <v>4995</v>
      </c>
      <c r="B2346" s="82" t="s">
        <v>2546</v>
      </c>
      <c r="C2346" s="82" t="s">
        <v>4996</v>
      </c>
      <c r="D2346" s="82" t="s">
        <v>2552</v>
      </c>
      <c r="E2346" s="82" t="s">
        <v>4998</v>
      </c>
    </row>
    <row r="2347" spans="1:5" ht="13.5" customHeight="1">
      <c r="A2347" s="82" t="s">
        <v>4995</v>
      </c>
      <c r="B2347" s="82" t="s">
        <v>2546</v>
      </c>
      <c r="C2347" s="82" t="s">
        <v>4996</v>
      </c>
      <c r="D2347" s="82" t="s">
        <v>2554</v>
      </c>
      <c r="E2347" s="82" t="s">
        <v>4999</v>
      </c>
    </row>
    <row r="2348" spans="1:5" ht="13.5" customHeight="1">
      <c r="A2348" s="82" t="s">
        <v>4995</v>
      </c>
      <c r="B2348" s="82" t="s">
        <v>2546</v>
      </c>
      <c r="C2348" s="82" t="s">
        <v>4996</v>
      </c>
      <c r="D2348" s="82" t="s">
        <v>2556</v>
      </c>
      <c r="E2348" s="82" t="s">
        <v>5000</v>
      </c>
    </row>
    <row r="2349" spans="1:5" ht="13.5" customHeight="1">
      <c r="A2349" s="82" t="s">
        <v>4995</v>
      </c>
      <c r="B2349" s="82" t="s">
        <v>2546</v>
      </c>
      <c r="C2349" s="82" t="s">
        <v>4996</v>
      </c>
      <c r="D2349" s="82" t="s">
        <v>2558</v>
      </c>
      <c r="E2349" s="82" t="s">
        <v>5001</v>
      </c>
    </row>
    <row r="2350" spans="1:5" ht="13.5" customHeight="1">
      <c r="A2350" s="82" t="s">
        <v>4995</v>
      </c>
      <c r="B2350" s="82" t="s">
        <v>2546</v>
      </c>
      <c r="C2350" s="82" t="s">
        <v>4996</v>
      </c>
      <c r="D2350" s="82" t="s">
        <v>2560</v>
      </c>
      <c r="E2350" s="82" t="s">
        <v>5002</v>
      </c>
    </row>
    <row r="2351" spans="1:5" ht="13.5" customHeight="1">
      <c r="A2351" s="82" t="s">
        <v>4995</v>
      </c>
      <c r="B2351" s="82" t="s">
        <v>2546</v>
      </c>
      <c r="C2351" s="82" t="s">
        <v>4996</v>
      </c>
      <c r="D2351" s="82" t="s">
        <v>2562</v>
      </c>
      <c r="E2351" s="82" t="s">
        <v>5003</v>
      </c>
    </row>
    <row r="2352" spans="1:5" ht="13.5" customHeight="1">
      <c r="A2352" s="82" t="s">
        <v>4995</v>
      </c>
      <c r="B2352" s="82" t="s">
        <v>2546</v>
      </c>
      <c r="C2352" s="82" t="s">
        <v>4996</v>
      </c>
      <c r="D2352" s="82" t="s">
        <v>2566</v>
      </c>
      <c r="E2352" s="82" t="s">
        <v>5004</v>
      </c>
    </row>
    <row r="2353" spans="1:5" ht="13.5" customHeight="1">
      <c r="A2353" s="82" t="s">
        <v>4995</v>
      </c>
      <c r="B2353" s="82" t="s">
        <v>2546</v>
      </c>
      <c r="C2353" s="82" t="s">
        <v>4996</v>
      </c>
      <c r="D2353" s="82" t="s">
        <v>2568</v>
      </c>
      <c r="E2353" s="82" t="s">
        <v>5005</v>
      </c>
    </row>
    <row r="2354" spans="1:5" ht="13.5" customHeight="1">
      <c r="A2354" s="82" t="s">
        <v>4995</v>
      </c>
      <c r="B2354" s="82" t="s">
        <v>2546</v>
      </c>
      <c r="C2354" s="82" t="s">
        <v>4996</v>
      </c>
      <c r="D2354" s="82" t="s">
        <v>2570</v>
      </c>
      <c r="E2354" s="82" t="s">
        <v>5006</v>
      </c>
    </row>
    <row r="2355" spans="1:5" ht="13.5" customHeight="1">
      <c r="A2355" s="82" t="s">
        <v>4995</v>
      </c>
      <c r="B2355" s="82" t="s">
        <v>2546</v>
      </c>
      <c r="C2355" s="82" t="s">
        <v>4996</v>
      </c>
      <c r="D2355" s="82" t="s">
        <v>2572</v>
      </c>
      <c r="E2355" s="82" t="s">
        <v>5007</v>
      </c>
    </row>
    <row r="2356" spans="1:5" ht="13.5" customHeight="1">
      <c r="A2356" s="82" t="s">
        <v>4995</v>
      </c>
      <c r="B2356" s="82" t="s">
        <v>2546</v>
      </c>
      <c r="C2356" s="82" t="s">
        <v>4996</v>
      </c>
      <c r="D2356" s="82" t="s">
        <v>2574</v>
      </c>
      <c r="E2356" s="82" t="s">
        <v>5008</v>
      </c>
    </row>
    <row r="2357" spans="1:5" ht="13.5" customHeight="1">
      <c r="A2357" s="82" t="s">
        <v>4995</v>
      </c>
      <c r="B2357" s="82" t="s">
        <v>2546</v>
      </c>
      <c r="C2357" s="82" t="s">
        <v>4996</v>
      </c>
      <c r="D2357" s="82" t="s">
        <v>2576</v>
      </c>
      <c r="E2357" s="82" t="s">
        <v>5009</v>
      </c>
    </row>
    <row r="2358" spans="1:5" ht="13.5" customHeight="1">
      <c r="A2358" s="82" t="s">
        <v>4995</v>
      </c>
      <c r="B2358" s="82" t="s">
        <v>2546</v>
      </c>
      <c r="C2358" s="82" t="s">
        <v>4996</v>
      </c>
      <c r="D2358" s="82" t="s">
        <v>635</v>
      </c>
      <c r="E2358" s="82" t="s">
        <v>5010</v>
      </c>
    </row>
    <row r="2359" spans="1:5" ht="13.5" customHeight="1">
      <c r="A2359" s="82" t="s">
        <v>4995</v>
      </c>
      <c r="B2359" s="82" t="s">
        <v>2546</v>
      </c>
      <c r="C2359" s="82" t="s">
        <v>4996</v>
      </c>
      <c r="D2359" s="82" t="s">
        <v>2579</v>
      </c>
      <c r="E2359" s="82" t="s">
        <v>5011</v>
      </c>
    </row>
    <row r="2360" spans="1:5" ht="13.5" customHeight="1">
      <c r="A2360" s="82" t="s">
        <v>4995</v>
      </c>
      <c r="B2360" s="82" t="s">
        <v>2546</v>
      </c>
      <c r="C2360" s="82" t="s">
        <v>4996</v>
      </c>
      <c r="D2360" s="82" t="s">
        <v>2581</v>
      </c>
      <c r="E2360" s="82" t="s">
        <v>5012</v>
      </c>
    </row>
    <row r="2361" spans="1:5" ht="13.5" customHeight="1">
      <c r="A2361" s="82" t="s">
        <v>4995</v>
      </c>
      <c r="B2361" s="82" t="s">
        <v>2546</v>
      </c>
      <c r="C2361" s="82" t="s">
        <v>4996</v>
      </c>
      <c r="D2361" s="82" t="s">
        <v>2585</v>
      </c>
      <c r="E2361" s="82" t="s">
        <v>5013</v>
      </c>
    </row>
    <row r="2362" spans="1:5" ht="13.5" customHeight="1">
      <c r="A2362" s="82" t="s">
        <v>4995</v>
      </c>
      <c r="B2362" s="82" t="s">
        <v>2546</v>
      </c>
      <c r="C2362" s="82" t="s">
        <v>5014</v>
      </c>
      <c r="D2362" s="82" t="s">
        <v>2550</v>
      </c>
      <c r="E2362" s="82" t="s">
        <v>5015</v>
      </c>
    </row>
    <row r="2363" spans="1:5" ht="13.5" customHeight="1">
      <c r="A2363" s="82" t="s">
        <v>4995</v>
      </c>
      <c r="B2363" s="82" t="s">
        <v>2546</v>
      </c>
      <c r="C2363" s="82" t="s">
        <v>5016</v>
      </c>
      <c r="D2363" s="82" t="s">
        <v>2552</v>
      </c>
      <c r="E2363" s="82" t="s">
        <v>5017</v>
      </c>
    </row>
    <row r="2364" spans="1:5" ht="13.5" customHeight="1">
      <c r="A2364" s="82" t="s">
        <v>4995</v>
      </c>
      <c r="B2364" s="82" t="s">
        <v>2546</v>
      </c>
      <c r="C2364" s="82" t="s">
        <v>5016</v>
      </c>
      <c r="D2364" s="82" t="s">
        <v>2554</v>
      </c>
      <c r="E2364" s="82" t="s">
        <v>5018</v>
      </c>
    </row>
    <row r="2365" spans="1:5" ht="13.5" customHeight="1">
      <c r="A2365" s="82" t="s">
        <v>4995</v>
      </c>
      <c r="B2365" s="82" t="s">
        <v>2546</v>
      </c>
      <c r="C2365" s="82" t="s">
        <v>5016</v>
      </c>
      <c r="D2365" s="82" t="s">
        <v>2556</v>
      </c>
      <c r="E2365" s="82" t="s">
        <v>5019</v>
      </c>
    </row>
    <row r="2366" spans="1:5" ht="13.5" customHeight="1">
      <c r="A2366" s="82" t="s">
        <v>4995</v>
      </c>
      <c r="B2366" s="82" t="s">
        <v>2546</v>
      </c>
      <c r="C2366" s="82" t="s">
        <v>5016</v>
      </c>
      <c r="D2366" s="82" t="s">
        <v>2558</v>
      </c>
      <c r="E2366" s="82" t="s">
        <v>5020</v>
      </c>
    </row>
    <row r="2367" spans="1:5" ht="13.5" customHeight="1">
      <c r="A2367" s="82" t="s">
        <v>4995</v>
      </c>
      <c r="B2367" s="82" t="s">
        <v>2546</v>
      </c>
      <c r="C2367" s="82" t="s">
        <v>5016</v>
      </c>
      <c r="D2367" s="82" t="s">
        <v>2560</v>
      </c>
      <c r="E2367" s="82" t="s">
        <v>5021</v>
      </c>
    </row>
    <row r="2368" spans="1:5" ht="13.5" customHeight="1">
      <c r="A2368" s="82" t="s">
        <v>4995</v>
      </c>
      <c r="B2368" s="82" t="s">
        <v>2546</v>
      </c>
      <c r="C2368" s="82" t="s">
        <v>5016</v>
      </c>
      <c r="D2368" s="82" t="s">
        <v>2562</v>
      </c>
      <c r="E2368" s="82" t="s">
        <v>5022</v>
      </c>
    </row>
    <row r="2369" spans="1:5" ht="13.5" customHeight="1">
      <c r="A2369" s="82" t="s">
        <v>4995</v>
      </c>
      <c r="B2369" s="82" t="s">
        <v>2546</v>
      </c>
      <c r="C2369" s="82" t="s">
        <v>5016</v>
      </c>
      <c r="D2369" s="82" t="s">
        <v>2566</v>
      </c>
      <c r="E2369" s="82" t="s">
        <v>5023</v>
      </c>
    </row>
    <row r="2370" spans="1:5" ht="13.5" customHeight="1">
      <c r="A2370" s="82" t="s">
        <v>4995</v>
      </c>
      <c r="B2370" s="82" t="s">
        <v>2546</v>
      </c>
      <c r="C2370" s="82" t="s">
        <v>5016</v>
      </c>
      <c r="D2370" s="82" t="s">
        <v>2568</v>
      </c>
      <c r="E2370" s="82" t="s">
        <v>5024</v>
      </c>
    </row>
    <row r="2371" spans="1:5" ht="13.5" customHeight="1">
      <c r="A2371" s="82" t="s">
        <v>4995</v>
      </c>
      <c r="B2371" s="82" t="s">
        <v>2546</v>
      </c>
      <c r="C2371" s="82" t="s">
        <v>5016</v>
      </c>
      <c r="D2371" s="82" t="s">
        <v>2570</v>
      </c>
      <c r="E2371" s="82" t="s">
        <v>5025</v>
      </c>
    </row>
    <row r="2372" spans="1:5" ht="13.5" customHeight="1">
      <c r="A2372" s="82" t="s">
        <v>4995</v>
      </c>
      <c r="B2372" s="82" t="s">
        <v>2546</v>
      </c>
      <c r="C2372" s="82" t="s">
        <v>5016</v>
      </c>
      <c r="D2372" s="82" t="s">
        <v>2572</v>
      </c>
      <c r="E2372" s="82" t="s">
        <v>5026</v>
      </c>
    </row>
    <row r="2373" spans="1:5" ht="13.5" customHeight="1">
      <c r="A2373" s="82" t="s">
        <v>4995</v>
      </c>
      <c r="B2373" s="82" t="s">
        <v>2546</v>
      </c>
      <c r="C2373" s="82" t="s">
        <v>5016</v>
      </c>
      <c r="D2373" s="82" t="s">
        <v>2574</v>
      </c>
      <c r="E2373" s="82" t="s">
        <v>5027</v>
      </c>
    </row>
    <row r="2374" spans="1:5" ht="13.5" customHeight="1">
      <c r="A2374" s="82" t="s">
        <v>4995</v>
      </c>
      <c r="B2374" s="82" t="s">
        <v>2546</v>
      </c>
      <c r="C2374" s="82" t="s">
        <v>5014</v>
      </c>
      <c r="D2374" s="82" t="s">
        <v>2576</v>
      </c>
      <c r="E2374" s="82" t="s">
        <v>5028</v>
      </c>
    </row>
    <row r="2375" spans="1:5" ht="13.5" customHeight="1">
      <c r="A2375" s="82" t="s">
        <v>4995</v>
      </c>
      <c r="B2375" s="82" t="s">
        <v>5029</v>
      </c>
      <c r="C2375" s="82" t="s">
        <v>5016</v>
      </c>
      <c r="D2375" s="82" t="s">
        <v>635</v>
      </c>
      <c r="E2375" s="82" t="s">
        <v>5030</v>
      </c>
    </row>
    <row r="2376" spans="1:5" ht="13.5" customHeight="1">
      <c r="A2376" s="82" t="s">
        <v>4995</v>
      </c>
      <c r="B2376" s="82" t="s">
        <v>2546</v>
      </c>
      <c r="C2376" s="82" t="s">
        <v>5016</v>
      </c>
      <c r="D2376" s="82" t="s">
        <v>2579</v>
      </c>
      <c r="E2376" s="82" t="s">
        <v>5031</v>
      </c>
    </row>
    <row r="2377" spans="1:5" ht="13.5" customHeight="1">
      <c r="A2377" s="82" t="s">
        <v>4995</v>
      </c>
      <c r="B2377" s="82" t="s">
        <v>2546</v>
      </c>
      <c r="C2377" s="82" t="s">
        <v>5016</v>
      </c>
      <c r="D2377" s="82" t="s">
        <v>2672</v>
      </c>
      <c r="E2377" s="82" t="s">
        <v>5032</v>
      </c>
    </row>
    <row r="2378" spans="1:5" ht="13.5" customHeight="1">
      <c r="A2378" s="82" t="s">
        <v>4995</v>
      </c>
      <c r="B2378" s="82" t="s">
        <v>2546</v>
      </c>
      <c r="C2378" s="82" t="s">
        <v>5016</v>
      </c>
      <c r="D2378" s="82" t="s">
        <v>2585</v>
      </c>
      <c r="E2378" s="82" t="s">
        <v>5033</v>
      </c>
    </row>
    <row r="2379" spans="1:5" ht="13.5" customHeight="1">
      <c r="A2379" s="82" t="s">
        <v>4995</v>
      </c>
      <c r="B2379" s="82" t="s">
        <v>2546</v>
      </c>
      <c r="C2379" s="82" t="s">
        <v>5034</v>
      </c>
      <c r="D2379" s="82" t="s">
        <v>2550</v>
      </c>
      <c r="E2379" s="82" t="s">
        <v>5035</v>
      </c>
    </row>
    <row r="2380" spans="1:5" ht="13.5" customHeight="1">
      <c r="A2380" s="82" t="s">
        <v>4995</v>
      </c>
      <c r="B2380" s="82" t="s">
        <v>2546</v>
      </c>
      <c r="C2380" s="82" t="s">
        <v>5034</v>
      </c>
      <c r="D2380" s="82" t="s">
        <v>2552</v>
      </c>
      <c r="E2380" s="82" t="s">
        <v>5036</v>
      </c>
    </row>
    <row r="2381" spans="1:5" ht="13.5" customHeight="1">
      <c r="A2381" s="82" t="s">
        <v>4995</v>
      </c>
      <c r="B2381" s="82" t="s">
        <v>2546</v>
      </c>
      <c r="C2381" s="82" t="s">
        <v>5034</v>
      </c>
      <c r="D2381" s="82" t="s">
        <v>2554</v>
      </c>
      <c r="E2381" s="82" t="s">
        <v>5037</v>
      </c>
    </row>
    <row r="2382" spans="1:5" ht="13.5" customHeight="1">
      <c r="A2382" s="82" t="s">
        <v>4995</v>
      </c>
      <c r="B2382" s="82" t="s">
        <v>2546</v>
      </c>
      <c r="C2382" s="82" t="s">
        <v>5034</v>
      </c>
      <c r="D2382" s="82" t="s">
        <v>2556</v>
      </c>
      <c r="E2382" s="82" t="s">
        <v>5038</v>
      </c>
    </row>
    <row r="2383" spans="1:5" ht="13.5" customHeight="1">
      <c r="A2383" s="82" t="s">
        <v>4995</v>
      </c>
      <c r="B2383" s="82" t="s">
        <v>2546</v>
      </c>
      <c r="C2383" s="82" t="s">
        <v>5034</v>
      </c>
      <c r="D2383" s="82" t="s">
        <v>2558</v>
      </c>
      <c r="E2383" s="82" t="s">
        <v>5039</v>
      </c>
    </row>
    <row r="2384" spans="1:5" ht="13.5" customHeight="1">
      <c r="A2384" s="82" t="s">
        <v>4995</v>
      </c>
      <c r="B2384" s="82" t="s">
        <v>2546</v>
      </c>
      <c r="C2384" s="82" t="s">
        <v>5034</v>
      </c>
      <c r="D2384" s="82" t="s">
        <v>2560</v>
      </c>
      <c r="E2384" s="82" t="s">
        <v>5040</v>
      </c>
    </row>
    <row r="2385" spans="1:5" ht="13.5" customHeight="1">
      <c r="A2385" s="82" t="s">
        <v>4995</v>
      </c>
      <c r="B2385" s="82" t="s">
        <v>2546</v>
      </c>
      <c r="C2385" s="82" t="s">
        <v>5034</v>
      </c>
      <c r="D2385" s="82" t="s">
        <v>2562</v>
      </c>
      <c r="E2385" s="82" t="s">
        <v>5041</v>
      </c>
    </row>
    <row r="2386" spans="1:5" ht="13.5" customHeight="1">
      <c r="A2386" s="82" t="s">
        <v>4995</v>
      </c>
      <c r="B2386" s="82" t="s">
        <v>2546</v>
      </c>
      <c r="C2386" s="82" t="s">
        <v>5034</v>
      </c>
      <c r="D2386" s="82" t="s">
        <v>2566</v>
      </c>
      <c r="E2386" s="82" t="s">
        <v>5042</v>
      </c>
    </row>
    <row r="2387" spans="1:5" ht="13.5" customHeight="1">
      <c r="A2387" s="82" t="s">
        <v>4995</v>
      </c>
      <c r="B2387" s="82" t="s">
        <v>2546</v>
      </c>
      <c r="C2387" s="82" t="s">
        <v>5034</v>
      </c>
      <c r="D2387" s="82" t="s">
        <v>2568</v>
      </c>
      <c r="E2387" s="82" t="s">
        <v>5043</v>
      </c>
    </row>
    <row r="2388" spans="1:5" ht="13.5" customHeight="1">
      <c r="A2388" s="82" t="s">
        <v>4995</v>
      </c>
      <c r="B2388" s="82" t="s">
        <v>2546</v>
      </c>
      <c r="C2388" s="82" t="s">
        <v>5034</v>
      </c>
      <c r="D2388" s="82" t="s">
        <v>2570</v>
      </c>
      <c r="E2388" s="82" t="s">
        <v>5044</v>
      </c>
    </row>
    <row r="2389" spans="1:5" ht="13.5" customHeight="1">
      <c r="A2389" s="82" t="s">
        <v>4995</v>
      </c>
      <c r="B2389" s="82" t="s">
        <v>2546</v>
      </c>
      <c r="C2389" s="82" t="s">
        <v>5034</v>
      </c>
      <c r="D2389" s="82" t="s">
        <v>2572</v>
      </c>
      <c r="E2389" s="82" t="s">
        <v>5045</v>
      </c>
    </row>
    <row r="2390" spans="1:5" ht="13.5" customHeight="1">
      <c r="A2390" s="82" t="s">
        <v>4995</v>
      </c>
      <c r="B2390" s="82" t="s">
        <v>2546</v>
      </c>
      <c r="C2390" s="82" t="s">
        <v>5034</v>
      </c>
      <c r="D2390" s="82" t="s">
        <v>2574</v>
      </c>
      <c r="E2390" s="82" t="s">
        <v>5046</v>
      </c>
    </row>
    <row r="2391" spans="1:5" ht="13.5" customHeight="1">
      <c r="A2391" s="82" t="s">
        <v>4995</v>
      </c>
      <c r="B2391" s="82" t="s">
        <v>2546</v>
      </c>
      <c r="C2391" s="82" t="s">
        <v>5034</v>
      </c>
      <c r="D2391" s="82" t="s">
        <v>2576</v>
      </c>
      <c r="E2391" s="82" t="s">
        <v>5047</v>
      </c>
    </row>
    <row r="2392" spans="1:5" ht="13.5" customHeight="1">
      <c r="A2392" s="82" t="s">
        <v>4995</v>
      </c>
      <c r="B2392" s="82" t="s">
        <v>2546</v>
      </c>
      <c r="C2392" s="82" t="s">
        <v>5034</v>
      </c>
      <c r="D2392" s="82" t="s">
        <v>635</v>
      </c>
      <c r="E2392" s="82" t="s">
        <v>5048</v>
      </c>
    </row>
    <row r="2393" spans="1:5" ht="13.5" customHeight="1">
      <c r="A2393" s="82" t="s">
        <v>4995</v>
      </c>
      <c r="B2393" s="82" t="s">
        <v>2546</v>
      </c>
      <c r="C2393" s="82" t="s">
        <v>5034</v>
      </c>
      <c r="D2393" s="82" t="s">
        <v>2579</v>
      </c>
      <c r="E2393" s="82" t="s">
        <v>5049</v>
      </c>
    </row>
    <row r="2394" spans="1:5" ht="13.5" customHeight="1">
      <c r="A2394" s="82" t="s">
        <v>4995</v>
      </c>
      <c r="B2394" s="82" t="s">
        <v>2546</v>
      </c>
      <c r="C2394" s="82" t="s">
        <v>5034</v>
      </c>
      <c r="D2394" s="82" t="s">
        <v>2581</v>
      </c>
      <c r="E2394" s="82" t="s">
        <v>5050</v>
      </c>
    </row>
    <row r="2395" spans="1:5" ht="13.5" customHeight="1">
      <c r="A2395" s="82" t="s">
        <v>4995</v>
      </c>
      <c r="B2395" s="82" t="s">
        <v>2546</v>
      </c>
      <c r="C2395" s="82" t="s">
        <v>5034</v>
      </c>
      <c r="D2395" s="82" t="s">
        <v>2585</v>
      </c>
      <c r="E2395" s="82" t="s">
        <v>5051</v>
      </c>
    </row>
    <row r="2396" spans="1:5" ht="13.5" customHeight="1">
      <c r="A2396" s="82" t="s">
        <v>4995</v>
      </c>
      <c r="B2396" s="82" t="s">
        <v>2546</v>
      </c>
      <c r="C2396" s="82" t="s">
        <v>5052</v>
      </c>
      <c r="D2396" s="82" t="s">
        <v>2550</v>
      </c>
      <c r="E2396" s="82" t="s">
        <v>5053</v>
      </c>
    </row>
    <row r="2397" spans="1:5" ht="13.5" customHeight="1">
      <c r="A2397" s="82" t="s">
        <v>4995</v>
      </c>
      <c r="B2397" s="82" t="s">
        <v>2546</v>
      </c>
      <c r="C2397" s="82" t="s">
        <v>5052</v>
      </c>
      <c r="D2397" s="82" t="s">
        <v>2552</v>
      </c>
      <c r="E2397" s="82" t="s">
        <v>5054</v>
      </c>
    </row>
    <row r="2398" spans="1:5" ht="13.5" customHeight="1">
      <c r="A2398" s="82" t="s">
        <v>4995</v>
      </c>
      <c r="B2398" s="82" t="s">
        <v>2546</v>
      </c>
      <c r="C2398" s="82" t="s">
        <v>5052</v>
      </c>
      <c r="D2398" s="82" t="s">
        <v>2554</v>
      </c>
      <c r="E2398" s="82" t="s">
        <v>5055</v>
      </c>
    </row>
    <row r="2399" spans="1:5" ht="13.5" customHeight="1">
      <c r="A2399" s="82" t="s">
        <v>4995</v>
      </c>
      <c r="B2399" s="82" t="s">
        <v>2546</v>
      </c>
      <c r="C2399" s="82" t="s">
        <v>5052</v>
      </c>
      <c r="D2399" s="82" t="s">
        <v>2556</v>
      </c>
      <c r="E2399" s="82" t="s">
        <v>5056</v>
      </c>
    </row>
    <row r="2400" spans="1:5" ht="13.5" customHeight="1">
      <c r="A2400" s="82" t="s">
        <v>4995</v>
      </c>
      <c r="B2400" s="82" t="s">
        <v>2546</v>
      </c>
      <c r="C2400" s="82" t="s">
        <v>5052</v>
      </c>
      <c r="D2400" s="82" t="s">
        <v>2558</v>
      </c>
      <c r="E2400" s="82" t="s">
        <v>5057</v>
      </c>
    </row>
    <row r="2401" spans="1:5" ht="13.5" customHeight="1">
      <c r="A2401" s="82" t="s">
        <v>4995</v>
      </c>
      <c r="B2401" s="82" t="s">
        <v>2546</v>
      </c>
      <c r="C2401" s="82" t="s">
        <v>5052</v>
      </c>
      <c r="D2401" s="82" t="s">
        <v>2560</v>
      </c>
      <c r="E2401" s="82" t="s">
        <v>5058</v>
      </c>
    </row>
    <row r="2402" spans="1:5" ht="13.5" customHeight="1">
      <c r="A2402" s="82" t="s">
        <v>4995</v>
      </c>
      <c r="B2402" s="82" t="s">
        <v>2546</v>
      </c>
      <c r="C2402" s="82" t="s">
        <v>5052</v>
      </c>
      <c r="D2402" s="82" t="s">
        <v>2562</v>
      </c>
      <c r="E2402" s="82" t="s">
        <v>5059</v>
      </c>
    </row>
    <row r="2403" spans="1:5" ht="13.5" customHeight="1">
      <c r="A2403" s="82" t="s">
        <v>4995</v>
      </c>
      <c r="B2403" s="82" t="s">
        <v>2546</v>
      </c>
      <c r="C2403" s="82" t="s">
        <v>5052</v>
      </c>
      <c r="D2403" s="82" t="s">
        <v>2566</v>
      </c>
      <c r="E2403" s="82" t="s">
        <v>5060</v>
      </c>
    </row>
    <row r="2404" spans="1:5" ht="13.5" customHeight="1">
      <c r="A2404" s="82" t="s">
        <v>4995</v>
      </c>
      <c r="B2404" s="82" t="s">
        <v>2546</v>
      </c>
      <c r="C2404" s="82" t="s">
        <v>5052</v>
      </c>
      <c r="D2404" s="82" t="s">
        <v>2568</v>
      </c>
      <c r="E2404" s="82" t="s">
        <v>5061</v>
      </c>
    </row>
    <row r="2405" spans="1:5" ht="13.5" customHeight="1">
      <c r="A2405" s="82" t="s">
        <v>4995</v>
      </c>
      <c r="B2405" s="82" t="s">
        <v>2546</v>
      </c>
      <c r="C2405" s="82" t="s">
        <v>5052</v>
      </c>
      <c r="D2405" s="82" t="s">
        <v>2570</v>
      </c>
      <c r="E2405" s="82" t="s">
        <v>5062</v>
      </c>
    </row>
    <row r="2406" spans="1:5" ht="13.5" customHeight="1">
      <c r="A2406" s="82" t="s">
        <v>4995</v>
      </c>
      <c r="B2406" s="82" t="s">
        <v>2546</v>
      </c>
      <c r="C2406" s="82" t="s">
        <v>5052</v>
      </c>
      <c r="D2406" s="82" t="s">
        <v>2572</v>
      </c>
      <c r="E2406" s="82" t="s">
        <v>5063</v>
      </c>
    </row>
    <row r="2407" spans="1:5" ht="13.5" customHeight="1">
      <c r="A2407" s="82" t="s">
        <v>4995</v>
      </c>
      <c r="B2407" s="82" t="s">
        <v>2546</v>
      </c>
      <c r="C2407" s="82" t="s">
        <v>5052</v>
      </c>
      <c r="D2407" s="82" t="s">
        <v>2574</v>
      </c>
      <c r="E2407" s="82" t="s">
        <v>5064</v>
      </c>
    </row>
    <row r="2408" spans="1:5" ht="13.5" customHeight="1">
      <c r="A2408" s="82" t="s">
        <v>4995</v>
      </c>
      <c r="B2408" s="82" t="s">
        <v>2546</v>
      </c>
      <c r="C2408" s="82" t="s">
        <v>5052</v>
      </c>
      <c r="D2408" s="82" t="s">
        <v>2576</v>
      </c>
      <c r="E2408" s="82" t="s">
        <v>5065</v>
      </c>
    </row>
    <row r="2409" spans="1:5" ht="13.5" customHeight="1">
      <c r="A2409" s="82" t="s">
        <v>4995</v>
      </c>
      <c r="B2409" s="82" t="s">
        <v>2546</v>
      </c>
      <c r="C2409" s="82" t="s">
        <v>5052</v>
      </c>
      <c r="D2409" s="82" t="s">
        <v>635</v>
      </c>
      <c r="E2409" s="82" t="s">
        <v>5066</v>
      </c>
    </row>
    <row r="2410" spans="1:5" ht="13.5" customHeight="1">
      <c r="A2410" s="82" t="s">
        <v>4995</v>
      </c>
      <c r="B2410" s="82" t="s">
        <v>2546</v>
      </c>
      <c r="C2410" s="82" t="s">
        <v>5052</v>
      </c>
      <c r="D2410" s="82" t="s">
        <v>2579</v>
      </c>
      <c r="E2410" s="82" t="s">
        <v>5067</v>
      </c>
    </row>
    <row r="2411" spans="1:5" ht="13.5" customHeight="1">
      <c r="A2411" s="82" t="s">
        <v>4995</v>
      </c>
      <c r="B2411" s="82" t="s">
        <v>2546</v>
      </c>
      <c r="C2411" s="82" t="s">
        <v>5052</v>
      </c>
      <c r="D2411" s="82" t="s">
        <v>2581</v>
      </c>
      <c r="E2411" s="82" t="s">
        <v>5068</v>
      </c>
    </row>
    <row r="2412" spans="1:5" ht="13.5" customHeight="1">
      <c r="A2412" s="82" t="s">
        <v>4995</v>
      </c>
      <c r="B2412" s="82" t="s">
        <v>2546</v>
      </c>
      <c r="C2412" s="82" t="s">
        <v>5052</v>
      </c>
      <c r="D2412" s="82" t="s">
        <v>2585</v>
      </c>
      <c r="E2412" s="82" t="s">
        <v>5069</v>
      </c>
    </row>
    <row r="2413" spans="1:5" ht="13.5" customHeight="1">
      <c r="A2413" s="82" t="s">
        <v>4995</v>
      </c>
      <c r="B2413" s="82" t="s">
        <v>2546</v>
      </c>
      <c r="C2413" s="82" t="s">
        <v>5070</v>
      </c>
      <c r="D2413" s="82" t="s">
        <v>2548</v>
      </c>
      <c r="E2413" s="82" t="s">
        <v>5071</v>
      </c>
    </row>
    <row r="2414" spans="1:5" ht="13.5" customHeight="1">
      <c r="A2414" s="82" t="s">
        <v>4995</v>
      </c>
      <c r="B2414" s="82" t="s">
        <v>2546</v>
      </c>
      <c r="C2414" s="82" t="s">
        <v>5070</v>
      </c>
      <c r="D2414" s="82" t="s">
        <v>2550</v>
      </c>
      <c r="E2414" s="82" t="s">
        <v>5072</v>
      </c>
    </row>
    <row r="2415" spans="1:5" ht="13.5" customHeight="1">
      <c r="A2415" s="82" t="s">
        <v>4995</v>
      </c>
      <c r="B2415" s="82" t="s">
        <v>2546</v>
      </c>
      <c r="C2415" s="82" t="s">
        <v>5070</v>
      </c>
      <c r="D2415" s="82" t="s">
        <v>2552</v>
      </c>
      <c r="E2415" s="82" t="s">
        <v>5073</v>
      </c>
    </row>
    <row r="2416" spans="1:5" ht="13.5" customHeight="1">
      <c r="A2416" s="82" t="s">
        <v>4995</v>
      </c>
      <c r="B2416" s="82" t="s">
        <v>2546</v>
      </c>
      <c r="C2416" s="82" t="s">
        <v>5070</v>
      </c>
      <c r="D2416" s="82" t="s">
        <v>2554</v>
      </c>
      <c r="E2416" s="82" t="s">
        <v>5074</v>
      </c>
    </row>
    <row r="2417" spans="1:5" ht="13.5" customHeight="1">
      <c r="A2417" s="82" t="s">
        <v>4995</v>
      </c>
      <c r="B2417" s="82" t="s">
        <v>2546</v>
      </c>
      <c r="C2417" s="82" t="s">
        <v>5070</v>
      </c>
      <c r="D2417" s="82" t="s">
        <v>2556</v>
      </c>
      <c r="E2417" s="82" t="s">
        <v>5075</v>
      </c>
    </row>
    <row r="2418" spans="1:5" ht="13.5" customHeight="1">
      <c r="A2418" s="82" t="s">
        <v>4995</v>
      </c>
      <c r="B2418" s="82" t="s">
        <v>2546</v>
      </c>
      <c r="C2418" s="82" t="s">
        <v>5070</v>
      </c>
      <c r="D2418" s="82" t="s">
        <v>2558</v>
      </c>
      <c r="E2418" s="82" t="s">
        <v>5076</v>
      </c>
    </row>
    <row r="2419" spans="1:5" ht="13.5" customHeight="1">
      <c r="A2419" s="82" t="s">
        <v>4995</v>
      </c>
      <c r="B2419" s="82" t="s">
        <v>2546</v>
      </c>
      <c r="C2419" s="82" t="s">
        <v>5070</v>
      </c>
      <c r="D2419" s="82" t="s">
        <v>2568</v>
      </c>
      <c r="E2419" s="82" t="s">
        <v>5077</v>
      </c>
    </row>
    <row r="2420" spans="1:5" ht="13.5" customHeight="1">
      <c r="A2420" s="82" t="s">
        <v>4995</v>
      </c>
      <c r="B2420" s="82" t="s">
        <v>2546</v>
      </c>
      <c r="C2420" s="82" t="s">
        <v>5070</v>
      </c>
      <c r="D2420" s="82" t="s">
        <v>2570</v>
      </c>
      <c r="E2420" s="82" t="s">
        <v>5078</v>
      </c>
    </row>
    <row r="2421" spans="1:5" ht="13.5" customHeight="1">
      <c r="A2421" s="82" t="s">
        <v>4995</v>
      </c>
      <c r="B2421" s="82" t="s">
        <v>2546</v>
      </c>
      <c r="C2421" s="82" t="s">
        <v>5070</v>
      </c>
      <c r="D2421" s="82" t="s">
        <v>2572</v>
      </c>
      <c r="E2421" s="82" t="s">
        <v>5079</v>
      </c>
    </row>
    <row r="2422" spans="1:5" ht="13.5" customHeight="1">
      <c r="A2422" s="82" t="s">
        <v>4995</v>
      </c>
      <c r="B2422" s="82" t="s">
        <v>2546</v>
      </c>
      <c r="C2422" s="82" t="s">
        <v>5070</v>
      </c>
      <c r="D2422" s="82" t="s">
        <v>2574</v>
      </c>
      <c r="E2422" s="82" t="s">
        <v>5080</v>
      </c>
    </row>
    <row r="2423" spans="1:5" ht="13.5" customHeight="1">
      <c r="A2423" s="82" t="s">
        <v>4995</v>
      </c>
      <c r="B2423" s="82" t="s">
        <v>2546</v>
      </c>
      <c r="C2423" s="82" t="s">
        <v>5070</v>
      </c>
      <c r="D2423" s="82" t="s">
        <v>2576</v>
      </c>
      <c r="E2423" s="82" t="s">
        <v>5081</v>
      </c>
    </row>
    <row r="2424" spans="1:5" ht="13.5" customHeight="1">
      <c r="A2424" s="82" t="s">
        <v>4995</v>
      </c>
      <c r="B2424" s="82" t="s">
        <v>2546</v>
      </c>
      <c r="C2424" s="82" t="s">
        <v>5070</v>
      </c>
      <c r="D2424" s="82" t="s">
        <v>635</v>
      </c>
      <c r="E2424" s="82" t="s">
        <v>5082</v>
      </c>
    </row>
    <row r="2425" spans="1:5" ht="13.5" customHeight="1">
      <c r="A2425" s="82" t="s">
        <v>4995</v>
      </c>
      <c r="B2425" s="82" t="s">
        <v>2546</v>
      </c>
      <c r="C2425" s="82" t="s">
        <v>5070</v>
      </c>
      <c r="D2425" s="82" t="s">
        <v>2579</v>
      </c>
      <c r="E2425" s="82" t="s">
        <v>5083</v>
      </c>
    </row>
    <row r="2426" spans="1:5" ht="13.5" customHeight="1">
      <c r="A2426" s="82" t="s">
        <v>4995</v>
      </c>
      <c r="B2426" s="82" t="s">
        <v>2546</v>
      </c>
      <c r="C2426" s="82" t="s">
        <v>5070</v>
      </c>
      <c r="D2426" s="82" t="s">
        <v>2581</v>
      </c>
      <c r="E2426" s="82" t="s">
        <v>5084</v>
      </c>
    </row>
    <row r="2427" spans="1:5" ht="13.5" customHeight="1">
      <c r="A2427" s="82" t="s">
        <v>4995</v>
      </c>
      <c r="B2427" s="82" t="s">
        <v>2546</v>
      </c>
      <c r="C2427" s="82" t="s">
        <v>5070</v>
      </c>
      <c r="D2427" s="82" t="s">
        <v>2583</v>
      </c>
      <c r="E2427" s="82" t="s">
        <v>5085</v>
      </c>
    </row>
    <row r="2428" spans="1:5" ht="13.5" customHeight="1">
      <c r="A2428" s="82" t="s">
        <v>4995</v>
      </c>
      <c r="B2428" s="82" t="s">
        <v>2546</v>
      </c>
      <c r="C2428" s="82" t="s">
        <v>5070</v>
      </c>
      <c r="D2428" s="82" t="s">
        <v>2585</v>
      </c>
      <c r="E2428" s="82" t="s">
        <v>5086</v>
      </c>
    </row>
    <row r="2429" spans="1:5" ht="13.5" customHeight="1">
      <c r="A2429" s="82" t="s">
        <v>4995</v>
      </c>
      <c r="B2429" s="82" t="s">
        <v>2546</v>
      </c>
      <c r="C2429" s="82" t="s">
        <v>5087</v>
      </c>
      <c r="D2429" s="82" t="s">
        <v>2548</v>
      </c>
      <c r="E2429" s="82" t="s">
        <v>5088</v>
      </c>
    </row>
    <row r="2430" spans="1:5" ht="13.5" customHeight="1">
      <c r="A2430" s="82" t="s">
        <v>4995</v>
      </c>
      <c r="B2430" s="82" t="s">
        <v>2546</v>
      </c>
      <c r="C2430" s="82" t="s">
        <v>5087</v>
      </c>
      <c r="D2430" s="82" t="s">
        <v>2550</v>
      </c>
      <c r="E2430" s="82" t="s">
        <v>5089</v>
      </c>
    </row>
    <row r="2431" spans="1:5" ht="13.5" customHeight="1">
      <c r="A2431" s="82" t="s">
        <v>4995</v>
      </c>
      <c r="B2431" s="82" t="s">
        <v>2546</v>
      </c>
      <c r="C2431" s="82" t="s">
        <v>5087</v>
      </c>
      <c r="D2431" s="82" t="s">
        <v>2552</v>
      </c>
      <c r="E2431" s="82" t="s">
        <v>5090</v>
      </c>
    </row>
    <row r="2432" spans="1:5" ht="13.5" customHeight="1">
      <c r="A2432" s="82" t="s">
        <v>4995</v>
      </c>
      <c r="B2432" s="82" t="s">
        <v>2546</v>
      </c>
      <c r="C2432" s="82" t="s">
        <v>5087</v>
      </c>
      <c r="D2432" s="82" t="s">
        <v>2554</v>
      </c>
      <c r="E2432" s="82" t="s">
        <v>5091</v>
      </c>
    </row>
    <row r="2433" spans="1:5" ht="13.5" customHeight="1">
      <c r="A2433" s="82" t="s">
        <v>4995</v>
      </c>
      <c r="B2433" s="82" t="s">
        <v>2546</v>
      </c>
      <c r="C2433" s="82" t="s">
        <v>5087</v>
      </c>
      <c r="D2433" s="82" t="s">
        <v>2556</v>
      </c>
      <c r="E2433" s="82" t="s">
        <v>5092</v>
      </c>
    </row>
    <row r="2434" spans="1:5" ht="13.5" customHeight="1">
      <c r="A2434" s="82" t="s">
        <v>4995</v>
      </c>
      <c r="B2434" s="82" t="s">
        <v>2546</v>
      </c>
      <c r="C2434" s="82" t="s">
        <v>5087</v>
      </c>
      <c r="D2434" s="82" t="s">
        <v>2558</v>
      </c>
      <c r="E2434" s="82" t="s">
        <v>5093</v>
      </c>
    </row>
    <row r="2435" spans="1:5" ht="13.5" customHeight="1">
      <c r="A2435" s="82" t="s">
        <v>4995</v>
      </c>
      <c r="B2435" s="82" t="s">
        <v>2546</v>
      </c>
      <c r="C2435" s="82" t="s">
        <v>5087</v>
      </c>
      <c r="D2435" s="82" t="s">
        <v>2560</v>
      </c>
      <c r="E2435" s="82" t="s">
        <v>5094</v>
      </c>
    </row>
    <row r="2436" spans="1:5" ht="13.5" customHeight="1">
      <c r="A2436" s="82" t="s">
        <v>4995</v>
      </c>
      <c r="B2436" s="82" t="s">
        <v>2546</v>
      </c>
      <c r="C2436" s="82" t="s">
        <v>5087</v>
      </c>
      <c r="D2436" s="82" t="s">
        <v>2562</v>
      </c>
      <c r="E2436" s="82" t="s">
        <v>5095</v>
      </c>
    </row>
    <row r="2437" spans="1:5" ht="13.5" customHeight="1">
      <c r="A2437" s="82" t="s">
        <v>4995</v>
      </c>
      <c r="B2437" s="82" t="s">
        <v>2546</v>
      </c>
      <c r="C2437" s="82" t="s">
        <v>5087</v>
      </c>
      <c r="D2437" s="82" t="s">
        <v>2564</v>
      </c>
      <c r="E2437" s="82" t="s">
        <v>5096</v>
      </c>
    </row>
    <row r="2438" spans="1:5" ht="13.5" customHeight="1">
      <c r="A2438" s="82" t="s">
        <v>4995</v>
      </c>
      <c r="B2438" s="82" t="s">
        <v>2546</v>
      </c>
      <c r="C2438" s="82" t="s">
        <v>5087</v>
      </c>
      <c r="D2438" s="82" t="s">
        <v>2566</v>
      </c>
      <c r="E2438" s="82" t="s">
        <v>5097</v>
      </c>
    </row>
    <row r="2439" spans="1:5" ht="13.5" customHeight="1">
      <c r="A2439" s="82" t="s">
        <v>4995</v>
      </c>
      <c r="B2439" s="82" t="s">
        <v>2546</v>
      </c>
      <c r="C2439" s="82" t="s">
        <v>5087</v>
      </c>
      <c r="D2439" s="82" t="s">
        <v>2568</v>
      </c>
      <c r="E2439" s="82" t="s">
        <v>5098</v>
      </c>
    </row>
    <row r="2440" spans="1:5" ht="13.5" customHeight="1">
      <c r="A2440" s="82" t="s">
        <v>4995</v>
      </c>
      <c r="B2440" s="82" t="s">
        <v>2546</v>
      </c>
      <c r="C2440" s="82" t="s">
        <v>5087</v>
      </c>
      <c r="D2440" s="82" t="s">
        <v>2570</v>
      </c>
      <c r="E2440" s="82" t="s">
        <v>5099</v>
      </c>
    </row>
    <row r="2441" spans="1:5" ht="13.5" customHeight="1">
      <c r="A2441" s="82" t="s">
        <v>4995</v>
      </c>
      <c r="B2441" s="82" t="s">
        <v>2546</v>
      </c>
      <c r="C2441" s="82" t="s">
        <v>5087</v>
      </c>
      <c r="D2441" s="82" t="s">
        <v>2572</v>
      </c>
      <c r="E2441" s="82" t="s">
        <v>5100</v>
      </c>
    </row>
    <row r="2442" spans="1:5" ht="13.5" customHeight="1">
      <c r="A2442" s="82" t="s">
        <v>4995</v>
      </c>
      <c r="B2442" s="82" t="s">
        <v>2546</v>
      </c>
      <c r="C2442" s="82" t="s">
        <v>5087</v>
      </c>
      <c r="D2442" s="82" t="s">
        <v>2574</v>
      </c>
      <c r="E2442" s="82" t="s">
        <v>5101</v>
      </c>
    </row>
    <row r="2443" spans="1:5" ht="13.5" customHeight="1">
      <c r="A2443" s="82" t="s">
        <v>4995</v>
      </c>
      <c r="B2443" s="82" t="s">
        <v>2546</v>
      </c>
      <c r="C2443" s="82" t="s">
        <v>5087</v>
      </c>
      <c r="D2443" s="82" t="s">
        <v>2576</v>
      </c>
      <c r="E2443" s="82" t="s">
        <v>5102</v>
      </c>
    </row>
    <row r="2444" spans="1:5" ht="13.5" customHeight="1">
      <c r="A2444" s="82" t="s">
        <v>4995</v>
      </c>
      <c r="B2444" s="82" t="s">
        <v>2546</v>
      </c>
      <c r="C2444" s="82" t="s">
        <v>5087</v>
      </c>
      <c r="D2444" s="82" t="s">
        <v>635</v>
      </c>
      <c r="E2444" s="82" t="s">
        <v>5103</v>
      </c>
    </row>
    <row r="2445" spans="1:5" ht="13.5" customHeight="1">
      <c r="A2445" s="82" t="s">
        <v>4995</v>
      </c>
      <c r="B2445" s="82" t="s">
        <v>2546</v>
      </c>
      <c r="C2445" s="82" t="s">
        <v>5087</v>
      </c>
      <c r="D2445" s="82" t="s">
        <v>2579</v>
      </c>
      <c r="E2445" s="82" t="s">
        <v>5104</v>
      </c>
    </row>
    <row r="2446" spans="1:5" ht="13.5" customHeight="1">
      <c r="A2446" s="82" t="s">
        <v>4995</v>
      </c>
      <c r="B2446" s="82" t="s">
        <v>2546</v>
      </c>
      <c r="C2446" s="82" t="s">
        <v>5087</v>
      </c>
      <c r="D2446" s="82" t="s">
        <v>2581</v>
      </c>
      <c r="E2446" s="82" t="s">
        <v>5105</v>
      </c>
    </row>
    <row r="2447" spans="1:5" ht="13.5" customHeight="1">
      <c r="A2447" s="82" t="s">
        <v>4995</v>
      </c>
      <c r="B2447" s="82" t="s">
        <v>2546</v>
      </c>
      <c r="C2447" s="82" t="s">
        <v>5087</v>
      </c>
      <c r="D2447" s="82" t="s">
        <v>2583</v>
      </c>
      <c r="E2447" s="82" t="s">
        <v>5106</v>
      </c>
    </row>
    <row r="2448" spans="1:5" ht="13.5" customHeight="1">
      <c r="A2448" s="82" t="s">
        <v>4995</v>
      </c>
      <c r="B2448" s="82" t="s">
        <v>2546</v>
      </c>
      <c r="C2448" s="82" t="s">
        <v>5087</v>
      </c>
      <c r="D2448" s="82" t="s">
        <v>2585</v>
      </c>
      <c r="E2448" s="82" t="s">
        <v>5107</v>
      </c>
    </row>
    <row r="2449" spans="1:5" ht="13.5" customHeight="1">
      <c r="A2449" s="82" t="s">
        <v>4995</v>
      </c>
      <c r="B2449" s="82" t="s">
        <v>2546</v>
      </c>
      <c r="C2449" s="82" t="s">
        <v>5108</v>
      </c>
      <c r="D2449" s="82" t="s">
        <v>2548</v>
      </c>
      <c r="E2449" s="82" t="s">
        <v>5109</v>
      </c>
    </row>
    <row r="2450" spans="1:5" ht="13.5" customHeight="1">
      <c r="A2450" s="82" t="s">
        <v>4995</v>
      </c>
      <c r="B2450" s="82" t="s">
        <v>2546</v>
      </c>
      <c r="C2450" s="82" t="s">
        <v>5108</v>
      </c>
      <c r="D2450" s="82" t="s">
        <v>2550</v>
      </c>
      <c r="E2450" s="82" t="s">
        <v>5110</v>
      </c>
    </row>
    <row r="2451" spans="1:5" ht="13.5" customHeight="1">
      <c r="A2451" s="82" t="s">
        <v>4995</v>
      </c>
      <c r="B2451" s="82" t="s">
        <v>2546</v>
      </c>
      <c r="C2451" s="82" t="s">
        <v>5108</v>
      </c>
      <c r="D2451" s="82" t="s">
        <v>2552</v>
      </c>
      <c r="E2451" s="82" t="s">
        <v>5111</v>
      </c>
    </row>
    <row r="2452" spans="1:5" ht="13.5" customHeight="1">
      <c r="A2452" s="82" t="s">
        <v>4995</v>
      </c>
      <c r="B2452" s="82" t="s">
        <v>2546</v>
      </c>
      <c r="C2452" s="82" t="s">
        <v>5108</v>
      </c>
      <c r="D2452" s="82" t="s">
        <v>2554</v>
      </c>
      <c r="E2452" s="82" t="s">
        <v>5112</v>
      </c>
    </row>
    <row r="2453" spans="1:5" ht="13.5" customHeight="1">
      <c r="A2453" s="82" t="s">
        <v>4995</v>
      </c>
      <c r="B2453" s="82" t="s">
        <v>2546</v>
      </c>
      <c r="C2453" s="82" t="s">
        <v>5108</v>
      </c>
      <c r="D2453" s="82" t="s">
        <v>2556</v>
      </c>
      <c r="E2453" s="82" t="s">
        <v>5113</v>
      </c>
    </row>
    <row r="2454" spans="1:5" ht="13.5" customHeight="1">
      <c r="A2454" s="82" t="s">
        <v>4995</v>
      </c>
      <c r="B2454" s="82" t="s">
        <v>2546</v>
      </c>
      <c r="C2454" s="82" t="s">
        <v>5108</v>
      </c>
      <c r="D2454" s="82" t="s">
        <v>2558</v>
      </c>
      <c r="E2454" s="82" t="s">
        <v>5114</v>
      </c>
    </row>
    <row r="2455" spans="1:5" ht="13.5" customHeight="1">
      <c r="A2455" s="82" t="s">
        <v>4995</v>
      </c>
      <c r="B2455" s="82" t="s">
        <v>2546</v>
      </c>
      <c r="C2455" s="82" t="s">
        <v>5108</v>
      </c>
      <c r="D2455" s="82" t="s">
        <v>2568</v>
      </c>
      <c r="E2455" s="82" t="s">
        <v>5115</v>
      </c>
    </row>
    <row r="2456" spans="1:5" ht="13.5" customHeight="1">
      <c r="A2456" s="82" t="s">
        <v>4995</v>
      </c>
      <c r="B2456" s="82" t="s">
        <v>2546</v>
      </c>
      <c r="C2456" s="82" t="s">
        <v>5108</v>
      </c>
      <c r="D2456" s="82" t="s">
        <v>2570</v>
      </c>
      <c r="E2456" s="82" t="s">
        <v>5116</v>
      </c>
    </row>
    <row r="2457" spans="1:5" ht="13.5" customHeight="1">
      <c r="A2457" s="82" t="s">
        <v>4995</v>
      </c>
      <c r="B2457" s="82" t="s">
        <v>2546</v>
      </c>
      <c r="C2457" s="82" t="s">
        <v>5108</v>
      </c>
      <c r="D2457" s="82" t="s">
        <v>2574</v>
      </c>
      <c r="E2457" s="82" t="s">
        <v>5117</v>
      </c>
    </row>
    <row r="2458" spans="1:5" ht="13.5" customHeight="1">
      <c r="A2458" s="82" t="s">
        <v>4995</v>
      </c>
      <c r="B2458" s="82" t="s">
        <v>2546</v>
      </c>
      <c r="C2458" s="82" t="s">
        <v>5108</v>
      </c>
      <c r="D2458" s="82" t="s">
        <v>2576</v>
      </c>
      <c r="E2458" s="82" t="s">
        <v>5118</v>
      </c>
    </row>
    <row r="2459" spans="1:5" ht="13.5" customHeight="1">
      <c r="A2459" s="82" t="s">
        <v>4995</v>
      </c>
      <c r="B2459" s="82" t="s">
        <v>2546</v>
      </c>
      <c r="C2459" s="82" t="s">
        <v>5108</v>
      </c>
      <c r="D2459" s="82" t="s">
        <v>635</v>
      </c>
      <c r="E2459" s="82" t="s">
        <v>5119</v>
      </c>
    </row>
    <row r="2460" spans="1:5" ht="13.5" customHeight="1">
      <c r="A2460" s="82" t="s">
        <v>4995</v>
      </c>
      <c r="B2460" s="82" t="s">
        <v>2546</v>
      </c>
      <c r="C2460" s="82" t="s">
        <v>5108</v>
      </c>
      <c r="D2460" s="82" t="s">
        <v>2579</v>
      </c>
      <c r="E2460" s="82" t="s">
        <v>5120</v>
      </c>
    </row>
    <row r="2461" spans="1:5" ht="13.5" customHeight="1">
      <c r="A2461" s="82" t="s">
        <v>4995</v>
      </c>
      <c r="B2461" s="82" t="s">
        <v>2546</v>
      </c>
      <c r="C2461" s="82" t="s">
        <v>5108</v>
      </c>
      <c r="D2461" s="82" t="s">
        <v>2581</v>
      </c>
      <c r="E2461" s="82" t="s">
        <v>5121</v>
      </c>
    </row>
    <row r="2462" spans="1:5" ht="13.5" customHeight="1">
      <c r="A2462" s="82" t="s">
        <v>4995</v>
      </c>
      <c r="B2462" s="82" t="s">
        <v>2546</v>
      </c>
      <c r="C2462" s="82" t="s">
        <v>5108</v>
      </c>
      <c r="D2462" s="82" t="s">
        <v>2583</v>
      </c>
      <c r="E2462" s="82" t="s">
        <v>5122</v>
      </c>
    </row>
    <row r="2463" spans="1:5" ht="13.5" customHeight="1">
      <c r="A2463" s="82" t="s">
        <v>4995</v>
      </c>
      <c r="B2463" s="82" t="s">
        <v>2546</v>
      </c>
      <c r="C2463" s="82" t="s">
        <v>5108</v>
      </c>
      <c r="D2463" s="82" t="s">
        <v>2585</v>
      </c>
      <c r="E2463" s="82" t="s">
        <v>5123</v>
      </c>
    </row>
    <row r="2464" spans="1:5" ht="13.5" customHeight="1">
      <c r="A2464" s="82" t="s">
        <v>4995</v>
      </c>
      <c r="B2464" s="82" t="s">
        <v>2546</v>
      </c>
      <c r="C2464" s="82" t="s">
        <v>5124</v>
      </c>
      <c r="D2464" s="82" t="s">
        <v>2550</v>
      </c>
      <c r="E2464" s="82" t="s">
        <v>5125</v>
      </c>
    </row>
    <row r="2465" spans="1:5" ht="13.5" customHeight="1">
      <c r="A2465" s="82" t="s">
        <v>4995</v>
      </c>
      <c r="B2465" s="82" t="s">
        <v>2546</v>
      </c>
      <c r="C2465" s="82" t="s">
        <v>5124</v>
      </c>
      <c r="D2465" s="82" t="s">
        <v>2552</v>
      </c>
      <c r="E2465" s="82" t="s">
        <v>5126</v>
      </c>
    </row>
    <row r="2466" spans="1:5" ht="13.5" customHeight="1">
      <c r="A2466" s="82" t="s">
        <v>4995</v>
      </c>
      <c r="B2466" s="82" t="s">
        <v>2546</v>
      </c>
      <c r="C2466" s="82" t="s">
        <v>5124</v>
      </c>
      <c r="D2466" s="82" t="s">
        <v>2554</v>
      </c>
      <c r="E2466" s="82" t="s">
        <v>5127</v>
      </c>
    </row>
    <row r="2467" spans="1:5" ht="13.5" customHeight="1">
      <c r="A2467" s="82" t="s">
        <v>4995</v>
      </c>
      <c r="B2467" s="82" t="s">
        <v>2546</v>
      </c>
      <c r="C2467" s="82" t="s">
        <v>5124</v>
      </c>
      <c r="D2467" s="82" t="s">
        <v>2556</v>
      </c>
      <c r="E2467" s="82" t="s">
        <v>5128</v>
      </c>
    </row>
    <row r="2468" spans="1:5" ht="13.5" customHeight="1">
      <c r="A2468" s="82" t="s">
        <v>4995</v>
      </c>
      <c r="B2468" s="82" t="s">
        <v>2546</v>
      </c>
      <c r="C2468" s="82" t="s">
        <v>5124</v>
      </c>
      <c r="D2468" s="82" t="s">
        <v>2558</v>
      </c>
      <c r="E2468" s="82" t="s">
        <v>5129</v>
      </c>
    </row>
    <row r="2469" spans="1:5" ht="13.5" customHeight="1">
      <c r="A2469" s="82" t="s">
        <v>4995</v>
      </c>
      <c r="B2469" s="82" t="s">
        <v>2546</v>
      </c>
      <c r="C2469" s="82" t="s">
        <v>5124</v>
      </c>
      <c r="D2469" s="82" t="s">
        <v>2560</v>
      </c>
      <c r="E2469" s="82" t="s">
        <v>5130</v>
      </c>
    </row>
    <row r="2470" spans="1:5" ht="13.5" customHeight="1">
      <c r="A2470" s="82" t="s">
        <v>4995</v>
      </c>
      <c r="B2470" s="82" t="s">
        <v>2546</v>
      </c>
      <c r="C2470" s="82" t="s">
        <v>5124</v>
      </c>
      <c r="D2470" s="82" t="s">
        <v>2562</v>
      </c>
      <c r="E2470" s="82" t="s">
        <v>5131</v>
      </c>
    </row>
    <row r="2471" spans="1:5" ht="13.5" customHeight="1">
      <c r="A2471" s="82" t="s">
        <v>4995</v>
      </c>
      <c r="B2471" s="82" t="s">
        <v>2546</v>
      </c>
      <c r="C2471" s="82" t="s">
        <v>5124</v>
      </c>
      <c r="D2471" s="82" t="s">
        <v>2566</v>
      </c>
      <c r="E2471" s="82" t="s">
        <v>5132</v>
      </c>
    </row>
    <row r="2472" spans="1:5" ht="13.5" customHeight="1">
      <c r="A2472" s="82" t="s">
        <v>4995</v>
      </c>
      <c r="B2472" s="82" t="s">
        <v>2546</v>
      </c>
      <c r="C2472" s="82" t="s">
        <v>5124</v>
      </c>
      <c r="D2472" s="82" t="s">
        <v>2568</v>
      </c>
      <c r="E2472" s="82" t="s">
        <v>5133</v>
      </c>
    </row>
    <row r="2473" spans="1:5" ht="13.5" customHeight="1">
      <c r="A2473" s="82" t="s">
        <v>4995</v>
      </c>
      <c r="B2473" s="82" t="s">
        <v>2546</v>
      </c>
      <c r="C2473" s="82" t="s">
        <v>5124</v>
      </c>
      <c r="D2473" s="82" t="s">
        <v>2570</v>
      </c>
      <c r="E2473" s="82" t="s">
        <v>5134</v>
      </c>
    </row>
    <row r="2474" spans="1:5" ht="13.5" customHeight="1">
      <c r="A2474" s="82" t="s">
        <v>4995</v>
      </c>
      <c r="B2474" s="82" t="s">
        <v>2546</v>
      </c>
      <c r="C2474" s="82" t="s">
        <v>5124</v>
      </c>
      <c r="D2474" s="82" t="s">
        <v>2572</v>
      </c>
      <c r="E2474" s="82" t="s">
        <v>5135</v>
      </c>
    </row>
    <row r="2475" spans="1:5" ht="13.5" customHeight="1">
      <c r="A2475" s="82" t="s">
        <v>4995</v>
      </c>
      <c r="B2475" s="82" t="s">
        <v>2546</v>
      </c>
      <c r="C2475" s="82" t="s">
        <v>5124</v>
      </c>
      <c r="D2475" s="82" t="s">
        <v>2574</v>
      </c>
      <c r="E2475" s="82" t="s">
        <v>5136</v>
      </c>
    </row>
    <row r="2476" spans="1:5" ht="13.5" customHeight="1">
      <c r="A2476" s="82" t="s">
        <v>4995</v>
      </c>
      <c r="B2476" s="82" t="s">
        <v>2546</v>
      </c>
      <c r="C2476" s="82" t="s">
        <v>5124</v>
      </c>
      <c r="D2476" s="82" t="s">
        <v>2576</v>
      </c>
      <c r="E2476" s="82" t="s">
        <v>5137</v>
      </c>
    </row>
    <row r="2477" spans="1:5" ht="13.5" customHeight="1">
      <c r="A2477" s="82" t="s">
        <v>4995</v>
      </c>
      <c r="B2477" s="82" t="s">
        <v>2546</v>
      </c>
      <c r="C2477" s="82" t="s">
        <v>5124</v>
      </c>
      <c r="D2477" s="82" t="s">
        <v>635</v>
      </c>
      <c r="E2477" s="82" t="s">
        <v>5138</v>
      </c>
    </row>
    <row r="2478" spans="1:5" ht="13.5" customHeight="1">
      <c r="A2478" s="82" t="s">
        <v>4995</v>
      </c>
      <c r="B2478" s="82" t="s">
        <v>2546</v>
      </c>
      <c r="C2478" s="82" t="s">
        <v>5124</v>
      </c>
      <c r="D2478" s="82" t="s">
        <v>2579</v>
      </c>
      <c r="E2478" s="82" t="s">
        <v>5139</v>
      </c>
    </row>
    <row r="2479" spans="1:5" ht="13.5" customHeight="1">
      <c r="A2479" s="82" t="s">
        <v>4995</v>
      </c>
      <c r="B2479" s="82" t="s">
        <v>2546</v>
      </c>
      <c r="C2479" s="82" t="s">
        <v>5124</v>
      </c>
      <c r="D2479" s="82" t="s">
        <v>2581</v>
      </c>
      <c r="E2479" s="82" t="s">
        <v>5140</v>
      </c>
    </row>
    <row r="2480" spans="1:5" ht="13.5" customHeight="1">
      <c r="A2480" s="82" t="s">
        <v>4995</v>
      </c>
      <c r="B2480" s="82" t="s">
        <v>2546</v>
      </c>
      <c r="C2480" s="82" t="s">
        <v>5124</v>
      </c>
      <c r="D2480" s="82" t="s">
        <v>2585</v>
      </c>
      <c r="E2480" s="82" t="s">
        <v>5141</v>
      </c>
    </row>
    <row r="2481" spans="1:5" ht="13.5" customHeight="1">
      <c r="A2481" s="82" t="s">
        <v>4995</v>
      </c>
      <c r="B2481" s="82" t="s">
        <v>2546</v>
      </c>
      <c r="C2481" s="82" t="s">
        <v>5142</v>
      </c>
      <c r="D2481" s="82" t="s">
        <v>2548</v>
      </c>
      <c r="E2481" s="82" t="s">
        <v>5143</v>
      </c>
    </row>
    <row r="2482" spans="1:5" ht="13.5" customHeight="1">
      <c r="A2482" s="82" t="s">
        <v>4995</v>
      </c>
      <c r="B2482" s="82" t="s">
        <v>2546</v>
      </c>
      <c r="C2482" s="82" t="s">
        <v>5142</v>
      </c>
      <c r="D2482" s="82" t="s">
        <v>2550</v>
      </c>
      <c r="E2482" s="82" t="s">
        <v>5144</v>
      </c>
    </row>
    <row r="2483" spans="1:5" ht="13.5" customHeight="1">
      <c r="A2483" s="82" t="s">
        <v>4995</v>
      </c>
      <c r="B2483" s="82" t="s">
        <v>2546</v>
      </c>
      <c r="C2483" s="82" t="s">
        <v>5142</v>
      </c>
      <c r="D2483" s="82" t="s">
        <v>2552</v>
      </c>
      <c r="E2483" s="82" t="s">
        <v>5145</v>
      </c>
    </row>
    <row r="2484" spans="1:5" ht="13.5" customHeight="1">
      <c r="A2484" s="82" t="s">
        <v>4995</v>
      </c>
      <c r="B2484" s="82" t="s">
        <v>2546</v>
      </c>
      <c r="C2484" s="82" t="s">
        <v>5142</v>
      </c>
      <c r="D2484" s="82" t="s">
        <v>2554</v>
      </c>
      <c r="E2484" s="82" t="s">
        <v>5146</v>
      </c>
    </row>
    <row r="2485" spans="1:5" ht="13.5" customHeight="1">
      <c r="A2485" s="82" t="s">
        <v>4995</v>
      </c>
      <c r="B2485" s="82" t="s">
        <v>2546</v>
      </c>
      <c r="C2485" s="82" t="s">
        <v>5142</v>
      </c>
      <c r="D2485" s="82" t="s">
        <v>2556</v>
      </c>
      <c r="E2485" s="82" t="s">
        <v>5147</v>
      </c>
    </row>
    <row r="2486" spans="1:5" ht="13.5" customHeight="1">
      <c r="A2486" s="82" t="s">
        <v>4995</v>
      </c>
      <c r="B2486" s="82" t="s">
        <v>2546</v>
      </c>
      <c r="C2486" s="82" t="s">
        <v>5142</v>
      </c>
      <c r="D2486" s="82" t="s">
        <v>2558</v>
      </c>
      <c r="E2486" s="82" t="s">
        <v>5148</v>
      </c>
    </row>
    <row r="2487" spans="1:5" ht="13.5" customHeight="1">
      <c r="A2487" s="82" t="s">
        <v>4995</v>
      </c>
      <c r="B2487" s="82" t="s">
        <v>2546</v>
      </c>
      <c r="C2487" s="82" t="s">
        <v>5142</v>
      </c>
      <c r="D2487" s="82" t="s">
        <v>2560</v>
      </c>
      <c r="E2487" s="82" t="s">
        <v>5149</v>
      </c>
    </row>
    <row r="2488" spans="1:5" ht="13.5" customHeight="1">
      <c r="A2488" s="82" t="s">
        <v>4995</v>
      </c>
      <c r="B2488" s="82" t="s">
        <v>2546</v>
      </c>
      <c r="C2488" s="82" t="s">
        <v>5142</v>
      </c>
      <c r="D2488" s="82" t="s">
        <v>2562</v>
      </c>
      <c r="E2488" s="82" t="s">
        <v>5150</v>
      </c>
    </row>
    <row r="2489" spans="1:5" ht="13.5" customHeight="1">
      <c r="A2489" s="82" t="s">
        <v>4995</v>
      </c>
      <c r="B2489" s="82" t="s">
        <v>2546</v>
      </c>
      <c r="C2489" s="82" t="s">
        <v>5142</v>
      </c>
      <c r="D2489" s="82" t="s">
        <v>2564</v>
      </c>
      <c r="E2489" s="82" t="s">
        <v>5151</v>
      </c>
    </row>
    <row r="2490" spans="1:5" ht="13.5" customHeight="1">
      <c r="A2490" s="82" t="s">
        <v>4995</v>
      </c>
      <c r="B2490" s="82" t="s">
        <v>2546</v>
      </c>
      <c r="C2490" s="82" t="s">
        <v>5142</v>
      </c>
      <c r="D2490" s="82" t="s">
        <v>2566</v>
      </c>
      <c r="E2490" s="82" t="s">
        <v>5152</v>
      </c>
    </row>
    <row r="2491" spans="1:5" ht="13.5" customHeight="1">
      <c r="A2491" s="82" t="s">
        <v>4995</v>
      </c>
      <c r="B2491" s="82" t="s">
        <v>2546</v>
      </c>
      <c r="C2491" s="82" t="s">
        <v>5142</v>
      </c>
      <c r="D2491" s="82" t="s">
        <v>2568</v>
      </c>
      <c r="E2491" s="82" t="s">
        <v>5153</v>
      </c>
    </row>
    <row r="2492" spans="1:5" ht="13.5" customHeight="1">
      <c r="A2492" s="82" t="s">
        <v>4995</v>
      </c>
      <c r="B2492" s="82" t="s">
        <v>2546</v>
      </c>
      <c r="C2492" s="82" t="s">
        <v>5142</v>
      </c>
      <c r="D2492" s="82" t="s">
        <v>2570</v>
      </c>
      <c r="E2492" s="82" t="s">
        <v>5154</v>
      </c>
    </row>
    <row r="2493" spans="1:5" ht="13.5" customHeight="1">
      <c r="A2493" s="82" t="s">
        <v>4995</v>
      </c>
      <c r="B2493" s="82" t="s">
        <v>2546</v>
      </c>
      <c r="C2493" s="82" t="s">
        <v>5142</v>
      </c>
      <c r="D2493" s="82" t="s">
        <v>2572</v>
      </c>
      <c r="E2493" s="82" t="s">
        <v>5155</v>
      </c>
    </row>
    <row r="2494" spans="1:5" ht="13.5" customHeight="1">
      <c r="A2494" s="82" t="s">
        <v>4995</v>
      </c>
      <c r="B2494" s="82" t="s">
        <v>2546</v>
      </c>
      <c r="C2494" s="82" t="s">
        <v>5142</v>
      </c>
      <c r="D2494" s="82" t="s">
        <v>2574</v>
      </c>
      <c r="E2494" s="82" t="s">
        <v>5156</v>
      </c>
    </row>
    <row r="2495" spans="1:5" ht="13.5" customHeight="1">
      <c r="A2495" s="82" t="s">
        <v>4995</v>
      </c>
      <c r="B2495" s="82" t="s">
        <v>2546</v>
      </c>
      <c r="C2495" s="82" t="s">
        <v>5142</v>
      </c>
      <c r="D2495" s="82" t="s">
        <v>2576</v>
      </c>
      <c r="E2495" s="82" t="s">
        <v>5157</v>
      </c>
    </row>
    <row r="2496" spans="1:5" ht="13.5" customHeight="1">
      <c r="A2496" s="82" t="s">
        <v>4995</v>
      </c>
      <c r="B2496" s="82" t="s">
        <v>2546</v>
      </c>
      <c r="C2496" s="82" t="s">
        <v>5142</v>
      </c>
      <c r="D2496" s="82" t="s">
        <v>635</v>
      </c>
      <c r="E2496" s="82" t="s">
        <v>5158</v>
      </c>
    </row>
    <row r="2497" spans="1:5" ht="13.5" customHeight="1">
      <c r="A2497" s="82" t="s">
        <v>4995</v>
      </c>
      <c r="B2497" s="82" t="s">
        <v>2546</v>
      </c>
      <c r="C2497" s="82" t="s">
        <v>5142</v>
      </c>
      <c r="D2497" s="82" t="s">
        <v>2579</v>
      </c>
      <c r="E2497" s="82" t="s">
        <v>5159</v>
      </c>
    </row>
    <row r="2498" spans="1:5" ht="13.5" customHeight="1">
      <c r="A2498" s="82" t="s">
        <v>4995</v>
      </c>
      <c r="B2498" s="82" t="s">
        <v>2546</v>
      </c>
      <c r="C2498" s="82" t="s">
        <v>5142</v>
      </c>
      <c r="D2498" s="82" t="s">
        <v>2581</v>
      </c>
      <c r="E2498" s="82" t="s">
        <v>5160</v>
      </c>
    </row>
    <row r="2499" spans="1:5" ht="13.5" customHeight="1">
      <c r="A2499" s="82" t="s">
        <v>4995</v>
      </c>
      <c r="B2499" s="82" t="s">
        <v>2546</v>
      </c>
      <c r="C2499" s="82" t="s">
        <v>5142</v>
      </c>
      <c r="D2499" s="82" t="s">
        <v>2583</v>
      </c>
      <c r="E2499" s="82" t="s">
        <v>5161</v>
      </c>
    </row>
    <row r="2500" spans="1:5" ht="13.5" customHeight="1">
      <c r="A2500" s="82" t="s">
        <v>4995</v>
      </c>
      <c r="B2500" s="82" t="s">
        <v>2546</v>
      </c>
      <c r="C2500" s="82" t="s">
        <v>5142</v>
      </c>
      <c r="D2500" s="82" t="s">
        <v>2585</v>
      </c>
      <c r="E2500" s="82" t="s">
        <v>5162</v>
      </c>
    </row>
    <row r="2501" spans="1:5" ht="13.5" customHeight="1">
      <c r="A2501" s="82" t="s">
        <v>4995</v>
      </c>
      <c r="B2501" s="82" t="s">
        <v>2546</v>
      </c>
      <c r="C2501" s="82" t="s">
        <v>3456</v>
      </c>
      <c r="D2501" s="82" t="s">
        <v>2548</v>
      </c>
      <c r="E2501" s="82" t="s">
        <v>5163</v>
      </c>
    </row>
    <row r="2502" spans="1:5" ht="13.5" customHeight="1">
      <c r="A2502" s="82" t="s">
        <v>4995</v>
      </c>
      <c r="B2502" s="82" t="s">
        <v>2546</v>
      </c>
      <c r="C2502" s="82" t="s">
        <v>3456</v>
      </c>
      <c r="D2502" s="82" t="s">
        <v>2550</v>
      </c>
      <c r="E2502" s="82" t="s">
        <v>5164</v>
      </c>
    </row>
    <row r="2503" spans="1:5" ht="13.5" customHeight="1">
      <c r="A2503" s="82" t="s">
        <v>4995</v>
      </c>
      <c r="B2503" s="82" t="s">
        <v>2546</v>
      </c>
      <c r="C2503" s="82" t="s">
        <v>3456</v>
      </c>
      <c r="D2503" s="82" t="s">
        <v>2552</v>
      </c>
      <c r="E2503" s="82" t="s">
        <v>5165</v>
      </c>
    </row>
    <row r="2504" spans="1:5" ht="13.5" customHeight="1">
      <c r="A2504" s="82" t="s">
        <v>4995</v>
      </c>
      <c r="B2504" s="82" t="s">
        <v>2546</v>
      </c>
      <c r="C2504" s="82" t="s">
        <v>3456</v>
      </c>
      <c r="D2504" s="82" t="s">
        <v>2554</v>
      </c>
      <c r="E2504" s="82" t="s">
        <v>5166</v>
      </c>
    </row>
    <row r="2505" spans="1:5" ht="13.5" customHeight="1">
      <c r="A2505" s="82" t="s">
        <v>4995</v>
      </c>
      <c r="B2505" s="82" t="s">
        <v>2546</v>
      </c>
      <c r="C2505" s="82" t="s">
        <v>3456</v>
      </c>
      <c r="D2505" s="82" t="s">
        <v>2556</v>
      </c>
      <c r="E2505" s="82" t="s">
        <v>5167</v>
      </c>
    </row>
    <row r="2506" spans="1:5" ht="13.5" customHeight="1">
      <c r="A2506" s="82" t="s">
        <v>4995</v>
      </c>
      <c r="B2506" s="82" t="s">
        <v>2546</v>
      </c>
      <c r="C2506" s="82" t="s">
        <v>3456</v>
      </c>
      <c r="D2506" s="82" t="s">
        <v>2558</v>
      </c>
      <c r="E2506" s="82" t="s">
        <v>5168</v>
      </c>
    </row>
    <row r="2507" spans="1:5" ht="13.5" customHeight="1">
      <c r="A2507" s="82" t="s">
        <v>4995</v>
      </c>
      <c r="B2507" s="82" t="s">
        <v>2546</v>
      </c>
      <c r="C2507" s="82" t="s">
        <v>3456</v>
      </c>
      <c r="D2507" s="82" t="s">
        <v>2560</v>
      </c>
      <c r="E2507" s="82" t="s">
        <v>5169</v>
      </c>
    </row>
    <row r="2508" spans="1:5" ht="13.5" customHeight="1">
      <c r="A2508" s="82" t="s">
        <v>4995</v>
      </c>
      <c r="B2508" s="82" t="s">
        <v>2546</v>
      </c>
      <c r="C2508" s="82" t="s">
        <v>3456</v>
      </c>
      <c r="D2508" s="82" t="s">
        <v>2562</v>
      </c>
      <c r="E2508" s="82" t="s">
        <v>5170</v>
      </c>
    </row>
    <row r="2509" spans="1:5" ht="13.5" customHeight="1">
      <c r="A2509" s="82" t="s">
        <v>4995</v>
      </c>
      <c r="B2509" s="82" t="s">
        <v>2546</v>
      </c>
      <c r="C2509" s="82" t="s">
        <v>3456</v>
      </c>
      <c r="D2509" s="82" t="s">
        <v>2564</v>
      </c>
      <c r="E2509" s="82" t="s">
        <v>5171</v>
      </c>
    </row>
    <row r="2510" spans="1:5" ht="13.5" customHeight="1">
      <c r="A2510" s="82" t="s">
        <v>4995</v>
      </c>
      <c r="B2510" s="82" t="s">
        <v>2546</v>
      </c>
      <c r="C2510" s="82" t="s">
        <v>3456</v>
      </c>
      <c r="D2510" s="82" t="s">
        <v>2566</v>
      </c>
      <c r="E2510" s="82" t="s">
        <v>5172</v>
      </c>
    </row>
    <row r="2511" spans="1:5" ht="13.5" customHeight="1">
      <c r="A2511" s="82" t="s">
        <v>4995</v>
      </c>
      <c r="B2511" s="82" t="s">
        <v>2546</v>
      </c>
      <c r="C2511" s="82" t="s">
        <v>3456</v>
      </c>
      <c r="D2511" s="82" t="s">
        <v>2568</v>
      </c>
      <c r="E2511" s="82" t="s">
        <v>5173</v>
      </c>
    </row>
    <row r="2512" spans="1:5" ht="13.5" customHeight="1">
      <c r="A2512" s="82" t="s">
        <v>4995</v>
      </c>
      <c r="B2512" s="82" t="s">
        <v>2546</v>
      </c>
      <c r="C2512" s="82" t="s">
        <v>3456</v>
      </c>
      <c r="D2512" s="82" t="s">
        <v>2570</v>
      </c>
      <c r="E2512" s="82" t="s">
        <v>5174</v>
      </c>
    </row>
    <row r="2513" spans="1:5" ht="13.5" customHeight="1">
      <c r="A2513" s="82" t="s">
        <v>4995</v>
      </c>
      <c r="B2513" s="82" t="s">
        <v>2546</v>
      </c>
      <c r="C2513" s="82" t="s">
        <v>3456</v>
      </c>
      <c r="D2513" s="82" t="s">
        <v>2572</v>
      </c>
      <c r="E2513" s="82" t="s">
        <v>5175</v>
      </c>
    </row>
    <row r="2514" spans="1:5" ht="13.5" customHeight="1">
      <c r="A2514" s="82" t="s">
        <v>4995</v>
      </c>
      <c r="B2514" s="82" t="s">
        <v>2546</v>
      </c>
      <c r="C2514" s="82" t="s">
        <v>3456</v>
      </c>
      <c r="D2514" s="82" t="s">
        <v>2574</v>
      </c>
      <c r="E2514" s="82" t="s">
        <v>5176</v>
      </c>
    </row>
    <row r="2515" spans="1:5" ht="13.5" customHeight="1">
      <c r="A2515" s="82" t="s">
        <v>4995</v>
      </c>
      <c r="B2515" s="82" t="s">
        <v>5029</v>
      </c>
      <c r="C2515" s="82" t="s">
        <v>3454</v>
      </c>
      <c r="D2515" s="82" t="s">
        <v>2667</v>
      </c>
      <c r="E2515" s="82" t="s">
        <v>5177</v>
      </c>
    </row>
    <row r="2516" spans="1:5" ht="13.5" customHeight="1">
      <c r="A2516" s="82" t="s">
        <v>4995</v>
      </c>
      <c r="B2516" s="82" t="s">
        <v>2546</v>
      </c>
      <c r="C2516" s="82" t="s">
        <v>3456</v>
      </c>
      <c r="D2516" s="82" t="s">
        <v>635</v>
      </c>
      <c r="E2516" s="82" t="s">
        <v>5178</v>
      </c>
    </row>
    <row r="2517" spans="1:5" ht="13.5" customHeight="1">
      <c r="A2517" s="82" t="s">
        <v>4995</v>
      </c>
      <c r="B2517" s="82" t="s">
        <v>2546</v>
      </c>
      <c r="C2517" s="82" t="s">
        <v>3456</v>
      </c>
      <c r="D2517" s="82" t="s">
        <v>2579</v>
      </c>
      <c r="E2517" s="82" t="s">
        <v>5179</v>
      </c>
    </row>
    <row r="2518" spans="1:5" ht="13.5" customHeight="1">
      <c r="A2518" s="82" t="s">
        <v>4995</v>
      </c>
      <c r="B2518" s="82" t="s">
        <v>2546</v>
      </c>
      <c r="C2518" s="82" t="s">
        <v>3456</v>
      </c>
      <c r="D2518" s="82" t="s">
        <v>2672</v>
      </c>
      <c r="E2518" s="82" t="s">
        <v>5180</v>
      </c>
    </row>
    <row r="2519" spans="1:5" ht="13.5" customHeight="1">
      <c r="A2519" s="82" t="s">
        <v>4995</v>
      </c>
      <c r="B2519" s="82" t="s">
        <v>2546</v>
      </c>
      <c r="C2519" s="82" t="s">
        <v>3456</v>
      </c>
      <c r="D2519" s="82" t="s">
        <v>2583</v>
      </c>
      <c r="E2519" s="82" t="s">
        <v>5181</v>
      </c>
    </row>
    <row r="2520" spans="1:5" ht="13.5" customHeight="1">
      <c r="A2520" s="82" t="s">
        <v>4995</v>
      </c>
      <c r="B2520" s="82" t="s">
        <v>5029</v>
      </c>
      <c r="C2520" s="82" t="s">
        <v>3454</v>
      </c>
      <c r="D2520" s="82" t="s">
        <v>3476</v>
      </c>
      <c r="E2520" s="82" t="s">
        <v>5182</v>
      </c>
    </row>
    <row r="2521" spans="1:5" ht="13.5" customHeight="1">
      <c r="A2521" s="82" t="s">
        <v>4995</v>
      </c>
      <c r="B2521" s="82" t="s">
        <v>2546</v>
      </c>
      <c r="C2521" s="82" t="s">
        <v>3454</v>
      </c>
      <c r="D2521" s="82" t="s">
        <v>2585</v>
      </c>
      <c r="E2521" s="82" t="s">
        <v>5183</v>
      </c>
    </row>
    <row r="2522" spans="1:5" ht="13.5" customHeight="1">
      <c r="A2522" s="82" t="s">
        <v>4995</v>
      </c>
      <c r="B2522" s="82" t="s">
        <v>2546</v>
      </c>
      <c r="C2522" s="82" t="s">
        <v>635</v>
      </c>
      <c r="D2522" s="82" t="s">
        <v>635</v>
      </c>
      <c r="E2522" s="82" t="s">
        <v>5184</v>
      </c>
    </row>
    <row r="2523" spans="1:5" ht="13.5" customHeight="1">
      <c r="A2523" s="82" t="s">
        <v>4995</v>
      </c>
      <c r="B2523" s="82" t="s">
        <v>5185</v>
      </c>
      <c r="C2523" s="82" t="s">
        <v>5186</v>
      </c>
      <c r="D2523" s="82" t="s">
        <v>2548</v>
      </c>
      <c r="E2523" s="82" t="s">
        <v>5187</v>
      </c>
    </row>
    <row r="2524" spans="1:5" ht="13.5" customHeight="1">
      <c r="A2524" s="82" t="s">
        <v>4995</v>
      </c>
      <c r="B2524" s="82" t="s">
        <v>5185</v>
      </c>
      <c r="C2524" s="82" t="s">
        <v>5186</v>
      </c>
      <c r="D2524" s="82" t="s">
        <v>2550</v>
      </c>
      <c r="E2524" s="82" t="s">
        <v>5188</v>
      </c>
    </row>
    <row r="2525" spans="1:5" ht="13.5" customHeight="1">
      <c r="A2525" s="82" t="s">
        <v>4995</v>
      </c>
      <c r="B2525" s="82" t="s">
        <v>5185</v>
      </c>
      <c r="C2525" s="82" t="s">
        <v>5186</v>
      </c>
      <c r="D2525" s="82" t="s">
        <v>2552</v>
      </c>
      <c r="E2525" s="82" t="s">
        <v>5189</v>
      </c>
    </row>
    <row r="2526" spans="1:5" ht="13.5" customHeight="1">
      <c r="A2526" s="82" t="s">
        <v>4995</v>
      </c>
      <c r="B2526" s="82" t="s">
        <v>5185</v>
      </c>
      <c r="C2526" s="82" t="s">
        <v>5186</v>
      </c>
      <c r="D2526" s="82" t="s">
        <v>2554</v>
      </c>
      <c r="E2526" s="82" t="s">
        <v>5190</v>
      </c>
    </row>
    <row r="2527" spans="1:5" ht="13.5" customHeight="1">
      <c r="A2527" s="82" t="s">
        <v>4995</v>
      </c>
      <c r="B2527" s="82" t="s">
        <v>5185</v>
      </c>
      <c r="C2527" s="82" t="s">
        <v>5186</v>
      </c>
      <c r="D2527" s="82" t="s">
        <v>5191</v>
      </c>
      <c r="E2527" s="82" t="s">
        <v>5192</v>
      </c>
    </row>
    <row r="2528" spans="1:5" ht="13.5" customHeight="1">
      <c r="A2528" s="82" t="s">
        <v>4995</v>
      </c>
      <c r="B2528" s="82" t="s">
        <v>5185</v>
      </c>
      <c r="C2528" s="82" t="s">
        <v>5186</v>
      </c>
      <c r="D2528" s="82" t="s">
        <v>2558</v>
      </c>
      <c r="E2528" s="82" t="s">
        <v>5193</v>
      </c>
    </row>
    <row r="2529" spans="1:5" ht="13.5" customHeight="1">
      <c r="A2529" s="82" t="s">
        <v>4995</v>
      </c>
      <c r="B2529" s="82" t="s">
        <v>5185</v>
      </c>
      <c r="C2529" s="82" t="s">
        <v>5186</v>
      </c>
      <c r="D2529" s="82" t="s">
        <v>2574</v>
      </c>
      <c r="E2529" s="82" t="s">
        <v>5194</v>
      </c>
    </row>
    <row r="2530" spans="1:5" ht="13.5" customHeight="1">
      <c r="A2530" s="82" t="s">
        <v>4995</v>
      </c>
      <c r="B2530" s="82" t="s">
        <v>5185</v>
      </c>
      <c r="C2530" s="82" t="s">
        <v>5186</v>
      </c>
      <c r="D2530" s="82" t="s">
        <v>2568</v>
      </c>
      <c r="E2530" s="82" t="s">
        <v>5195</v>
      </c>
    </row>
    <row r="2531" spans="1:5" ht="13.5" customHeight="1">
      <c r="A2531" s="82" t="s">
        <v>4995</v>
      </c>
      <c r="B2531" s="82" t="s">
        <v>5185</v>
      </c>
      <c r="C2531" s="82" t="s">
        <v>5186</v>
      </c>
      <c r="D2531" s="82" t="s">
        <v>2572</v>
      </c>
      <c r="E2531" s="82" t="s">
        <v>5196</v>
      </c>
    </row>
    <row r="2532" spans="1:5" ht="13.5" customHeight="1">
      <c r="A2532" s="82" t="s">
        <v>4995</v>
      </c>
      <c r="B2532" s="82" t="s">
        <v>5185</v>
      </c>
      <c r="C2532" s="82" t="s">
        <v>5186</v>
      </c>
      <c r="D2532" s="82" t="s">
        <v>2581</v>
      </c>
      <c r="E2532" s="82" t="s">
        <v>5197</v>
      </c>
    </row>
    <row r="2533" spans="1:5" ht="13.5" customHeight="1">
      <c r="A2533" s="82" t="s">
        <v>4995</v>
      </c>
      <c r="B2533" s="82" t="s">
        <v>5185</v>
      </c>
      <c r="C2533" s="82" t="s">
        <v>5186</v>
      </c>
      <c r="D2533" s="82" t="s">
        <v>2576</v>
      </c>
      <c r="E2533" s="82" t="s">
        <v>5198</v>
      </c>
    </row>
    <row r="2534" spans="1:5" ht="13.5" customHeight="1">
      <c r="A2534" s="82" t="s">
        <v>4995</v>
      </c>
      <c r="B2534" s="82" t="s">
        <v>5185</v>
      </c>
      <c r="C2534" s="82" t="s">
        <v>5186</v>
      </c>
      <c r="D2534" s="82" t="s">
        <v>2570</v>
      </c>
      <c r="E2534" s="82" t="s">
        <v>5199</v>
      </c>
    </row>
    <row r="2535" spans="1:5" ht="13.5" customHeight="1">
      <c r="A2535" s="82" t="s">
        <v>4995</v>
      </c>
      <c r="B2535" s="82" t="s">
        <v>5185</v>
      </c>
      <c r="C2535" s="82" t="s">
        <v>5186</v>
      </c>
      <c r="D2535" s="82" t="s">
        <v>635</v>
      </c>
      <c r="E2535" s="82" t="s">
        <v>5200</v>
      </c>
    </row>
    <row r="2536" spans="1:5" ht="13.5" customHeight="1">
      <c r="A2536" s="82" t="s">
        <v>4995</v>
      </c>
      <c r="B2536" s="82" t="s">
        <v>5185</v>
      </c>
      <c r="C2536" s="82" t="s">
        <v>5186</v>
      </c>
      <c r="D2536" s="82" t="s">
        <v>2579</v>
      </c>
      <c r="E2536" s="82" t="s">
        <v>5201</v>
      </c>
    </row>
    <row r="2537" spans="1:5" ht="13.5" customHeight="1">
      <c r="A2537" s="82" t="s">
        <v>4995</v>
      </c>
      <c r="B2537" s="82" t="s">
        <v>5185</v>
      </c>
      <c r="C2537" s="82" t="s">
        <v>5186</v>
      </c>
      <c r="D2537" s="82" t="s">
        <v>2585</v>
      </c>
      <c r="E2537" s="82" t="s">
        <v>5202</v>
      </c>
    </row>
    <row r="2538" spans="1:5" ht="13.5" customHeight="1">
      <c r="A2538" s="82" t="s">
        <v>4995</v>
      </c>
      <c r="B2538" s="82" t="s">
        <v>5185</v>
      </c>
      <c r="C2538" s="82" t="s">
        <v>5203</v>
      </c>
      <c r="D2538" s="82" t="s">
        <v>2548</v>
      </c>
      <c r="E2538" s="82" t="s">
        <v>5204</v>
      </c>
    </row>
    <row r="2539" spans="1:5" ht="13.5" customHeight="1">
      <c r="A2539" s="82" t="s">
        <v>4995</v>
      </c>
      <c r="B2539" s="82" t="s">
        <v>5185</v>
      </c>
      <c r="C2539" s="82" t="s">
        <v>5203</v>
      </c>
      <c r="D2539" s="82" t="s">
        <v>2550</v>
      </c>
      <c r="E2539" s="82" t="s">
        <v>5205</v>
      </c>
    </row>
    <row r="2540" spans="1:5" ht="13.5" customHeight="1">
      <c r="A2540" s="82" t="s">
        <v>4995</v>
      </c>
      <c r="B2540" s="82" t="s">
        <v>5185</v>
      </c>
      <c r="C2540" s="82" t="s">
        <v>5203</v>
      </c>
      <c r="D2540" s="82" t="s">
        <v>2552</v>
      </c>
      <c r="E2540" s="82" t="s">
        <v>5206</v>
      </c>
    </row>
    <row r="2541" spans="1:5" ht="13.5" customHeight="1">
      <c r="A2541" s="82" t="s">
        <v>4995</v>
      </c>
      <c r="B2541" s="82" t="s">
        <v>5185</v>
      </c>
      <c r="C2541" s="82" t="s">
        <v>5203</v>
      </c>
      <c r="D2541" s="82" t="s">
        <v>2554</v>
      </c>
      <c r="E2541" s="82" t="s">
        <v>5207</v>
      </c>
    </row>
    <row r="2542" spans="1:5" ht="13.5" customHeight="1">
      <c r="A2542" s="82" t="s">
        <v>4995</v>
      </c>
      <c r="B2542" s="82" t="s">
        <v>5185</v>
      </c>
      <c r="C2542" s="82" t="s">
        <v>5203</v>
      </c>
      <c r="D2542" s="82" t="s">
        <v>2574</v>
      </c>
      <c r="E2542" s="82" t="s">
        <v>5208</v>
      </c>
    </row>
    <row r="2543" spans="1:5" ht="13.5" customHeight="1">
      <c r="A2543" s="82" t="s">
        <v>4995</v>
      </c>
      <c r="B2543" s="82" t="s">
        <v>5185</v>
      </c>
      <c r="C2543" s="82" t="s">
        <v>5203</v>
      </c>
      <c r="D2543" s="82" t="s">
        <v>2560</v>
      </c>
      <c r="E2543" s="82" t="s">
        <v>5209</v>
      </c>
    </row>
    <row r="2544" spans="1:5" ht="13.5" customHeight="1">
      <c r="A2544" s="82" t="s">
        <v>4995</v>
      </c>
      <c r="B2544" s="82" t="s">
        <v>5185</v>
      </c>
      <c r="C2544" s="82" t="s">
        <v>5203</v>
      </c>
      <c r="D2544" s="82" t="s">
        <v>2562</v>
      </c>
      <c r="E2544" s="82" t="s">
        <v>5210</v>
      </c>
    </row>
    <row r="2545" spans="1:5" ht="13.5" customHeight="1">
      <c r="A2545" s="82" t="s">
        <v>4995</v>
      </c>
      <c r="B2545" s="82" t="s">
        <v>5185</v>
      </c>
      <c r="C2545" s="82" t="s">
        <v>5203</v>
      </c>
      <c r="D2545" s="82" t="s">
        <v>2564</v>
      </c>
      <c r="E2545" s="82" t="s">
        <v>5211</v>
      </c>
    </row>
    <row r="2546" spans="1:5" ht="13.5" customHeight="1">
      <c r="A2546" s="82" t="s">
        <v>4995</v>
      </c>
      <c r="B2546" s="82" t="s">
        <v>5185</v>
      </c>
      <c r="C2546" s="82" t="s">
        <v>5203</v>
      </c>
      <c r="D2546" s="82" t="s">
        <v>2566</v>
      </c>
      <c r="E2546" s="82" t="s">
        <v>5212</v>
      </c>
    </row>
    <row r="2547" spans="1:5" ht="13.5" customHeight="1">
      <c r="A2547" s="82" t="s">
        <v>4995</v>
      </c>
      <c r="B2547" s="82" t="s">
        <v>5185</v>
      </c>
      <c r="C2547" s="82" t="s">
        <v>5203</v>
      </c>
      <c r="D2547" s="82" t="s">
        <v>2572</v>
      </c>
      <c r="E2547" s="82" t="s">
        <v>5213</v>
      </c>
    </row>
    <row r="2548" spans="1:5" ht="13.5" customHeight="1">
      <c r="A2548" s="82" t="s">
        <v>4995</v>
      </c>
      <c r="B2548" s="82" t="s">
        <v>5185</v>
      </c>
      <c r="C2548" s="82" t="s">
        <v>5203</v>
      </c>
      <c r="D2548" s="82" t="s">
        <v>5191</v>
      </c>
      <c r="E2548" s="82" t="s">
        <v>5214</v>
      </c>
    </row>
    <row r="2549" spans="1:5" ht="13.5" customHeight="1">
      <c r="A2549" s="82" t="s">
        <v>4995</v>
      </c>
      <c r="B2549" s="82" t="s">
        <v>5185</v>
      </c>
      <c r="C2549" s="82" t="s">
        <v>5203</v>
      </c>
      <c r="D2549" s="82" t="s">
        <v>5215</v>
      </c>
      <c r="E2549" s="82" t="s">
        <v>5216</v>
      </c>
    </row>
    <row r="2550" spans="1:5" ht="13.5" customHeight="1">
      <c r="A2550" s="82" t="s">
        <v>4995</v>
      </c>
      <c r="B2550" s="82" t="s">
        <v>5185</v>
      </c>
      <c r="C2550" s="82" t="s">
        <v>5203</v>
      </c>
      <c r="D2550" s="82" t="s">
        <v>2558</v>
      </c>
      <c r="E2550" s="82" t="s">
        <v>5217</v>
      </c>
    </row>
    <row r="2551" spans="1:5" ht="13.5" customHeight="1">
      <c r="A2551" s="82" t="s">
        <v>4995</v>
      </c>
      <c r="B2551" s="82" t="s">
        <v>5185</v>
      </c>
      <c r="C2551" s="82" t="s">
        <v>5203</v>
      </c>
      <c r="D2551" s="82" t="s">
        <v>2568</v>
      </c>
      <c r="E2551" s="82" t="s">
        <v>5218</v>
      </c>
    </row>
    <row r="2552" spans="1:5" ht="13.5" customHeight="1">
      <c r="A2552" s="82" t="s">
        <v>4995</v>
      </c>
      <c r="B2552" s="82" t="s">
        <v>5185</v>
      </c>
      <c r="C2552" s="82" t="s">
        <v>5203</v>
      </c>
      <c r="D2552" s="82" t="s">
        <v>2570</v>
      </c>
      <c r="E2552" s="82" t="s">
        <v>5219</v>
      </c>
    </row>
    <row r="2553" spans="1:5" ht="13.5" customHeight="1">
      <c r="A2553" s="82" t="s">
        <v>4995</v>
      </c>
      <c r="B2553" s="82" t="s">
        <v>5185</v>
      </c>
      <c r="C2553" s="82" t="s">
        <v>5203</v>
      </c>
      <c r="D2553" s="82" t="s">
        <v>2581</v>
      </c>
      <c r="E2553" s="82" t="s">
        <v>5220</v>
      </c>
    </row>
    <row r="2554" spans="1:5" ht="13.5" customHeight="1">
      <c r="A2554" s="82" t="s">
        <v>4995</v>
      </c>
      <c r="B2554" s="82" t="s">
        <v>5185</v>
      </c>
      <c r="C2554" s="82" t="s">
        <v>5203</v>
      </c>
      <c r="D2554" s="82" t="s">
        <v>2576</v>
      </c>
      <c r="E2554" s="82" t="s">
        <v>5221</v>
      </c>
    </row>
    <row r="2555" spans="1:5" ht="13.5" customHeight="1">
      <c r="A2555" s="82" t="s">
        <v>4995</v>
      </c>
      <c r="B2555" s="82" t="s">
        <v>5185</v>
      </c>
      <c r="C2555" s="82" t="s">
        <v>5203</v>
      </c>
      <c r="D2555" s="82" t="s">
        <v>635</v>
      </c>
      <c r="E2555" s="82" t="s">
        <v>5222</v>
      </c>
    </row>
    <row r="2556" spans="1:5" ht="13.5" customHeight="1">
      <c r="A2556" s="82" t="s">
        <v>4995</v>
      </c>
      <c r="B2556" s="82" t="s">
        <v>5185</v>
      </c>
      <c r="C2556" s="82" t="s">
        <v>5203</v>
      </c>
      <c r="D2556" s="82" t="s">
        <v>2579</v>
      </c>
      <c r="E2556" s="82" t="s">
        <v>5223</v>
      </c>
    </row>
    <row r="2557" spans="1:5" ht="13.5" customHeight="1">
      <c r="A2557" s="82" t="s">
        <v>4995</v>
      </c>
      <c r="B2557" s="82" t="s">
        <v>5185</v>
      </c>
      <c r="C2557" s="82" t="s">
        <v>5203</v>
      </c>
      <c r="D2557" s="82" t="s">
        <v>3872</v>
      </c>
      <c r="E2557" s="82" t="s">
        <v>5224</v>
      </c>
    </row>
    <row r="2558" spans="1:5" ht="13.5" customHeight="1">
      <c r="A2558" s="82" t="s">
        <v>4995</v>
      </c>
      <c r="B2558" s="82" t="s">
        <v>5185</v>
      </c>
      <c r="C2558" s="82" t="s">
        <v>5203</v>
      </c>
      <c r="D2558" s="82" t="s">
        <v>2585</v>
      </c>
      <c r="E2558" s="82" t="s">
        <v>5225</v>
      </c>
    </row>
    <row r="2559" spans="1:5" ht="13.5" customHeight="1">
      <c r="A2559" s="82" t="s">
        <v>4995</v>
      </c>
      <c r="B2559" s="82" t="s">
        <v>5185</v>
      </c>
      <c r="C2559" s="82" t="s">
        <v>5226</v>
      </c>
      <c r="D2559" s="82" t="s">
        <v>2548</v>
      </c>
      <c r="E2559" s="82" t="s">
        <v>5227</v>
      </c>
    </row>
    <row r="2560" spans="1:5" ht="13.5" customHeight="1">
      <c r="A2560" s="82" t="s">
        <v>4995</v>
      </c>
      <c r="B2560" s="82" t="s">
        <v>5185</v>
      </c>
      <c r="C2560" s="82" t="s">
        <v>5226</v>
      </c>
      <c r="D2560" s="82" t="s">
        <v>2550</v>
      </c>
      <c r="E2560" s="82" t="s">
        <v>5228</v>
      </c>
    </row>
    <row r="2561" spans="1:5" ht="13.5" customHeight="1">
      <c r="A2561" s="82" t="s">
        <v>4995</v>
      </c>
      <c r="B2561" s="82" t="s">
        <v>5185</v>
      </c>
      <c r="C2561" s="82" t="s">
        <v>5226</v>
      </c>
      <c r="D2561" s="82" t="s">
        <v>2552</v>
      </c>
      <c r="E2561" s="82" t="s">
        <v>5229</v>
      </c>
    </row>
    <row r="2562" spans="1:5" ht="13.5" customHeight="1">
      <c r="A2562" s="82" t="s">
        <v>4995</v>
      </c>
      <c r="B2562" s="82" t="s">
        <v>5185</v>
      </c>
      <c r="C2562" s="82" t="s">
        <v>5226</v>
      </c>
      <c r="D2562" s="82" t="s">
        <v>2554</v>
      </c>
      <c r="E2562" s="82" t="s">
        <v>5230</v>
      </c>
    </row>
    <row r="2563" spans="1:5" ht="13.5" customHeight="1">
      <c r="A2563" s="82" t="s">
        <v>4995</v>
      </c>
      <c r="B2563" s="82" t="s">
        <v>5185</v>
      </c>
      <c r="C2563" s="82" t="s">
        <v>5226</v>
      </c>
      <c r="D2563" s="82" t="s">
        <v>2574</v>
      </c>
      <c r="E2563" s="82" t="s">
        <v>5231</v>
      </c>
    </row>
    <row r="2564" spans="1:5" ht="13.5" customHeight="1">
      <c r="A2564" s="82" t="s">
        <v>4995</v>
      </c>
      <c r="B2564" s="82" t="s">
        <v>5185</v>
      </c>
      <c r="C2564" s="82" t="s">
        <v>5226</v>
      </c>
      <c r="D2564" s="82" t="s">
        <v>2560</v>
      </c>
      <c r="E2564" s="82" t="s">
        <v>5232</v>
      </c>
    </row>
    <row r="2565" spans="1:5" ht="13.5" customHeight="1">
      <c r="A2565" s="82" t="s">
        <v>4995</v>
      </c>
      <c r="B2565" s="82" t="s">
        <v>5185</v>
      </c>
      <c r="C2565" s="82" t="s">
        <v>5226</v>
      </c>
      <c r="D2565" s="82" t="s">
        <v>2562</v>
      </c>
      <c r="E2565" s="82" t="s">
        <v>5233</v>
      </c>
    </row>
    <row r="2566" spans="1:5" ht="13.5" customHeight="1">
      <c r="A2566" s="82" t="s">
        <v>4995</v>
      </c>
      <c r="B2566" s="82" t="s">
        <v>5185</v>
      </c>
      <c r="C2566" s="82" t="s">
        <v>5226</v>
      </c>
      <c r="D2566" s="82" t="s">
        <v>2564</v>
      </c>
      <c r="E2566" s="82" t="s">
        <v>5234</v>
      </c>
    </row>
    <row r="2567" spans="1:5" ht="13.5" customHeight="1">
      <c r="A2567" s="82" t="s">
        <v>4995</v>
      </c>
      <c r="B2567" s="82" t="s">
        <v>5185</v>
      </c>
      <c r="C2567" s="82" t="s">
        <v>5226</v>
      </c>
      <c r="D2567" s="82" t="s">
        <v>2566</v>
      </c>
      <c r="E2567" s="82" t="s">
        <v>5235</v>
      </c>
    </row>
    <row r="2568" spans="1:5" ht="13.5" customHeight="1">
      <c r="A2568" s="82" t="s">
        <v>4995</v>
      </c>
      <c r="B2568" s="82" t="s">
        <v>5185</v>
      </c>
      <c r="C2568" s="82" t="s">
        <v>5226</v>
      </c>
      <c r="D2568" s="82" t="s">
        <v>2572</v>
      </c>
      <c r="E2568" s="82" t="s">
        <v>5236</v>
      </c>
    </row>
    <row r="2569" spans="1:5" ht="13.5" customHeight="1">
      <c r="A2569" s="82" t="s">
        <v>4995</v>
      </c>
      <c r="B2569" s="82" t="s">
        <v>5185</v>
      </c>
      <c r="C2569" s="82" t="s">
        <v>5226</v>
      </c>
      <c r="D2569" s="82" t="s">
        <v>5191</v>
      </c>
      <c r="E2569" s="82" t="s">
        <v>5237</v>
      </c>
    </row>
    <row r="2570" spans="1:5" ht="13.5" customHeight="1">
      <c r="A2570" s="82" t="s">
        <v>4995</v>
      </c>
      <c r="B2570" s="82" t="s">
        <v>5185</v>
      </c>
      <c r="C2570" s="82" t="s">
        <v>5226</v>
      </c>
      <c r="D2570" s="82" t="s">
        <v>5215</v>
      </c>
      <c r="E2570" s="82" t="s">
        <v>5238</v>
      </c>
    </row>
    <row r="2571" spans="1:5" ht="13.5" customHeight="1">
      <c r="A2571" s="82" t="s">
        <v>4995</v>
      </c>
      <c r="B2571" s="82" t="s">
        <v>5185</v>
      </c>
      <c r="C2571" s="82" t="s">
        <v>5226</v>
      </c>
      <c r="D2571" s="82" t="s">
        <v>2558</v>
      </c>
      <c r="E2571" s="82" t="s">
        <v>5239</v>
      </c>
    </row>
    <row r="2572" spans="1:5" ht="13.5" customHeight="1">
      <c r="A2572" s="82" t="s">
        <v>4995</v>
      </c>
      <c r="B2572" s="82" t="s">
        <v>5185</v>
      </c>
      <c r="C2572" s="82" t="s">
        <v>5226</v>
      </c>
      <c r="D2572" s="82" t="s">
        <v>2568</v>
      </c>
      <c r="E2572" s="82" t="s">
        <v>5240</v>
      </c>
    </row>
    <row r="2573" spans="1:5" ht="13.5" customHeight="1">
      <c r="A2573" s="82" t="s">
        <v>4995</v>
      </c>
      <c r="B2573" s="82" t="s">
        <v>5185</v>
      </c>
      <c r="C2573" s="82" t="s">
        <v>5226</v>
      </c>
      <c r="D2573" s="82" t="s">
        <v>2570</v>
      </c>
      <c r="E2573" s="82" t="s">
        <v>5241</v>
      </c>
    </row>
    <row r="2574" spans="1:5" ht="13.5" customHeight="1">
      <c r="A2574" s="82" t="s">
        <v>4995</v>
      </c>
      <c r="B2574" s="82" t="s">
        <v>5185</v>
      </c>
      <c r="C2574" s="82" t="s">
        <v>5226</v>
      </c>
      <c r="D2574" s="82" t="s">
        <v>2581</v>
      </c>
      <c r="E2574" s="82" t="s">
        <v>5242</v>
      </c>
    </row>
    <row r="2575" spans="1:5" ht="13.5" customHeight="1">
      <c r="A2575" s="82" t="s">
        <v>4995</v>
      </c>
      <c r="B2575" s="82" t="s">
        <v>5185</v>
      </c>
      <c r="C2575" s="82" t="s">
        <v>5226</v>
      </c>
      <c r="D2575" s="82" t="s">
        <v>2576</v>
      </c>
      <c r="E2575" s="82" t="s">
        <v>5243</v>
      </c>
    </row>
    <row r="2576" spans="1:5" ht="13.5" customHeight="1">
      <c r="A2576" s="82" t="s">
        <v>4995</v>
      </c>
      <c r="B2576" s="82" t="s">
        <v>5185</v>
      </c>
      <c r="C2576" s="82" t="s">
        <v>5226</v>
      </c>
      <c r="D2576" s="82" t="s">
        <v>635</v>
      </c>
      <c r="E2576" s="82" t="s">
        <v>5244</v>
      </c>
    </row>
    <row r="2577" spans="1:5" ht="13.5" customHeight="1">
      <c r="A2577" s="82" t="s">
        <v>4995</v>
      </c>
      <c r="B2577" s="82" t="s">
        <v>5245</v>
      </c>
      <c r="C2577" s="82" t="s">
        <v>5246</v>
      </c>
      <c r="D2577" s="82" t="s">
        <v>2670</v>
      </c>
      <c r="E2577" s="82" t="s">
        <v>5247</v>
      </c>
    </row>
    <row r="2578" spans="1:5" ht="13.5" customHeight="1">
      <c r="A2578" s="82" t="s">
        <v>4995</v>
      </c>
      <c r="B2578" s="82" t="s">
        <v>5185</v>
      </c>
      <c r="C2578" s="82" t="s">
        <v>5226</v>
      </c>
      <c r="D2578" s="82" t="s">
        <v>3872</v>
      </c>
      <c r="E2578" s="82" t="s">
        <v>5248</v>
      </c>
    </row>
    <row r="2579" spans="1:5" ht="13.5" customHeight="1">
      <c r="A2579" s="82" t="s">
        <v>4995</v>
      </c>
      <c r="B2579" s="82" t="s">
        <v>5185</v>
      </c>
      <c r="C2579" s="82" t="s">
        <v>5226</v>
      </c>
      <c r="D2579" s="82" t="s">
        <v>2585</v>
      </c>
      <c r="E2579" s="82" t="s">
        <v>5249</v>
      </c>
    </row>
    <row r="2580" spans="1:5" ht="13.5" customHeight="1">
      <c r="A2580" s="82" t="s">
        <v>4995</v>
      </c>
      <c r="B2580" s="82" t="s">
        <v>5185</v>
      </c>
      <c r="C2580" s="82" t="s">
        <v>5250</v>
      </c>
      <c r="D2580" s="82" t="s">
        <v>2548</v>
      </c>
      <c r="E2580" s="82" t="s">
        <v>5251</v>
      </c>
    </row>
    <row r="2581" spans="1:5" ht="13.5" customHeight="1">
      <c r="A2581" s="82" t="s">
        <v>4995</v>
      </c>
      <c r="B2581" s="82" t="s">
        <v>5185</v>
      </c>
      <c r="C2581" s="82" t="s">
        <v>5250</v>
      </c>
      <c r="D2581" s="82" t="s">
        <v>2550</v>
      </c>
      <c r="E2581" s="82" t="s">
        <v>5252</v>
      </c>
    </row>
    <row r="2582" spans="1:5" ht="13.5" customHeight="1">
      <c r="A2582" s="82" t="s">
        <v>4995</v>
      </c>
      <c r="B2582" s="82" t="s">
        <v>5185</v>
      </c>
      <c r="C2582" s="82" t="s">
        <v>5250</v>
      </c>
      <c r="D2582" s="82" t="s">
        <v>2558</v>
      </c>
      <c r="E2582" s="82" t="s">
        <v>5253</v>
      </c>
    </row>
    <row r="2583" spans="1:5" ht="13.5" customHeight="1">
      <c r="A2583" s="82" t="s">
        <v>4995</v>
      </c>
      <c r="B2583" s="82" t="s">
        <v>5185</v>
      </c>
      <c r="C2583" s="82" t="s">
        <v>5250</v>
      </c>
      <c r="D2583" s="82" t="s">
        <v>2552</v>
      </c>
      <c r="E2583" s="82" t="s">
        <v>5254</v>
      </c>
    </row>
    <row r="2584" spans="1:5" ht="13.5" customHeight="1">
      <c r="A2584" s="82" t="s">
        <v>4995</v>
      </c>
      <c r="B2584" s="82" t="s">
        <v>5185</v>
      </c>
      <c r="C2584" s="82" t="s">
        <v>5250</v>
      </c>
      <c r="D2584" s="82" t="s">
        <v>2554</v>
      </c>
      <c r="E2584" s="82" t="s">
        <v>5255</v>
      </c>
    </row>
    <row r="2585" spans="1:5" ht="13.5" customHeight="1">
      <c r="A2585" s="82" t="s">
        <v>4995</v>
      </c>
      <c r="B2585" s="82" t="s">
        <v>5185</v>
      </c>
      <c r="C2585" s="82" t="s">
        <v>5250</v>
      </c>
      <c r="D2585" s="82" t="s">
        <v>2560</v>
      </c>
      <c r="E2585" s="82" t="s">
        <v>5256</v>
      </c>
    </row>
    <row r="2586" spans="1:5" ht="13.5" customHeight="1">
      <c r="A2586" s="82" t="s">
        <v>4995</v>
      </c>
      <c r="B2586" s="82" t="s">
        <v>5185</v>
      </c>
      <c r="C2586" s="82" t="s">
        <v>5250</v>
      </c>
      <c r="D2586" s="82" t="s">
        <v>2562</v>
      </c>
      <c r="E2586" s="82" t="s">
        <v>5257</v>
      </c>
    </row>
    <row r="2587" spans="1:5" ht="13.5" customHeight="1">
      <c r="A2587" s="82" t="s">
        <v>4995</v>
      </c>
      <c r="B2587" s="82" t="s">
        <v>5185</v>
      </c>
      <c r="C2587" s="82" t="s">
        <v>5250</v>
      </c>
      <c r="D2587" s="82" t="s">
        <v>2564</v>
      </c>
      <c r="E2587" s="82" t="s">
        <v>5258</v>
      </c>
    </row>
    <row r="2588" spans="1:5" ht="13.5" customHeight="1">
      <c r="A2588" s="82" t="s">
        <v>4995</v>
      </c>
      <c r="B2588" s="82" t="s">
        <v>5185</v>
      </c>
      <c r="C2588" s="82" t="s">
        <v>5250</v>
      </c>
      <c r="D2588" s="82" t="s">
        <v>2566</v>
      </c>
      <c r="E2588" s="82" t="s">
        <v>5259</v>
      </c>
    </row>
    <row r="2589" spans="1:5" ht="13.5" customHeight="1">
      <c r="A2589" s="82" t="s">
        <v>4995</v>
      </c>
      <c r="B2589" s="82" t="s">
        <v>5185</v>
      </c>
      <c r="C2589" s="82" t="s">
        <v>5250</v>
      </c>
      <c r="D2589" s="82" t="s">
        <v>2568</v>
      </c>
      <c r="E2589" s="82" t="s">
        <v>5260</v>
      </c>
    </row>
    <row r="2590" spans="1:5" ht="13.5" customHeight="1">
      <c r="A2590" s="82" t="s">
        <v>4995</v>
      </c>
      <c r="B2590" s="82" t="s">
        <v>5185</v>
      </c>
      <c r="C2590" s="82" t="s">
        <v>5250</v>
      </c>
      <c r="D2590" s="82" t="s">
        <v>2570</v>
      </c>
      <c r="E2590" s="82" t="s">
        <v>5261</v>
      </c>
    </row>
    <row r="2591" spans="1:5" ht="13.5" customHeight="1">
      <c r="A2591" s="82" t="s">
        <v>4995</v>
      </c>
      <c r="B2591" s="82" t="s">
        <v>5185</v>
      </c>
      <c r="C2591" s="82" t="s">
        <v>5250</v>
      </c>
      <c r="D2591" s="82" t="s">
        <v>2572</v>
      </c>
      <c r="E2591" s="82" t="s">
        <v>5262</v>
      </c>
    </row>
    <row r="2592" spans="1:5" ht="13.5" customHeight="1">
      <c r="A2592" s="82" t="s">
        <v>4995</v>
      </c>
      <c r="B2592" s="82" t="s">
        <v>5185</v>
      </c>
      <c r="C2592" s="82" t="s">
        <v>5250</v>
      </c>
      <c r="D2592" s="82" t="s">
        <v>2574</v>
      </c>
      <c r="E2592" s="82" t="s">
        <v>5263</v>
      </c>
    </row>
    <row r="2593" spans="1:5" ht="13.5" customHeight="1">
      <c r="A2593" s="82" t="s">
        <v>4995</v>
      </c>
      <c r="B2593" s="82" t="s">
        <v>5185</v>
      </c>
      <c r="C2593" s="82" t="s">
        <v>5250</v>
      </c>
      <c r="D2593" s="82" t="s">
        <v>2576</v>
      </c>
      <c r="E2593" s="82" t="s">
        <v>5264</v>
      </c>
    </row>
    <row r="2594" spans="1:5" ht="13.5" customHeight="1">
      <c r="A2594" s="82" t="s">
        <v>4995</v>
      </c>
      <c r="B2594" s="82" t="s">
        <v>5185</v>
      </c>
      <c r="C2594" s="82" t="s">
        <v>5250</v>
      </c>
      <c r="D2594" s="82" t="s">
        <v>635</v>
      </c>
      <c r="E2594" s="82" t="s">
        <v>5265</v>
      </c>
    </row>
    <row r="2595" spans="1:5" ht="13.5" customHeight="1">
      <c r="A2595" s="82" t="s">
        <v>4995</v>
      </c>
      <c r="B2595" s="82" t="s">
        <v>5185</v>
      </c>
      <c r="C2595" s="82" t="s">
        <v>5250</v>
      </c>
      <c r="D2595" s="82" t="s">
        <v>2579</v>
      </c>
      <c r="E2595" s="82" t="s">
        <v>5266</v>
      </c>
    </row>
    <row r="2596" spans="1:5" ht="13.5" customHeight="1">
      <c r="A2596" s="82" t="s">
        <v>4995</v>
      </c>
      <c r="B2596" s="82" t="s">
        <v>5185</v>
      </c>
      <c r="C2596" s="82" t="s">
        <v>5250</v>
      </c>
      <c r="D2596" s="82" t="s">
        <v>2572</v>
      </c>
      <c r="E2596" s="82" t="s">
        <v>5262</v>
      </c>
    </row>
    <row r="2597" spans="1:5" ht="13.5" customHeight="1">
      <c r="A2597" s="82" t="s">
        <v>4995</v>
      </c>
      <c r="B2597" s="82" t="s">
        <v>5185</v>
      </c>
      <c r="C2597" s="82" t="s">
        <v>5250</v>
      </c>
      <c r="D2597" s="82" t="s">
        <v>2581</v>
      </c>
      <c r="E2597" s="82" t="s">
        <v>5267</v>
      </c>
    </row>
    <row r="2598" spans="1:5" ht="13.5" customHeight="1">
      <c r="A2598" s="82" t="s">
        <v>4995</v>
      </c>
      <c r="B2598" s="82" t="s">
        <v>5185</v>
      </c>
      <c r="C2598" s="82" t="s">
        <v>5250</v>
      </c>
      <c r="D2598" s="82" t="s">
        <v>3476</v>
      </c>
      <c r="E2598" s="82" t="s">
        <v>5268</v>
      </c>
    </row>
    <row r="2599" spans="1:5" ht="13.5" customHeight="1">
      <c r="A2599" s="82" t="s">
        <v>4995</v>
      </c>
      <c r="B2599" s="82" t="s">
        <v>5185</v>
      </c>
      <c r="C2599" s="82" t="s">
        <v>5250</v>
      </c>
      <c r="D2599" s="82" t="s">
        <v>2585</v>
      </c>
      <c r="E2599" s="82" t="s">
        <v>5269</v>
      </c>
    </row>
    <row r="2600" spans="1:5" ht="13.5" customHeight="1">
      <c r="A2600" s="82" t="s">
        <v>4995</v>
      </c>
      <c r="B2600" s="82" t="s">
        <v>5185</v>
      </c>
      <c r="C2600" s="82" t="s">
        <v>5270</v>
      </c>
      <c r="D2600" s="82" t="s">
        <v>2548</v>
      </c>
      <c r="E2600" s="82" t="s">
        <v>5271</v>
      </c>
    </row>
    <row r="2601" spans="1:5" ht="13.5" customHeight="1">
      <c r="A2601" s="82" t="s">
        <v>4995</v>
      </c>
      <c r="B2601" s="82" t="s">
        <v>5185</v>
      </c>
      <c r="C2601" s="82" t="s">
        <v>5270</v>
      </c>
      <c r="D2601" s="82" t="s">
        <v>2550</v>
      </c>
      <c r="E2601" s="82" t="s">
        <v>5272</v>
      </c>
    </row>
    <row r="2602" spans="1:5" ht="13.5" customHeight="1">
      <c r="A2602" s="82" t="s">
        <v>4995</v>
      </c>
      <c r="B2602" s="82" t="s">
        <v>5185</v>
      </c>
      <c r="C2602" s="82" t="s">
        <v>5270</v>
      </c>
      <c r="D2602" s="82" t="s">
        <v>2552</v>
      </c>
      <c r="E2602" s="82" t="s">
        <v>5273</v>
      </c>
    </row>
    <row r="2603" spans="1:5" ht="13.5" customHeight="1">
      <c r="A2603" s="82" t="s">
        <v>4995</v>
      </c>
      <c r="B2603" s="82" t="s">
        <v>5185</v>
      </c>
      <c r="C2603" s="82" t="s">
        <v>5270</v>
      </c>
      <c r="D2603" s="82" t="s">
        <v>2554</v>
      </c>
      <c r="E2603" s="82" t="s">
        <v>5274</v>
      </c>
    </row>
    <row r="2604" spans="1:5" ht="13.5" customHeight="1">
      <c r="A2604" s="82" t="s">
        <v>4995</v>
      </c>
      <c r="B2604" s="82" t="s">
        <v>5185</v>
      </c>
      <c r="C2604" s="82" t="s">
        <v>5270</v>
      </c>
      <c r="D2604" s="82" t="s">
        <v>5191</v>
      </c>
      <c r="E2604" s="82" t="s">
        <v>5275</v>
      </c>
    </row>
    <row r="2605" spans="1:5" ht="13.5" customHeight="1">
      <c r="A2605" s="82" t="s">
        <v>4995</v>
      </c>
      <c r="B2605" s="82" t="s">
        <v>5185</v>
      </c>
      <c r="C2605" s="82" t="s">
        <v>5270</v>
      </c>
      <c r="D2605" s="82" t="s">
        <v>2558</v>
      </c>
      <c r="E2605" s="82" t="s">
        <v>5276</v>
      </c>
    </row>
    <row r="2606" spans="1:5" ht="13.5" customHeight="1">
      <c r="A2606" s="82" t="s">
        <v>4995</v>
      </c>
      <c r="B2606" s="82" t="s">
        <v>5185</v>
      </c>
      <c r="C2606" s="82" t="s">
        <v>5270</v>
      </c>
      <c r="D2606" s="82" t="s">
        <v>2574</v>
      </c>
      <c r="E2606" s="82" t="s">
        <v>5277</v>
      </c>
    </row>
    <row r="2607" spans="1:5" ht="13.5" customHeight="1">
      <c r="A2607" s="82" t="s">
        <v>4995</v>
      </c>
      <c r="B2607" s="82" t="s">
        <v>5185</v>
      </c>
      <c r="C2607" s="82" t="s">
        <v>5270</v>
      </c>
      <c r="D2607" s="82" t="s">
        <v>2568</v>
      </c>
      <c r="E2607" s="82" t="s">
        <v>5278</v>
      </c>
    </row>
    <row r="2608" spans="1:5" ht="13.5" customHeight="1">
      <c r="A2608" s="82" t="s">
        <v>4995</v>
      </c>
      <c r="B2608" s="82" t="s">
        <v>5185</v>
      </c>
      <c r="C2608" s="82" t="s">
        <v>5270</v>
      </c>
      <c r="D2608" s="82" t="s">
        <v>2572</v>
      </c>
      <c r="E2608" s="82" t="s">
        <v>5279</v>
      </c>
    </row>
    <row r="2609" spans="1:5" ht="13.5" customHeight="1">
      <c r="A2609" s="82" t="s">
        <v>4995</v>
      </c>
      <c r="B2609" s="82" t="s">
        <v>5185</v>
      </c>
      <c r="C2609" s="82" t="s">
        <v>5270</v>
      </c>
      <c r="D2609" s="82" t="s">
        <v>2581</v>
      </c>
      <c r="E2609" s="82" t="s">
        <v>5280</v>
      </c>
    </row>
    <row r="2610" spans="1:5" ht="13.5" customHeight="1">
      <c r="A2610" s="82" t="s">
        <v>4995</v>
      </c>
      <c r="B2610" s="82" t="s">
        <v>5185</v>
      </c>
      <c r="C2610" s="82" t="s">
        <v>5270</v>
      </c>
      <c r="D2610" s="82" t="s">
        <v>2576</v>
      </c>
      <c r="E2610" s="82" t="s">
        <v>5281</v>
      </c>
    </row>
    <row r="2611" spans="1:5" ht="13.5" customHeight="1">
      <c r="A2611" s="82" t="s">
        <v>4995</v>
      </c>
      <c r="B2611" s="82" t="s">
        <v>5185</v>
      </c>
      <c r="C2611" s="82" t="s">
        <v>5270</v>
      </c>
      <c r="D2611" s="82" t="s">
        <v>2570</v>
      </c>
      <c r="E2611" s="82" t="s">
        <v>5282</v>
      </c>
    </row>
    <row r="2612" spans="1:5" ht="13.5" customHeight="1">
      <c r="A2612" s="82" t="s">
        <v>4995</v>
      </c>
      <c r="B2612" s="82" t="s">
        <v>5185</v>
      </c>
      <c r="C2612" s="82" t="s">
        <v>5270</v>
      </c>
      <c r="D2612" s="82" t="s">
        <v>635</v>
      </c>
      <c r="E2612" s="82" t="s">
        <v>5283</v>
      </c>
    </row>
    <row r="2613" spans="1:5" ht="13.5" customHeight="1">
      <c r="A2613" s="82" t="s">
        <v>4995</v>
      </c>
      <c r="B2613" s="82" t="s">
        <v>5185</v>
      </c>
      <c r="C2613" s="82" t="s">
        <v>5270</v>
      </c>
      <c r="D2613" s="82" t="s">
        <v>2579</v>
      </c>
      <c r="E2613" s="82" t="s">
        <v>5284</v>
      </c>
    </row>
    <row r="2614" spans="1:5" ht="13.5" customHeight="1">
      <c r="A2614" s="82" t="s">
        <v>4995</v>
      </c>
      <c r="B2614" s="82" t="s">
        <v>5185</v>
      </c>
      <c r="C2614" s="82" t="s">
        <v>5270</v>
      </c>
      <c r="D2614" s="82" t="s">
        <v>5191</v>
      </c>
      <c r="E2614" s="82" t="s">
        <v>5275</v>
      </c>
    </row>
    <row r="2615" spans="1:5" ht="13.5" customHeight="1">
      <c r="A2615" s="82" t="s">
        <v>4995</v>
      </c>
      <c r="B2615" s="82" t="s">
        <v>5185</v>
      </c>
      <c r="C2615" s="82" t="s">
        <v>5270</v>
      </c>
      <c r="D2615" s="82" t="s">
        <v>2585</v>
      </c>
      <c r="E2615" s="82" t="s">
        <v>5285</v>
      </c>
    </row>
    <row r="2616" spans="1:5" ht="13.5" customHeight="1">
      <c r="A2616" s="82" t="s">
        <v>4995</v>
      </c>
      <c r="B2616" s="82" t="s">
        <v>5185</v>
      </c>
      <c r="C2616" s="82" t="s">
        <v>5286</v>
      </c>
      <c r="D2616" s="82" t="s">
        <v>2548</v>
      </c>
      <c r="E2616" s="82" t="s">
        <v>5287</v>
      </c>
    </row>
    <row r="2617" spans="1:5" ht="13.5" customHeight="1">
      <c r="A2617" s="82" t="s">
        <v>4995</v>
      </c>
      <c r="B2617" s="82" t="s">
        <v>5185</v>
      </c>
      <c r="C2617" s="82" t="s">
        <v>5286</v>
      </c>
      <c r="D2617" s="82" t="s">
        <v>2550</v>
      </c>
      <c r="E2617" s="82" t="s">
        <v>5288</v>
      </c>
    </row>
    <row r="2618" spans="1:5" ht="13.5" customHeight="1">
      <c r="A2618" s="82" t="s">
        <v>4995</v>
      </c>
      <c r="B2618" s="82" t="s">
        <v>5185</v>
      </c>
      <c r="C2618" s="82" t="s">
        <v>5286</v>
      </c>
      <c r="D2618" s="82" t="s">
        <v>2552</v>
      </c>
      <c r="E2618" s="82" t="s">
        <v>5289</v>
      </c>
    </row>
    <row r="2619" spans="1:5" ht="13.5" customHeight="1">
      <c r="A2619" s="82" t="s">
        <v>4995</v>
      </c>
      <c r="B2619" s="82" t="s">
        <v>5185</v>
      </c>
      <c r="C2619" s="82" t="s">
        <v>5286</v>
      </c>
      <c r="D2619" s="82" t="s">
        <v>2554</v>
      </c>
      <c r="E2619" s="82" t="s">
        <v>5290</v>
      </c>
    </row>
    <row r="2620" spans="1:5" ht="13.5" customHeight="1">
      <c r="A2620" s="82" t="s">
        <v>4995</v>
      </c>
      <c r="B2620" s="82" t="s">
        <v>5185</v>
      </c>
      <c r="C2620" s="82" t="s">
        <v>5286</v>
      </c>
      <c r="D2620" s="82" t="s">
        <v>2574</v>
      </c>
      <c r="E2620" s="82" t="s">
        <v>5291</v>
      </c>
    </row>
    <row r="2621" spans="1:5" ht="13.5" customHeight="1">
      <c r="A2621" s="82" t="s">
        <v>4995</v>
      </c>
      <c r="B2621" s="82" t="s">
        <v>5185</v>
      </c>
      <c r="C2621" s="82" t="s">
        <v>5286</v>
      </c>
      <c r="D2621" s="82" t="s">
        <v>2560</v>
      </c>
      <c r="E2621" s="82" t="s">
        <v>5292</v>
      </c>
    </row>
    <row r="2622" spans="1:5" ht="13.5" customHeight="1">
      <c r="A2622" s="82" t="s">
        <v>4995</v>
      </c>
      <c r="B2622" s="82" t="s">
        <v>5185</v>
      </c>
      <c r="C2622" s="82" t="s">
        <v>5286</v>
      </c>
      <c r="D2622" s="82" t="s">
        <v>2562</v>
      </c>
      <c r="E2622" s="82" t="s">
        <v>5293</v>
      </c>
    </row>
    <row r="2623" spans="1:5" ht="13.5" customHeight="1">
      <c r="A2623" s="82" t="s">
        <v>4995</v>
      </c>
      <c r="B2623" s="82" t="s">
        <v>5185</v>
      </c>
      <c r="C2623" s="82" t="s">
        <v>5286</v>
      </c>
      <c r="D2623" s="82" t="s">
        <v>2564</v>
      </c>
      <c r="E2623" s="82" t="s">
        <v>5294</v>
      </c>
    </row>
    <row r="2624" spans="1:5" ht="13.5" customHeight="1">
      <c r="A2624" s="82" t="s">
        <v>4995</v>
      </c>
      <c r="B2624" s="82" t="s">
        <v>5185</v>
      </c>
      <c r="C2624" s="82" t="s">
        <v>5286</v>
      </c>
      <c r="D2624" s="82" t="s">
        <v>2566</v>
      </c>
      <c r="E2624" s="82" t="s">
        <v>5295</v>
      </c>
    </row>
    <row r="2625" spans="1:5" ht="13.5" customHeight="1">
      <c r="A2625" s="82" t="s">
        <v>4995</v>
      </c>
      <c r="B2625" s="82" t="s">
        <v>5185</v>
      </c>
      <c r="C2625" s="82" t="s">
        <v>5286</v>
      </c>
      <c r="D2625" s="82" t="s">
        <v>2572</v>
      </c>
      <c r="E2625" s="82" t="s">
        <v>5296</v>
      </c>
    </row>
    <row r="2626" spans="1:5" ht="13.5" customHeight="1">
      <c r="A2626" s="82" t="s">
        <v>4995</v>
      </c>
      <c r="B2626" s="82" t="s">
        <v>5185</v>
      </c>
      <c r="C2626" s="82" t="s">
        <v>5286</v>
      </c>
      <c r="D2626" s="82" t="s">
        <v>5191</v>
      </c>
      <c r="E2626" s="82" t="s">
        <v>5297</v>
      </c>
    </row>
    <row r="2627" spans="1:5" ht="13.5" customHeight="1">
      <c r="A2627" s="82" t="s">
        <v>4995</v>
      </c>
      <c r="B2627" s="82" t="s">
        <v>5185</v>
      </c>
      <c r="C2627" s="82" t="s">
        <v>5286</v>
      </c>
      <c r="D2627" s="82" t="s">
        <v>5215</v>
      </c>
      <c r="E2627" s="82" t="s">
        <v>5298</v>
      </c>
    </row>
    <row r="2628" spans="1:5" ht="13.5" customHeight="1">
      <c r="A2628" s="82" t="s">
        <v>4995</v>
      </c>
      <c r="B2628" s="82" t="s">
        <v>5185</v>
      </c>
      <c r="C2628" s="82" t="s">
        <v>5286</v>
      </c>
      <c r="D2628" s="82" t="s">
        <v>2558</v>
      </c>
      <c r="E2628" s="82" t="s">
        <v>5299</v>
      </c>
    </row>
    <row r="2629" spans="1:5" ht="13.5" customHeight="1">
      <c r="A2629" s="82" t="s">
        <v>4995</v>
      </c>
      <c r="B2629" s="82" t="s">
        <v>5185</v>
      </c>
      <c r="C2629" s="82" t="s">
        <v>5286</v>
      </c>
      <c r="D2629" s="82" t="s">
        <v>2568</v>
      </c>
      <c r="E2629" s="82" t="s">
        <v>5300</v>
      </c>
    </row>
    <row r="2630" spans="1:5" ht="13.5" customHeight="1">
      <c r="A2630" s="82" t="s">
        <v>4995</v>
      </c>
      <c r="B2630" s="82" t="s">
        <v>5185</v>
      </c>
      <c r="C2630" s="82" t="s">
        <v>5286</v>
      </c>
      <c r="D2630" s="82" t="s">
        <v>2570</v>
      </c>
      <c r="E2630" s="82" t="s">
        <v>5301</v>
      </c>
    </row>
    <row r="2631" spans="1:5" ht="13.5" customHeight="1">
      <c r="A2631" s="82" t="s">
        <v>4995</v>
      </c>
      <c r="B2631" s="82" t="s">
        <v>5185</v>
      </c>
      <c r="C2631" s="82" t="s">
        <v>5286</v>
      </c>
      <c r="D2631" s="82" t="s">
        <v>2581</v>
      </c>
      <c r="E2631" s="82" t="s">
        <v>5302</v>
      </c>
    </row>
    <row r="2632" spans="1:5" ht="13.5" customHeight="1">
      <c r="A2632" s="82" t="s">
        <v>4995</v>
      </c>
      <c r="B2632" s="82" t="s">
        <v>5185</v>
      </c>
      <c r="C2632" s="82" t="s">
        <v>5286</v>
      </c>
      <c r="D2632" s="82" t="s">
        <v>2576</v>
      </c>
      <c r="E2632" s="82" t="s">
        <v>5303</v>
      </c>
    </row>
    <row r="2633" spans="1:5" ht="13.5" customHeight="1">
      <c r="A2633" s="82" t="s">
        <v>4995</v>
      </c>
      <c r="B2633" s="82" t="s">
        <v>5185</v>
      </c>
      <c r="C2633" s="82" t="s">
        <v>5286</v>
      </c>
      <c r="D2633" s="82" t="s">
        <v>635</v>
      </c>
      <c r="E2633" s="82" t="s">
        <v>5304</v>
      </c>
    </row>
    <row r="2634" spans="1:5" ht="13.5" customHeight="1">
      <c r="A2634" s="82" t="s">
        <v>4995</v>
      </c>
      <c r="B2634" s="82" t="s">
        <v>5185</v>
      </c>
      <c r="C2634" s="82" t="s">
        <v>5286</v>
      </c>
      <c r="D2634" s="82" t="s">
        <v>2579</v>
      </c>
      <c r="E2634" s="82" t="s">
        <v>5305</v>
      </c>
    </row>
    <row r="2635" spans="1:5" ht="13.5" customHeight="1">
      <c r="A2635" s="82" t="s">
        <v>4995</v>
      </c>
      <c r="B2635" s="82" t="s">
        <v>5185</v>
      </c>
      <c r="C2635" s="82" t="s">
        <v>5286</v>
      </c>
      <c r="D2635" s="82" t="s">
        <v>3872</v>
      </c>
      <c r="E2635" s="82" t="s">
        <v>5306</v>
      </c>
    </row>
    <row r="2636" spans="1:5" ht="13.5" customHeight="1">
      <c r="A2636" s="82" t="s">
        <v>4995</v>
      </c>
      <c r="B2636" s="82" t="s">
        <v>5185</v>
      </c>
      <c r="C2636" s="82" t="s">
        <v>5286</v>
      </c>
      <c r="D2636" s="82" t="s">
        <v>2585</v>
      </c>
      <c r="E2636" s="82" t="s">
        <v>5307</v>
      </c>
    </row>
    <row r="2637" spans="1:5" ht="13.5" customHeight="1">
      <c r="A2637" s="82" t="s">
        <v>4995</v>
      </c>
      <c r="B2637" s="82" t="s">
        <v>5185</v>
      </c>
      <c r="C2637" s="82" t="s">
        <v>5308</v>
      </c>
      <c r="D2637" s="82" t="s">
        <v>2548</v>
      </c>
      <c r="E2637" s="82" t="s">
        <v>5309</v>
      </c>
    </row>
    <row r="2638" spans="1:5" ht="13.5" customHeight="1">
      <c r="A2638" s="82" t="s">
        <v>4995</v>
      </c>
      <c r="B2638" s="82" t="s">
        <v>5185</v>
      </c>
      <c r="C2638" s="82" t="s">
        <v>5308</v>
      </c>
      <c r="D2638" s="82" t="s">
        <v>2550</v>
      </c>
      <c r="E2638" s="82" t="s">
        <v>5310</v>
      </c>
    </row>
    <row r="2639" spans="1:5" ht="13.5" customHeight="1">
      <c r="A2639" s="82" t="s">
        <v>4995</v>
      </c>
      <c r="B2639" s="82" t="s">
        <v>5185</v>
      </c>
      <c r="C2639" s="82" t="s">
        <v>5308</v>
      </c>
      <c r="D2639" s="82" t="s">
        <v>2558</v>
      </c>
      <c r="E2639" s="82" t="s">
        <v>5311</v>
      </c>
    </row>
    <row r="2640" spans="1:5" ht="13.5" customHeight="1">
      <c r="A2640" s="82" t="s">
        <v>4995</v>
      </c>
      <c r="B2640" s="82" t="s">
        <v>5185</v>
      </c>
      <c r="C2640" s="82" t="s">
        <v>5308</v>
      </c>
      <c r="D2640" s="82" t="s">
        <v>2552</v>
      </c>
      <c r="E2640" s="82" t="s">
        <v>5312</v>
      </c>
    </row>
    <row r="2641" spans="1:5" ht="13.5" customHeight="1">
      <c r="A2641" s="82" t="s">
        <v>4995</v>
      </c>
      <c r="B2641" s="82" t="s">
        <v>5185</v>
      </c>
      <c r="C2641" s="82" t="s">
        <v>5308</v>
      </c>
      <c r="D2641" s="82" t="s">
        <v>2554</v>
      </c>
      <c r="E2641" s="82" t="s">
        <v>5313</v>
      </c>
    </row>
    <row r="2642" spans="1:5" ht="13.5" customHeight="1">
      <c r="A2642" s="82" t="s">
        <v>4995</v>
      </c>
      <c r="B2642" s="82" t="s">
        <v>5185</v>
      </c>
      <c r="C2642" s="82" t="s">
        <v>5308</v>
      </c>
      <c r="D2642" s="82" t="s">
        <v>2560</v>
      </c>
      <c r="E2642" s="82" t="s">
        <v>5314</v>
      </c>
    </row>
    <row r="2643" spans="1:5" ht="13.5" customHeight="1">
      <c r="A2643" s="82" t="s">
        <v>4995</v>
      </c>
      <c r="B2643" s="82" t="s">
        <v>5185</v>
      </c>
      <c r="C2643" s="82" t="s">
        <v>5308</v>
      </c>
      <c r="D2643" s="82" t="s">
        <v>2562</v>
      </c>
      <c r="E2643" s="82" t="s">
        <v>5315</v>
      </c>
    </row>
    <row r="2644" spans="1:5" ht="13.5" customHeight="1">
      <c r="A2644" s="82" t="s">
        <v>4995</v>
      </c>
      <c r="B2644" s="82" t="s">
        <v>5185</v>
      </c>
      <c r="C2644" s="82" t="s">
        <v>5308</v>
      </c>
      <c r="D2644" s="82" t="s">
        <v>2564</v>
      </c>
      <c r="E2644" s="82" t="s">
        <v>5316</v>
      </c>
    </row>
    <row r="2645" spans="1:5" ht="13.5" customHeight="1">
      <c r="A2645" s="82" t="s">
        <v>4995</v>
      </c>
      <c r="B2645" s="82" t="s">
        <v>5185</v>
      </c>
      <c r="C2645" s="82" t="s">
        <v>5308</v>
      </c>
      <c r="D2645" s="82" t="s">
        <v>2566</v>
      </c>
      <c r="E2645" s="82" t="s">
        <v>5317</v>
      </c>
    </row>
    <row r="2646" spans="1:5" ht="13.5" customHeight="1">
      <c r="A2646" s="82" t="s">
        <v>4995</v>
      </c>
      <c r="B2646" s="82" t="s">
        <v>5185</v>
      </c>
      <c r="C2646" s="82" t="s">
        <v>5308</v>
      </c>
      <c r="D2646" s="82" t="s">
        <v>2568</v>
      </c>
      <c r="E2646" s="82" t="s">
        <v>5318</v>
      </c>
    </row>
    <row r="2647" spans="1:5" ht="13.5" customHeight="1">
      <c r="A2647" s="82" t="s">
        <v>4995</v>
      </c>
      <c r="B2647" s="82" t="s">
        <v>5185</v>
      </c>
      <c r="C2647" s="82" t="s">
        <v>5308</v>
      </c>
      <c r="D2647" s="82" t="s">
        <v>2570</v>
      </c>
      <c r="E2647" s="82" t="s">
        <v>5319</v>
      </c>
    </row>
    <row r="2648" spans="1:5" ht="13.5" customHeight="1">
      <c r="A2648" s="82" t="s">
        <v>4995</v>
      </c>
      <c r="B2648" s="82" t="s">
        <v>5185</v>
      </c>
      <c r="C2648" s="82" t="s">
        <v>5308</v>
      </c>
      <c r="D2648" s="82" t="s">
        <v>2572</v>
      </c>
      <c r="E2648" s="82" t="s">
        <v>5320</v>
      </c>
    </row>
    <row r="2649" spans="1:5" ht="13.5" customHeight="1">
      <c r="A2649" s="82" t="s">
        <v>4995</v>
      </c>
      <c r="B2649" s="82" t="s">
        <v>5185</v>
      </c>
      <c r="C2649" s="82" t="s">
        <v>5308</v>
      </c>
      <c r="D2649" s="82" t="s">
        <v>2574</v>
      </c>
      <c r="E2649" s="82" t="s">
        <v>5321</v>
      </c>
    </row>
    <row r="2650" spans="1:5" ht="13.5" customHeight="1">
      <c r="A2650" s="82" t="s">
        <v>4995</v>
      </c>
      <c r="B2650" s="82" t="s">
        <v>5185</v>
      </c>
      <c r="C2650" s="82" t="s">
        <v>5308</v>
      </c>
      <c r="D2650" s="82" t="s">
        <v>2576</v>
      </c>
      <c r="E2650" s="82" t="s">
        <v>5322</v>
      </c>
    </row>
    <row r="2651" spans="1:5" ht="13.5" customHeight="1">
      <c r="A2651" s="82" t="s">
        <v>4995</v>
      </c>
      <c r="B2651" s="82" t="s">
        <v>5185</v>
      </c>
      <c r="C2651" s="82" t="s">
        <v>5308</v>
      </c>
      <c r="D2651" s="82" t="s">
        <v>635</v>
      </c>
      <c r="E2651" s="82" t="s">
        <v>5323</v>
      </c>
    </row>
    <row r="2652" spans="1:5" ht="13.5" customHeight="1">
      <c r="A2652" s="82" t="s">
        <v>4995</v>
      </c>
      <c r="B2652" s="82" t="s">
        <v>5185</v>
      </c>
      <c r="C2652" s="82" t="s">
        <v>5308</v>
      </c>
      <c r="D2652" s="82" t="s">
        <v>2579</v>
      </c>
      <c r="E2652" s="82" t="s">
        <v>5324</v>
      </c>
    </row>
    <row r="2653" spans="1:5" ht="13.5" customHeight="1">
      <c r="A2653" s="82" t="s">
        <v>4995</v>
      </c>
      <c r="B2653" s="82" t="s">
        <v>5185</v>
      </c>
      <c r="C2653" s="82" t="s">
        <v>5308</v>
      </c>
      <c r="D2653" s="82" t="s">
        <v>2572</v>
      </c>
      <c r="E2653" s="82" t="s">
        <v>5320</v>
      </c>
    </row>
    <row r="2654" spans="1:5" ht="13.5" customHeight="1">
      <c r="A2654" s="82" t="s">
        <v>4995</v>
      </c>
      <c r="B2654" s="82" t="s">
        <v>5185</v>
      </c>
      <c r="C2654" s="82" t="s">
        <v>5308</v>
      </c>
      <c r="D2654" s="82" t="s">
        <v>2581</v>
      </c>
      <c r="E2654" s="82" t="s">
        <v>5325</v>
      </c>
    </row>
    <row r="2655" spans="1:5" ht="13.5" customHeight="1">
      <c r="A2655" s="82" t="s">
        <v>4995</v>
      </c>
      <c r="B2655" s="82" t="s">
        <v>5185</v>
      </c>
      <c r="C2655" s="82" t="s">
        <v>5308</v>
      </c>
      <c r="D2655" s="82" t="s">
        <v>2585</v>
      </c>
      <c r="E2655" s="82" t="s">
        <v>5326</v>
      </c>
    </row>
    <row r="2656" spans="1:5" ht="13.5" customHeight="1">
      <c r="A2656" s="82" t="s">
        <v>4995</v>
      </c>
      <c r="B2656" s="82" t="s">
        <v>5185</v>
      </c>
      <c r="C2656" s="82" t="s">
        <v>5327</v>
      </c>
      <c r="D2656" s="82" t="s">
        <v>2548</v>
      </c>
      <c r="E2656" s="82" t="s">
        <v>5328</v>
      </c>
    </row>
    <row r="2657" spans="1:5" ht="13.5" customHeight="1">
      <c r="A2657" s="82" t="s">
        <v>4995</v>
      </c>
      <c r="B2657" s="82" t="s">
        <v>5185</v>
      </c>
      <c r="C2657" s="82" t="s">
        <v>5327</v>
      </c>
      <c r="D2657" s="82" t="s">
        <v>2550</v>
      </c>
      <c r="E2657" s="82" t="s">
        <v>5329</v>
      </c>
    </row>
    <row r="2658" spans="1:5" ht="13.5" customHeight="1">
      <c r="A2658" s="82" t="s">
        <v>4995</v>
      </c>
      <c r="B2658" s="82" t="s">
        <v>5185</v>
      </c>
      <c r="C2658" s="82" t="s">
        <v>5327</v>
      </c>
      <c r="D2658" s="82" t="s">
        <v>2552</v>
      </c>
      <c r="E2658" s="82" t="s">
        <v>5330</v>
      </c>
    </row>
    <row r="2659" spans="1:5" ht="13.5" customHeight="1">
      <c r="A2659" s="82" t="s">
        <v>4995</v>
      </c>
      <c r="B2659" s="82" t="s">
        <v>5185</v>
      </c>
      <c r="C2659" s="82" t="s">
        <v>5327</v>
      </c>
      <c r="D2659" s="82" t="s">
        <v>2554</v>
      </c>
      <c r="E2659" s="82" t="s">
        <v>5331</v>
      </c>
    </row>
    <row r="2660" spans="1:5" ht="13.5" customHeight="1">
      <c r="A2660" s="82" t="s">
        <v>4995</v>
      </c>
      <c r="B2660" s="82" t="s">
        <v>5185</v>
      </c>
      <c r="C2660" s="82" t="s">
        <v>5327</v>
      </c>
      <c r="D2660" s="82" t="s">
        <v>2558</v>
      </c>
      <c r="E2660" s="82" t="s">
        <v>5332</v>
      </c>
    </row>
    <row r="2661" spans="1:5" ht="13.5" customHeight="1">
      <c r="A2661" s="82" t="s">
        <v>4995</v>
      </c>
      <c r="B2661" s="82" t="s">
        <v>5185</v>
      </c>
      <c r="C2661" s="82" t="s">
        <v>5327</v>
      </c>
      <c r="D2661" s="82" t="s">
        <v>2574</v>
      </c>
      <c r="E2661" s="82" t="s">
        <v>5333</v>
      </c>
    </row>
    <row r="2662" spans="1:5" ht="13.5" customHeight="1">
      <c r="A2662" s="82" t="s">
        <v>4995</v>
      </c>
      <c r="B2662" s="82" t="s">
        <v>5185</v>
      </c>
      <c r="C2662" s="82" t="s">
        <v>5327</v>
      </c>
      <c r="D2662" s="82" t="s">
        <v>2568</v>
      </c>
      <c r="E2662" s="82" t="s">
        <v>5334</v>
      </c>
    </row>
    <row r="2663" spans="1:5" ht="13.5" customHeight="1">
      <c r="A2663" s="82" t="s">
        <v>4995</v>
      </c>
      <c r="B2663" s="82" t="s">
        <v>5185</v>
      </c>
      <c r="C2663" s="82" t="s">
        <v>5327</v>
      </c>
      <c r="D2663" s="82" t="s">
        <v>2576</v>
      </c>
      <c r="E2663" s="82" t="s">
        <v>5335</v>
      </c>
    </row>
    <row r="2664" spans="1:5" ht="13.5" customHeight="1">
      <c r="A2664" s="82" t="s">
        <v>4995</v>
      </c>
      <c r="B2664" s="82" t="s">
        <v>5185</v>
      </c>
      <c r="C2664" s="82" t="s">
        <v>5327</v>
      </c>
      <c r="D2664" s="82" t="s">
        <v>635</v>
      </c>
      <c r="E2664" s="82" t="s">
        <v>5336</v>
      </c>
    </row>
    <row r="2665" spans="1:5" ht="13.5" customHeight="1">
      <c r="A2665" s="82" t="s">
        <v>4995</v>
      </c>
      <c r="B2665" s="82" t="s">
        <v>5185</v>
      </c>
      <c r="C2665" s="82" t="s">
        <v>5327</v>
      </c>
      <c r="D2665" s="82" t="s">
        <v>2579</v>
      </c>
      <c r="E2665" s="82" t="s">
        <v>5337</v>
      </c>
    </row>
    <row r="2666" spans="1:5" ht="13.5" customHeight="1">
      <c r="A2666" s="82" t="s">
        <v>4995</v>
      </c>
      <c r="B2666" s="82" t="s">
        <v>5185</v>
      </c>
      <c r="C2666" s="82" t="s">
        <v>5327</v>
      </c>
      <c r="D2666" s="82" t="s">
        <v>2572</v>
      </c>
      <c r="E2666" s="82" t="s">
        <v>5338</v>
      </c>
    </row>
    <row r="2667" spans="1:5" ht="13.5" customHeight="1">
      <c r="A2667" s="82" t="s">
        <v>4995</v>
      </c>
      <c r="B2667" s="82" t="s">
        <v>5185</v>
      </c>
      <c r="C2667" s="82" t="s">
        <v>5327</v>
      </c>
      <c r="D2667" s="82" t="s">
        <v>2581</v>
      </c>
      <c r="E2667" s="82" t="s">
        <v>5339</v>
      </c>
    </row>
    <row r="2668" spans="1:5" ht="13.5" customHeight="1">
      <c r="A2668" s="82" t="s">
        <v>4995</v>
      </c>
      <c r="B2668" s="82" t="s">
        <v>5185</v>
      </c>
      <c r="C2668" s="82" t="s">
        <v>5327</v>
      </c>
      <c r="D2668" s="82" t="s">
        <v>5340</v>
      </c>
      <c r="E2668" s="82" t="s">
        <v>5341</v>
      </c>
    </row>
    <row r="2669" spans="1:5" ht="13.5" customHeight="1">
      <c r="A2669" s="82" t="s">
        <v>4995</v>
      </c>
      <c r="B2669" s="82" t="s">
        <v>5185</v>
      </c>
      <c r="C2669" s="82" t="s">
        <v>5327</v>
      </c>
      <c r="D2669" s="82" t="s">
        <v>2585</v>
      </c>
      <c r="E2669" s="82" t="s">
        <v>5342</v>
      </c>
    </row>
    <row r="2670" spans="1:5" ht="13.5" customHeight="1">
      <c r="A2670" s="82" t="s">
        <v>4995</v>
      </c>
      <c r="B2670" s="82" t="s">
        <v>5185</v>
      </c>
      <c r="C2670" s="82" t="s">
        <v>635</v>
      </c>
      <c r="D2670" s="82" t="s">
        <v>635</v>
      </c>
      <c r="E2670" s="82" t="s">
        <v>5343</v>
      </c>
    </row>
    <row r="2671" spans="1:5" ht="13.5" customHeight="1">
      <c r="A2671" s="82" t="s">
        <v>4995</v>
      </c>
      <c r="B2671" s="82" t="s">
        <v>5344</v>
      </c>
      <c r="C2671" s="82" t="s">
        <v>5345</v>
      </c>
      <c r="D2671" s="82" t="s">
        <v>2548</v>
      </c>
      <c r="E2671" s="82" t="s">
        <v>5346</v>
      </c>
    </row>
    <row r="2672" spans="1:5" ht="13.5" customHeight="1">
      <c r="A2672" s="82" t="s">
        <v>4995</v>
      </c>
      <c r="B2672" s="82" t="s">
        <v>5344</v>
      </c>
      <c r="C2672" s="82" t="s">
        <v>5345</v>
      </c>
      <c r="D2672" s="82" t="s">
        <v>2550</v>
      </c>
      <c r="E2672" s="82" t="s">
        <v>5347</v>
      </c>
    </row>
    <row r="2673" spans="1:5" ht="13.5" customHeight="1">
      <c r="A2673" s="82" t="s">
        <v>4995</v>
      </c>
      <c r="B2673" s="82" t="s">
        <v>5344</v>
      </c>
      <c r="C2673" s="82" t="s">
        <v>5345</v>
      </c>
      <c r="D2673" s="82" t="s">
        <v>2552</v>
      </c>
      <c r="E2673" s="82" t="s">
        <v>5348</v>
      </c>
    </row>
    <row r="2674" spans="1:5" ht="13.5" customHeight="1">
      <c r="A2674" s="82" t="s">
        <v>4995</v>
      </c>
      <c r="B2674" s="82" t="s">
        <v>5344</v>
      </c>
      <c r="C2674" s="82" t="s">
        <v>5345</v>
      </c>
      <c r="D2674" s="82" t="s">
        <v>2554</v>
      </c>
      <c r="E2674" s="82" t="s">
        <v>5349</v>
      </c>
    </row>
    <row r="2675" spans="1:5" ht="13.5" customHeight="1">
      <c r="A2675" s="82" t="s">
        <v>4995</v>
      </c>
      <c r="B2675" s="82" t="s">
        <v>5344</v>
      </c>
      <c r="C2675" s="82" t="s">
        <v>5345</v>
      </c>
      <c r="D2675" s="82" t="s">
        <v>2583</v>
      </c>
      <c r="E2675" s="82" t="s">
        <v>5350</v>
      </c>
    </row>
    <row r="2676" spans="1:5" ht="13.5" customHeight="1">
      <c r="A2676" s="82" t="s">
        <v>4995</v>
      </c>
      <c r="B2676" s="82" t="s">
        <v>5344</v>
      </c>
      <c r="C2676" s="82" t="s">
        <v>5345</v>
      </c>
      <c r="D2676" s="82" t="s">
        <v>5351</v>
      </c>
      <c r="E2676" s="82" t="s">
        <v>5352</v>
      </c>
    </row>
    <row r="2677" spans="1:5" ht="13.5" customHeight="1">
      <c r="A2677" s="82" t="s">
        <v>4995</v>
      </c>
      <c r="B2677" s="82" t="s">
        <v>5344</v>
      </c>
      <c r="C2677" s="82" t="s">
        <v>5345</v>
      </c>
      <c r="D2677" s="82" t="s">
        <v>5353</v>
      </c>
      <c r="E2677" s="82" t="s">
        <v>5354</v>
      </c>
    </row>
    <row r="2678" spans="1:5" ht="13.5" customHeight="1">
      <c r="A2678" s="82" t="s">
        <v>4995</v>
      </c>
      <c r="B2678" s="82" t="s">
        <v>5344</v>
      </c>
      <c r="C2678" s="82" t="s">
        <v>5345</v>
      </c>
      <c r="D2678" s="82" t="s">
        <v>2564</v>
      </c>
      <c r="E2678" s="82" t="s">
        <v>5355</v>
      </c>
    </row>
    <row r="2679" spans="1:5" ht="13.5" customHeight="1">
      <c r="A2679" s="82" t="s">
        <v>4995</v>
      </c>
      <c r="B2679" s="82" t="s">
        <v>5344</v>
      </c>
      <c r="C2679" s="82" t="s">
        <v>5345</v>
      </c>
      <c r="D2679" s="82" t="s">
        <v>2560</v>
      </c>
      <c r="E2679" s="82" t="s">
        <v>5356</v>
      </c>
    </row>
    <row r="2680" spans="1:5" ht="13.5" customHeight="1">
      <c r="A2680" s="82" t="s">
        <v>4995</v>
      </c>
      <c r="B2680" s="82" t="s">
        <v>5344</v>
      </c>
      <c r="C2680" s="82" t="s">
        <v>5345</v>
      </c>
      <c r="D2680" s="82" t="s">
        <v>2562</v>
      </c>
      <c r="E2680" s="82" t="s">
        <v>5357</v>
      </c>
    </row>
    <row r="2681" spans="1:5" ht="13.5" customHeight="1">
      <c r="A2681" s="82" t="s">
        <v>4995</v>
      </c>
      <c r="B2681" s="82" t="s">
        <v>5344</v>
      </c>
      <c r="C2681" s="82" t="s">
        <v>5345</v>
      </c>
      <c r="D2681" s="82" t="s">
        <v>2566</v>
      </c>
      <c r="E2681" s="82" t="s">
        <v>5358</v>
      </c>
    </row>
    <row r="2682" spans="1:5" ht="13.5" customHeight="1">
      <c r="A2682" s="82" t="s">
        <v>4995</v>
      </c>
      <c r="B2682" s="82" t="s">
        <v>5344</v>
      </c>
      <c r="C2682" s="82" t="s">
        <v>5345</v>
      </c>
      <c r="D2682" s="82" t="s">
        <v>2572</v>
      </c>
      <c r="E2682" s="82" t="s">
        <v>5359</v>
      </c>
    </row>
    <row r="2683" spans="1:5" ht="13.5" customHeight="1">
      <c r="A2683" s="82" t="s">
        <v>4995</v>
      </c>
      <c r="B2683" s="82" t="s">
        <v>5344</v>
      </c>
      <c r="C2683" s="82" t="s">
        <v>5345</v>
      </c>
      <c r="D2683" s="82" t="s">
        <v>2574</v>
      </c>
      <c r="E2683" s="82" t="s">
        <v>5360</v>
      </c>
    </row>
    <row r="2684" spans="1:5" ht="13.5" customHeight="1">
      <c r="A2684" s="82" t="s">
        <v>4995</v>
      </c>
      <c r="B2684" s="82" t="s">
        <v>5344</v>
      </c>
      <c r="C2684" s="82" t="s">
        <v>5345</v>
      </c>
      <c r="D2684" s="82" t="s">
        <v>2568</v>
      </c>
      <c r="E2684" s="82" t="s">
        <v>5361</v>
      </c>
    </row>
    <row r="2685" spans="1:5" ht="13.5" customHeight="1">
      <c r="A2685" s="82" t="s">
        <v>4995</v>
      </c>
      <c r="B2685" s="82" t="s">
        <v>5344</v>
      </c>
      <c r="C2685" s="82" t="s">
        <v>5345</v>
      </c>
      <c r="D2685" s="82" t="s">
        <v>2570</v>
      </c>
      <c r="E2685" s="82" t="s">
        <v>5362</v>
      </c>
    </row>
    <row r="2686" spans="1:5" ht="13.5" customHeight="1">
      <c r="A2686" s="82" t="s">
        <v>4995</v>
      </c>
      <c r="B2686" s="82" t="s">
        <v>5344</v>
      </c>
      <c r="C2686" s="82" t="s">
        <v>5345</v>
      </c>
      <c r="D2686" s="82" t="s">
        <v>2581</v>
      </c>
      <c r="E2686" s="82" t="s">
        <v>5363</v>
      </c>
    </row>
    <row r="2687" spans="1:5" ht="13.5" customHeight="1">
      <c r="A2687" s="82" t="s">
        <v>4995</v>
      </c>
      <c r="B2687" s="82" t="s">
        <v>5344</v>
      </c>
      <c r="C2687" s="82" t="s">
        <v>5345</v>
      </c>
      <c r="D2687" s="82" t="s">
        <v>2576</v>
      </c>
      <c r="E2687" s="82" t="s">
        <v>5364</v>
      </c>
    </row>
    <row r="2688" spans="1:5" ht="13.5" customHeight="1">
      <c r="A2688" s="82" t="s">
        <v>4995</v>
      </c>
      <c r="B2688" s="82" t="s">
        <v>5344</v>
      </c>
      <c r="C2688" s="82" t="s">
        <v>5345</v>
      </c>
      <c r="D2688" s="82" t="s">
        <v>635</v>
      </c>
      <c r="E2688" s="82" t="s">
        <v>5365</v>
      </c>
    </row>
    <row r="2689" spans="1:5" ht="13.5" customHeight="1">
      <c r="A2689" s="82" t="s">
        <v>4995</v>
      </c>
      <c r="B2689" s="82" t="s">
        <v>5344</v>
      </c>
      <c r="C2689" s="82" t="s">
        <v>5345</v>
      </c>
      <c r="D2689" s="82" t="s">
        <v>2579</v>
      </c>
      <c r="E2689" s="82" t="s">
        <v>5366</v>
      </c>
    </row>
    <row r="2690" spans="1:5" ht="13.5" customHeight="1">
      <c r="A2690" s="82" t="s">
        <v>4995</v>
      </c>
      <c r="B2690" s="82" t="s">
        <v>5344</v>
      </c>
      <c r="C2690" s="82" t="s">
        <v>5345</v>
      </c>
      <c r="D2690" s="82" t="s">
        <v>3872</v>
      </c>
      <c r="E2690" s="82" t="s">
        <v>5367</v>
      </c>
    </row>
    <row r="2691" spans="1:5" ht="13.5" customHeight="1">
      <c r="A2691" s="82" t="s">
        <v>4995</v>
      </c>
      <c r="B2691" s="82" t="s">
        <v>5344</v>
      </c>
      <c r="C2691" s="82" t="s">
        <v>5345</v>
      </c>
      <c r="D2691" s="82" t="s">
        <v>2585</v>
      </c>
      <c r="E2691" s="82" t="s">
        <v>5368</v>
      </c>
    </row>
    <row r="2692" spans="1:5" ht="13.5" customHeight="1">
      <c r="A2692" s="82" t="s">
        <v>4995</v>
      </c>
      <c r="B2692" s="82" t="s">
        <v>5344</v>
      </c>
      <c r="C2692" s="82" t="s">
        <v>5369</v>
      </c>
      <c r="D2692" s="82" t="s">
        <v>2548</v>
      </c>
      <c r="E2692" s="82" t="s">
        <v>5370</v>
      </c>
    </row>
    <row r="2693" spans="1:5" ht="13.5" customHeight="1">
      <c r="A2693" s="82" t="s">
        <v>4995</v>
      </c>
      <c r="B2693" s="82" t="s">
        <v>5344</v>
      </c>
      <c r="C2693" s="82" t="s">
        <v>5369</v>
      </c>
      <c r="D2693" s="82" t="s">
        <v>2550</v>
      </c>
      <c r="E2693" s="82" t="s">
        <v>5371</v>
      </c>
    </row>
    <row r="2694" spans="1:5" ht="13.5" customHeight="1">
      <c r="A2694" s="82" t="s">
        <v>4995</v>
      </c>
      <c r="B2694" s="82" t="s">
        <v>5344</v>
      </c>
      <c r="C2694" s="82" t="s">
        <v>5369</v>
      </c>
      <c r="D2694" s="82" t="s">
        <v>2552</v>
      </c>
      <c r="E2694" s="82" t="s">
        <v>5372</v>
      </c>
    </row>
    <row r="2695" spans="1:5" ht="13.5" customHeight="1">
      <c r="A2695" s="82" t="s">
        <v>4995</v>
      </c>
      <c r="B2695" s="82" t="s">
        <v>5344</v>
      </c>
      <c r="C2695" s="82" t="s">
        <v>5369</v>
      </c>
      <c r="D2695" s="82" t="s">
        <v>2554</v>
      </c>
      <c r="E2695" s="82" t="s">
        <v>5373</v>
      </c>
    </row>
    <row r="2696" spans="1:5" ht="13.5" customHeight="1">
      <c r="A2696" s="82" t="s">
        <v>4995</v>
      </c>
      <c r="B2696" s="82" t="s">
        <v>5344</v>
      </c>
      <c r="C2696" s="82" t="s">
        <v>5369</v>
      </c>
      <c r="D2696" s="82" t="s">
        <v>2583</v>
      </c>
      <c r="E2696" s="82" t="s">
        <v>5374</v>
      </c>
    </row>
    <row r="2697" spans="1:5" ht="13.5" customHeight="1">
      <c r="A2697" s="82" t="s">
        <v>4995</v>
      </c>
      <c r="B2697" s="82" t="s">
        <v>5344</v>
      </c>
      <c r="C2697" s="82" t="s">
        <v>5369</v>
      </c>
      <c r="D2697" s="82" t="s">
        <v>5351</v>
      </c>
      <c r="E2697" s="82" t="s">
        <v>5375</v>
      </c>
    </row>
    <row r="2698" spans="1:5" ht="13.5" customHeight="1">
      <c r="A2698" s="82" t="s">
        <v>4995</v>
      </c>
      <c r="B2698" s="82" t="s">
        <v>5344</v>
      </c>
      <c r="C2698" s="82" t="s">
        <v>5369</v>
      </c>
      <c r="D2698" s="82" t="s">
        <v>5353</v>
      </c>
      <c r="E2698" s="82" t="s">
        <v>5376</v>
      </c>
    </row>
    <row r="2699" spans="1:5" ht="13.5" customHeight="1">
      <c r="A2699" s="82" t="s">
        <v>4995</v>
      </c>
      <c r="B2699" s="82" t="s">
        <v>5344</v>
      </c>
      <c r="C2699" s="82" t="s">
        <v>5369</v>
      </c>
      <c r="D2699" s="82" t="s">
        <v>2564</v>
      </c>
      <c r="E2699" s="82" t="s">
        <v>5377</v>
      </c>
    </row>
    <row r="2700" spans="1:5" ht="13.5" customHeight="1">
      <c r="A2700" s="82" t="s">
        <v>4995</v>
      </c>
      <c r="B2700" s="82" t="s">
        <v>5344</v>
      </c>
      <c r="C2700" s="82" t="s">
        <v>5369</v>
      </c>
      <c r="D2700" s="82" t="s">
        <v>2560</v>
      </c>
      <c r="E2700" s="82" t="s">
        <v>5378</v>
      </c>
    </row>
    <row r="2701" spans="1:5" ht="13.5" customHeight="1">
      <c r="A2701" s="82" t="s">
        <v>4995</v>
      </c>
      <c r="B2701" s="82" t="s">
        <v>5344</v>
      </c>
      <c r="C2701" s="82" t="s">
        <v>5369</v>
      </c>
      <c r="D2701" s="82" t="s">
        <v>2562</v>
      </c>
      <c r="E2701" s="82" t="s">
        <v>5379</v>
      </c>
    </row>
    <row r="2702" spans="1:5" ht="13.5" customHeight="1">
      <c r="A2702" s="82" t="s">
        <v>4995</v>
      </c>
      <c r="B2702" s="82" t="s">
        <v>5344</v>
      </c>
      <c r="C2702" s="82" t="s">
        <v>5369</v>
      </c>
      <c r="D2702" s="82" t="s">
        <v>2566</v>
      </c>
      <c r="E2702" s="82" t="s">
        <v>5380</v>
      </c>
    </row>
    <row r="2703" spans="1:5" ht="13.5" customHeight="1">
      <c r="A2703" s="82" t="s">
        <v>4995</v>
      </c>
      <c r="B2703" s="82" t="s">
        <v>5344</v>
      </c>
      <c r="C2703" s="82" t="s">
        <v>5369</v>
      </c>
      <c r="D2703" s="82" t="s">
        <v>2572</v>
      </c>
      <c r="E2703" s="82" t="s">
        <v>5381</v>
      </c>
    </row>
    <row r="2704" spans="1:5" ht="13.5" customHeight="1">
      <c r="A2704" s="82" t="s">
        <v>4995</v>
      </c>
      <c r="B2704" s="82" t="s">
        <v>5344</v>
      </c>
      <c r="C2704" s="82" t="s">
        <v>5369</v>
      </c>
      <c r="D2704" s="82" t="s">
        <v>2574</v>
      </c>
      <c r="E2704" s="82" t="s">
        <v>5382</v>
      </c>
    </row>
    <row r="2705" spans="1:5" ht="13.5" customHeight="1">
      <c r="A2705" s="82" t="s">
        <v>4995</v>
      </c>
      <c r="B2705" s="82" t="s">
        <v>5344</v>
      </c>
      <c r="C2705" s="82" t="s">
        <v>5369</v>
      </c>
      <c r="D2705" s="82" t="s">
        <v>2568</v>
      </c>
      <c r="E2705" s="82" t="s">
        <v>5383</v>
      </c>
    </row>
    <row r="2706" spans="1:5" ht="13.5" customHeight="1">
      <c r="A2706" s="82" t="s">
        <v>4995</v>
      </c>
      <c r="B2706" s="82" t="s">
        <v>5344</v>
      </c>
      <c r="C2706" s="82" t="s">
        <v>5369</v>
      </c>
      <c r="D2706" s="82" t="s">
        <v>2570</v>
      </c>
      <c r="E2706" s="82" t="s">
        <v>5384</v>
      </c>
    </row>
    <row r="2707" spans="1:5" ht="13.5" customHeight="1">
      <c r="A2707" s="82" t="s">
        <v>4995</v>
      </c>
      <c r="B2707" s="82" t="s">
        <v>5344</v>
      </c>
      <c r="C2707" s="82" t="s">
        <v>5369</v>
      </c>
      <c r="D2707" s="82" t="s">
        <v>2581</v>
      </c>
      <c r="E2707" s="82" t="s">
        <v>5385</v>
      </c>
    </row>
    <row r="2708" spans="1:5" ht="13.5" customHeight="1">
      <c r="A2708" s="82" t="s">
        <v>4995</v>
      </c>
      <c r="B2708" s="82" t="s">
        <v>5344</v>
      </c>
      <c r="C2708" s="82" t="s">
        <v>5369</v>
      </c>
      <c r="D2708" s="82" t="s">
        <v>2576</v>
      </c>
      <c r="E2708" s="82" t="s">
        <v>5386</v>
      </c>
    </row>
    <row r="2709" spans="1:5" ht="13.5" customHeight="1">
      <c r="A2709" s="82" t="s">
        <v>4995</v>
      </c>
      <c r="B2709" s="82" t="s">
        <v>5344</v>
      </c>
      <c r="C2709" s="82" t="s">
        <v>5369</v>
      </c>
      <c r="D2709" s="82" t="s">
        <v>635</v>
      </c>
      <c r="E2709" s="82" t="s">
        <v>5387</v>
      </c>
    </row>
    <row r="2710" spans="1:5" ht="13.5" customHeight="1">
      <c r="A2710" s="82" t="s">
        <v>4995</v>
      </c>
      <c r="B2710" s="82" t="s">
        <v>5344</v>
      </c>
      <c r="C2710" s="82" t="s">
        <v>5369</v>
      </c>
      <c r="D2710" s="82" t="s">
        <v>2579</v>
      </c>
      <c r="E2710" s="82" t="s">
        <v>5388</v>
      </c>
    </row>
    <row r="2711" spans="1:5" ht="13.5" customHeight="1">
      <c r="A2711" s="82" t="s">
        <v>4995</v>
      </c>
      <c r="B2711" s="82" t="s">
        <v>5344</v>
      </c>
      <c r="C2711" s="82" t="s">
        <v>5369</v>
      </c>
      <c r="D2711" s="82" t="s">
        <v>3872</v>
      </c>
      <c r="E2711" s="82" t="s">
        <v>5389</v>
      </c>
    </row>
    <row r="2712" spans="1:5" ht="13.5" customHeight="1">
      <c r="A2712" s="82" t="s">
        <v>4995</v>
      </c>
      <c r="B2712" s="82" t="s">
        <v>5344</v>
      </c>
      <c r="C2712" s="82" t="s">
        <v>5369</v>
      </c>
      <c r="D2712" s="82" t="s">
        <v>2585</v>
      </c>
      <c r="E2712" s="82" t="s">
        <v>5390</v>
      </c>
    </row>
    <row r="2713" spans="1:5" ht="13.5" customHeight="1">
      <c r="A2713" s="82" t="s">
        <v>4995</v>
      </c>
      <c r="B2713" s="82" t="s">
        <v>5344</v>
      </c>
      <c r="C2713" s="82" t="s">
        <v>5391</v>
      </c>
      <c r="D2713" s="82" t="s">
        <v>2548</v>
      </c>
      <c r="E2713" s="82" t="s">
        <v>5392</v>
      </c>
    </row>
    <row r="2714" spans="1:5" ht="13.5" customHeight="1">
      <c r="A2714" s="82" t="s">
        <v>4995</v>
      </c>
      <c r="B2714" s="82" t="s">
        <v>5344</v>
      </c>
      <c r="C2714" s="82" t="s">
        <v>5391</v>
      </c>
      <c r="D2714" s="82" t="s">
        <v>2550</v>
      </c>
      <c r="E2714" s="82" t="s">
        <v>5393</v>
      </c>
    </row>
    <row r="2715" spans="1:5" ht="13.5" customHeight="1">
      <c r="A2715" s="82" t="s">
        <v>4995</v>
      </c>
      <c r="B2715" s="82" t="s">
        <v>5344</v>
      </c>
      <c r="C2715" s="82" t="s">
        <v>5391</v>
      </c>
      <c r="D2715" s="82" t="s">
        <v>2552</v>
      </c>
      <c r="E2715" s="82" t="s">
        <v>5394</v>
      </c>
    </row>
    <row r="2716" spans="1:5" ht="13.5" customHeight="1">
      <c r="A2716" s="82" t="s">
        <v>4995</v>
      </c>
      <c r="B2716" s="82" t="s">
        <v>5344</v>
      </c>
      <c r="C2716" s="82" t="s">
        <v>5391</v>
      </c>
      <c r="D2716" s="82" t="s">
        <v>2554</v>
      </c>
      <c r="E2716" s="82" t="s">
        <v>5395</v>
      </c>
    </row>
    <row r="2717" spans="1:5" ht="13.5" customHeight="1">
      <c r="A2717" s="82" t="s">
        <v>4995</v>
      </c>
      <c r="B2717" s="82" t="s">
        <v>5344</v>
      </c>
      <c r="C2717" s="82" t="s">
        <v>5391</v>
      </c>
      <c r="D2717" s="82" t="s">
        <v>2583</v>
      </c>
      <c r="E2717" s="82" t="s">
        <v>5396</v>
      </c>
    </row>
    <row r="2718" spans="1:5" ht="13.5" customHeight="1">
      <c r="A2718" s="82" t="s">
        <v>4995</v>
      </c>
      <c r="B2718" s="82" t="s">
        <v>5344</v>
      </c>
      <c r="C2718" s="82" t="s">
        <v>5391</v>
      </c>
      <c r="D2718" s="82" t="s">
        <v>5351</v>
      </c>
      <c r="E2718" s="82" t="s">
        <v>5397</v>
      </c>
    </row>
    <row r="2719" spans="1:5" ht="13.5" customHeight="1">
      <c r="A2719" s="82" t="s">
        <v>4995</v>
      </c>
      <c r="B2719" s="82" t="s">
        <v>5344</v>
      </c>
      <c r="C2719" s="82" t="s">
        <v>5391</v>
      </c>
      <c r="D2719" s="82" t="s">
        <v>5353</v>
      </c>
      <c r="E2719" s="82" t="s">
        <v>5398</v>
      </c>
    </row>
    <row r="2720" spans="1:5" ht="13.5" customHeight="1">
      <c r="A2720" s="82" t="s">
        <v>4995</v>
      </c>
      <c r="B2720" s="82" t="s">
        <v>5344</v>
      </c>
      <c r="C2720" s="82" t="s">
        <v>5391</v>
      </c>
      <c r="D2720" s="82" t="s">
        <v>2564</v>
      </c>
      <c r="E2720" s="82" t="s">
        <v>5399</v>
      </c>
    </row>
    <row r="2721" spans="1:5" ht="13.5" customHeight="1">
      <c r="A2721" s="82" t="s">
        <v>4995</v>
      </c>
      <c r="B2721" s="82" t="s">
        <v>5344</v>
      </c>
      <c r="C2721" s="82" t="s">
        <v>5391</v>
      </c>
      <c r="D2721" s="82" t="s">
        <v>2560</v>
      </c>
      <c r="E2721" s="82" t="s">
        <v>5400</v>
      </c>
    </row>
    <row r="2722" spans="1:5" ht="13.5" customHeight="1">
      <c r="A2722" s="82" t="s">
        <v>4995</v>
      </c>
      <c r="B2722" s="82" t="s">
        <v>5344</v>
      </c>
      <c r="C2722" s="82" t="s">
        <v>5391</v>
      </c>
      <c r="D2722" s="82" t="s">
        <v>2562</v>
      </c>
      <c r="E2722" s="82" t="s">
        <v>5401</v>
      </c>
    </row>
    <row r="2723" spans="1:5" ht="13.5" customHeight="1">
      <c r="A2723" s="82" t="s">
        <v>4995</v>
      </c>
      <c r="B2723" s="82" t="s">
        <v>5344</v>
      </c>
      <c r="C2723" s="82" t="s">
        <v>5391</v>
      </c>
      <c r="D2723" s="82" t="s">
        <v>2566</v>
      </c>
      <c r="E2723" s="82" t="s">
        <v>5402</v>
      </c>
    </row>
    <row r="2724" spans="1:5" ht="13.5" customHeight="1">
      <c r="A2724" s="82" t="s">
        <v>4995</v>
      </c>
      <c r="B2724" s="82" t="s">
        <v>5344</v>
      </c>
      <c r="C2724" s="82" t="s">
        <v>5391</v>
      </c>
      <c r="D2724" s="82" t="s">
        <v>2572</v>
      </c>
      <c r="E2724" s="82" t="s">
        <v>5403</v>
      </c>
    </row>
    <row r="2725" spans="1:5" ht="13.5" customHeight="1">
      <c r="A2725" s="82" t="s">
        <v>4995</v>
      </c>
      <c r="B2725" s="82" t="s">
        <v>5344</v>
      </c>
      <c r="C2725" s="82" t="s">
        <v>5391</v>
      </c>
      <c r="D2725" s="82" t="s">
        <v>2574</v>
      </c>
      <c r="E2725" s="82" t="s">
        <v>5404</v>
      </c>
    </row>
    <row r="2726" spans="1:5" ht="13.5" customHeight="1">
      <c r="A2726" s="82" t="s">
        <v>4995</v>
      </c>
      <c r="B2726" s="82" t="s">
        <v>5344</v>
      </c>
      <c r="C2726" s="82" t="s">
        <v>5391</v>
      </c>
      <c r="D2726" s="82" t="s">
        <v>2568</v>
      </c>
      <c r="E2726" s="82" t="s">
        <v>5405</v>
      </c>
    </row>
    <row r="2727" spans="1:5" ht="13.5" customHeight="1">
      <c r="A2727" s="82" t="s">
        <v>4995</v>
      </c>
      <c r="B2727" s="82" t="s">
        <v>5344</v>
      </c>
      <c r="C2727" s="82" t="s">
        <v>5391</v>
      </c>
      <c r="D2727" s="82" t="s">
        <v>2570</v>
      </c>
      <c r="E2727" s="82" t="s">
        <v>5406</v>
      </c>
    </row>
    <row r="2728" spans="1:5" ht="13.5" customHeight="1">
      <c r="A2728" s="82" t="s">
        <v>4995</v>
      </c>
      <c r="B2728" s="82" t="s">
        <v>5344</v>
      </c>
      <c r="C2728" s="82" t="s">
        <v>5391</v>
      </c>
      <c r="D2728" s="82" t="s">
        <v>2581</v>
      </c>
      <c r="E2728" s="82" t="s">
        <v>5407</v>
      </c>
    </row>
    <row r="2729" spans="1:5" ht="13.5" customHeight="1">
      <c r="A2729" s="82" t="s">
        <v>4995</v>
      </c>
      <c r="B2729" s="82" t="s">
        <v>5344</v>
      </c>
      <c r="C2729" s="82" t="s">
        <v>5391</v>
      </c>
      <c r="D2729" s="82" t="s">
        <v>2576</v>
      </c>
      <c r="E2729" s="82" t="s">
        <v>5408</v>
      </c>
    </row>
    <row r="2730" spans="1:5" ht="13.5" customHeight="1">
      <c r="A2730" s="82" t="s">
        <v>4995</v>
      </c>
      <c r="B2730" s="82" t="s">
        <v>5344</v>
      </c>
      <c r="C2730" s="82" t="s">
        <v>5391</v>
      </c>
      <c r="D2730" s="82" t="s">
        <v>635</v>
      </c>
      <c r="E2730" s="82" t="s">
        <v>5409</v>
      </c>
    </row>
    <row r="2731" spans="1:5" ht="13.5" customHeight="1">
      <c r="A2731" s="82" t="s">
        <v>4995</v>
      </c>
      <c r="B2731" s="82" t="s">
        <v>5344</v>
      </c>
      <c r="C2731" s="82" t="s">
        <v>5391</v>
      </c>
      <c r="D2731" s="82" t="s">
        <v>2579</v>
      </c>
      <c r="E2731" s="82" t="s">
        <v>5410</v>
      </c>
    </row>
    <row r="2732" spans="1:5" ht="13.5" customHeight="1">
      <c r="A2732" s="82" t="s">
        <v>4995</v>
      </c>
      <c r="B2732" s="82" t="s">
        <v>5344</v>
      </c>
      <c r="C2732" s="82" t="s">
        <v>5391</v>
      </c>
      <c r="D2732" s="82" t="s">
        <v>3872</v>
      </c>
      <c r="E2732" s="82" t="s">
        <v>5411</v>
      </c>
    </row>
    <row r="2733" spans="1:5" ht="13.5" customHeight="1">
      <c r="A2733" s="82" t="s">
        <v>4995</v>
      </c>
      <c r="B2733" s="82" t="s">
        <v>5344</v>
      </c>
      <c r="C2733" s="82" t="s">
        <v>5391</v>
      </c>
      <c r="D2733" s="82" t="s">
        <v>2585</v>
      </c>
      <c r="E2733" s="82" t="s">
        <v>5412</v>
      </c>
    </row>
    <row r="2734" spans="1:5" ht="13.5" customHeight="1">
      <c r="A2734" s="82" t="s">
        <v>4995</v>
      </c>
      <c r="B2734" s="82" t="s">
        <v>5344</v>
      </c>
      <c r="C2734" s="82" t="s">
        <v>5413</v>
      </c>
      <c r="D2734" s="82" t="s">
        <v>2548</v>
      </c>
      <c r="E2734" s="82" t="s">
        <v>5414</v>
      </c>
    </row>
    <row r="2735" spans="1:5" ht="13.5" customHeight="1">
      <c r="A2735" s="82" t="s">
        <v>4995</v>
      </c>
      <c r="B2735" s="82" t="s">
        <v>5344</v>
      </c>
      <c r="C2735" s="82" t="s">
        <v>5413</v>
      </c>
      <c r="D2735" s="82" t="s">
        <v>2550</v>
      </c>
      <c r="E2735" s="82" t="s">
        <v>5415</v>
      </c>
    </row>
    <row r="2736" spans="1:5" ht="13.5" customHeight="1">
      <c r="A2736" s="82" t="s">
        <v>4995</v>
      </c>
      <c r="B2736" s="82" t="s">
        <v>5344</v>
      </c>
      <c r="C2736" s="82" t="s">
        <v>5413</v>
      </c>
      <c r="D2736" s="82" t="s">
        <v>2552</v>
      </c>
      <c r="E2736" s="82" t="s">
        <v>5416</v>
      </c>
    </row>
    <row r="2737" spans="1:5" ht="13.5" customHeight="1">
      <c r="A2737" s="82" t="s">
        <v>4995</v>
      </c>
      <c r="B2737" s="82" t="s">
        <v>5344</v>
      </c>
      <c r="C2737" s="82" t="s">
        <v>5413</v>
      </c>
      <c r="D2737" s="82" t="s">
        <v>2554</v>
      </c>
      <c r="E2737" s="82" t="s">
        <v>5417</v>
      </c>
    </row>
    <row r="2738" spans="1:5" ht="13.5" customHeight="1">
      <c r="A2738" s="82" t="s">
        <v>4995</v>
      </c>
      <c r="B2738" s="82" t="s">
        <v>5344</v>
      </c>
      <c r="C2738" s="82" t="s">
        <v>5413</v>
      </c>
      <c r="D2738" s="82" t="s">
        <v>2654</v>
      </c>
      <c r="E2738" s="82" t="s">
        <v>5418</v>
      </c>
    </row>
    <row r="2739" spans="1:5" ht="13.5" customHeight="1">
      <c r="A2739" s="82" t="s">
        <v>4995</v>
      </c>
      <c r="B2739" s="82" t="s">
        <v>5344</v>
      </c>
      <c r="C2739" s="82" t="s">
        <v>5413</v>
      </c>
      <c r="D2739" s="82" t="s">
        <v>2558</v>
      </c>
      <c r="E2739" s="82" t="s">
        <v>5419</v>
      </c>
    </row>
    <row r="2740" spans="1:5" ht="13.5" customHeight="1">
      <c r="A2740" s="82" t="s">
        <v>4995</v>
      </c>
      <c r="B2740" s="82" t="s">
        <v>5344</v>
      </c>
      <c r="C2740" s="82" t="s">
        <v>5413</v>
      </c>
      <c r="D2740" s="82" t="s">
        <v>2574</v>
      </c>
      <c r="E2740" s="82" t="s">
        <v>5420</v>
      </c>
    </row>
    <row r="2741" spans="1:5" ht="13.5" customHeight="1">
      <c r="A2741" s="82" t="s">
        <v>4995</v>
      </c>
      <c r="B2741" s="82" t="s">
        <v>5344</v>
      </c>
      <c r="C2741" s="82" t="s">
        <v>5413</v>
      </c>
      <c r="D2741" s="82" t="s">
        <v>2568</v>
      </c>
      <c r="E2741" s="82" t="s">
        <v>5421</v>
      </c>
    </row>
    <row r="2742" spans="1:5" ht="13.5" customHeight="1">
      <c r="A2742" s="82" t="s">
        <v>4995</v>
      </c>
      <c r="B2742" s="82" t="s">
        <v>5344</v>
      </c>
      <c r="C2742" s="82" t="s">
        <v>5413</v>
      </c>
      <c r="D2742" s="82" t="s">
        <v>2572</v>
      </c>
      <c r="E2742" s="82" t="s">
        <v>5422</v>
      </c>
    </row>
    <row r="2743" spans="1:5" ht="13.5" customHeight="1">
      <c r="A2743" s="82" t="s">
        <v>4995</v>
      </c>
      <c r="B2743" s="82" t="s">
        <v>5344</v>
      </c>
      <c r="C2743" s="82" t="s">
        <v>5413</v>
      </c>
      <c r="D2743" s="82" t="s">
        <v>2581</v>
      </c>
      <c r="E2743" s="82" t="s">
        <v>5423</v>
      </c>
    </row>
    <row r="2744" spans="1:5" ht="13.5" customHeight="1">
      <c r="A2744" s="82" t="s">
        <v>4995</v>
      </c>
      <c r="B2744" s="82" t="s">
        <v>5344</v>
      </c>
      <c r="C2744" s="82" t="s">
        <v>5413</v>
      </c>
      <c r="D2744" s="82" t="s">
        <v>2576</v>
      </c>
      <c r="E2744" s="82" t="s">
        <v>5424</v>
      </c>
    </row>
    <row r="2745" spans="1:5" ht="13.5" customHeight="1">
      <c r="A2745" s="82" t="s">
        <v>4995</v>
      </c>
      <c r="B2745" s="82" t="s">
        <v>5344</v>
      </c>
      <c r="C2745" s="82" t="s">
        <v>5413</v>
      </c>
      <c r="D2745" s="82" t="s">
        <v>2570</v>
      </c>
      <c r="E2745" s="82" t="s">
        <v>5425</v>
      </c>
    </row>
    <row r="2746" spans="1:5" ht="13.5" customHeight="1">
      <c r="A2746" s="82" t="s">
        <v>4995</v>
      </c>
      <c r="B2746" s="82" t="s">
        <v>5344</v>
      </c>
      <c r="C2746" s="82" t="s">
        <v>5413</v>
      </c>
      <c r="D2746" s="82" t="s">
        <v>635</v>
      </c>
      <c r="E2746" s="82" t="s">
        <v>5426</v>
      </c>
    </row>
    <row r="2747" spans="1:5" ht="13.5" customHeight="1">
      <c r="A2747" s="82" t="s">
        <v>4995</v>
      </c>
      <c r="B2747" s="82" t="s">
        <v>5344</v>
      </c>
      <c r="C2747" s="82" t="s">
        <v>5413</v>
      </c>
      <c r="D2747" s="82" t="s">
        <v>2579</v>
      </c>
      <c r="E2747" s="82" t="s">
        <v>5427</v>
      </c>
    </row>
    <row r="2748" spans="1:5" ht="13.5" customHeight="1">
      <c r="A2748" s="82" t="s">
        <v>4995</v>
      </c>
      <c r="B2748" s="82" t="s">
        <v>5344</v>
      </c>
      <c r="C2748" s="82" t="s">
        <v>5413</v>
      </c>
      <c r="D2748" s="82" t="s">
        <v>2585</v>
      </c>
      <c r="E2748" s="82" t="s">
        <v>5428</v>
      </c>
    </row>
    <row r="2749" spans="1:5" ht="13.5" customHeight="1">
      <c r="A2749" s="82" t="s">
        <v>4995</v>
      </c>
      <c r="B2749" s="82" t="s">
        <v>5344</v>
      </c>
      <c r="C2749" s="82" t="s">
        <v>5429</v>
      </c>
      <c r="D2749" s="82" t="s">
        <v>2548</v>
      </c>
      <c r="E2749" s="82" t="s">
        <v>5430</v>
      </c>
    </row>
    <row r="2750" spans="1:5" ht="13.5" customHeight="1">
      <c r="A2750" s="82" t="s">
        <v>4995</v>
      </c>
      <c r="B2750" s="82" t="s">
        <v>5344</v>
      </c>
      <c r="C2750" s="82" t="s">
        <v>5429</v>
      </c>
      <c r="D2750" s="82" t="s">
        <v>2550</v>
      </c>
      <c r="E2750" s="82" t="s">
        <v>5431</v>
      </c>
    </row>
    <row r="2751" spans="1:5" ht="13.5" customHeight="1">
      <c r="A2751" s="82" t="s">
        <v>4995</v>
      </c>
      <c r="B2751" s="82" t="s">
        <v>5344</v>
      </c>
      <c r="C2751" s="82" t="s">
        <v>5429</v>
      </c>
      <c r="D2751" s="82" t="s">
        <v>2552</v>
      </c>
      <c r="E2751" s="82" t="s">
        <v>5432</v>
      </c>
    </row>
    <row r="2752" spans="1:5" ht="13.5" customHeight="1">
      <c r="A2752" s="82" t="s">
        <v>4995</v>
      </c>
      <c r="B2752" s="82" t="s">
        <v>5344</v>
      </c>
      <c r="C2752" s="82" t="s">
        <v>5429</v>
      </c>
      <c r="D2752" s="82" t="s">
        <v>2554</v>
      </c>
      <c r="E2752" s="82" t="s">
        <v>5433</v>
      </c>
    </row>
    <row r="2753" spans="1:5" ht="13.5" customHeight="1">
      <c r="A2753" s="82" t="s">
        <v>4995</v>
      </c>
      <c r="B2753" s="82" t="s">
        <v>5344</v>
      </c>
      <c r="C2753" s="82" t="s">
        <v>5429</v>
      </c>
      <c r="D2753" s="82" t="s">
        <v>2583</v>
      </c>
      <c r="E2753" s="82" t="s">
        <v>5434</v>
      </c>
    </row>
    <row r="2754" spans="1:5" ht="13.5" customHeight="1">
      <c r="A2754" s="82" t="s">
        <v>4995</v>
      </c>
      <c r="B2754" s="82" t="s">
        <v>5344</v>
      </c>
      <c r="C2754" s="82" t="s">
        <v>5429</v>
      </c>
      <c r="D2754" s="82" t="s">
        <v>5351</v>
      </c>
      <c r="E2754" s="82" t="s">
        <v>5435</v>
      </c>
    </row>
    <row r="2755" spans="1:5" ht="13.5" customHeight="1">
      <c r="A2755" s="82" t="s">
        <v>4995</v>
      </c>
      <c r="B2755" s="82" t="s">
        <v>5344</v>
      </c>
      <c r="C2755" s="82" t="s">
        <v>5429</v>
      </c>
      <c r="D2755" s="82" t="s">
        <v>5353</v>
      </c>
      <c r="E2755" s="82" t="s">
        <v>5436</v>
      </c>
    </row>
    <row r="2756" spans="1:5" ht="13.5" customHeight="1">
      <c r="A2756" s="82" t="s">
        <v>4995</v>
      </c>
      <c r="B2756" s="82" t="s">
        <v>5344</v>
      </c>
      <c r="C2756" s="82" t="s">
        <v>5429</v>
      </c>
      <c r="D2756" s="82" t="s">
        <v>2564</v>
      </c>
      <c r="E2756" s="82" t="s">
        <v>5437</v>
      </c>
    </row>
    <row r="2757" spans="1:5" ht="13.5" customHeight="1">
      <c r="A2757" s="82" t="s">
        <v>4995</v>
      </c>
      <c r="B2757" s="82" t="s">
        <v>5344</v>
      </c>
      <c r="C2757" s="82" t="s">
        <v>5429</v>
      </c>
      <c r="D2757" s="82" t="s">
        <v>2560</v>
      </c>
      <c r="E2757" s="82" t="s">
        <v>5438</v>
      </c>
    </row>
    <row r="2758" spans="1:5" ht="13.5" customHeight="1">
      <c r="A2758" s="82" t="s">
        <v>4995</v>
      </c>
      <c r="B2758" s="82" t="s">
        <v>5344</v>
      </c>
      <c r="C2758" s="82" t="s">
        <v>5429</v>
      </c>
      <c r="D2758" s="82" t="s">
        <v>2562</v>
      </c>
      <c r="E2758" s="82" t="s">
        <v>5439</v>
      </c>
    </row>
    <row r="2759" spans="1:5" ht="13.5" customHeight="1">
      <c r="A2759" s="82" t="s">
        <v>4995</v>
      </c>
      <c r="B2759" s="82" t="s">
        <v>5344</v>
      </c>
      <c r="C2759" s="82" t="s">
        <v>5429</v>
      </c>
      <c r="D2759" s="82" t="s">
        <v>2566</v>
      </c>
      <c r="E2759" s="82" t="s">
        <v>5440</v>
      </c>
    </row>
    <row r="2760" spans="1:5" ht="13.5" customHeight="1">
      <c r="A2760" s="82" t="s">
        <v>4995</v>
      </c>
      <c r="B2760" s="82" t="s">
        <v>5344</v>
      </c>
      <c r="C2760" s="82" t="s">
        <v>5429</v>
      </c>
      <c r="D2760" s="82" t="s">
        <v>2572</v>
      </c>
      <c r="E2760" s="82" t="s">
        <v>5441</v>
      </c>
    </row>
    <row r="2761" spans="1:5" ht="13.5" customHeight="1">
      <c r="A2761" s="82" t="s">
        <v>4995</v>
      </c>
      <c r="B2761" s="82" t="s">
        <v>5344</v>
      </c>
      <c r="C2761" s="82" t="s">
        <v>5429</v>
      </c>
      <c r="D2761" s="82" t="s">
        <v>2574</v>
      </c>
      <c r="E2761" s="82" t="s">
        <v>5442</v>
      </c>
    </row>
    <row r="2762" spans="1:5" ht="13.5" customHeight="1">
      <c r="A2762" s="82" t="s">
        <v>4995</v>
      </c>
      <c r="B2762" s="82" t="s">
        <v>5344</v>
      </c>
      <c r="C2762" s="82" t="s">
        <v>5429</v>
      </c>
      <c r="D2762" s="82" t="s">
        <v>2568</v>
      </c>
      <c r="E2762" s="82" t="s">
        <v>5443</v>
      </c>
    </row>
    <row r="2763" spans="1:5" ht="13.5" customHeight="1">
      <c r="A2763" s="82" t="s">
        <v>4995</v>
      </c>
      <c r="B2763" s="82" t="s">
        <v>5344</v>
      </c>
      <c r="C2763" s="82" t="s">
        <v>5429</v>
      </c>
      <c r="D2763" s="82" t="s">
        <v>2570</v>
      </c>
      <c r="E2763" s="82" t="s">
        <v>5444</v>
      </c>
    </row>
    <row r="2764" spans="1:5" ht="13.5" customHeight="1">
      <c r="A2764" s="82" t="s">
        <v>4995</v>
      </c>
      <c r="B2764" s="82" t="s">
        <v>5344</v>
      </c>
      <c r="C2764" s="82" t="s">
        <v>5429</v>
      </c>
      <c r="D2764" s="82" t="s">
        <v>2581</v>
      </c>
      <c r="E2764" s="82" t="s">
        <v>5445</v>
      </c>
    </row>
    <row r="2765" spans="1:5" ht="13.5" customHeight="1">
      <c r="A2765" s="82" t="s">
        <v>4995</v>
      </c>
      <c r="B2765" s="82" t="s">
        <v>5344</v>
      </c>
      <c r="C2765" s="82" t="s">
        <v>5429</v>
      </c>
      <c r="D2765" s="82" t="s">
        <v>2576</v>
      </c>
      <c r="E2765" s="82" t="s">
        <v>5446</v>
      </c>
    </row>
    <row r="2766" spans="1:5" ht="13.5" customHeight="1">
      <c r="A2766" s="82" t="s">
        <v>4995</v>
      </c>
      <c r="B2766" s="82" t="s">
        <v>5344</v>
      </c>
      <c r="C2766" s="82" t="s">
        <v>5429</v>
      </c>
      <c r="D2766" s="82" t="s">
        <v>635</v>
      </c>
      <c r="E2766" s="82" t="s">
        <v>5447</v>
      </c>
    </row>
    <row r="2767" spans="1:5" ht="13.5" customHeight="1">
      <c r="A2767" s="82" t="s">
        <v>4995</v>
      </c>
      <c r="B2767" s="82" t="s">
        <v>5344</v>
      </c>
      <c r="C2767" s="82" t="s">
        <v>5429</v>
      </c>
      <c r="D2767" s="82" t="s">
        <v>2579</v>
      </c>
      <c r="E2767" s="82" t="s">
        <v>5448</v>
      </c>
    </row>
    <row r="2768" spans="1:5" ht="13.5" customHeight="1">
      <c r="A2768" s="82" t="s">
        <v>4995</v>
      </c>
      <c r="B2768" s="82" t="s">
        <v>5344</v>
      </c>
      <c r="C2768" s="82" t="s">
        <v>5429</v>
      </c>
      <c r="D2768" s="82" t="s">
        <v>3872</v>
      </c>
      <c r="E2768" s="82" t="s">
        <v>5449</v>
      </c>
    </row>
    <row r="2769" spans="1:5" ht="13.5" customHeight="1">
      <c r="A2769" s="82" t="s">
        <v>4995</v>
      </c>
      <c r="B2769" s="82" t="s">
        <v>5344</v>
      </c>
      <c r="C2769" s="82" t="s">
        <v>5429</v>
      </c>
      <c r="D2769" s="82" t="s">
        <v>2585</v>
      </c>
      <c r="E2769" s="82" t="s">
        <v>5450</v>
      </c>
    </row>
    <row r="2770" spans="1:5" ht="13.5" customHeight="1">
      <c r="A2770" s="82" t="s">
        <v>4995</v>
      </c>
      <c r="B2770" s="82" t="s">
        <v>5344</v>
      </c>
      <c r="C2770" s="82" t="s">
        <v>5451</v>
      </c>
      <c r="D2770" s="82" t="s">
        <v>2548</v>
      </c>
      <c r="E2770" s="82" t="s">
        <v>5452</v>
      </c>
    </row>
    <row r="2771" spans="1:5" ht="13.5" customHeight="1">
      <c r="A2771" s="82" t="s">
        <v>4995</v>
      </c>
      <c r="B2771" s="82" t="s">
        <v>5344</v>
      </c>
      <c r="C2771" s="82" t="s">
        <v>5451</v>
      </c>
      <c r="D2771" s="82" t="s">
        <v>2550</v>
      </c>
      <c r="E2771" s="82" t="s">
        <v>5453</v>
      </c>
    </row>
    <row r="2772" spans="1:5" ht="13.5" customHeight="1">
      <c r="A2772" s="82" t="s">
        <v>4995</v>
      </c>
      <c r="B2772" s="82" t="s">
        <v>5344</v>
      </c>
      <c r="C2772" s="82" t="s">
        <v>5451</v>
      </c>
      <c r="D2772" s="82" t="s">
        <v>2552</v>
      </c>
      <c r="E2772" s="82" t="s">
        <v>5454</v>
      </c>
    </row>
    <row r="2773" spans="1:5" ht="13.5" customHeight="1">
      <c r="A2773" s="82" t="s">
        <v>4995</v>
      </c>
      <c r="B2773" s="82" t="s">
        <v>5344</v>
      </c>
      <c r="C2773" s="82" t="s">
        <v>5451</v>
      </c>
      <c r="D2773" s="82" t="s">
        <v>2554</v>
      </c>
      <c r="E2773" s="82" t="s">
        <v>5455</v>
      </c>
    </row>
    <row r="2774" spans="1:5" ht="13.5" customHeight="1">
      <c r="A2774" s="82" t="s">
        <v>4995</v>
      </c>
      <c r="B2774" s="82" t="s">
        <v>5344</v>
      </c>
      <c r="C2774" s="82" t="s">
        <v>5451</v>
      </c>
      <c r="D2774" s="82" t="s">
        <v>2583</v>
      </c>
      <c r="E2774" s="82" t="s">
        <v>5456</v>
      </c>
    </row>
    <row r="2775" spans="1:5" ht="13.5" customHeight="1">
      <c r="A2775" s="82" t="s">
        <v>4995</v>
      </c>
      <c r="B2775" s="82" t="s">
        <v>5344</v>
      </c>
      <c r="C2775" s="82" t="s">
        <v>5451</v>
      </c>
      <c r="D2775" s="82" t="s">
        <v>5351</v>
      </c>
      <c r="E2775" s="82" t="s">
        <v>5457</v>
      </c>
    </row>
    <row r="2776" spans="1:5" ht="13.5" customHeight="1">
      <c r="A2776" s="82" t="s">
        <v>4995</v>
      </c>
      <c r="B2776" s="82" t="s">
        <v>5344</v>
      </c>
      <c r="C2776" s="82" t="s">
        <v>5451</v>
      </c>
      <c r="D2776" s="82" t="s">
        <v>5353</v>
      </c>
      <c r="E2776" s="82" t="s">
        <v>5458</v>
      </c>
    </row>
    <row r="2777" spans="1:5" ht="13.5" customHeight="1">
      <c r="A2777" s="82" t="s">
        <v>4995</v>
      </c>
      <c r="B2777" s="82" t="s">
        <v>5344</v>
      </c>
      <c r="C2777" s="82" t="s">
        <v>5451</v>
      </c>
      <c r="D2777" s="82" t="s">
        <v>2564</v>
      </c>
      <c r="E2777" s="82" t="s">
        <v>5459</v>
      </c>
    </row>
    <row r="2778" spans="1:5" ht="13.5" customHeight="1">
      <c r="A2778" s="82" t="s">
        <v>4995</v>
      </c>
      <c r="B2778" s="82" t="s">
        <v>5344</v>
      </c>
      <c r="C2778" s="82" t="s">
        <v>5451</v>
      </c>
      <c r="D2778" s="82" t="s">
        <v>2560</v>
      </c>
      <c r="E2778" s="82" t="s">
        <v>5460</v>
      </c>
    </row>
    <row r="2779" spans="1:5" ht="13.5" customHeight="1">
      <c r="A2779" s="82" t="s">
        <v>4995</v>
      </c>
      <c r="B2779" s="82" t="s">
        <v>5344</v>
      </c>
      <c r="C2779" s="82" t="s">
        <v>5451</v>
      </c>
      <c r="D2779" s="82" t="s">
        <v>2562</v>
      </c>
      <c r="E2779" s="82" t="s">
        <v>5461</v>
      </c>
    </row>
    <row r="2780" spans="1:5" ht="13.5" customHeight="1">
      <c r="A2780" s="82" t="s">
        <v>4995</v>
      </c>
      <c r="B2780" s="82" t="s">
        <v>5344</v>
      </c>
      <c r="C2780" s="82" t="s">
        <v>5451</v>
      </c>
      <c r="D2780" s="82" t="s">
        <v>2566</v>
      </c>
      <c r="E2780" s="82" t="s">
        <v>5462</v>
      </c>
    </row>
    <row r="2781" spans="1:5" ht="13.5" customHeight="1">
      <c r="A2781" s="82" t="s">
        <v>4995</v>
      </c>
      <c r="B2781" s="82" t="s">
        <v>5344</v>
      </c>
      <c r="C2781" s="82" t="s">
        <v>5451</v>
      </c>
      <c r="D2781" s="82" t="s">
        <v>2572</v>
      </c>
      <c r="E2781" s="82" t="s">
        <v>5463</v>
      </c>
    </row>
    <row r="2782" spans="1:5" ht="13.5" customHeight="1">
      <c r="A2782" s="82" t="s">
        <v>4995</v>
      </c>
      <c r="B2782" s="82" t="s">
        <v>5344</v>
      </c>
      <c r="C2782" s="82" t="s">
        <v>5451</v>
      </c>
      <c r="D2782" s="82" t="s">
        <v>2574</v>
      </c>
      <c r="E2782" s="82" t="s">
        <v>5464</v>
      </c>
    </row>
    <row r="2783" spans="1:5" ht="13.5" customHeight="1">
      <c r="A2783" s="82" t="s">
        <v>4995</v>
      </c>
      <c r="B2783" s="82" t="s">
        <v>5344</v>
      </c>
      <c r="C2783" s="82" t="s">
        <v>5451</v>
      </c>
      <c r="D2783" s="82" t="s">
        <v>2568</v>
      </c>
      <c r="E2783" s="82" t="s">
        <v>5465</v>
      </c>
    </row>
    <row r="2784" spans="1:5" ht="13.5" customHeight="1">
      <c r="A2784" s="82" t="s">
        <v>4995</v>
      </c>
      <c r="B2784" s="82" t="s">
        <v>5344</v>
      </c>
      <c r="C2784" s="82" t="s">
        <v>5451</v>
      </c>
      <c r="D2784" s="82" t="s">
        <v>2570</v>
      </c>
      <c r="E2784" s="82" t="s">
        <v>5466</v>
      </c>
    </row>
    <row r="2785" spans="1:5" ht="13.5" customHeight="1">
      <c r="A2785" s="82" t="s">
        <v>4995</v>
      </c>
      <c r="B2785" s="82" t="s">
        <v>5344</v>
      </c>
      <c r="C2785" s="82" t="s">
        <v>5451</v>
      </c>
      <c r="D2785" s="82" t="s">
        <v>2581</v>
      </c>
      <c r="E2785" s="82" t="s">
        <v>5467</v>
      </c>
    </row>
    <row r="2786" spans="1:5" ht="13.5" customHeight="1">
      <c r="A2786" s="82" t="s">
        <v>4995</v>
      </c>
      <c r="B2786" s="82" t="s">
        <v>5344</v>
      </c>
      <c r="C2786" s="82" t="s">
        <v>5451</v>
      </c>
      <c r="D2786" s="82" t="s">
        <v>2576</v>
      </c>
      <c r="E2786" s="82" t="s">
        <v>5468</v>
      </c>
    </row>
    <row r="2787" spans="1:5" ht="13.5" customHeight="1">
      <c r="A2787" s="82" t="s">
        <v>4995</v>
      </c>
      <c r="B2787" s="82" t="s">
        <v>5344</v>
      </c>
      <c r="C2787" s="82" t="s">
        <v>5451</v>
      </c>
      <c r="D2787" s="82" t="s">
        <v>635</v>
      </c>
      <c r="E2787" s="82" t="s">
        <v>5469</v>
      </c>
    </row>
    <row r="2788" spans="1:5" ht="13.5" customHeight="1">
      <c r="A2788" s="82" t="s">
        <v>4995</v>
      </c>
      <c r="B2788" s="82" t="s">
        <v>5344</v>
      </c>
      <c r="C2788" s="82" t="s">
        <v>5451</v>
      </c>
      <c r="D2788" s="82" t="s">
        <v>2579</v>
      </c>
      <c r="E2788" s="82" t="s">
        <v>5470</v>
      </c>
    </row>
    <row r="2789" spans="1:5" ht="13.5" customHeight="1">
      <c r="A2789" s="82" t="s">
        <v>4995</v>
      </c>
      <c r="B2789" s="82" t="s">
        <v>5344</v>
      </c>
      <c r="C2789" s="82" t="s">
        <v>5451</v>
      </c>
      <c r="D2789" s="82" t="s">
        <v>3872</v>
      </c>
      <c r="E2789" s="82" t="s">
        <v>5471</v>
      </c>
    </row>
    <row r="2790" spans="1:5" ht="13.5" customHeight="1">
      <c r="A2790" s="82" t="s">
        <v>4995</v>
      </c>
      <c r="B2790" s="82" t="s">
        <v>5344</v>
      </c>
      <c r="C2790" s="82" t="s">
        <v>5451</v>
      </c>
      <c r="D2790" s="82" t="s">
        <v>2585</v>
      </c>
      <c r="E2790" s="82" t="s">
        <v>5472</v>
      </c>
    </row>
    <row r="2791" spans="1:5" ht="13.5" customHeight="1">
      <c r="A2791" s="82" t="s">
        <v>4995</v>
      </c>
      <c r="B2791" s="82" t="s">
        <v>5344</v>
      </c>
      <c r="C2791" s="82" t="s">
        <v>635</v>
      </c>
      <c r="D2791" s="82" t="s">
        <v>635</v>
      </c>
      <c r="E2791" s="82" t="s">
        <v>5473</v>
      </c>
    </row>
    <row r="2792" spans="1:5" ht="13.5" customHeight="1">
      <c r="A2792" s="82" t="s">
        <v>4995</v>
      </c>
      <c r="B2792" s="82" t="s">
        <v>5474</v>
      </c>
      <c r="C2792" s="90" t="s">
        <v>5475</v>
      </c>
      <c r="D2792" s="82" t="s">
        <v>2548</v>
      </c>
      <c r="E2792" s="82" t="s">
        <v>5476</v>
      </c>
    </row>
    <row r="2793" spans="1:5" ht="13.5" customHeight="1">
      <c r="A2793" s="82" t="s">
        <v>4995</v>
      </c>
      <c r="B2793" s="82" t="s">
        <v>5474</v>
      </c>
      <c r="C2793" s="90" t="s">
        <v>5475</v>
      </c>
      <c r="D2793" s="82" t="s">
        <v>2550</v>
      </c>
      <c r="E2793" s="82" t="s">
        <v>5477</v>
      </c>
    </row>
    <row r="2794" spans="1:5" ht="13.5" customHeight="1">
      <c r="A2794" s="82" t="s">
        <v>4995</v>
      </c>
      <c r="B2794" s="82" t="s">
        <v>5474</v>
      </c>
      <c r="C2794" s="90" t="s">
        <v>5475</v>
      </c>
      <c r="D2794" s="82" t="s">
        <v>2552</v>
      </c>
      <c r="E2794" s="82" t="s">
        <v>5478</v>
      </c>
    </row>
    <row r="2795" spans="1:5" ht="13.5" customHeight="1">
      <c r="A2795" s="82" t="s">
        <v>4995</v>
      </c>
      <c r="B2795" s="82" t="s">
        <v>5474</v>
      </c>
      <c r="C2795" s="90" t="s">
        <v>5475</v>
      </c>
      <c r="D2795" s="82" t="s">
        <v>2554</v>
      </c>
      <c r="E2795" s="82" t="s">
        <v>5479</v>
      </c>
    </row>
    <row r="2796" spans="1:5" ht="13.5" customHeight="1">
      <c r="A2796" s="82" t="s">
        <v>4995</v>
      </c>
      <c r="B2796" s="82" t="s">
        <v>5474</v>
      </c>
      <c r="C2796" s="90" t="s">
        <v>5475</v>
      </c>
      <c r="D2796" s="82" t="s">
        <v>2654</v>
      </c>
      <c r="E2796" s="82" t="s">
        <v>5480</v>
      </c>
    </row>
    <row r="2797" spans="1:5" ht="13.5" customHeight="1">
      <c r="A2797" s="82" t="s">
        <v>4995</v>
      </c>
      <c r="B2797" s="82" t="s">
        <v>5474</v>
      </c>
      <c r="C2797" s="90" t="s">
        <v>5475</v>
      </c>
      <c r="D2797" s="82" t="s">
        <v>2558</v>
      </c>
      <c r="E2797" s="82" t="s">
        <v>5481</v>
      </c>
    </row>
    <row r="2798" spans="1:5" ht="13.5" customHeight="1">
      <c r="A2798" s="82" t="s">
        <v>4995</v>
      </c>
      <c r="B2798" s="82" t="s">
        <v>5474</v>
      </c>
      <c r="C2798" s="90" t="s">
        <v>5475</v>
      </c>
      <c r="D2798" s="82" t="s">
        <v>2583</v>
      </c>
      <c r="E2798" s="82" t="s">
        <v>5482</v>
      </c>
    </row>
    <row r="2799" spans="1:5" ht="13.5" customHeight="1">
      <c r="A2799" s="82" t="s">
        <v>4995</v>
      </c>
      <c r="B2799" s="82" t="s">
        <v>5474</v>
      </c>
      <c r="C2799" s="90" t="s">
        <v>5475</v>
      </c>
      <c r="D2799" s="82" t="s">
        <v>2560</v>
      </c>
      <c r="E2799" s="82" t="s">
        <v>5483</v>
      </c>
    </row>
    <row r="2800" spans="1:5" ht="13.5" customHeight="1">
      <c r="A2800" s="82" t="s">
        <v>4995</v>
      </c>
      <c r="B2800" s="82" t="s">
        <v>5474</v>
      </c>
      <c r="C2800" s="90" t="s">
        <v>5475</v>
      </c>
      <c r="D2800" s="82" t="s">
        <v>2562</v>
      </c>
      <c r="E2800" s="82" t="s">
        <v>5484</v>
      </c>
    </row>
    <row r="2801" spans="1:5" ht="13.5" customHeight="1">
      <c r="A2801" s="82" t="s">
        <v>4995</v>
      </c>
      <c r="B2801" s="82" t="s">
        <v>5474</v>
      </c>
      <c r="C2801" s="90" t="s">
        <v>5475</v>
      </c>
      <c r="D2801" s="82" t="s">
        <v>2564</v>
      </c>
      <c r="E2801" s="82" t="s">
        <v>5485</v>
      </c>
    </row>
    <row r="2802" spans="1:5" ht="13.5" customHeight="1">
      <c r="A2802" s="82" t="s">
        <v>4995</v>
      </c>
      <c r="B2802" s="82" t="s">
        <v>5474</v>
      </c>
      <c r="C2802" s="90" t="s">
        <v>5475</v>
      </c>
      <c r="D2802" s="82" t="s">
        <v>2566</v>
      </c>
      <c r="E2802" s="82" t="s">
        <v>5486</v>
      </c>
    </row>
    <row r="2803" spans="1:5" ht="13.5" customHeight="1">
      <c r="A2803" s="82" t="s">
        <v>4995</v>
      </c>
      <c r="B2803" s="82" t="s">
        <v>5474</v>
      </c>
      <c r="C2803" s="90" t="s">
        <v>5475</v>
      </c>
      <c r="D2803" s="82" t="s">
        <v>2572</v>
      </c>
      <c r="E2803" s="82" t="s">
        <v>5487</v>
      </c>
    </row>
    <row r="2804" spans="1:5" ht="13.5" customHeight="1">
      <c r="A2804" s="82" t="s">
        <v>4995</v>
      </c>
      <c r="B2804" s="82" t="s">
        <v>5474</v>
      </c>
      <c r="C2804" s="90" t="s">
        <v>5475</v>
      </c>
      <c r="D2804" s="82" t="s">
        <v>2568</v>
      </c>
      <c r="E2804" s="82" t="s">
        <v>5488</v>
      </c>
    </row>
    <row r="2805" spans="1:5" ht="13.5" customHeight="1">
      <c r="A2805" s="82" t="s">
        <v>4995</v>
      </c>
      <c r="B2805" s="82" t="s">
        <v>5474</v>
      </c>
      <c r="C2805" s="90" t="s">
        <v>5475</v>
      </c>
      <c r="D2805" s="82" t="s">
        <v>2574</v>
      </c>
      <c r="E2805" s="82" t="s">
        <v>5489</v>
      </c>
    </row>
    <row r="2806" spans="1:5" ht="13.5" customHeight="1">
      <c r="A2806" s="82" t="s">
        <v>4995</v>
      </c>
      <c r="B2806" s="82" t="s">
        <v>5474</v>
      </c>
      <c r="C2806" s="90" t="s">
        <v>5475</v>
      </c>
      <c r="D2806" s="82" t="s">
        <v>2570</v>
      </c>
      <c r="E2806" s="82" t="s">
        <v>5490</v>
      </c>
    </row>
    <row r="2807" spans="1:5" ht="13.5" customHeight="1">
      <c r="A2807" s="82" t="s">
        <v>4995</v>
      </c>
      <c r="B2807" s="82" t="s">
        <v>5474</v>
      </c>
      <c r="C2807" s="90" t="s">
        <v>5475</v>
      </c>
      <c r="D2807" s="82" t="s">
        <v>2576</v>
      </c>
      <c r="E2807" s="82" t="s">
        <v>5491</v>
      </c>
    </row>
    <row r="2808" spans="1:5" ht="13.5" customHeight="1">
      <c r="A2808" s="82" t="s">
        <v>4995</v>
      </c>
      <c r="B2808" s="82" t="s">
        <v>5474</v>
      </c>
      <c r="C2808" s="90" t="s">
        <v>5475</v>
      </c>
      <c r="D2808" s="82" t="s">
        <v>635</v>
      </c>
      <c r="E2808" s="82" t="s">
        <v>5492</v>
      </c>
    </row>
    <row r="2809" spans="1:5" ht="13.5" customHeight="1">
      <c r="A2809" s="82" t="s">
        <v>4995</v>
      </c>
      <c r="B2809" s="82" t="s">
        <v>5474</v>
      </c>
      <c r="C2809" s="90" t="s">
        <v>5475</v>
      </c>
      <c r="D2809" s="82" t="s">
        <v>2579</v>
      </c>
      <c r="E2809" s="82" t="s">
        <v>5493</v>
      </c>
    </row>
    <row r="2810" spans="1:5" ht="13.5" customHeight="1">
      <c r="A2810" s="82" t="s">
        <v>4995</v>
      </c>
      <c r="B2810" s="82" t="s">
        <v>5474</v>
      </c>
      <c r="C2810" s="90" t="s">
        <v>5475</v>
      </c>
      <c r="D2810" s="82" t="s">
        <v>2581</v>
      </c>
      <c r="E2810" s="82" t="s">
        <v>5494</v>
      </c>
    </row>
    <row r="2811" spans="1:5" ht="13.5" customHeight="1">
      <c r="A2811" s="82" t="s">
        <v>4995</v>
      </c>
      <c r="B2811" s="82" t="s">
        <v>5474</v>
      </c>
      <c r="C2811" s="90" t="s">
        <v>5475</v>
      </c>
      <c r="D2811" s="82" t="s">
        <v>2585</v>
      </c>
      <c r="E2811" s="82" t="s">
        <v>5495</v>
      </c>
    </row>
    <row r="2812" spans="1:5" ht="13.5" customHeight="1">
      <c r="A2812" s="82" t="s">
        <v>4995</v>
      </c>
      <c r="B2812" s="82" t="s">
        <v>5474</v>
      </c>
      <c r="C2812" s="90" t="s">
        <v>5496</v>
      </c>
      <c r="D2812" s="82" t="s">
        <v>2548</v>
      </c>
      <c r="E2812" s="82" t="s">
        <v>5497</v>
      </c>
    </row>
    <row r="2813" spans="1:5" ht="13.5" customHeight="1">
      <c r="A2813" s="82" t="s">
        <v>4995</v>
      </c>
      <c r="B2813" s="82" t="s">
        <v>5474</v>
      </c>
      <c r="C2813" s="90" t="s">
        <v>5496</v>
      </c>
      <c r="D2813" s="82" t="s">
        <v>2550</v>
      </c>
      <c r="E2813" s="82" t="s">
        <v>5498</v>
      </c>
    </row>
    <row r="2814" spans="1:5" ht="13.5" customHeight="1">
      <c r="A2814" s="82" t="s">
        <v>4995</v>
      </c>
      <c r="B2814" s="82" t="s">
        <v>5474</v>
      </c>
      <c r="C2814" s="90" t="s">
        <v>5496</v>
      </c>
      <c r="D2814" s="82" t="s">
        <v>2552</v>
      </c>
      <c r="E2814" s="82" t="s">
        <v>5499</v>
      </c>
    </row>
    <row r="2815" spans="1:5" ht="13.5" customHeight="1">
      <c r="A2815" s="82" t="s">
        <v>4995</v>
      </c>
      <c r="B2815" s="82" t="s">
        <v>5474</v>
      </c>
      <c r="C2815" s="90" t="s">
        <v>5496</v>
      </c>
      <c r="D2815" s="82" t="s">
        <v>2554</v>
      </c>
      <c r="E2815" s="82" t="s">
        <v>5500</v>
      </c>
    </row>
    <row r="2816" spans="1:5" ht="13.5" customHeight="1">
      <c r="A2816" s="82" t="s">
        <v>4995</v>
      </c>
      <c r="B2816" s="82" t="s">
        <v>5474</v>
      </c>
      <c r="C2816" s="90" t="s">
        <v>5496</v>
      </c>
      <c r="D2816" s="82" t="s">
        <v>2654</v>
      </c>
      <c r="E2816" s="82" t="s">
        <v>5501</v>
      </c>
    </row>
    <row r="2817" spans="1:5" ht="13.5" customHeight="1">
      <c r="A2817" s="82" t="s">
        <v>4995</v>
      </c>
      <c r="B2817" s="82" t="s">
        <v>5474</v>
      </c>
      <c r="C2817" s="90" t="s">
        <v>5496</v>
      </c>
      <c r="D2817" s="82" t="s">
        <v>2558</v>
      </c>
      <c r="E2817" s="82" t="s">
        <v>5502</v>
      </c>
    </row>
    <row r="2818" spans="1:5" ht="13.5" customHeight="1">
      <c r="A2818" s="82" t="s">
        <v>4995</v>
      </c>
      <c r="B2818" s="82" t="s">
        <v>5474</v>
      </c>
      <c r="C2818" s="90" t="s">
        <v>5496</v>
      </c>
      <c r="D2818" s="82" t="s">
        <v>2583</v>
      </c>
      <c r="E2818" s="82" t="s">
        <v>5503</v>
      </c>
    </row>
    <row r="2819" spans="1:5" ht="13.5" customHeight="1">
      <c r="A2819" s="82" t="s">
        <v>4995</v>
      </c>
      <c r="B2819" s="82" t="s">
        <v>5474</v>
      </c>
      <c r="C2819" s="90" t="s">
        <v>5496</v>
      </c>
      <c r="D2819" s="82" t="s">
        <v>2560</v>
      </c>
      <c r="E2819" s="82" t="s">
        <v>5504</v>
      </c>
    </row>
    <row r="2820" spans="1:5" ht="13.5" customHeight="1">
      <c r="A2820" s="82" t="s">
        <v>4995</v>
      </c>
      <c r="B2820" s="82" t="s">
        <v>5474</v>
      </c>
      <c r="C2820" s="90" t="s">
        <v>5496</v>
      </c>
      <c r="D2820" s="82" t="s">
        <v>2562</v>
      </c>
      <c r="E2820" s="82" t="s">
        <v>5505</v>
      </c>
    </row>
    <row r="2821" spans="1:5" ht="13.5" customHeight="1">
      <c r="A2821" s="82" t="s">
        <v>4995</v>
      </c>
      <c r="B2821" s="82" t="s">
        <v>5474</v>
      </c>
      <c r="C2821" s="90" t="s">
        <v>5496</v>
      </c>
      <c r="D2821" s="82" t="s">
        <v>2564</v>
      </c>
      <c r="E2821" s="82" t="s">
        <v>5506</v>
      </c>
    </row>
    <row r="2822" spans="1:5" ht="13.5" customHeight="1">
      <c r="A2822" s="82" t="s">
        <v>4995</v>
      </c>
      <c r="B2822" s="82" t="s">
        <v>5474</v>
      </c>
      <c r="C2822" s="90" t="s">
        <v>5496</v>
      </c>
      <c r="D2822" s="82" t="s">
        <v>2566</v>
      </c>
      <c r="E2822" s="82" t="s">
        <v>5507</v>
      </c>
    </row>
    <row r="2823" spans="1:5" ht="13.5" customHeight="1">
      <c r="A2823" s="82" t="s">
        <v>4995</v>
      </c>
      <c r="B2823" s="82" t="s">
        <v>5474</v>
      </c>
      <c r="C2823" s="90" t="s">
        <v>5496</v>
      </c>
      <c r="D2823" s="82" t="s">
        <v>2572</v>
      </c>
      <c r="E2823" s="82" t="s">
        <v>5508</v>
      </c>
    </row>
    <row r="2824" spans="1:5" ht="13.5" customHeight="1">
      <c r="A2824" s="82" t="s">
        <v>4995</v>
      </c>
      <c r="B2824" s="82" t="s">
        <v>5474</v>
      </c>
      <c r="C2824" s="90" t="s">
        <v>5496</v>
      </c>
      <c r="D2824" s="82" t="s">
        <v>2568</v>
      </c>
      <c r="E2824" s="82" t="s">
        <v>5509</v>
      </c>
    </row>
    <row r="2825" spans="1:5" ht="13.5" customHeight="1">
      <c r="A2825" s="82" t="s">
        <v>4995</v>
      </c>
      <c r="B2825" s="82" t="s">
        <v>5474</v>
      </c>
      <c r="C2825" s="90" t="s">
        <v>5496</v>
      </c>
      <c r="D2825" s="82" t="s">
        <v>2574</v>
      </c>
      <c r="E2825" s="82" t="s">
        <v>5510</v>
      </c>
    </row>
    <row r="2826" spans="1:5" ht="13.5" customHeight="1">
      <c r="A2826" s="82" t="s">
        <v>4995</v>
      </c>
      <c r="B2826" s="82" t="s">
        <v>5474</v>
      </c>
      <c r="C2826" s="90" t="s">
        <v>5496</v>
      </c>
      <c r="D2826" s="82" t="s">
        <v>2570</v>
      </c>
      <c r="E2826" s="82" t="s">
        <v>5511</v>
      </c>
    </row>
    <row r="2827" spans="1:5" ht="13.5" customHeight="1">
      <c r="A2827" s="82" t="s">
        <v>4995</v>
      </c>
      <c r="B2827" s="82" t="s">
        <v>5474</v>
      </c>
      <c r="C2827" s="90" t="s">
        <v>5496</v>
      </c>
      <c r="D2827" s="82" t="s">
        <v>2576</v>
      </c>
      <c r="E2827" s="82" t="s">
        <v>5512</v>
      </c>
    </row>
    <row r="2828" spans="1:5" ht="13.5" customHeight="1">
      <c r="A2828" s="82" t="s">
        <v>4995</v>
      </c>
      <c r="B2828" s="82" t="s">
        <v>5474</v>
      </c>
      <c r="C2828" s="90" t="s">
        <v>5496</v>
      </c>
      <c r="D2828" s="82" t="s">
        <v>635</v>
      </c>
      <c r="E2828" s="82" t="s">
        <v>5513</v>
      </c>
    </row>
    <row r="2829" spans="1:5" ht="13.5" customHeight="1">
      <c r="A2829" s="82" t="s">
        <v>4995</v>
      </c>
      <c r="B2829" s="82" t="s">
        <v>5474</v>
      </c>
      <c r="C2829" s="90" t="s">
        <v>5496</v>
      </c>
      <c r="D2829" s="82" t="s">
        <v>2579</v>
      </c>
      <c r="E2829" s="82" t="s">
        <v>5514</v>
      </c>
    </row>
    <row r="2830" spans="1:5" ht="13.5" customHeight="1">
      <c r="A2830" s="82" t="s">
        <v>4995</v>
      </c>
      <c r="B2830" s="82" t="s">
        <v>5474</v>
      </c>
      <c r="C2830" s="90" t="s">
        <v>5496</v>
      </c>
      <c r="D2830" s="82" t="s">
        <v>2581</v>
      </c>
      <c r="E2830" s="82" t="s">
        <v>5515</v>
      </c>
    </row>
    <row r="2831" spans="1:5" ht="13.5" customHeight="1">
      <c r="A2831" s="82" t="s">
        <v>4995</v>
      </c>
      <c r="B2831" s="82" t="s">
        <v>5474</v>
      </c>
      <c r="C2831" s="90" t="s">
        <v>5496</v>
      </c>
      <c r="D2831" s="82" t="s">
        <v>2585</v>
      </c>
      <c r="E2831" s="82" t="s">
        <v>5516</v>
      </c>
    </row>
    <row r="2832" spans="1:5" ht="13.5" customHeight="1">
      <c r="A2832" s="82" t="s">
        <v>4995</v>
      </c>
      <c r="B2832" s="82" t="s">
        <v>5474</v>
      </c>
      <c r="C2832" s="90" t="s">
        <v>5517</v>
      </c>
      <c r="D2832" s="82" t="s">
        <v>2548</v>
      </c>
      <c r="E2832" s="82" t="s">
        <v>5518</v>
      </c>
    </row>
    <row r="2833" spans="1:5" ht="13.5" customHeight="1">
      <c r="A2833" s="82" t="s">
        <v>4995</v>
      </c>
      <c r="B2833" s="82" t="s">
        <v>5474</v>
      </c>
      <c r="C2833" s="90" t="s">
        <v>5517</v>
      </c>
      <c r="D2833" s="82" t="s">
        <v>2550</v>
      </c>
      <c r="E2833" s="82" t="s">
        <v>5519</v>
      </c>
    </row>
    <row r="2834" spans="1:5" ht="13.5" customHeight="1">
      <c r="A2834" s="82" t="s">
        <v>4995</v>
      </c>
      <c r="B2834" s="82" t="s">
        <v>5474</v>
      </c>
      <c r="C2834" s="90" t="s">
        <v>5517</v>
      </c>
      <c r="D2834" s="82" t="s">
        <v>2552</v>
      </c>
      <c r="E2834" s="82" t="s">
        <v>5520</v>
      </c>
    </row>
    <row r="2835" spans="1:5" ht="13.5" customHeight="1">
      <c r="A2835" s="82" t="s">
        <v>4995</v>
      </c>
      <c r="B2835" s="82" t="s">
        <v>5474</v>
      </c>
      <c r="C2835" s="90" t="s">
        <v>5517</v>
      </c>
      <c r="D2835" s="82" t="s">
        <v>2554</v>
      </c>
      <c r="E2835" s="82" t="s">
        <v>5521</v>
      </c>
    </row>
    <row r="2836" spans="1:5" ht="13.5" customHeight="1">
      <c r="A2836" s="82" t="s">
        <v>4995</v>
      </c>
      <c r="B2836" s="82" t="s">
        <v>5474</v>
      </c>
      <c r="C2836" s="90" t="s">
        <v>5517</v>
      </c>
      <c r="D2836" s="82" t="s">
        <v>2654</v>
      </c>
      <c r="E2836" s="82" t="s">
        <v>5522</v>
      </c>
    </row>
    <row r="2837" spans="1:5" ht="13.5" customHeight="1">
      <c r="A2837" s="82" t="s">
        <v>4995</v>
      </c>
      <c r="B2837" s="82" t="s">
        <v>5474</v>
      </c>
      <c r="C2837" s="90" t="s">
        <v>5517</v>
      </c>
      <c r="D2837" s="82" t="s">
        <v>2558</v>
      </c>
      <c r="E2837" s="82" t="s">
        <v>5523</v>
      </c>
    </row>
    <row r="2838" spans="1:5" ht="13.5" customHeight="1">
      <c r="A2838" s="82" t="s">
        <v>4995</v>
      </c>
      <c r="B2838" s="82" t="s">
        <v>5474</v>
      </c>
      <c r="C2838" s="90" t="s">
        <v>5517</v>
      </c>
      <c r="D2838" s="82" t="s">
        <v>2583</v>
      </c>
      <c r="E2838" s="82" t="s">
        <v>5524</v>
      </c>
    </row>
    <row r="2839" spans="1:5" ht="13.5" customHeight="1">
      <c r="A2839" s="82" t="s">
        <v>4995</v>
      </c>
      <c r="B2839" s="82" t="s">
        <v>5474</v>
      </c>
      <c r="C2839" s="90" t="s">
        <v>5517</v>
      </c>
      <c r="D2839" s="82" t="s">
        <v>2560</v>
      </c>
      <c r="E2839" s="82" t="s">
        <v>5525</v>
      </c>
    </row>
    <row r="2840" spans="1:5" ht="13.5" customHeight="1">
      <c r="A2840" s="82" t="s">
        <v>4995</v>
      </c>
      <c r="B2840" s="82" t="s">
        <v>5474</v>
      </c>
      <c r="C2840" s="90" t="s">
        <v>5517</v>
      </c>
      <c r="D2840" s="82" t="s">
        <v>2562</v>
      </c>
      <c r="E2840" s="82" t="s">
        <v>5526</v>
      </c>
    </row>
    <row r="2841" spans="1:5" ht="13.5" customHeight="1">
      <c r="A2841" s="82" t="s">
        <v>4995</v>
      </c>
      <c r="B2841" s="82" t="s">
        <v>5474</v>
      </c>
      <c r="C2841" s="90" t="s">
        <v>5517</v>
      </c>
      <c r="D2841" s="82" t="s">
        <v>2564</v>
      </c>
      <c r="E2841" s="82" t="s">
        <v>5527</v>
      </c>
    </row>
    <row r="2842" spans="1:5" ht="13.5" customHeight="1">
      <c r="A2842" s="82" t="s">
        <v>4995</v>
      </c>
      <c r="B2842" s="82" t="s">
        <v>5474</v>
      </c>
      <c r="C2842" s="90" t="s">
        <v>5517</v>
      </c>
      <c r="D2842" s="82" t="s">
        <v>2566</v>
      </c>
      <c r="E2842" s="82" t="s">
        <v>5528</v>
      </c>
    </row>
    <row r="2843" spans="1:5" ht="13.5" customHeight="1">
      <c r="A2843" s="82" t="s">
        <v>4995</v>
      </c>
      <c r="B2843" s="82" t="s">
        <v>5474</v>
      </c>
      <c r="C2843" s="90" t="s">
        <v>5517</v>
      </c>
      <c r="D2843" s="82" t="s">
        <v>2572</v>
      </c>
      <c r="E2843" s="82" t="s">
        <v>5529</v>
      </c>
    </row>
    <row r="2844" spans="1:5" ht="13.5" customHeight="1">
      <c r="A2844" s="82" t="s">
        <v>4995</v>
      </c>
      <c r="B2844" s="82" t="s">
        <v>5474</v>
      </c>
      <c r="C2844" s="90" t="s">
        <v>5517</v>
      </c>
      <c r="D2844" s="82" t="s">
        <v>2568</v>
      </c>
      <c r="E2844" s="82" t="s">
        <v>5530</v>
      </c>
    </row>
    <row r="2845" spans="1:5" ht="13.5" customHeight="1">
      <c r="A2845" s="82" t="s">
        <v>4995</v>
      </c>
      <c r="B2845" s="82" t="s">
        <v>5474</v>
      </c>
      <c r="C2845" s="90" t="s">
        <v>5517</v>
      </c>
      <c r="D2845" s="82" t="s">
        <v>2574</v>
      </c>
      <c r="E2845" s="82" t="s">
        <v>5531</v>
      </c>
    </row>
    <row r="2846" spans="1:5" ht="13.5" customHeight="1">
      <c r="A2846" s="82" t="s">
        <v>4995</v>
      </c>
      <c r="B2846" s="82" t="s">
        <v>5474</v>
      </c>
      <c r="C2846" s="90" t="s">
        <v>5517</v>
      </c>
      <c r="D2846" s="82" t="s">
        <v>2570</v>
      </c>
      <c r="E2846" s="82" t="s">
        <v>5532</v>
      </c>
    </row>
    <row r="2847" spans="1:5" ht="13.5" customHeight="1">
      <c r="A2847" s="82" t="s">
        <v>4995</v>
      </c>
      <c r="B2847" s="82" t="s">
        <v>5474</v>
      </c>
      <c r="C2847" s="90" t="s">
        <v>5517</v>
      </c>
      <c r="D2847" s="82" t="s">
        <v>2576</v>
      </c>
      <c r="E2847" s="82" t="s">
        <v>5533</v>
      </c>
    </row>
    <row r="2848" spans="1:5" ht="13.5" customHeight="1">
      <c r="A2848" s="82" t="s">
        <v>4995</v>
      </c>
      <c r="B2848" s="82" t="s">
        <v>5474</v>
      </c>
      <c r="C2848" s="90" t="s">
        <v>5517</v>
      </c>
      <c r="D2848" s="82" t="s">
        <v>635</v>
      </c>
      <c r="E2848" s="82" t="s">
        <v>5534</v>
      </c>
    </row>
    <row r="2849" spans="1:5" ht="13.5" customHeight="1">
      <c r="A2849" s="82" t="s">
        <v>4995</v>
      </c>
      <c r="B2849" s="82" t="s">
        <v>5474</v>
      </c>
      <c r="C2849" s="90" t="s">
        <v>5517</v>
      </c>
      <c r="D2849" s="82" t="s">
        <v>2579</v>
      </c>
      <c r="E2849" s="82" t="s">
        <v>5535</v>
      </c>
    </row>
    <row r="2850" spans="1:5" ht="13.5" customHeight="1">
      <c r="A2850" s="82" t="s">
        <v>4995</v>
      </c>
      <c r="B2850" s="82" t="s">
        <v>5474</v>
      </c>
      <c r="C2850" s="90" t="s">
        <v>5517</v>
      </c>
      <c r="D2850" s="82" t="s">
        <v>2581</v>
      </c>
      <c r="E2850" s="82" t="s">
        <v>5536</v>
      </c>
    </row>
    <row r="2851" spans="1:5" ht="13.5" customHeight="1">
      <c r="A2851" s="82" t="s">
        <v>4995</v>
      </c>
      <c r="B2851" s="82" t="s">
        <v>5474</v>
      </c>
      <c r="C2851" s="90" t="s">
        <v>5517</v>
      </c>
      <c r="D2851" s="82" t="s">
        <v>2585</v>
      </c>
      <c r="E2851" s="82" t="s">
        <v>5537</v>
      </c>
    </row>
    <row r="2852" spans="1:5" ht="13.5" customHeight="1">
      <c r="A2852" s="82" t="s">
        <v>4995</v>
      </c>
      <c r="B2852" s="82" t="s">
        <v>5474</v>
      </c>
      <c r="C2852" s="82" t="s">
        <v>3350</v>
      </c>
      <c r="D2852" s="82" t="s">
        <v>2548</v>
      </c>
      <c r="E2852" s="82" t="s">
        <v>5538</v>
      </c>
    </row>
    <row r="2853" spans="1:5" ht="13.5" customHeight="1">
      <c r="A2853" s="82" t="s">
        <v>4995</v>
      </c>
      <c r="B2853" s="82" t="s">
        <v>5474</v>
      </c>
      <c r="C2853" s="82" t="s">
        <v>3350</v>
      </c>
      <c r="D2853" s="82" t="s">
        <v>2550</v>
      </c>
      <c r="E2853" s="82" t="s">
        <v>5539</v>
      </c>
    </row>
    <row r="2854" spans="1:5" ht="13.5" customHeight="1">
      <c r="A2854" s="82" t="s">
        <v>4995</v>
      </c>
      <c r="B2854" s="82" t="s">
        <v>5474</v>
      </c>
      <c r="C2854" s="82" t="s">
        <v>3350</v>
      </c>
      <c r="D2854" s="82" t="s">
        <v>2552</v>
      </c>
      <c r="E2854" s="82" t="s">
        <v>5540</v>
      </c>
    </row>
    <row r="2855" spans="1:5" ht="13.5" customHeight="1">
      <c r="A2855" s="82" t="s">
        <v>4995</v>
      </c>
      <c r="B2855" s="82" t="s">
        <v>5474</v>
      </c>
      <c r="C2855" s="82" t="s">
        <v>3350</v>
      </c>
      <c r="D2855" s="82" t="s">
        <v>2554</v>
      </c>
      <c r="E2855" s="82" t="s">
        <v>5541</v>
      </c>
    </row>
    <row r="2856" spans="1:5" ht="13.5" customHeight="1">
      <c r="A2856" s="82" t="s">
        <v>4995</v>
      </c>
      <c r="B2856" s="82" t="s">
        <v>5474</v>
      </c>
      <c r="C2856" s="82" t="s">
        <v>3350</v>
      </c>
      <c r="D2856" s="82" t="s">
        <v>2654</v>
      </c>
      <c r="E2856" s="82" t="s">
        <v>5542</v>
      </c>
    </row>
    <row r="2857" spans="1:5" ht="13.5" customHeight="1">
      <c r="A2857" s="82" t="s">
        <v>4995</v>
      </c>
      <c r="B2857" s="82" t="s">
        <v>5474</v>
      </c>
      <c r="C2857" s="82" t="s">
        <v>3350</v>
      </c>
      <c r="D2857" s="82" t="s">
        <v>2558</v>
      </c>
      <c r="E2857" s="82" t="s">
        <v>5543</v>
      </c>
    </row>
    <row r="2858" spans="1:5" ht="13.5" customHeight="1">
      <c r="A2858" s="82" t="s">
        <v>4995</v>
      </c>
      <c r="B2858" s="82" t="s">
        <v>5474</v>
      </c>
      <c r="C2858" s="82" t="s">
        <v>3350</v>
      </c>
      <c r="D2858" s="82" t="s">
        <v>2583</v>
      </c>
      <c r="E2858" s="82" t="s">
        <v>5544</v>
      </c>
    </row>
    <row r="2859" spans="1:5" ht="13.5" customHeight="1">
      <c r="A2859" s="82" t="s">
        <v>4995</v>
      </c>
      <c r="B2859" s="82" t="s">
        <v>5474</v>
      </c>
      <c r="C2859" s="82" t="s">
        <v>3350</v>
      </c>
      <c r="D2859" s="82" t="s">
        <v>2560</v>
      </c>
      <c r="E2859" s="82" t="s">
        <v>5545</v>
      </c>
    </row>
    <row r="2860" spans="1:5" ht="13.5" customHeight="1">
      <c r="A2860" s="82" t="s">
        <v>4995</v>
      </c>
      <c r="B2860" s="82" t="s">
        <v>5474</v>
      </c>
      <c r="C2860" s="82" t="s">
        <v>3350</v>
      </c>
      <c r="D2860" s="82" t="s">
        <v>2562</v>
      </c>
      <c r="E2860" s="82" t="s">
        <v>5546</v>
      </c>
    </row>
    <row r="2861" spans="1:5" ht="13.5" customHeight="1">
      <c r="A2861" s="82" t="s">
        <v>4995</v>
      </c>
      <c r="B2861" s="82" t="s">
        <v>5474</v>
      </c>
      <c r="C2861" s="82" t="s">
        <v>3350</v>
      </c>
      <c r="D2861" s="82" t="s">
        <v>2564</v>
      </c>
      <c r="E2861" s="82" t="s">
        <v>5547</v>
      </c>
    </row>
    <row r="2862" spans="1:5" ht="13.5" customHeight="1">
      <c r="A2862" s="82" t="s">
        <v>4995</v>
      </c>
      <c r="B2862" s="82" t="s">
        <v>5474</v>
      </c>
      <c r="C2862" s="82" t="s">
        <v>3350</v>
      </c>
      <c r="D2862" s="82" t="s">
        <v>2566</v>
      </c>
      <c r="E2862" s="82" t="s">
        <v>5548</v>
      </c>
    </row>
    <row r="2863" spans="1:5" ht="13.5" customHeight="1">
      <c r="A2863" s="82" t="s">
        <v>4995</v>
      </c>
      <c r="B2863" s="82" t="s">
        <v>5474</v>
      </c>
      <c r="C2863" s="82" t="s">
        <v>3350</v>
      </c>
      <c r="D2863" s="82" t="s">
        <v>2572</v>
      </c>
      <c r="E2863" s="82" t="s">
        <v>5549</v>
      </c>
    </row>
    <row r="2864" spans="1:5" ht="13.5" customHeight="1">
      <c r="A2864" s="82" t="s">
        <v>4995</v>
      </c>
      <c r="B2864" s="82" t="s">
        <v>5474</v>
      </c>
      <c r="C2864" s="82" t="s">
        <v>3350</v>
      </c>
      <c r="D2864" s="82" t="s">
        <v>2568</v>
      </c>
      <c r="E2864" s="82" t="s">
        <v>5550</v>
      </c>
    </row>
    <row r="2865" spans="1:5" ht="13.5" customHeight="1">
      <c r="A2865" s="82" t="s">
        <v>4995</v>
      </c>
      <c r="B2865" s="82" t="s">
        <v>5474</v>
      </c>
      <c r="C2865" s="82" t="s">
        <v>3350</v>
      </c>
      <c r="D2865" s="82" t="s">
        <v>2574</v>
      </c>
      <c r="E2865" s="82" t="s">
        <v>5551</v>
      </c>
    </row>
    <row r="2866" spans="1:5" ht="13.5" customHeight="1">
      <c r="A2866" s="82" t="s">
        <v>4995</v>
      </c>
      <c r="B2866" s="82" t="s">
        <v>5474</v>
      </c>
      <c r="C2866" s="82" t="s">
        <v>3350</v>
      </c>
      <c r="D2866" s="82" t="s">
        <v>2570</v>
      </c>
      <c r="E2866" s="82" t="s">
        <v>5552</v>
      </c>
    </row>
    <row r="2867" spans="1:5" ht="13.5" customHeight="1">
      <c r="A2867" s="82" t="s">
        <v>4995</v>
      </c>
      <c r="B2867" s="82" t="s">
        <v>5474</v>
      </c>
      <c r="C2867" s="82" t="s">
        <v>3350</v>
      </c>
      <c r="D2867" s="82" t="s">
        <v>2576</v>
      </c>
      <c r="E2867" s="82" t="s">
        <v>5553</v>
      </c>
    </row>
    <row r="2868" spans="1:5" ht="13.5" customHeight="1">
      <c r="A2868" s="82" t="s">
        <v>4995</v>
      </c>
      <c r="B2868" s="82" t="s">
        <v>5474</v>
      </c>
      <c r="C2868" s="82" t="s">
        <v>3350</v>
      </c>
      <c r="D2868" s="82" t="s">
        <v>635</v>
      </c>
      <c r="E2868" s="82" t="s">
        <v>5554</v>
      </c>
    </row>
    <row r="2869" spans="1:5" ht="13.5" customHeight="1">
      <c r="A2869" s="82" t="s">
        <v>4995</v>
      </c>
      <c r="B2869" s="82" t="s">
        <v>5474</v>
      </c>
      <c r="C2869" s="82" t="s">
        <v>3350</v>
      </c>
      <c r="D2869" s="82" t="s">
        <v>2579</v>
      </c>
      <c r="E2869" s="82" t="s">
        <v>5555</v>
      </c>
    </row>
    <row r="2870" spans="1:5" ht="13.5" customHeight="1">
      <c r="A2870" s="82" t="s">
        <v>4995</v>
      </c>
      <c r="B2870" s="82" t="s">
        <v>5474</v>
      </c>
      <c r="C2870" s="82" t="s">
        <v>3350</v>
      </c>
      <c r="D2870" s="82" t="s">
        <v>2581</v>
      </c>
      <c r="E2870" s="82" t="s">
        <v>5556</v>
      </c>
    </row>
    <row r="2871" spans="1:5" ht="13.5" customHeight="1">
      <c r="A2871" s="82" t="s">
        <v>4995</v>
      </c>
      <c r="B2871" s="82" t="s">
        <v>5474</v>
      </c>
      <c r="C2871" s="82" t="s">
        <v>3350</v>
      </c>
      <c r="D2871" s="82" t="s">
        <v>2585</v>
      </c>
      <c r="E2871" s="82" t="s">
        <v>5557</v>
      </c>
    </row>
    <row r="2872" spans="1:5" ht="13.5" customHeight="1">
      <c r="A2872" s="82" t="s">
        <v>4995</v>
      </c>
      <c r="B2872" s="82" t="s">
        <v>5474</v>
      </c>
      <c r="C2872" s="82" t="s">
        <v>635</v>
      </c>
      <c r="D2872" s="82" t="s">
        <v>635</v>
      </c>
      <c r="E2872" s="82" t="s">
        <v>5558</v>
      </c>
    </row>
    <row r="2873" spans="1:5" ht="13.5" customHeight="1">
      <c r="A2873" s="82" t="s">
        <v>4995</v>
      </c>
      <c r="B2873" s="82" t="s">
        <v>5559</v>
      </c>
      <c r="C2873" s="90" t="s">
        <v>5475</v>
      </c>
      <c r="D2873" s="82" t="s">
        <v>2548</v>
      </c>
      <c r="E2873" s="82" t="s">
        <v>5560</v>
      </c>
    </row>
    <row r="2874" spans="1:5" ht="13.5" customHeight="1">
      <c r="A2874" s="82" t="s">
        <v>4995</v>
      </c>
      <c r="B2874" s="82" t="s">
        <v>5559</v>
      </c>
      <c r="C2874" s="90" t="s">
        <v>5475</v>
      </c>
      <c r="D2874" s="82" t="s">
        <v>2550</v>
      </c>
      <c r="E2874" s="82" t="s">
        <v>5561</v>
      </c>
    </row>
    <row r="2875" spans="1:5" ht="13.5" customHeight="1">
      <c r="A2875" s="82" t="s">
        <v>4995</v>
      </c>
      <c r="B2875" s="82" t="s">
        <v>5559</v>
      </c>
      <c r="C2875" s="90" t="s">
        <v>5475</v>
      </c>
      <c r="D2875" s="82" t="s">
        <v>2552</v>
      </c>
      <c r="E2875" s="82" t="s">
        <v>5562</v>
      </c>
    </row>
    <row r="2876" spans="1:5" ht="13.5" customHeight="1">
      <c r="A2876" s="82" t="s">
        <v>4995</v>
      </c>
      <c r="B2876" s="82" t="s">
        <v>5559</v>
      </c>
      <c r="C2876" s="90" t="s">
        <v>5475</v>
      </c>
      <c r="D2876" s="82" t="s">
        <v>4045</v>
      </c>
      <c r="E2876" s="82" t="s">
        <v>5563</v>
      </c>
    </row>
    <row r="2877" spans="1:5" ht="13.5" customHeight="1">
      <c r="A2877" s="82" t="s">
        <v>4995</v>
      </c>
      <c r="B2877" s="82" t="s">
        <v>5559</v>
      </c>
      <c r="C2877" s="90" t="s">
        <v>5475</v>
      </c>
      <c r="D2877" s="82" t="s">
        <v>2654</v>
      </c>
      <c r="E2877" s="82" t="s">
        <v>5564</v>
      </c>
    </row>
    <row r="2878" spans="1:5" ht="13.5" customHeight="1">
      <c r="A2878" s="82" t="s">
        <v>4995</v>
      </c>
      <c r="B2878" s="82" t="s">
        <v>5559</v>
      </c>
      <c r="C2878" s="90" t="s">
        <v>5475</v>
      </c>
      <c r="D2878" s="82" t="s">
        <v>2558</v>
      </c>
      <c r="E2878" s="82" t="s">
        <v>5565</v>
      </c>
    </row>
    <row r="2879" spans="1:5" ht="13.5" customHeight="1">
      <c r="A2879" s="82" t="s">
        <v>4995</v>
      </c>
      <c r="B2879" s="82" t="s">
        <v>5559</v>
      </c>
      <c r="C2879" s="90" t="s">
        <v>5475</v>
      </c>
      <c r="D2879" s="82" t="s">
        <v>2583</v>
      </c>
      <c r="E2879" s="82" t="s">
        <v>5566</v>
      </c>
    </row>
    <row r="2880" spans="1:5" ht="13.5" customHeight="1">
      <c r="A2880" s="82" t="s">
        <v>4995</v>
      </c>
      <c r="B2880" s="82" t="s">
        <v>5559</v>
      </c>
      <c r="C2880" s="90" t="s">
        <v>5475</v>
      </c>
      <c r="D2880" s="82" t="s">
        <v>2560</v>
      </c>
      <c r="E2880" s="82" t="s">
        <v>5567</v>
      </c>
    </row>
    <row r="2881" spans="1:5" ht="13.5" customHeight="1">
      <c r="A2881" s="82" t="s">
        <v>4995</v>
      </c>
      <c r="B2881" s="82" t="s">
        <v>5559</v>
      </c>
      <c r="C2881" s="90" t="s">
        <v>5475</v>
      </c>
      <c r="D2881" s="82" t="s">
        <v>2562</v>
      </c>
      <c r="E2881" s="82" t="s">
        <v>5568</v>
      </c>
    </row>
    <row r="2882" spans="1:5" ht="13.5" customHeight="1">
      <c r="A2882" s="82" t="s">
        <v>4995</v>
      </c>
      <c r="B2882" s="82" t="s">
        <v>5559</v>
      </c>
      <c r="C2882" s="90" t="s">
        <v>5475</v>
      </c>
      <c r="D2882" s="82" t="s">
        <v>2564</v>
      </c>
      <c r="E2882" s="82" t="s">
        <v>5569</v>
      </c>
    </row>
    <row r="2883" spans="1:5" ht="13.5" customHeight="1">
      <c r="A2883" s="82" t="s">
        <v>4995</v>
      </c>
      <c r="B2883" s="82" t="s">
        <v>5559</v>
      </c>
      <c r="C2883" s="90" t="s">
        <v>5475</v>
      </c>
      <c r="D2883" s="82" t="s">
        <v>2566</v>
      </c>
      <c r="E2883" s="82" t="s">
        <v>5570</v>
      </c>
    </row>
    <row r="2884" spans="1:5" ht="13.5" customHeight="1">
      <c r="A2884" s="82" t="s">
        <v>4995</v>
      </c>
      <c r="B2884" s="82" t="s">
        <v>5559</v>
      </c>
      <c r="C2884" s="90" t="s">
        <v>5475</v>
      </c>
      <c r="D2884" s="82" t="s">
        <v>2572</v>
      </c>
      <c r="E2884" s="82" t="s">
        <v>5571</v>
      </c>
    </row>
    <row r="2885" spans="1:5" ht="13.5" customHeight="1">
      <c r="A2885" s="82" t="s">
        <v>4995</v>
      </c>
      <c r="B2885" s="82" t="s">
        <v>5559</v>
      </c>
      <c r="C2885" s="90" t="s">
        <v>5475</v>
      </c>
      <c r="D2885" s="82" t="s">
        <v>2568</v>
      </c>
      <c r="E2885" s="82" t="s">
        <v>5572</v>
      </c>
    </row>
    <row r="2886" spans="1:5" ht="13.5" customHeight="1">
      <c r="A2886" s="82" t="s">
        <v>4995</v>
      </c>
      <c r="B2886" s="82" t="s">
        <v>5559</v>
      </c>
      <c r="C2886" s="90" t="s">
        <v>5475</v>
      </c>
      <c r="D2886" s="82" t="s">
        <v>2574</v>
      </c>
      <c r="E2886" s="82" t="s">
        <v>5573</v>
      </c>
    </row>
    <row r="2887" spans="1:5" ht="13.5" customHeight="1">
      <c r="A2887" s="82" t="s">
        <v>4995</v>
      </c>
      <c r="B2887" s="82" t="s">
        <v>5559</v>
      </c>
      <c r="C2887" s="90" t="s">
        <v>5475</v>
      </c>
      <c r="D2887" s="82" t="s">
        <v>2570</v>
      </c>
      <c r="E2887" s="82" t="s">
        <v>5574</v>
      </c>
    </row>
    <row r="2888" spans="1:5" ht="13.5" customHeight="1">
      <c r="A2888" s="82" t="s">
        <v>4995</v>
      </c>
      <c r="B2888" s="82" t="s">
        <v>5559</v>
      </c>
      <c r="C2888" s="90" t="s">
        <v>5475</v>
      </c>
      <c r="D2888" s="82" t="s">
        <v>2576</v>
      </c>
      <c r="E2888" s="82" t="s">
        <v>5575</v>
      </c>
    </row>
    <row r="2889" spans="1:5" ht="13.5" customHeight="1">
      <c r="A2889" s="82" t="s">
        <v>4995</v>
      </c>
      <c r="B2889" s="82" t="s">
        <v>5559</v>
      </c>
      <c r="C2889" s="90" t="s">
        <v>5475</v>
      </c>
      <c r="D2889" s="82" t="s">
        <v>635</v>
      </c>
      <c r="E2889" s="82" t="s">
        <v>5576</v>
      </c>
    </row>
    <row r="2890" spans="1:5" ht="13.5" customHeight="1">
      <c r="A2890" s="82" t="s">
        <v>4995</v>
      </c>
      <c r="B2890" s="82" t="s">
        <v>5559</v>
      </c>
      <c r="C2890" s="90" t="s">
        <v>5475</v>
      </c>
      <c r="D2890" s="82" t="s">
        <v>2579</v>
      </c>
      <c r="E2890" s="82" t="s">
        <v>5577</v>
      </c>
    </row>
    <row r="2891" spans="1:5" ht="13.5" customHeight="1">
      <c r="A2891" s="82" t="s">
        <v>4995</v>
      </c>
      <c r="B2891" s="82" t="s">
        <v>5559</v>
      </c>
      <c r="C2891" s="90" t="s">
        <v>5475</v>
      </c>
      <c r="D2891" s="82" t="s">
        <v>2581</v>
      </c>
      <c r="E2891" s="82" t="s">
        <v>5578</v>
      </c>
    </row>
    <row r="2892" spans="1:5" ht="13.5" customHeight="1">
      <c r="A2892" s="82" t="s">
        <v>4995</v>
      </c>
      <c r="B2892" s="82" t="s">
        <v>5559</v>
      </c>
      <c r="C2892" s="90" t="s">
        <v>5475</v>
      </c>
      <c r="D2892" s="82" t="s">
        <v>2585</v>
      </c>
      <c r="E2892" s="82" t="s">
        <v>5579</v>
      </c>
    </row>
    <row r="2893" spans="1:5" ht="13.5" customHeight="1">
      <c r="A2893" s="82" t="s">
        <v>4995</v>
      </c>
      <c r="B2893" s="82" t="s">
        <v>5559</v>
      </c>
      <c r="C2893" s="90" t="s">
        <v>5496</v>
      </c>
      <c r="D2893" s="82" t="s">
        <v>2548</v>
      </c>
      <c r="E2893" s="82" t="s">
        <v>5580</v>
      </c>
    </row>
    <row r="2894" spans="1:5" ht="13.5" customHeight="1">
      <c r="A2894" s="82" t="s">
        <v>4995</v>
      </c>
      <c r="B2894" s="82" t="s">
        <v>5559</v>
      </c>
      <c r="C2894" s="90" t="s">
        <v>5496</v>
      </c>
      <c r="D2894" s="82" t="s">
        <v>2550</v>
      </c>
      <c r="E2894" s="82" t="s">
        <v>5581</v>
      </c>
    </row>
    <row r="2895" spans="1:5" ht="13.5" customHeight="1">
      <c r="A2895" s="82" t="s">
        <v>4995</v>
      </c>
      <c r="B2895" s="82" t="s">
        <v>5559</v>
      </c>
      <c r="C2895" s="90" t="s">
        <v>5496</v>
      </c>
      <c r="D2895" s="82" t="s">
        <v>2552</v>
      </c>
      <c r="E2895" s="82" t="s">
        <v>5582</v>
      </c>
    </row>
    <row r="2896" spans="1:5" ht="13.5" customHeight="1">
      <c r="A2896" s="82" t="s">
        <v>4995</v>
      </c>
      <c r="B2896" s="82" t="s">
        <v>5559</v>
      </c>
      <c r="C2896" s="90" t="s">
        <v>5496</v>
      </c>
      <c r="D2896" s="82" t="s">
        <v>2554</v>
      </c>
      <c r="E2896" s="82" t="s">
        <v>5583</v>
      </c>
    </row>
    <row r="2897" spans="1:5" ht="13.5" customHeight="1">
      <c r="A2897" s="82" t="s">
        <v>4995</v>
      </c>
      <c r="B2897" s="82" t="s">
        <v>5559</v>
      </c>
      <c r="C2897" s="90" t="s">
        <v>5496</v>
      </c>
      <c r="D2897" s="82" t="s">
        <v>2654</v>
      </c>
      <c r="E2897" s="82" t="s">
        <v>5584</v>
      </c>
    </row>
    <row r="2898" spans="1:5" ht="13.5" customHeight="1">
      <c r="A2898" s="82" t="s">
        <v>4995</v>
      </c>
      <c r="B2898" s="82" t="s">
        <v>5559</v>
      </c>
      <c r="C2898" s="90" t="s">
        <v>5496</v>
      </c>
      <c r="D2898" s="82" t="s">
        <v>2558</v>
      </c>
      <c r="E2898" s="82" t="s">
        <v>5585</v>
      </c>
    </row>
    <row r="2899" spans="1:5" ht="13.5" customHeight="1">
      <c r="A2899" s="82" t="s">
        <v>4995</v>
      </c>
      <c r="B2899" s="82" t="s">
        <v>5559</v>
      </c>
      <c r="C2899" s="90" t="s">
        <v>5496</v>
      </c>
      <c r="D2899" s="82" t="s">
        <v>2583</v>
      </c>
      <c r="E2899" s="82" t="s">
        <v>5586</v>
      </c>
    </row>
    <row r="2900" spans="1:5" ht="13.5" customHeight="1">
      <c r="A2900" s="82" t="s">
        <v>4995</v>
      </c>
      <c r="B2900" s="82" t="s">
        <v>5559</v>
      </c>
      <c r="C2900" s="90" t="s">
        <v>5496</v>
      </c>
      <c r="D2900" s="82" t="s">
        <v>2560</v>
      </c>
      <c r="E2900" s="82" t="s">
        <v>5587</v>
      </c>
    </row>
    <row r="2901" spans="1:5" ht="13.5" customHeight="1">
      <c r="A2901" s="82" t="s">
        <v>4995</v>
      </c>
      <c r="B2901" s="82" t="s">
        <v>5559</v>
      </c>
      <c r="C2901" s="90" t="s">
        <v>5496</v>
      </c>
      <c r="D2901" s="82" t="s">
        <v>2562</v>
      </c>
      <c r="E2901" s="82" t="s">
        <v>5588</v>
      </c>
    </row>
    <row r="2902" spans="1:5" ht="13.5" customHeight="1">
      <c r="A2902" s="82" t="s">
        <v>4995</v>
      </c>
      <c r="B2902" s="82" t="s">
        <v>5559</v>
      </c>
      <c r="C2902" s="90" t="s">
        <v>5496</v>
      </c>
      <c r="D2902" s="82" t="s">
        <v>2564</v>
      </c>
      <c r="E2902" s="82" t="s">
        <v>5589</v>
      </c>
    </row>
    <row r="2903" spans="1:5" ht="13.5" customHeight="1">
      <c r="A2903" s="82" t="s">
        <v>4995</v>
      </c>
      <c r="B2903" s="82" t="s">
        <v>5559</v>
      </c>
      <c r="C2903" s="90" t="s">
        <v>5496</v>
      </c>
      <c r="D2903" s="82" t="s">
        <v>2566</v>
      </c>
      <c r="E2903" s="82" t="s">
        <v>5590</v>
      </c>
    </row>
    <row r="2904" spans="1:5" ht="13.5" customHeight="1">
      <c r="A2904" s="82" t="s">
        <v>4995</v>
      </c>
      <c r="B2904" s="82" t="s">
        <v>5559</v>
      </c>
      <c r="C2904" s="90" t="s">
        <v>5496</v>
      </c>
      <c r="D2904" s="82" t="s">
        <v>2572</v>
      </c>
      <c r="E2904" s="82" t="s">
        <v>5591</v>
      </c>
    </row>
    <row r="2905" spans="1:5" ht="13.5" customHeight="1">
      <c r="A2905" s="82" t="s">
        <v>4995</v>
      </c>
      <c r="B2905" s="82" t="s">
        <v>5559</v>
      </c>
      <c r="C2905" s="90" t="s">
        <v>5496</v>
      </c>
      <c r="D2905" s="82" t="s">
        <v>2568</v>
      </c>
      <c r="E2905" s="82" t="s">
        <v>5592</v>
      </c>
    </row>
    <row r="2906" spans="1:5" ht="13.5" customHeight="1">
      <c r="A2906" s="82" t="s">
        <v>4995</v>
      </c>
      <c r="B2906" s="82" t="s">
        <v>5559</v>
      </c>
      <c r="C2906" s="90" t="s">
        <v>5496</v>
      </c>
      <c r="D2906" s="82" t="s">
        <v>2574</v>
      </c>
      <c r="E2906" s="82" t="s">
        <v>5593</v>
      </c>
    </row>
    <row r="2907" spans="1:5" ht="13.5" customHeight="1">
      <c r="A2907" s="82" t="s">
        <v>4995</v>
      </c>
      <c r="B2907" s="82" t="s">
        <v>5559</v>
      </c>
      <c r="C2907" s="90" t="s">
        <v>5496</v>
      </c>
      <c r="D2907" s="82" t="s">
        <v>2570</v>
      </c>
      <c r="E2907" s="82" t="s">
        <v>5594</v>
      </c>
    </row>
    <row r="2908" spans="1:5" ht="13.5" customHeight="1">
      <c r="A2908" s="82" t="s">
        <v>4995</v>
      </c>
      <c r="B2908" s="82" t="s">
        <v>5559</v>
      </c>
      <c r="C2908" s="90" t="s">
        <v>5496</v>
      </c>
      <c r="D2908" s="82" t="s">
        <v>2576</v>
      </c>
      <c r="E2908" s="82" t="s">
        <v>5595</v>
      </c>
    </row>
    <row r="2909" spans="1:5" ht="13.5" customHeight="1">
      <c r="A2909" s="82" t="s">
        <v>4995</v>
      </c>
      <c r="B2909" s="82" t="s">
        <v>5559</v>
      </c>
      <c r="C2909" s="90" t="s">
        <v>5496</v>
      </c>
      <c r="D2909" s="82" t="s">
        <v>635</v>
      </c>
      <c r="E2909" s="82" t="s">
        <v>5596</v>
      </c>
    </row>
    <row r="2910" spans="1:5" ht="13.5" customHeight="1">
      <c r="A2910" s="82" t="s">
        <v>4995</v>
      </c>
      <c r="B2910" s="82" t="s">
        <v>5559</v>
      </c>
      <c r="C2910" s="90" t="s">
        <v>5496</v>
      </c>
      <c r="D2910" s="82" t="s">
        <v>2579</v>
      </c>
      <c r="E2910" s="82" t="s">
        <v>5597</v>
      </c>
    </row>
    <row r="2911" spans="1:5" ht="13.5" customHeight="1">
      <c r="A2911" s="82" t="s">
        <v>4995</v>
      </c>
      <c r="B2911" s="82" t="s">
        <v>5559</v>
      </c>
      <c r="C2911" s="90" t="s">
        <v>5496</v>
      </c>
      <c r="D2911" s="82" t="s">
        <v>2581</v>
      </c>
      <c r="E2911" s="82" t="s">
        <v>5598</v>
      </c>
    </row>
    <row r="2912" spans="1:5" ht="13.5" customHeight="1">
      <c r="A2912" s="82" t="s">
        <v>4995</v>
      </c>
      <c r="B2912" s="82" t="s">
        <v>5559</v>
      </c>
      <c r="C2912" s="90" t="s">
        <v>5496</v>
      </c>
      <c r="D2912" s="82" t="s">
        <v>2585</v>
      </c>
      <c r="E2912" s="82" t="s">
        <v>5599</v>
      </c>
    </row>
    <row r="2913" spans="1:5" ht="13.5" customHeight="1">
      <c r="A2913" s="82" t="s">
        <v>4995</v>
      </c>
      <c r="B2913" s="82" t="s">
        <v>5559</v>
      </c>
      <c r="C2913" s="90" t="s">
        <v>5517</v>
      </c>
      <c r="D2913" s="82" t="s">
        <v>2548</v>
      </c>
      <c r="E2913" s="82" t="s">
        <v>5600</v>
      </c>
    </row>
    <row r="2914" spans="1:5" ht="13.5" customHeight="1">
      <c r="A2914" s="82" t="s">
        <v>4995</v>
      </c>
      <c r="B2914" s="82" t="s">
        <v>5559</v>
      </c>
      <c r="C2914" s="90" t="s">
        <v>5517</v>
      </c>
      <c r="D2914" s="82" t="s">
        <v>2550</v>
      </c>
      <c r="E2914" s="82" t="s">
        <v>5601</v>
      </c>
    </row>
    <row r="2915" spans="1:5" ht="13.5" customHeight="1">
      <c r="A2915" s="82" t="s">
        <v>4995</v>
      </c>
      <c r="B2915" s="82" t="s">
        <v>5559</v>
      </c>
      <c r="C2915" s="90" t="s">
        <v>5517</v>
      </c>
      <c r="D2915" s="82" t="s">
        <v>2552</v>
      </c>
      <c r="E2915" s="82" t="s">
        <v>5602</v>
      </c>
    </row>
    <row r="2916" spans="1:5" ht="13.5" customHeight="1">
      <c r="A2916" s="82" t="s">
        <v>4995</v>
      </c>
      <c r="B2916" s="82" t="s">
        <v>5559</v>
      </c>
      <c r="C2916" s="90" t="s">
        <v>5517</v>
      </c>
      <c r="D2916" s="82" t="s">
        <v>2554</v>
      </c>
      <c r="E2916" s="82" t="s">
        <v>5603</v>
      </c>
    </row>
    <row r="2917" spans="1:5" ht="13.5" customHeight="1">
      <c r="A2917" s="82" t="s">
        <v>4995</v>
      </c>
      <c r="B2917" s="82" t="s">
        <v>5559</v>
      </c>
      <c r="C2917" s="90" t="s">
        <v>5517</v>
      </c>
      <c r="D2917" s="82" t="s">
        <v>2654</v>
      </c>
      <c r="E2917" s="82" t="s">
        <v>5604</v>
      </c>
    </row>
    <row r="2918" spans="1:5" ht="13.5" customHeight="1">
      <c r="A2918" s="82" t="s">
        <v>4995</v>
      </c>
      <c r="B2918" s="82" t="s">
        <v>5559</v>
      </c>
      <c r="C2918" s="90" t="s">
        <v>5517</v>
      </c>
      <c r="D2918" s="82" t="s">
        <v>2558</v>
      </c>
      <c r="E2918" s="82" t="s">
        <v>5605</v>
      </c>
    </row>
    <row r="2919" spans="1:5" ht="13.5" customHeight="1">
      <c r="A2919" s="82" t="s">
        <v>4995</v>
      </c>
      <c r="B2919" s="82" t="s">
        <v>5559</v>
      </c>
      <c r="C2919" s="90" t="s">
        <v>5517</v>
      </c>
      <c r="D2919" s="82" t="s">
        <v>2583</v>
      </c>
      <c r="E2919" s="82" t="s">
        <v>5606</v>
      </c>
    </row>
    <row r="2920" spans="1:5" ht="13.5" customHeight="1">
      <c r="A2920" s="82" t="s">
        <v>4995</v>
      </c>
      <c r="B2920" s="82" t="s">
        <v>5559</v>
      </c>
      <c r="C2920" s="90" t="s">
        <v>5517</v>
      </c>
      <c r="D2920" s="82" t="s">
        <v>2560</v>
      </c>
      <c r="E2920" s="82" t="s">
        <v>5607</v>
      </c>
    </row>
    <row r="2921" spans="1:5" ht="13.5" customHeight="1">
      <c r="A2921" s="82" t="s">
        <v>4995</v>
      </c>
      <c r="B2921" s="82" t="s">
        <v>5559</v>
      </c>
      <c r="C2921" s="90" t="s">
        <v>5517</v>
      </c>
      <c r="D2921" s="82" t="s">
        <v>2562</v>
      </c>
      <c r="E2921" s="82" t="s">
        <v>5608</v>
      </c>
    </row>
    <row r="2922" spans="1:5" ht="13.5" customHeight="1">
      <c r="A2922" s="82" t="s">
        <v>4995</v>
      </c>
      <c r="B2922" s="82" t="s">
        <v>5559</v>
      </c>
      <c r="C2922" s="90" t="s">
        <v>5517</v>
      </c>
      <c r="D2922" s="82" t="s">
        <v>2564</v>
      </c>
      <c r="E2922" s="82" t="s">
        <v>5609</v>
      </c>
    </row>
    <row r="2923" spans="1:5" ht="13.5" customHeight="1">
      <c r="A2923" s="82" t="s">
        <v>4995</v>
      </c>
      <c r="B2923" s="82" t="s">
        <v>5559</v>
      </c>
      <c r="C2923" s="90" t="s">
        <v>5517</v>
      </c>
      <c r="D2923" s="82" t="s">
        <v>2566</v>
      </c>
      <c r="E2923" s="82" t="s">
        <v>5610</v>
      </c>
    </row>
    <row r="2924" spans="1:5" ht="13.5" customHeight="1">
      <c r="A2924" s="82" t="s">
        <v>4995</v>
      </c>
      <c r="B2924" s="82" t="s">
        <v>5559</v>
      </c>
      <c r="C2924" s="90" t="s">
        <v>5517</v>
      </c>
      <c r="D2924" s="82" t="s">
        <v>2572</v>
      </c>
      <c r="E2924" s="82" t="s">
        <v>5611</v>
      </c>
    </row>
    <row r="2925" spans="1:5" ht="13.5" customHeight="1">
      <c r="A2925" s="82" t="s">
        <v>4995</v>
      </c>
      <c r="B2925" s="82" t="s">
        <v>5559</v>
      </c>
      <c r="C2925" s="90" t="s">
        <v>5517</v>
      </c>
      <c r="D2925" s="82" t="s">
        <v>2568</v>
      </c>
      <c r="E2925" s="82" t="s">
        <v>5612</v>
      </c>
    </row>
    <row r="2926" spans="1:5" ht="13.5" customHeight="1">
      <c r="A2926" s="82" t="s">
        <v>4995</v>
      </c>
      <c r="B2926" s="82" t="s">
        <v>5559</v>
      </c>
      <c r="C2926" s="90" t="s">
        <v>5517</v>
      </c>
      <c r="D2926" s="82" t="s">
        <v>2574</v>
      </c>
      <c r="E2926" s="82" t="s">
        <v>5613</v>
      </c>
    </row>
    <row r="2927" spans="1:5" ht="13.5" customHeight="1">
      <c r="A2927" s="82" t="s">
        <v>4995</v>
      </c>
      <c r="B2927" s="82" t="s">
        <v>5559</v>
      </c>
      <c r="C2927" s="90" t="s">
        <v>5517</v>
      </c>
      <c r="D2927" s="82" t="s">
        <v>2570</v>
      </c>
      <c r="E2927" s="82" t="s">
        <v>5614</v>
      </c>
    </row>
    <row r="2928" spans="1:5" ht="13.5" customHeight="1">
      <c r="A2928" s="82" t="s">
        <v>4995</v>
      </c>
      <c r="B2928" s="82" t="s">
        <v>5559</v>
      </c>
      <c r="C2928" s="90" t="s">
        <v>5517</v>
      </c>
      <c r="D2928" s="82" t="s">
        <v>2576</v>
      </c>
      <c r="E2928" s="82" t="s">
        <v>5615</v>
      </c>
    </row>
    <row r="2929" spans="1:5" ht="13.5" customHeight="1">
      <c r="A2929" s="82" t="s">
        <v>4995</v>
      </c>
      <c r="B2929" s="82" t="s">
        <v>5559</v>
      </c>
      <c r="C2929" s="90" t="s">
        <v>5517</v>
      </c>
      <c r="D2929" s="82" t="s">
        <v>635</v>
      </c>
      <c r="E2929" s="82" t="s">
        <v>5616</v>
      </c>
    </row>
    <row r="2930" spans="1:5" ht="13.5" customHeight="1">
      <c r="A2930" s="82" t="s">
        <v>4995</v>
      </c>
      <c r="B2930" s="82" t="s">
        <v>5559</v>
      </c>
      <c r="C2930" s="90" t="s">
        <v>5517</v>
      </c>
      <c r="D2930" s="82" t="s">
        <v>2579</v>
      </c>
      <c r="E2930" s="82" t="s">
        <v>5617</v>
      </c>
    </row>
    <row r="2931" spans="1:5" ht="13.5" customHeight="1">
      <c r="A2931" s="82" t="s">
        <v>4995</v>
      </c>
      <c r="B2931" s="82" t="s">
        <v>5559</v>
      </c>
      <c r="C2931" s="90" t="s">
        <v>5517</v>
      </c>
      <c r="D2931" s="82" t="s">
        <v>2581</v>
      </c>
      <c r="E2931" s="82" t="s">
        <v>5618</v>
      </c>
    </row>
    <row r="2932" spans="1:5" ht="13.5" customHeight="1">
      <c r="A2932" s="82" t="s">
        <v>4995</v>
      </c>
      <c r="B2932" s="82" t="s">
        <v>5559</v>
      </c>
      <c r="C2932" s="90" t="s">
        <v>5517</v>
      </c>
      <c r="D2932" s="82" t="s">
        <v>2585</v>
      </c>
      <c r="E2932" s="82" t="s">
        <v>5619</v>
      </c>
    </row>
    <row r="2933" spans="1:5" ht="13.5" customHeight="1">
      <c r="A2933" s="82" t="s">
        <v>4995</v>
      </c>
      <c r="B2933" s="82" t="s">
        <v>5559</v>
      </c>
      <c r="C2933" s="82" t="s">
        <v>3350</v>
      </c>
      <c r="D2933" s="82" t="s">
        <v>2548</v>
      </c>
      <c r="E2933" s="82" t="s">
        <v>5620</v>
      </c>
    </row>
    <row r="2934" spans="1:5" ht="13.5" customHeight="1">
      <c r="A2934" s="82" t="s">
        <v>4995</v>
      </c>
      <c r="B2934" s="82" t="s">
        <v>5559</v>
      </c>
      <c r="C2934" s="82" t="s">
        <v>3350</v>
      </c>
      <c r="D2934" s="82" t="s">
        <v>2550</v>
      </c>
      <c r="E2934" s="82" t="s">
        <v>5621</v>
      </c>
    </row>
    <row r="2935" spans="1:5" ht="13.5" customHeight="1">
      <c r="A2935" s="82" t="s">
        <v>4995</v>
      </c>
      <c r="B2935" s="82" t="s">
        <v>5559</v>
      </c>
      <c r="C2935" s="82" t="s">
        <v>3350</v>
      </c>
      <c r="D2935" s="82" t="s">
        <v>2552</v>
      </c>
      <c r="E2935" s="82" t="s">
        <v>5622</v>
      </c>
    </row>
    <row r="2936" spans="1:5" ht="13.5" customHeight="1">
      <c r="A2936" s="82" t="s">
        <v>4995</v>
      </c>
      <c r="B2936" s="82" t="s">
        <v>5559</v>
      </c>
      <c r="C2936" s="82" t="s">
        <v>3350</v>
      </c>
      <c r="D2936" s="82" t="s">
        <v>2554</v>
      </c>
      <c r="E2936" s="82" t="s">
        <v>5623</v>
      </c>
    </row>
    <row r="2937" spans="1:5" ht="13.5" customHeight="1">
      <c r="A2937" s="82" t="s">
        <v>4995</v>
      </c>
      <c r="B2937" s="82" t="s">
        <v>5559</v>
      </c>
      <c r="C2937" s="82" t="s">
        <v>3350</v>
      </c>
      <c r="D2937" s="82" t="s">
        <v>2654</v>
      </c>
      <c r="E2937" s="82" t="s">
        <v>5624</v>
      </c>
    </row>
    <row r="2938" spans="1:5" ht="13.5" customHeight="1">
      <c r="A2938" s="82" t="s">
        <v>4995</v>
      </c>
      <c r="B2938" s="82" t="s">
        <v>5559</v>
      </c>
      <c r="C2938" s="82" t="s">
        <v>3350</v>
      </c>
      <c r="D2938" s="82" t="s">
        <v>2558</v>
      </c>
      <c r="E2938" s="82" t="s">
        <v>5625</v>
      </c>
    </row>
    <row r="2939" spans="1:5" ht="13.5" customHeight="1">
      <c r="A2939" s="82" t="s">
        <v>4995</v>
      </c>
      <c r="B2939" s="82" t="s">
        <v>5559</v>
      </c>
      <c r="C2939" s="82" t="s">
        <v>3350</v>
      </c>
      <c r="D2939" s="82" t="s">
        <v>2583</v>
      </c>
      <c r="E2939" s="82" t="s">
        <v>5626</v>
      </c>
    </row>
    <row r="2940" spans="1:5" ht="13.5" customHeight="1">
      <c r="A2940" s="82" t="s">
        <v>4995</v>
      </c>
      <c r="B2940" s="82" t="s">
        <v>5559</v>
      </c>
      <c r="C2940" s="82" t="s">
        <v>3350</v>
      </c>
      <c r="D2940" s="82" t="s">
        <v>2560</v>
      </c>
      <c r="E2940" s="82" t="s">
        <v>5627</v>
      </c>
    </row>
    <row r="2941" spans="1:5" ht="13.5" customHeight="1">
      <c r="A2941" s="82" t="s">
        <v>4995</v>
      </c>
      <c r="B2941" s="82" t="s">
        <v>5559</v>
      </c>
      <c r="C2941" s="82" t="s">
        <v>3350</v>
      </c>
      <c r="D2941" s="82" t="s">
        <v>2562</v>
      </c>
      <c r="E2941" s="82" t="s">
        <v>5628</v>
      </c>
    </row>
    <row r="2942" spans="1:5" ht="13.5" customHeight="1">
      <c r="A2942" s="82" t="s">
        <v>4995</v>
      </c>
      <c r="B2942" s="82" t="s">
        <v>5559</v>
      </c>
      <c r="C2942" s="82" t="s">
        <v>3350</v>
      </c>
      <c r="D2942" s="82" t="s">
        <v>2564</v>
      </c>
      <c r="E2942" s="82" t="s">
        <v>5629</v>
      </c>
    </row>
    <row r="2943" spans="1:5" ht="13.5" customHeight="1">
      <c r="A2943" s="82" t="s">
        <v>4995</v>
      </c>
      <c r="B2943" s="82" t="s">
        <v>5559</v>
      </c>
      <c r="C2943" s="82" t="s">
        <v>3350</v>
      </c>
      <c r="D2943" s="82" t="s">
        <v>2566</v>
      </c>
      <c r="E2943" s="82" t="s">
        <v>5630</v>
      </c>
    </row>
    <row r="2944" spans="1:5" ht="13.5" customHeight="1">
      <c r="A2944" s="82" t="s">
        <v>4995</v>
      </c>
      <c r="B2944" s="82" t="s">
        <v>5559</v>
      </c>
      <c r="C2944" s="82" t="s">
        <v>3350</v>
      </c>
      <c r="D2944" s="82" t="s">
        <v>2572</v>
      </c>
      <c r="E2944" s="82" t="s">
        <v>5631</v>
      </c>
    </row>
    <row r="2945" spans="1:5" ht="13.5" customHeight="1">
      <c r="A2945" s="82" t="s">
        <v>4995</v>
      </c>
      <c r="B2945" s="82" t="s">
        <v>5559</v>
      </c>
      <c r="C2945" s="82" t="s">
        <v>3350</v>
      </c>
      <c r="D2945" s="82" t="s">
        <v>2568</v>
      </c>
      <c r="E2945" s="82" t="s">
        <v>5632</v>
      </c>
    </row>
    <row r="2946" spans="1:5" ht="13.5" customHeight="1">
      <c r="A2946" s="82" t="s">
        <v>4995</v>
      </c>
      <c r="B2946" s="82" t="s">
        <v>5559</v>
      </c>
      <c r="C2946" s="82" t="s">
        <v>3350</v>
      </c>
      <c r="D2946" s="82" t="s">
        <v>2574</v>
      </c>
      <c r="E2946" s="82" t="s">
        <v>5633</v>
      </c>
    </row>
    <row r="2947" spans="1:5" ht="13.5" customHeight="1">
      <c r="A2947" s="82" t="s">
        <v>4995</v>
      </c>
      <c r="B2947" s="82" t="s">
        <v>5559</v>
      </c>
      <c r="C2947" s="82" t="s">
        <v>3350</v>
      </c>
      <c r="D2947" s="82" t="s">
        <v>2570</v>
      </c>
      <c r="E2947" s="82" t="s">
        <v>5634</v>
      </c>
    </row>
    <row r="2948" spans="1:5" ht="13.5" customHeight="1">
      <c r="A2948" s="82" t="s">
        <v>4995</v>
      </c>
      <c r="B2948" s="82" t="s">
        <v>5559</v>
      </c>
      <c r="C2948" s="82" t="s">
        <v>3350</v>
      </c>
      <c r="D2948" s="82" t="s">
        <v>2576</v>
      </c>
      <c r="E2948" s="82" t="s">
        <v>5635</v>
      </c>
    </row>
    <row r="2949" spans="1:5" ht="13.5" customHeight="1">
      <c r="A2949" s="82" t="s">
        <v>4995</v>
      </c>
      <c r="B2949" s="82" t="s">
        <v>5559</v>
      </c>
      <c r="C2949" s="82" t="s">
        <v>3350</v>
      </c>
      <c r="D2949" s="82" t="s">
        <v>635</v>
      </c>
      <c r="E2949" s="82" t="s">
        <v>5636</v>
      </c>
    </row>
    <row r="2950" spans="1:5" ht="13.5" customHeight="1">
      <c r="A2950" s="82" t="s">
        <v>4995</v>
      </c>
      <c r="B2950" s="82" t="s">
        <v>5559</v>
      </c>
      <c r="C2950" s="82" t="s">
        <v>3350</v>
      </c>
      <c r="D2950" s="82" t="s">
        <v>2579</v>
      </c>
      <c r="E2950" s="82" t="s">
        <v>5637</v>
      </c>
    </row>
    <row r="2951" spans="1:5" ht="13.5" customHeight="1">
      <c r="A2951" s="82" t="s">
        <v>4995</v>
      </c>
      <c r="B2951" s="82" t="s">
        <v>5559</v>
      </c>
      <c r="C2951" s="82" t="s">
        <v>3350</v>
      </c>
      <c r="D2951" s="82" t="s">
        <v>2581</v>
      </c>
      <c r="E2951" s="82" t="s">
        <v>5638</v>
      </c>
    </row>
    <row r="2952" spans="1:5" ht="13.5" customHeight="1">
      <c r="A2952" s="82" t="s">
        <v>4995</v>
      </c>
      <c r="B2952" s="82" t="s">
        <v>5559</v>
      </c>
      <c r="C2952" s="82" t="s">
        <v>3350</v>
      </c>
      <c r="D2952" s="82" t="s">
        <v>2585</v>
      </c>
      <c r="E2952" s="82" t="s">
        <v>5639</v>
      </c>
    </row>
    <row r="2953" spans="1:5" ht="13.5" customHeight="1">
      <c r="A2953" s="82" t="s">
        <v>4995</v>
      </c>
      <c r="B2953" s="82" t="s">
        <v>5559</v>
      </c>
      <c r="C2953" s="82" t="s">
        <v>635</v>
      </c>
      <c r="D2953" s="82" t="s">
        <v>635</v>
      </c>
      <c r="E2953" s="82" t="s">
        <v>5640</v>
      </c>
    </row>
    <row r="2954" spans="1:5" ht="13.5" customHeight="1">
      <c r="A2954" s="82" t="s">
        <v>4995</v>
      </c>
      <c r="B2954" s="82" t="s">
        <v>5641</v>
      </c>
      <c r="C2954" s="90" t="s">
        <v>5475</v>
      </c>
      <c r="D2954" s="82" t="s">
        <v>2548</v>
      </c>
      <c r="E2954" s="82" t="s">
        <v>5560</v>
      </c>
    </row>
    <row r="2955" spans="1:5" ht="13.5" customHeight="1">
      <c r="A2955" s="82" t="s">
        <v>4995</v>
      </c>
      <c r="B2955" s="82" t="s">
        <v>5641</v>
      </c>
      <c r="C2955" s="90" t="s">
        <v>5475</v>
      </c>
      <c r="D2955" s="82" t="s">
        <v>2550</v>
      </c>
      <c r="E2955" s="82" t="s">
        <v>5561</v>
      </c>
    </row>
    <row r="2956" spans="1:5" ht="13.5" customHeight="1">
      <c r="A2956" s="82" t="s">
        <v>4995</v>
      </c>
      <c r="B2956" s="82" t="s">
        <v>5641</v>
      </c>
      <c r="C2956" s="90" t="s">
        <v>5475</v>
      </c>
      <c r="D2956" s="82" t="s">
        <v>2552</v>
      </c>
      <c r="E2956" s="82" t="s">
        <v>5562</v>
      </c>
    </row>
    <row r="2957" spans="1:5" ht="13.5" customHeight="1">
      <c r="A2957" s="82" t="s">
        <v>4995</v>
      </c>
      <c r="B2957" s="82" t="s">
        <v>5641</v>
      </c>
      <c r="C2957" s="90" t="s">
        <v>5475</v>
      </c>
      <c r="D2957" s="82" t="s">
        <v>2554</v>
      </c>
      <c r="E2957" s="82" t="s">
        <v>5563</v>
      </c>
    </row>
    <row r="2958" spans="1:5" ht="13.5" customHeight="1">
      <c r="A2958" s="82" t="s">
        <v>4995</v>
      </c>
      <c r="B2958" s="82" t="s">
        <v>5641</v>
      </c>
      <c r="C2958" s="90" t="s">
        <v>5475</v>
      </c>
      <c r="D2958" s="82" t="s">
        <v>2654</v>
      </c>
      <c r="E2958" s="82" t="s">
        <v>5564</v>
      </c>
    </row>
    <row r="2959" spans="1:5" ht="13.5" customHeight="1">
      <c r="A2959" s="82" t="s">
        <v>4995</v>
      </c>
      <c r="B2959" s="82" t="s">
        <v>5641</v>
      </c>
      <c r="C2959" s="90" t="s">
        <v>5475</v>
      </c>
      <c r="D2959" s="82" t="s">
        <v>2558</v>
      </c>
      <c r="E2959" s="82" t="s">
        <v>5565</v>
      </c>
    </row>
    <row r="2960" spans="1:5" ht="13.5" customHeight="1">
      <c r="A2960" s="82" t="s">
        <v>4995</v>
      </c>
      <c r="B2960" s="82" t="s">
        <v>5641</v>
      </c>
      <c r="C2960" s="90" t="s">
        <v>5475</v>
      </c>
      <c r="D2960" s="82" t="s">
        <v>2583</v>
      </c>
      <c r="E2960" s="82" t="s">
        <v>5566</v>
      </c>
    </row>
    <row r="2961" spans="1:5" ht="13.5" customHeight="1">
      <c r="A2961" s="82" t="s">
        <v>4995</v>
      </c>
      <c r="B2961" s="82" t="s">
        <v>5641</v>
      </c>
      <c r="C2961" s="90" t="s">
        <v>5475</v>
      </c>
      <c r="D2961" s="82" t="s">
        <v>2560</v>
      </c>
      <c r="E2961" s="82" t="s">
        <v>5567</v>
      </c>
    </row>
    <row r="2962" spans="1:5" ht="13.5" customHeight="1">
      <c r="A2962" s="82" t="s">
        <v>4995</v>
      </c>
      <c r="B2962" s="82" t="s">
        <v>5641</v>
      </c>
      <c r="C2962" s="90" t="s">
        <v>5475</v>
      </c>
      <c r="D2962" s="82" t="s">
        <v>2562</v>
      </c>
      <c r="E2962" s="82" t="s">
        <v>5568</v>
      </c>
    </row>
    <row r="2963" spans="1:5" ht="13.5" customHeight="1">
      <c r="A2963" s="82" t="s">
        <v>4995</v>
      </c>
      <c r="B2963" s="82" t="s">
        <v>5641</v>
      </c>
      <c r="C2963" s="90" t="s">
        <v>5475</v>
      </c>
      <c r="D2963" s="82" t="s">
        <v>2564</v>
      </c>
      <c r="E2963" s="82" t="s">
        <v>5569</v>
      </c>
    </row>
    <row r="2964" spans="1:5" ht="13.5" customHeight="1">
      <c r="A2964" s="82" t="s">
        <v>4995</v>
      </c>
      <c r="B2964" s="82" t="s">
        <v>5641</v>
      </c>
      <c r="C2964" s="90" t="s">
        <v>5475</v>
      </c>
      <c r="D2964" s="82" t="s">
        <v>2566</v>
      </c>
      <c r="E2964" s="82" t="s">
        <v>5570</v>
      </c>
    </row>
    <row r="2965" spans="1:5" ht="13.5" customHeight="1">
      <c r="A2965" s="82" t="s">
        <v>4995</v>
      </c>
      <c r="B2965" s="82" t="s">
        <v>5641</v>
      </c>
      <c r="C2965" s="90" t="s">
        <v>5475</v>
      </c>
      <c r="D2965" s="82" t="s">
        <v>2572</v>
      </c>
      <c r="E2965" s="82" t="s">
        <v>5571</v>
      </c>
    </row>
    <row r="2966" spans="1:5" ht="13.5" customHeight="1">
      <c r="A2966" s="82" t="s">
        <v>4995</v>
      </c>
      <c r="B2966" s="82" t="s">
        <v>5641</v>
      </c>
      <c r="C2966" s="90" t="s">
        <v>5475</v>
      </c>
      <c r="D2966" s="82" t="s">
        <v>2568</v>
      </c>
      <c r="E2966" s="82" t="s">
        <v>5572</v>
      </c>
    </row>
    <row r="2967" spans="1:5" ht="13.5" customHeight="1">
      <c r="A2967" s="82" t="s">
        <v>4995</v>
      </c>
      <c r="B2967" s="82" t="s">
        <v>5641</v>
      </c>
      <c r="C2967" s="90" t="s">
        <v>5475</v>
      </c>
      <c r="D2967" s="82" t="s">
        <v>2574</v>
      </c>
      <c r="E2967" s="82" t="s">
        <v>5573</v>
      </c>
    </row>
    <row r="2968" spans="1:5" ht="13.5" customHeight="1">
      <c r="A2968" s="82" t="s">
        <v>4995</v>
      </c>
      <c r="B2968" s="82" t="s">
        <v>5641</v>
      </c>
      <c r="C2968" s="90" t="s">
        <v>5475</v>
      </c>
      <c r="D2968" s="82" t="s">
        <v>2570</v>
      </c>
      <c r="E2968" s="82" t="s">
        <v>5574</v>
      </c>
    </row>
    <row r="2969" spans="1:5" ht="13.5" customHeight="1">
      <c r="A2969" s="82" t="s">
        <v>4995</v>
      </c>
      <c r="B2969" s="82" t="s">
        <v>5641</v>
      </c>
      <c r="C2969" s="90" t="s">
        <v>5475</v>
      </c>
      <c r="D2969" s="82" t="s">
        <v>2576</v>
      </c>
      <c r="E2969" s="82" t="s">
        <v>5575</v>
      </c>
    </row>
    <row r="2970" spans="1:5" ht="13.5" customHeight="1">
      <c r="A2970" s="82" t="s">
        <v>4995</v>
      </c>
      <c r="B2970" s="82" t="s">
        <v>5641</v>
      </c>
      <c r="C2970" s="90" t="s">
        <v>5475</v>
      </c>
      <c r="D2970" s="82" t="s">
        <v>635</v>
      </c>
      <c r="E2970" s="82" t="s">
        <v>5576</v>
      </c>
    </row>
    <row r="2971" spans="1:5" ht="13.5" customHeight="1">
      <c r="A2971" s="82" t="s">
        <v>4995</v>
      </c>
      <c r="B2971" s="82" t="s">
        <v>5641</v>
      </c>
      <c r="C2971" s="90" t="s">
        <v>5475</v>
      </c>
      <c r="D2971" s="82" t="s">
        <v>2579</v>
      </c>
      <c r="E2971" s="82" t="s">
        <v>5577</v>
      </c>
    </row>
    <row r="2972" spans="1:5" ht="13.5" customHeight="1">
      <c r="A2972" s="82" t="s">
        <v>4995</v>
      </c>
      <c r="B2972" s="82" t="s">
        <v>5641</v>
      </c>
      <c r="C2972" s="90" t="s">
        <v>5475</v>
      </c>
      <c r="D2972" s="82" t="s">
        <v>2581</v>
      </c>
      <c r="E2972" s="82" t="s">
        <v>5578</v>
      </c>
    </row>
    <row r="2973" spans="1:5" ht="13.5" customHeight="1">
      <c r="A2973" s="82" t="s">
        <v>4995</v>
      </c>
      <c r="B2973" s="82" t="s">
        <v>5641</v>
      </c>
      <c r="C2973" s="90" t="s">
        <v>5475</v>
      </c>
      <c r="D2973" s="82" t="s">
        <v>2585</v>
      </c>
      <c r="E2973" s="82" t="s">
        <v>5579</v>
      </c>
    </row>
    <row r="2974" spans="1:5" ht="13.5" customHeight="1">
      <c r="A2974" s="82" t="s">
        <v>4995</v>
      </c>
      <c r="B2974" s="82" t="s">
        <v>5641</v>
      </c>
      <c r="C2974" s="90" t="s">
        <v>5496</v>
      </c>
      <c r="D2974" s="82" t="s">
        <v>2548</v>
      </c>
      <c r="E2974" s="82" t="s">
        <v>5580</v>
      </c>
    </row>
    <row r="2975" spans="1:5" ht="13.5" customHeight="1">
      <c r="A2975" s="82" t="s">
        <v>4995</v>
      </c>
      <c r="B2975" s="82" t="s">
        <v>5641</v>
      </c>
      <c r="C2975" s="90" t="s">
        <v>5496</v>
      </c>
      <c r="D2975" s="82" t="s">
        <v>2550</v>
      </c>
      <c r="E2975" s="82" t="s">
        <v>5581</v>
      </c>
    </row>
    <row r="2976" spans="1:5" ht="13.5" customHeight="1">
      <c r="A2976" s="82" t="s">
        <v>4995</v>
      </c>
      <c r="B2976" s="82" t="s">
        <v>5641</v>
      </c>
      <c r="C2976" s="90" t="s">
        <v>5496</v>
      </c>
      <c r="D2976" s="82" t="s">
        <v>2552</v>
      </c>
      <c r="E2976" s="82" t="s">
        <v>5582</v>
      </c>
    </row>
    <row r="2977" spans="1:5" ht="13.5" customHeight="1">
      <c r="A2977" s="82" t="s">
        <v>4995</v>
      </c>
      <c r="B2977" s="82" t="s">
        <v>5641</v>
      </c>
      <c r="C2977" s="90" t="s">
        <v>5496</v>
      </c>
      <c r="D2977" s="82" t="s">
        <v>2554</v>
      </c>
      <c r="E2977" s="82" t="s">
        <v>5583</v>
      </c>
    </row>
    <row r="2978" spans="1:5" ht="13.5" customHeight="1">
      <c r="A2978" s="82" t="s">
        <v>4995</v>
      </c>
      <c r="B2978" s="82" t="s">
        <v>5641</v>
      </c>
      <c r="C2978" s="90" t="s">
        <v>5496</v>
      </c>
      <c r="D2978" s="82" t="s">
        <v>2654</v>
      </c>
      <c r="E2978" s="82" t="s">
        <v>5584</v>
      </c>
    </row>
    <row r="2979" spans="1:5" ht="13.5" customHeight="1">
      <c r="A2979" s="82" t="s">
        <v>4995</v>
      </c>
      <c r="B2979" s="82" t="s">
        <v>5641</v>
      </c>
      <c r="C2979" s="90" t="s">
        <v>5496</v>
      </c>
      <c r="D2979" s="82" t="s">
        <v>2558</v>
      </c>
      <c r="E2979" s="82" t="s">
        <v>5585</v>
      </c>
    </row>
    <row r="2980" spans="1:5" ht="13.5" customHeight="1">
      <c r="A2980" s="82" t="s">
        <v>4995</v>
      </c>
      <c r="B2980" s="82" t="s">
        <v>5641</v>
      </c>
      <c r="C2980" s="90" t="s">
        <v>5496</v>
      </c>
      <c r="D2980" s="82" t="s">
        <v>2583</v>
      </c>
      <c r="E2980" s="82" t="s">
        <v>5586</v>
      </c>
    </row>
    <row r="2981" spans="1:5" ht="13.5" customHeight="1">
      <c r="A2981" s="82" t="s">
        <v>4995</v>
      </c>
      <c r="B2981" s="82" t="s">
        <v>5641</v>
      </c>
      <c r="C2981" s="90" t="s">
        <v>5496</v>
      </c>
      <c r="D2981" s="82" t="s">
        <v>2560</v>
      </c>
      <c r="E2981" s="82" t="s">
        <v>5587</v>
      </c>
    </row>
    <row r="2982" spans="1:5" ht="13.5" customHeight="1">
      <c r="A2982" s="82" t="s">
        <v>4995</v>
      </c>
      <c r="B2982" s="82" t="s">
        <v>5641</v>
      </c>
      <c r="C2982" s="90" t="s">
        <v>5496</v>
      </c>
      <c r="D2982" s="82" t="s">
        <v>2562</v>
      </c>
      <c r="E2982" s="82" t="s">
        <v>5588</v>
      </c>
    </row>
    <row r="2983" spans="1:5" ht="13.5" customHeight="1">
      <c r="A2983" s="82" t="s">
        <v>4995</v>
      </c>
      <c r="B2983" s="82" t="s">
        <v>5641</v>
      </c>
      <c r="C2983" s="90" t="s">
        <v>5496</v>
      </c>
      <c r="D2983" s="82" t="s">
        <v>2564</v>
      </c>
      <c r="E2983" s="82" t="s">
        <v>5589</v>
      </c>
    </row>
    <row r="2984" spans="1:5" ht="13.5" customHeight="1">
      <c r="A2984" s="82" t="s">
        <v>4995</v>
      </c>
      <c r="B2984" s="82" t="s">
        <v>5641</v>
      </c>
      <c r="C2984" s="90" t="s">
        <v>5496</v>
      </c>
      <c r="D2984" s="82" t="s">
        <v>2566</v>
      </c>
      <c r="E2984" s="82" t="s">
        <v>5590</v>
      </c>
    </row>
    <row r="2985" spans="1:5" ht="13.5" customHeight="1">
      <c r="A2985" s="82" t="s">
        <v>4995</v>
      </c>
      <c r="B2985" s="82" t="s">
        <v>5641</v>
      </c>
      <c r="C2985" s="90" t="s">
        <v>5496</v>
      </c>
      <c r="D2985" s="82" t="s">
        <v>2572</v>
      </c>
      <c r="E2985" s="82" t="s">
        <v>5591</v>
      </c>
    </row>
    <row r="2986" spans="1:5" ht="13.5" customHeight="1">
      <c r="A2986" s="82" t="s">
        <v>4995</v>
      </c>
      <c r="B2986" s="82" t="s">
        <v>5641</v>
      </c>
      <c r="C2986" s="90" t="s">
        <v>5496</v>
      </c>
      <c r="D2986" s="82" t="s">
        <v>2568</v>
      </c>
      <c r="E2986" s="82" t="s">
        <v>5592</v>
      </c>
    </row>
    <row r="2987" spans="1:5" ht="13.5" customHeight="1">
      <c r="A2987" s="82" t="s">
        <v>4995</v>
      </c>
      <c r="B2987" s="82" t="s">
        <v>5641</v>
      </c>
      <c r="C2987" s="90" t="s">
        <v>5496</v>
      </c>
      <c r="D2987" s="82" t="s">
        <v>2574</v>
      </c>
      <c r="E2987" s="82" t="s">
        <v>5593</v>
      </c>
    </row>
    <row r="2988" spans="1:5" ht="13.5" customHeight="1">
      <c r="A2988" s="82" t="s">
        <v>4995</v>
      </c>
      <c r="B2988" s="82" t="s">
        <v>5641</v>
      </c>
      <c r="C2988" s="90" t="s">
        <v>5496</v>
      </c>
      <c r="D2988" s="82" t="s">
        <v>2570</v>
      </c>
      <c r="E2988" s="82" t="s">
        <v>5594</v>
      </c>
    </row>
    <row r="2989" spans="1:5" ht="13.5" customHeight="1">
      <c r="A2989" s="82" t="s">
        <v>4995</v>
      </c>
      <c r="B2989" s="82" t="s">
        <v>5641</v>
      </c>
      <c r="C2989" s="90" t="s">
        <v>5496</v>
      </c>
      <c r="D2989" s="82" t="s">
        <v>2576</v>
      </c>
      <c r="E2989" s="82" t="s">
        <v>5595</v>
      </c>
    </row>
    <row r="2990" spans="1:5" ht="13.5" customHeight="1">
      <c r="A2990" s="82" t="s">
        <v>4995</v>
      </c>
      <c r="B2990" s="82" t="s">
        <v>5641</v>
      </c>
      <c r="C2990" s="90" t="s">
        <v>5496</v>
      </c>
      <c r="D2990" s="82" t="s">
        <v>635</v>
      </c>
      <c r="E2990" s="82" t="s">
        <v>5596</v>
      </c>
    </row>
    <row r="2991" spans="1:5" ht="13.5" customHeight="1">
      <c r="A2991" s="82" t="s">
        <v>4995</v>
      </c>
      <c r="B2991" s="82" t="s">
        <v>5641</v>
      </c>
      <c r="C2991" s="90" t="s">
        <v>5496</v>
      </c>
      <c r="D2991" s="82" t="s">
        <v>2579</v>
      </c>
      <c r="E2991" s="82" t="s">
        <v>5597</v>
      </c>
    </row>
    <row r="2992" spans="1:5" ht="13.5" customHeight="1">
      <c r="A2992" s="82" t="s">
        <v>4995</v>
      </c>
      <c r="B2992" s="82" t="s">
        <v>5641</v>
      </c>
      <c r="C2992" s="90" t="s">
        <v>5496</v>
      </c>
      <c r="D2992" s="82" t="s">
        <v>2581</v>
      </c>
      <c r="E2992" s="82" t="s">
        <v>5598</v>
      </c>
    </row>
    <row r="2993" spans="1:5" ht="13.5" customHeight="1">
      <c r="A2993" s="82" t="s">
        <v>4995</v>
      </c>
      <c r="B2993" s="82" t="s">
        <v>5641</v>
      </c>
      <c r="C2993" s="90" t="s">
        <v>5496</v>
      </c>
      <c r="D2993" s="82" t="s">
        <v>2585</v>
      </c>
      <c r="E2993" s="82" t="s">
        <v>5599</v>
      </c>
    </row>
    <row r="2994" spans="1:5" ht="13.5" customHeight="1">
      <c r="A2994" s="82" t="s">
        <v>4995</v>
      </c>
      <c r="B2994" s="82" t="s">
        <v>5641</v>
      </c>
      <c r="C2994" s="90" t="s">
        <v>5517</v>
      </c>
      <c r="D2994" s="82" t="s">
        <v>2548</v>
      </c>
      <c r="E2994" s="82" t="s">
        <v>5600</v>
      </c>
    </row>
    <row r="2995" spans="1:5" ht="13.5" customHeight="1">
      <c r="A2995" s="82" t="s">
        <v>4995</v>
      </c>
      <c r="B2995" s="82" t="s">
        <v>5641</v>
      </c>
      <c r="C2995" s="90" t="s">
        <v>5517</v>
      </c>
      <c r="D2995" s="82" t="s">
        <v>2550</v>
      </c>
      <c r="E2995" s="82" t="s">
        <v>5601</v>
      </c>
    </row>
    <row r="2996" spans="1:5" ht="13.5" customHeight="1">
      <c r="A2996" s="82" t="s">
        <v>4995</v>
      </c>
      <c r="B2996" s="82" t="s">
        <v>5641</v>
      </c>
      <c r="C2996" s="90" t="s">
        <v>5517</v>
      </c>
      <c r="D2996" s="82" t="s">
        <v>2552</v>
      </c>
      <c r="E2996" s="82" t="s">
        <v>5602</v>
      </c>
    </row>
    <row r="2997" spans="1:5" ht="13.5" customHeight="1">
      <c r="A2997" s="82" t="s">
        <v>4995</v>
      </c>
      <c r="B2997" s="82" t="s">
        <v>5641</v>
      </c>
      <c r="C2997" s="90" t="s">
        <v>5517</v>
      </c>
      <c r="D2997" s="82" t="s">
        <v>2554</v>
      </c>
      <c r="E2997" s="82" t="s">
        <v>5603</v>
      </c>
    </row>
    <row r="2998" spans="1:5" ht="13.5" customHeight="1">
      <c r="A2998" s="82" t="s">
        <v>4995</v>
      </c>
      <c r="B2998" s="82" t="s">
        <v>5641</v>
      </c>
      <c r="C2998" s="90" t="s">
        <v>5517</v>
      </c>
      <c r="D2998" s="82" t="s">
        <v>2654</v>
      </c>
      <c r="E2998" s="82" t="s">
        <v>5604</v>
      </c>
    </row>
    <row r="2999" spans="1:5" ht="13.5" customHeight="1">
      <c r="A2999" s="82" t="s">
        <v>4995</v>
      </c>
      <c r="B2999" s="82" t="s">
        <v>5641</v>
      </c>
      <c r="C2999" s="90" t="s">
        <v>5517</v>
      </c>
      <c r="D2999" s="82" t="s">
        <v>2558</v>
      </c>
      <c r="E2999" s="82" t="s">
        <v>5605</v>
      </c>
    </row>
    <row r="3000" spans="1:5" ht="13.5" customHeight="1">
      <c r="A3000" s="82" t="s">
        <v>4995</v>
      </c>
      <c r="B3000" s="82" t="s">
        <v>5641</v>
      </c>
      <c r="C3000" s="90" t="s">
        <v>5517</v>
      </c>
      <c r="D3000" s="82" t="s">
        <v>2583</v>
      </c>
      <c r="E3000" s="82" t="s">
        <v>5606</v>
      </c>
    </row>
    <row r="3001" spans="1:5" ht="13.5" customHeight="1">
      <c r="A3001" s="82" t="s">
        <v>4995</v>
      </c>
      <c r="B3001" s="82" t="s">
        <v>5641</v>
      </c>
      <c r="C3001" s="90" t="s">
        <v>5517</v>
      </c>
      <c r="D3001" s="82" t="s">
        <v>2560</v>
      </c>
      <c r="E3001" s="82" t="s">
        <v>5607</v>
      </c>
    </row>
    <row r="3002" spans="1:5" ht="13.5" customHeight="1">
      <c r="A3002" s="82" t="s">
        <v>4995</v>
      </c>
      <c r="B3002" s="82" t="s">
        <v>5641</v>
      </c>
      <c r="C3002" s="90" t="s">
        <v>5517</v>
      </c>
      <c r="D3002" s="82" t="s">
        <v>2562</v>
      </c>
      <c r="E3002" s="82" t="s">
        <v>5608</v>
      </c>
    </row>
    <row r="3003" spans="1:5" ht="13.5" customHeight="1">
      <c r="A3003" s="82" t="s">
        <v>4995</v>
      </c>
      <c r="B3003" s="82" t="s">
        <v>5641</v>
      </c>
      <c r="C3003" s="90" t="s">
        <v>5517</v>
      </c>
      <c r="D3003" s="82" t="s">
        <v>2564</v>
      </c>
      <c r="E3003" s="82" t="s">
        <v>5609</v>
      </c>
    </row>
    <row r="3004" spans="1:5" ht="13.5" customHeight="1">
      <c r="A3004" s="82" t="s">
        <v>4995</v>
      </c>
      <c r="B3004" s="82" t="s">
        <v>5641</v>
      </c>
      <c r="C3004" s="90" t="s">
        <v>5517</v>
      </c>
      <c r="D3004" s="82" t="s">
        <v>2566</v>
      </c>
      <c r="E3004" s="82" t="s">
        <v>5610</v>
      </c>
    </row>
    <row r="3005" spans="1:5" ht="13.5" customHeight="1">
      <c r="A3005" s="82" t="s">
        <v>4995</v>
      </c>
      <c r="B3005" s="82" t="s">
        <v>5641</v>
      </c>
      <c r="C3005" s="90" t="s">
        <v>5517</v>
      </c>
      <c r="D3005" s="82" t="s">
        <v>2572</v>
      </c>
      <c r="E3005" s="82" t="s">
        <v>5611</v>
      </c>
    </row>
    <row r="3006" spans="1:5" ht="13.5" customHeight="1">
      <c r="A3006" s="82" t="s">
        <v>4995</v>
      </c>
      <c r="B3006" s="82" t="s">
        <v>5641</v>
      </c>
      <c r="C3006" s="90" t="s">
        <v>5517</v>
      </c>
      <c r="D3006" s="82" t="s">
        <v>2568</v>
      </c>
      <c r="E3006" s="82" t="s">
        <v>5612</v>
      </c>
    </row>
    <row r="3007" spans="1:5" ht="13.5" customHeight="1">
      <c r="A3007" s="82" t="s">
        <v>4995</v>
      </c>
      <c r="B3007" s="82" t="s">
        <v>5641</v>
      </c>
      <c r="C3007" s="90" t="s">
        <v>5517</v>
      </c>
      <c r="D3007" s="82" t="s">
        <v>2574</v>
      </c>
      <c r="E3007" s="82" t="s">
        <v>5613</v>
      </c>
    </row>
    <row r="3008" spans="1:5" ht="13.5" customHeight="1">
      <c r="A3008" s="82" t="s">
        <v>4995</v>
      </c>
      <c r="B3008" s="82" t="s">
        <v>5641</v>
      </c>
      <c r="C3008" s="90" t="s">
        <v>5517</v>
      </c>
      <c r="D3008" s="82" t="s">
        <v>2570</v>
      </c>
      <c r="E3008" s="82" t="s">
        <v>5614</v>
      </c>
    </row>
    <row r="3009" spans="1:5" ht="13.5" customHeight="1">
      <c r="A3009" s="82" t="s">
        <v>4995</v>
      </c>
      <c r="B3009" s="82" t="s">
        <v>5641</v>
      </c>
      <c r="C3009" s="90" t="s">
        <v>5517</v>
      </c>
      <c r="D3009" s="82" t="s">
        <v>2576</v>
      </c>
      <c r="E3009" s="82" t="s">
        <v>5615</v>
      </c>
    </row>
    <row r="3010" spans="1:5" ht="13.5" customHeight="1">
      <c r="A3010" s="82" t="s">
        <v>4995</v>
      </c>
      <c r="B3010" s="82" t="s">
        <v>5641</v>
      </c>
      <c r="C3010" s="90" t="s">
        <v>5517</v>
      </c>
      <c r="D3010" s="82" t="s">
        <v>635</v>
      </c>
      <c r="E3010" s="82" t="s">
        <v>5616</v>
      </c>
    </row>
    <row r="3011" spans="1:5" ht="13.5" customHeight="1">
      <c r="A3011" s="82" t="s">
        <v>4995</v>
      </c>
      <c r="B3011" s="82" t="s">
        <v>5641</v>
      </c>
      <c r="C3011" s="90" t="s">
        <v>5517</v>
      </c>
      <c r="D3011" s="82" t="s">
        <v>2579</v>
      </c>
      <c r="E3011" s="82" t="s">
        <v>5617</v>
      </c>
    </row>
    <row r="3012" spans="1:5" ht="13.5" customHeight="1">
      <c r="A3012" s="82" t="s">
        <v>4995</v>
      </c>
      <c r="B3012" s="82" t="s">
        <v>5641</v>
      </c>
      <c r="C3012" s="90" t="s">
        <v>5517</v>
      </c>
      <c r="D3012" s="82" t="s">
        <v>2581</v>
      </c>
      <c r="E3012" s="82" t="s">
        <v>5618</v>
      </c>
    </row>
    <row r="3013" spans="1:5" ht="13.5" customHeight="1">
      <c r="A3013" s="82" t="s">
        <v>4995</v>
      </c>
      <c r="B3013" s="82" t="s">
        <v>5641</v>
      </c>
      <c r="C3013" s="90" t="s">
        <v>5517</v>
      </c>
      <c r="D3013" s="82" t="s">
        <v>2585</v>
      </c>
      <c r="E3013" s="82" t="s">
        <v>5619</v>
      </c>
    </row>
    <row r="3014" spans="1:5" ht="13.5" customHeight="1">
      <c r="A3014" s="82" t="s">
        <v>4995</v>
      </c>
      <c r="B3014" s="82" t="s">
        <v>5641</v>
      </c>
      <c r="C3014" s="90" t="s">
        <v>5642</v>
      </c>
      <c r="D3014" s="82" t="s">
        <v>2548</v>
      </c>
      <c r="E3014" s="82" t="s">
        <v>5643</v>
      </c>
    </row>
    <row r="3015" spans="1:5" ht="13.5" customHeight="1">
      <c r="A3015" s="82" t="s">
        <v>4995</v>
      </c>
      <c r="B3015" s="82" t="s">
        <v>5641</v>
      </c>
      <c r="C3015" s="90" t="s">
        <v>5642</v>
      </c>
      <c r="D3015" s="82" t="s">
        <v>2550</v>
      </c>
      <c r="E3015" s="82" t="s">
        <v>5644</v>
      </c>
    </row>
    <row r="3016" spans="1:5" ht="13.5" customHeight="1">
      <c r="A3016" s="82" t="s">
        <v>4995</v>
      </c>
      <c r="B3016" s="82" t="s">
        <v>5641</v>
      </c>
      <c r="C3016" s="90" t="s">
        <v>5642</v>
      </c>
      <c r="D3016" s="82" t="s">
        <v>2552</v>
      </c>
      <c r="E3016" s="82" t="s">
        <v>5645</v>
      </c>
    </row>
    <row r="3017" spans="1:5" ht="13.5" customHeight="1">
      <c r="A3017" s="82" t="s">
        <v>4995</v>
      </c>
      <c r="B3017" s="82" t="s">
        <v>5641</v>
      </c>
      <c r="C3017" s="90" t="s">
        <v>5642</v>
      </c>
      <c r="D3017" s="82" t="s">
        <v>2554</v>
      </c>
      <c r="E3017" s="82" t="s">
        <v>5646</v>
      </c>
    </row>
    <row r="3018" spans="1:5" ht="13.5" customHeight="1">
      <c r="A3018" s="82" t="s">
        <v>4995</v>
      </c>
      <c r="B3018" s="82" t="s">
        <v>5641</v>
      </c>
      <c r="C3018" s="90" t="s">
        <v>5642</v>
      </c>
      <c r="D3018" s="82" t="s">
        <v>2654</v>
      </c>
      <c r="E3018" s="82" t="s">
        <v>5647</v>
      </c>
    </row>
    <row r="3019" spans="1:5" ht="13.5" customHeight="1">
      <c r="A3019" s="82" t="s">
        <v>4995</v>
      </c>
      <c r="B3019" s="82" t="s">
        <v>5641</v>
      </c>
      <c r="C3019" s="90" t="s">
        <v>5642</v>
      </c>
      <c r="D3019" s="82" t="s">
        <v>2558</v>
      </c>
      <c r="E3019" s="82" t="s">
        <v>5648</v>
      </c>
    </row>
    <row r="3020" spans="1:5" ht="13.5" customHeight="1">
      <c r="A3020" s="82" t="s">
        <v>4995</v>
      </c>
      <c r="B3020" s="82" t="s">
        <v>5641</v>
      </c>
      <c r="C3020" s="90" t="s">
        <v>5642</v>
      </c>
      <c r="D3020" s="82" t="s">
        <v>2583</v>
      </c>
      <c r="E3020" s="82" t="s">
        <v>5649</v>
      </c>
    </row>
    <row r="3021" spans="1:5" ht="13.5" customHeight="1">
      <c r="A3021" s="82" t="s">
        <v>4995</v>
      </c>
      <c r="B3021" s="82" t="s">
        <v>5641</v>
      </c>
      <c r="C3021" s="90" t="s">
        <v>5642</v>
      </c>
      <c r="D3021" s="82" t="s">
        <v>2560</v>
      </c>
      <c r="E3021" s="82" t="s">
        <v>5650</v>
      </c>
    </row>
    <row r="3022" spans="1:5" ht="13.5" customHeight="1">
      <c r="A3022" s="82" t="s">
        <v>4995</v>
      </c>
      <c r="B3022" s="82" t="s">
        <v>5641</v>
      </c>
      <c r="C3022" s="90" t="s">
        <v>5642</v>
      </c>
      <c r="D3022" s="82" t="s">
        <v>2562</v>
      </c>
      <c r="E3022" s="82" t="s">
        <v>5651</v>
      </c>
    </row>
    <row r="3023" spans="1:5" ht="13.5" customHeight="1">
      <c r="A3023" s="82" t="s">
        <v>4995</v>
      </c>
      <c r="B3023" s="82" t="s">
        <v>5641</v>
      </c>
      <c r="C3023" s="90" t="s">
        <v>5642</v>
      </c>
      <c r="D3023" s="82" t="s">
        <v>2564</v>
      </c>
      <c r="E3023" s="82" t="s">
        <v>5652</v>
      </c>
    </row>
    <row r="3024" spans="1:5" ht="13.5" customHeight="1">
      <c r="A3024" s="82" t="s">
        <v>4995</v>
      </c>
      <c r="B3024" s="82" t="s">
        <v>5641</v>
      </c>
      <c r="C3024" s="90" t="s">
        <v>5642</v>
      </c>
      <c r="D3024" s="82" t="s">
        <v>2566</v>
      </c>
      <c r="E3024" s="82" t="s">
        <v>5653</v>
      </c>
    </row>
    <row r="3025" spans="1:5" ht="13.5" customHeight="1">
      <c r="A3025" s="82" t="s">
        <v>4995</v>
      </c>
      <c r="B3025" s="82" t="s">
        <v>5641</v>
      </c>
      <c r="C3025" s="90" t="s">
        <v>5642</v>
      </c>
      <c r="D3025" s="82" t="s">
        <v>2572</v>
      </c>
      <c r="E3025" s="82" t="s">
        <v>5654</v>
      </c>
    </row>
    <row r="3026" spans="1:5" ht="13.5" customHeight="1">
      <c r="A3026" s="82" t="s">
        <v>4995</v>
      </c>
      <c r="B3026" s="82" t="s">
        <v>5641</v>
      </c>
      <c r="C3026" s="90" t="s">
        <v>5642</v>
      </c>
      <c r="D3026" s="82" t="s">
        <v>2568</v>
      </c>
      <c r="E3026" s="82" t="s">
        <v>5655</v>
      </c>
    </row>
    <row r="3027" spans="1:5" ht="13.5" customHeight="1">
      <c r="A3027" s="82" t="s">
        <v>4995</v>
      </c>
      <c r="B3027" s="82" t="s">
        <v>5641</v>
      </c>
      <c r="C3027" s="90" t="s">
        <v>5642</v>
      </c>
      <c r="D3027" s="82" t="s">
        <v>2574</v>
      </c>
      <c r="E3027" s="82" t="s">
        <v>5656</v>
      </c>
    </row>
    <row r="3028" spans="1:5" ht="13.5" customHeight="1">
      <c r="A3028" s="82" t="s">
        <v>4995</v>
      </c>
      <c r="B3028" s="82" t="s">
        <v>5641</v>
      </c>
      <c r="C3028" s="90" t="s">
        <v>5642</v>
      </c>
      <c r="D3028" s="82" t="s">
        <v>2570</v>
      </c>
      <c r="E3028" s="82" t="s">
        <v>5657</v>
      </c>
    </row>
    <row r="3029" spans="1:5" ht="13.5" customHeight="1">
      <c r="A3029" s="82" t="s">
        <v>4995</v>
      </c>
      <c r="B3029" s="82" t="s">
        <v>5641</v>
      </c>
      <c r="C3029" s="90" t="s">
        <v>5642</v>
      </c>
      <c r="D3029" s="82" t="s">
        <v>2576</v>
      </c>
      <c r="E3029" s="82" t="s">
        <v>5658</v>
      </c>
    </row>
    <row r="3030" spans="1:5" ht="13.5" customHeight="1">
      <c r="A3030" s="82" t="s">
        <v>4995</v>
      </c>
      <c r="B3030" s="82" t="s">
        <v>5641</v>
      </c>
      <c r="C3030" s="90" t="s">
        <v>5642</v>
      </c>
      <c r="D3030" s="82" t="s">
        <v>635</v>
      </c>
      <c r="E3030" s="82" t="s">
        <v>5659</v>
      </c>
    </row>
    <row r="3031" spans="1:5" ht="13.5" customHeight="1">
      <c r="A3031" s="82" t="s">
        <v>4995</v>
      </c>
      <c r="B3031" s="82" t="s">
        <v>5641</v>
      </c>
      <c r="C3031" s="90" t="s">
        <v>5642</v>
      </c>
      <c r="D3031" s="82" t="s">
        <v>2579</v>
      </c>
      <c r="E3031" s="82" t="s">
        <v>5660</v>
      </c>
    </row>
    <row r="3032" spans="1:5" ht="13.5" customHeight="1">
      <c r="A3032" s="82" t="s">
        <v>4995</v>
      </c>
      <c r="B3032" s="82" t="s">
        <v>5641</v>
      </c>
      <c r="C3032" s="90" t="s">
        <v>5642</v>
      </c>
      <c r="D3032" s="82" t="s">
        <v>2581</v>
      </c>
      <c r="E3032" s="82" t="s">
        <v>5661</v>
      </c>
    </row>
    <row r="3033" spans="1:5" ht="13.5" customHeight="1">
      <c r="A3033" s="82" t="s">
        <v>4995</v>
      </c>
      <c r="B3033" s="82" t="s">
        <v>5641</v>
      </c>
      <c r="C3033" s="90" t="s">
        <v>5642</v>
      </c>
      <c r="D3033" s="82" t="s">
        <v>2585</v>
      </c>
      <c r="E3033" s="82" t="s">
        <v>5662</v>
      </c>
    </row>
    <row r="3034" spans="1:5" ht="13.5" customHeight="1">
      <c r="A3034" s="82" t="s">
        <v>4995</v>
      </c>
      <c r="B3034" s="82" t="s">
        <v>5641</v>
      </c>
      <c r="C3034" s="82" t="s">
        <v>3350</v>
      </c>
      <c r="D3034" s="82" t="s">
        <v>2548</v>
      </c>
      <c r="E3034" s="82" t="s">
        <v>5620</v>
      </c>
    </row>
    <row r="3035" spans="1:5" ht="13.5" customHeight="1">
      <c r="A3035" s="82" t="s">
        <v>4995</v>
      </c>
      <c r="B3035" s="82" t="s">
        <v>5641</v>
      </c>
      <c r="C3035" s="82" t="s">
        <v>3350</v>
      </c>
      <c r="D3035" s="82" t="s">
        <v>2550</v>
      </c>
      <c r="E3035" s="82" t="s">
        <v>5621</v>
      </c>
    </row>
    <row r="3036" spans="1:5" ht="13.5" customHeight="1">
      <c r="A3036" s="82" t="s">
        <v>4995</v>
      </c>
      <c r="B3036" s="82" t="s">
        <v>5641</v>
      </c>
      <c r="C3036" s="82" t="s">
        <v>3350</v>
      </c>
      <c r="D3036" s="82" t="s">
        <v>2552</v>
      </c>
      <c r="E3036" s="82" t="s">
        <v>5622</v>
      </c>
    </row>
    <row r="3037" spans="1:5" ht="13.5" customHeight="1">
      <c r="A3037" s="82" t="s">
        <v>4995</v>
      </c>
      <c r="B3037" s="82" t="s">
        <v>5641</v>
      </c>
      <c r="C3037" s="82" t="s">
        <v>3350</v>
      </c>
      <c r="D3037" s="82" t="s">
        <v>2554</v>
      </c>
      <c r="E3037" s="82" t="s">
        <v>5623</v>
      </c>
    </row>
    <row r="3038" spans="1:5" ht="13.5" customHeight="1">
      <c r="A3038" s="82" t="s">
        <v>4995</v>
      </c>
      <c r="B3038" s="82" t="s">
        <v>5641</v>
      </c>
      <c r="C3038" s="82" t="s">
        <v>3350</v>
      </c>
      <c r="D3038" s="82" t="s">
        <v>2654</v>
      </c>
      <c r="E3038" s="82" t="s">
        <v>5624</v>
      </c>
    </row>
    <row r="3039" spans="1:5" ht="13.5" customHeight="1">
      <c r="A3039" s="82" t="s">
        <v>4995</v>
      </c>
      <c r="B3039" s="82" t="s">
        <v>5641</v>
      </c>
      <c r="C3039" s="82" t="s">
        <v>3350</v>
      </c>
      <c r="D3039" s="82" t="s">
        <v>2558</v>
      </c>
      <c r="E3039" s="82" t="s">
        <v>5625</v>
      </c>
    </row>
    <row r="3040" spans="1:5" ht="13.5" customHeight="1">
      <c r="A3040" s="82" t="s">
        <v>4995</v>
      </c>
      <c r="B3040" s="82" t="s">
        <v>5641</v>
      </c>
      <c r="C3040" s="82" t="s">
        <v>3350</v>
      </c>
      <c r="D3040" s="82" t="s">
        <v>2583</v>
      </c>
      <c r="E3040" s="82" t="s">
        <v>5626</v>
      </c>
    </row>
    <row r="3041" spans="1:5" ht="13.5" customHeight="1">
      <c r="A3041" s="82" t="s">
        <v>4995</v>
      </c>
      <c r="B3041" s="82" t="s">
        <v>5641</v>
      </c>
      <c r="C3041" s="82" t="s">
        <v>3350</v>
      </c>
      <c r="D3041" s="82" t="s">
        <v>2560</v>
      </c>
      <c r="E3041" s="82" t="s">
        <v>5627</v>
      </c>
    </row>
    <row r="3042" spans="1:5" ht="13.5" customHeight="1">
      <c r="A3042" s="82" t="s">
        <v>4995</v>
      </c>
      <c r="B3042" s="82" t="s">
        <v>5641</v>
      </c>
      <c r="C3042" s="82" t="s">
        <v>3350</v>
      </c>
      <c r="D3042" s="82" t="s">
        <v>2562</v>
      </c>
      <c r="E3042" s="82" t="s">
        <v>5628</v>
      </c>
    </row>
    <row r="3043" spans="1:5" ht="13.5" customHeight="1">
      <c r="A3043" s="82" t="s">
        <v>4995</v>
      </c>
      <c r="B3043" s="82" t="s">
        <v>5641</v>
      </c>
      <c r="C3043" s="82" t="s">
        <v>3350</v>
      </c>
      <c r="D3043" s="82" t="s">
        <v>2564</v>
      </c>
      <c r="E3043" s="82" t="s">
        <v>5629</v>
      </c>
    </row>
    <row r="3044" spans="1:5" ht="13.5" customHeight="1">
      <c r="A3044" s="82" t="s">
        <v>4995</v>
      </c>
      <c r="B3044" s="82" t="s">
        <v>5641</v>
      </c>
      <c r="C3044" s="82" t="s">
        <v>3350</v>
      </c>
      <c r="D3044" s="82" t="s">
        <v>2566</v>
      </c>
      <c r="E3044" s="82" t="s">
        <v>5630</v>
      </c>
    </row>
    <row r="3045" spans="1:5" ht="13.5" customHeight="1">
      <c r="A3045" s="82" t="s">
        <v>4995</v>
      </c>
      <c r="B3045" s="82" t="s">
        <v>5641</v>
      </c>
      <c r="C3045" s="82" t="s">
        <v>3350</v>
      </c>
      <c r="D3045" s="82" t="s">
        <v>2572</v>
      </c>
      <c r="E3045" s="82" t="s">
        <v>5631</v>
      </c>
    </row>
    <row r="3046" spans="1:5" ht="13.5" customHeight="1">
      <c r="A3046" s="82" t="s">
        <v>4995</v>
      </c>
      <c r="B3046" s="82" t="s">
        <v>5641</v>
      </c>
      <c r="C3046" s="82" t="s">
        <v>3350</v>
      </c>
      <c r="D3046" s="82" t="s">
        <v>2568</v>
      </c>
      <c r="E3046" s="82" t="s">
        <v>5632</v>
      </c>
    </row>
    <row r="3047" spans="1:5" ht="13.5" customHeight="1">
      <c r="A3047" s="82" t="s">
        <v>4995</v>
      </c>
      <c r="B3047" s="82" t="s">
        <v>5641</v>
      </c>
      <c r="C3047" s="82" t="s">
        <v>3350</v>
      </c>
      <c r="D3047" s="82" t="s">
        <v>2574</v>
      </c>
      <c r="E3047" s="82" t="s">
        <v>5633</v>
      </c>
    </row>
    <row r="3048" spans="1:5" ht="13.5" customHeight="1">
      <c r="A3048" s="82" t="s">
        <v>4995</v>
      </c>
      <c r="B3048" s="82" t="s">
        <v>5641</v>
      </c>
      <c r="C3048" s="82" t="s">
        <v>3350</v>
      </c>
      <c r="D3048" s="82" t="s">
        <v>2570</v>
      </c>
      <c r="E3048" s="82" t="s">
        <v>5634</v>
      </c>
    </row>
    <row r="3049" spans="1:5" ht="13.5" customHeight="1">
      <c r="A3049" s="82" t="s">
        <v>4995</v>
      </c>
      <c r="B3049" s="82" t="s">
        <v>5641</v>
      </c>
      <c r="C3049" s="82" t="s">
        <v>3350</v>
      </c>
      <c r="D3049" s="82" t="s">
        <v>2576</v>
      </c>
      <c r="E3049" s="82" t="s">
        <v>5635</v>
      </c>
    </row>
    <row r="3050" spans="1:5" ht="13.5" customHeight="1">
      <c r="A3050" s="82" t="s">
        <v>4995</v>
      </c>
      <c r="B3050" s="82" t="s">
        <v>5641</v>
      </c>
      <c r="C3050" s="82" t="s">
        <v>3350</v>
      </c>
      <c r="D3050" s="82" t="s">
        <v>635</v>
      </c>
      <c r="E3050" s="82" t="s">
        <v>5636</v>
      </c>
    </row>
    <row r="3051" spans="1:5" ht="13.5" customHeight="1">
      <c r="A3051" s="82" t="s">
        <v>4995</v>
      </c>
      <c r="B3051" s="82" t="s">
        <v>5641</v>
      </c>
      <c r="C3051" s="82" t="s">
        <v>3350</v>
      </c>
      <c r="D3051" s="82" t="s">
        <v>2579</v>
      </c>
      <c r="E3051" s="82" t="s">
        <v>5637</v>
      </c>
    </row>
    <row r="3052" spans="1:5" ht="13.5" customHeight="1">
      <c r="A3052" s="82" t="s">
        <v>4995</v>
      </c>
      <c r="B3052" s="82" t="s">
        <v>5641</v>
      </c>
      <c r="C3052" s="82" t="s">
        <v>3350</v>
      </c>
      <c r="D3052" s="82" t="s">
        <v>2581</v>
      </c>
      <c r="E3052" s="82" t="s">
        <v>5638</v>
      </c>
    </row>
    <row r="3053" spans="1:5" ht="13.5" customHeight="1">
      <c r="A3053" s="82" t="s">
        <v>4995</v>
      </c>
      <c r="B3053" s="82" t="s">
        <v>5641</v>
      </c>
      <c r="C3053" s="82" t="s">
        <v>3350</v>
      </c>
      <c r="D3053" s="82" t="s">
        <v>2585</v>
      </c>
      <c r="E3053" s="82" t="s">
        <v>5639</v>
      </c>
    </row>
    <row r="3054" spans="1:5" ht="13.5" customHeight="1">
      <c r="A3054" s="82" t="s">
        <v>4995</v>
      </c>
      <c r="B3054" s="82" t="s">
        <v>5641</v>
      </c>
      <c r="C3054" s="82" t="s">
        <v>635</v>
      </c>
      <c r="D3054" s="82" t="s">
        <v>635</v>
      </c>
      <c r="E3054" s="82" t="s">
        <v>5640</v>
      </c>
    </row>
    <row r="3055" spans="1:5" ht="13.5" customHeight="1">
      <c r="A3055" s="82" t="s">
        <v>4995</v>
      </c>
      <c r="B3055" s="82" t="s">
        <v>5663</v>
      </c>
      <c r="C3055" s="90" t="s">
        <v>5475</v>
      </c>
      <c r="D3055" s="82" t="s">
        <v>2548</v>
      </c>
      <c r="E3055" s="82" t="s">
        <v>5664</v>
      </c>
    </row>
    <row r="3056" spans="1:5" ht="13.5" customHeight="1">
      <c r="A3056" s="82" t="s">
        <v>4995</v>
      </c>
      <c r="B3056" s="82" t="s">
        <v>5663</v>
      </c>
      <c r="C3056" s="90" t="s">
        <v>5475</v>
      </c>
      <c r="D3056" s="82" t="s">
        <v>2550</v>
      </c>
      <c r="E3056" s="82" t="s">
        <v>5665</v>
      </c>
    </row>
    <row r="3057" spans="1:5" ht="13.5" customHeight="1">
      <c r="A3057" s="82" t="s">
        <v>4995</v>
      </c>
      <c r="B3057" s="82" t="s">
        <v>5663</v>
      </c>
      <c r="C3057" s="90" t="s">
        <v>5475</v>
      </c>
      <c r="D3057" s="82" t="s">
        <v>2552</v>
      </c>
      <c r="E3057" s="82" t="s">
        <v>5666</v>
      </c>
    </row>
    <row r="3058" spans="1:5" ht="13.5" customHeight="1">
      <c r="A3058" s="82" t="s">
        <v>4995</v>
      </c>
      <c r="B3058" s="82" t="s">
        <v>5663</v>
      </c>
      <c r="C3058" s="90" t="s">
        <v>5475</v>
      </c>
      <c r="D3058" s="82" t="s">
        <v>2554</v>
      </c>
      <c r="E3058" s="82" t="s">
        <v>5667</v>
      </c>
    </row>
    <row r="3059" spans="1:5" ht="13.5" customHeight="1">
      <c r="A3059" s="82" t="s">
        <v>4995</v>
      </c>
      <c r="B3059" s="82" t="s">
        <v>5663</v>
      </c>
      <c r="C3059" s="90" t="s">
        <v>5475</v>
      </c>
      <c r="D3059" s="82" t="s">
        <v>2654</v>
      </c>
      <c r="E3059" s="82" t="s">
        <v>5668</v>
      </c>
    </row>
    <row r="3060" spans="1:5" ht="13.5" customHeight="1">
      <c r="A3060" s="82" t="s">
        <v>4995</v>
      </c>
      <c r="B3060" s="82" t="s">
        <v>5663</v>
      </c>
      <c r="C3060" s="90" t="s">
        <v>5475</v>
      </c>
      <c r="D3060" s="82" t="s">
        <v>2558</v>
      </c>
      <c r="E3060" s="82" t="s">
        <v>5669</v>
      </c>
    </row>
    <row r="3061" spans="1:5" ht="13.5" customHeight="1">
      <c r="A3061" s="82" t="s">
        <v>4995</v>
      </c>
      <c r="B3061" s="82" t="s">
        <v>5663</v>
      </c>
      <c r="C3061" s="90" t="s">
        <v>5475</v>
      </c>
      <c r="D3061" s="82" t="s">
        <v>2583</v>
      </c>
      <c r="E3061" s="82" t="s">
        <v>5670</v>
      </c>
    </row>
    <row r="3062" spans="1:5" ht="13.5" customHeight="1">
      <c r="A3062" s="82" t="s">
        <v>4995</v>
      </c>
      <c r="B3062" s="82" t="s">
        <v>5663</v>
      </c>
      <c r="C3062" s="90" t="s">
        <v>5475</v>
      </c>
      <c r="D3062" s="82" t="s">
        <v>2560</v>
      </c>
      <c r="E3062" s="82" t="s">
        <v>5671</v>
      </c>
    </row>
    <row r="3063" spans="1:5" ht="13.5" customHeight="1">
      <c r="A3063" s="82" t="s">
        <v>4995</v>
      </c>
      <c r="B3063" s="82" t="s">
        <v>5663</v>
      </c>
      <c r="C3063" s="90" t="s">
        <v>5475</v>
      </c>
      <c r="D3063" s="82" t="s">
        <v>2562</v>
      </c>
      <c r="E3063" s="82" t="s">
        <v>5672</v>
      </c>
    </row>
    <row r="3064" spans="1:5" ht="13.5" customHeight="1">
      <c r="A3064" s="82" t="s">
        <v>4995</v>
      </c>
      <c r="B3064" s="82" t="s">
        <v>5663</v>
      </c>
      <c r="C3064" s="90" t="s">
        <v>5475</v>
      </c>
      <c r="D3064" s="82" t="s">
        <v>2564</v>
      </c>
      <c r="E3064" s="82" t="s">
        <v>5673</v>
      </c>
    </row>
    <row r="3065" spans="1:5" ht="13.5" customHeight="1">
      <c r="A3065" s="82" t="s">
        <v>4995</v>
      </c>
      <c r="B3065" s="82" t="s">
        <v>5663</v>
      </c>
      <c r="C3065" s="90" t="s">
        <v>5475</v>
      </c>
      <c r="D3065" s="82" t="s">
        <v>2566</v>
      </c>
      <c r="E3065" s="82" t="s">
        <v>5674</v>
      </c>
    </row>
    <row r="3066" spans="1:5" ht="13.5" customHeight="1">
      <c r="A3066" s="82" t="s">
        <v>4995</v>
      </c>
      <c r="B3066" s="82" t="s">
        <v>5663</v>
      </c>
      <c r="C3066" s="90" t="s">
        <v>5475</v>
      </c>
      <c r="D3066" s="82" t="s">
        <v>2572</v>
      </c>
      <c r="E3066" s="82" t="s">
        <v>5675</v>
      </c>
    </row>
    <row r="3067" spans="1:5" ht="13.5" customHeight="1">
      <c r="A3067" s="82" t="s">
        <v>4995</v>
      </c>
      <c r="B3067" s="82" t="s">
        <v>5663</v>
      </c>
      <c r="C3067" s="90" t="s">
        <v>5475</v>
      </c>
      <c r="D3067" s="82" t="s">
        <v>2568</v>
      </c>
      <c r="E3067" s="82" t="s">
        <v>5676</v>
      </c>
    </row>
    <row r="3068" spans="1:5" ht="13.5" customHeight="1">
      <c r="A3068" s="82" t="s">
        <v>4995</v>
      </c>
      <c r="B3068" s="82" t="s">
        <v>5663</v>
      </c>
      <c r="C3068" s="90" t="s">
        <v>5475</v>
      </c>
      <c r="D3068" s="82" t="s">
        <v>2574</v>
      </c>
      <c r="E3068" s="82" t="s">
        <v>5677</v>
      </c>
    </row>
    <row r="3069" spans="1:5" ht="13.5" customHeight="1">
      <c r="A3069" s="82" t="s">
        <v>4995</v>
      </c>
      <c r="B3069" s="82" t="s">
        <v>5663</v>
      </c>
      <c r="C3069" s="90" t="s">
        <v>5475</v>
      </c>
      <c r="D3069" s="82" t="s">
        <v>2570</v>
      </c>
      <c r="E3069" s="82" t="s">
        <v>5678</v>
      </c>
    </row>
    <row r="3070" spans="1:5" ht="13.5" customHeight="1">
      <c r="A3070" s="82" t="s">
        <v>4995</v>
      </c>
      <c r="B3070" s="82" t="s">
        <v>5663</v>
      </c>
      <c r="C3070" s="90" t="s">
        <v>5475</v>
      </c>
      <c r="D3070" s="82" t="s">
        <v>2576</v>
      </c>
      <c r="E3070" s="82" t="s">
        <v>5679</v>
      </c>
    </row>
    <row r="3071" spans="1:5" ht="13.5" customHeight="1">
      <c r="A3071" s="82" t="s">
        <v>4995</v>
      </c>
      <c r="B3071" s="82" t="s">
        <v>5663</v>
      </c>
      <c r="C3071" s="90" t="s">
        <v>5475</v>
      </c>
      <c r="D3071" s="82" t="s">
        <v>635</v>
      </c>
      <c r="E3071" s="82" t="s">
        <v>5680</v>
      </c>
    </row>
    <row r="3072" spans="1:5" ht="13.5" customHeight="1">
      <c r="A3072" s="82" t="s">
        <v>4995</v>
      </c>
      <c r="B3072" s="82" t="s">
        <v>5663</v>
      </c>
      <c r="C3072" s="90" t="s">
        <v>5475</v>
      </c>
      <c r="D3072" s="82" t="s">
        <v>2579</v>
      </c>
      <c r="E3072" s="82" t="s">
        <v>5681</v>
      </c>
    </row>
    <row r="3073" spans="1:5" ht="13.5" customHeight="1">
      <c r="A3073" s="82" t="s">
        <v>4995</v>
      </c>
      <c r="B3073" s="82" t="s">
        <v>5663</v>
      </c>
      <c r="C3073" s="90" t="s">
        <v>5475</v>
      </c>
      <c r="D3073" s="82" t="s">
        <v>2581</v>
      </c>
      <c r="E3073" s="82" t="s">
        <v>5682</v>
      </c>
    </row>
    <row r="3074" spans="1:5" ht="13.5" customHeight="1">
      <c r="A3074" s="82" t="s">
        <v>4995</v>
      </c>
      <c r="B3074" s="82" t="s">
        <v>5663</v>
      </c>
      <c r="C3074" s="90" t="s">
        <v>5475</v>
      </c>
      <c r="D3074" s="82" t="s">
        <v>2585</v>
      </c>
      <c r="E3074" s="82" t="s">
        <v>5683</v>
      </c>
    </row>
    <row r="3075" spans="1:5" ht="13.5" customHeight="1">
      <c r="A3075" s="82" t="s">
        <v>4995</v>
      </c>
      <c r="B3075" s="82" t="s">
        <v>5663</v>
      </c>
      <c r="C3075" s="90" t="s">
        <v>5496</v>
      </c>
      <c r="D3075" s="82" t="s">
        <v>2548</v>
      </c>
      <c r="E3075" s="82" t="s">
        <v>5684</v>
      </c>
    </row>
    <row r="3076" spans="1:5" ht="13.5" customHeight="1">
      <c r="A3076" s="82" t="s">
        <v>4995</v>
      </c>
      <c r="B3076" s="82" t="s">
        <v>5663</v>
      </c>
      <c r="C3076" s="90" t="s">
        <v>5496</v>
      </c>
      <c r="D3076" s="82" t="s">
        <v>2550</v>
      </c>
      <c r="E3076" s="82" t="s">
        <v>5685</v>
      </c>
    </row>
    <row r="3077" spans="1:5" ht="13.5" customHeight="1">
      <c r="A3077" s="82" t="s">
        <v>4995</v>
      </c>
      <c r="B3077" s="82" t="s">
        <v>5663</v>
      </c>
      <c r="C3077" s="90" t="s">
        <v>5496</v>
      </c>
      <c r="D3077" s="82" t="s">
        <v>2552</v>
      </c>
      <c r="E3077" s="82" t="s">
        <v>5686</v>
      </c>
    </row>
    <row r="3078" spans="1:5" ht="13.5" customHeight="1">
      <c r="A3078" s="82" t="s">
        <v>4995</v>
      </c>
      <c r="B3078" s="82" t="s">
        <v>5663</v>
      </c>
      <c r="C3078" s="90" t="s">
        <v>5496</v>
      </c>
      <c r="D3078" s="82" t="s">
        <v>2554</v>
      </c>
      <c r="E3078" s="82" t="s">
        <v>5687</v>
      </c>
    </row>
    <row r="3079" spans="1:5" ht="13.5" customHeight="1">
      <c r="A3079" s="82" t="s">
        <v>4995</v>
      </c>
      <c r="B3079" s="82" t="s">
        <v>5663</v>
      </c>
      <c r="C3079" s="90" t="s">
        <v>5496</v>
      </c>
      <c r="D3079" s="82" t="s">
        <v>2654</v>
      </c>
      <c r="E3079" s="82" t="s">
        <v>5688</v>
      </c>
    </row>
    <row r="3080" spans="1:5" ht="13.5" customHeight="1">
      <c r="A3080" s="82" t="s">
        <v>4995</v>
      </c>
      <c r="B3080" s="82" t="s">
        <v>5663</v>
      </c>
      <c r="C3080" s="90" t="s">
        <v>5496</v>
      </c>
      <c r="D3080" s="82" t="s">
        <v>2558</v>
      </c>
      <c r="E3080" s="82" t="s">
        <v>5689</v>
      </c>
    </row>
    <row r="3081" spans="1:5" ht="13.5" customHeight="1">
      <c r="A3081" s="82" t="s">
        <v>4995</v>
      </c>
      <c r="B3081" s="82" t="s">
        <v>5663</v>
      </c>
      <c r="C3081" s="90" t="s">
        <v>5496</v>
      </c>
      <c r="D3081" s="82" t="s">
        <v>2583</v>
      </c>
      <c r="E3081" s="82" t="s">
        <v>5690</v>
      </c>
    </row>
    <row r="3082" spans="1:5" ht="13.5" customHeight="1">
      <c r="A3082" s="82" t="s">
        <v>4995</v>
      </c>
      <c r="B3082" s="82" t="s">
        <v>5663</v>
      </c>
      <c r="C3082" s="90" t="s">
        <v>5496</v>
      </c>
      <c r="D3082" s="82" t="s">
        <v>2560</v>
      </c>
      <c r="E3082" s="82" t="s">
        <v>5691</v>
      </c>
    </row>
    <row r="3083" spans="1:5" ht="13.5" customHeight="1">
      <c r="A3083" s="82" t="s">
        <v>4995</v>
      </c>
      <c r="B3083" s="82" t="s">
        <v>5663</v>
      </c>
      <c r="C3083" s="90" t="s">
        <v>5496</v>
      </c>
      <c r="D3083" s="82" t="s">
        <v>2562</v>
      </c>
      <c r="E3083" s="82" t="s">
        <v>5692</v>
      </c>
    </row>
    <row r="3084" spans="1:5" ht="13.5" customHeight="1">
      <c r="A3084" s="82" t="s">
        <v>4995</v>
      </c>
      <c r="B3084" s="82" t="s">
        <v>5663</v>
      </c>
      <c r="C3084" s="90" t="s">
        <v>5496</v>
      </c>
      <c r="D3084" s="82" t="s">
        <v>2564</v>
      </c>
      <c r="E3084" s="82" t="s">
        <v>5693</v>
      </c>
    </row>
    <row r="3085" spans="1:5" ht="13.5" customHeight="1">
      <c r="A3085" s="82" t="s">
        <v>4995</v>
      </c>
      <c r="B3085" s="82" t="s">
        <v>5663</v>
      </c>
      <c r="C3085" s="90" t="s">
        <v>5496</v>
      </c>
      <c r="D3085" s="82" t="s">
        <v>2566</v>
      </c>
      <c r="E3085" s="82" t="s">
        <v>5694</v>
      </c>
    </row>
    <row r="3086" spans="1:5" ht="13.5" customHeight="1">
      <c r="A3086" s="82" t="s">
        <v>4995</v>
      </c>
      <c r="B3086" s="82" t="s">
        <v>5663</v>
      </c>
      <c r="C3086" s="90" t="s">
        <v>5496</v>
      </c>
      <c r="D3086" s="82" t="s">
        <v>2572</v>
      </c>
      <c r="E3086" s="82" t="s">
        <v>5695</v>
      </c>
    </row>
    <row r="3087" spans="1:5" ht="13.5" customHeight="1">
      <c r="A3087" s="82" t="s">
        <v>4995</v>
      </c>
      <c r="B3087" s="82" t="s">
        <v>5663</v>
      </c>
      <c r="C3087" s="90" t="s">
        <v>5496</v>
      </c>
      <c r="D3087" s="82" t="s">
        <v>2568</v>
      </c>
      <c r="E3087" s="82" t="s">
        <v>5696</v>
      </c>
    </row>
    <row r="3088" spans="1:5" ht="13.5" customHeight="1">
      <c r="A3088" s="82" t="s">
        <v>4995</v>
      </c>
      <c r="B3088" s="82" t="s">
        <v>5663</v>
      </c>
      <c r="C3088" s="90" t="s">
        <v>5496</v>
      </c>
      <c r="D3088" s="82" t="s">
        <v>2574</v>
      </c>
      <c r="E3088" s="82" t="s">
        <v>5697</v>
      </c>
    </row>
    <row r="3089" spans="1:5" ht="13.5" customHeight="1">
      <c r="A3089" s="82" t="s">
        <v>4995</v>
      </c>
      <c r="B3089" s="82" t="s">
        <v>5663</v>
      </c>
      <c r="C3089" s="90" t="s">
        <v>5496</v>
      </c>
      <c r="D3089" s="82" t="s">
        <v>2570</v>
      </c>
      <c r="E3089" s="82" t="s">
        <v>5698</v>
      </c>
    </row>
    <row r="3090" spans="1:5" ht="13.5" customHeight="1">
      <c r="A3090" s="82" t="s">
        <v>4995</v>
      </c>
      <c r="B3090" s="82" t="s">
        <v>5663</v>
      </c>
      <c r="C3090" s="90" t="s">
        <v>5496</v>
      </c>
      <c r="D3090" s="82" t="s">
        <v>2576</v>
      </c>
      <c r="E3090" s="82" t="s">
        <v>5699</v>
      </c>
    </row>
    <row r="3091" spans="1:5" ht="13.5" customHeight="1">
      <c r="A3091" s="82" t="s">
        <v>4995</v>
      </c>
      <c r="B3091" s="82" t="s">
        <v>5663</v>
      </c>
      <c r="C3091" s="90" t="s">
        <v>5496</v>
      </c>
      <c r="D3091" s="82" t="s">
        <v>635</v>
      </c>
      <c r="E3091" s="82" t="s">
        <v>5700</v>
      </c>
    </row>
    <row r="3092" spans="1:5" ht="13.5" customHeight="1">
      <c r="A3092" s="82" t="s">
        <v>4995</v>
      </c>
      <c r="B3092" s="82" t="s">
        <v>5663</v>
      </c>
      <c r="C3092" s="90" t="s">
        <v>5496</v>
      </c>
      <c r="D3092" s="82" t="s">
        <v>2579</v>
      </c>
      <c r="E3092" s="82" t="s">
        <v>5701</v>
      </c>
    </row>
    <row r="3093" spans="1:5" ht="13.5" customHeight="1">
      <c r="A3093" s="82" t="s">
        <v>4995</v>
      </c>
      <c r="B3093" s="82" t="s">
        <v>5663</v>
      </c>
      <c r="C3093" s="90" t="s">
        <v>5496</v>
      </c>
      <c r="D3093" s="82" t="s">
        <v>2581</v>
      </c>
      <c r="E3093" s="82" t="s">
        <v>5702</v>
      </c>
    </row>
    <row r="3094" spans="1:5" ht="13.5" customHeight="1">
      <c r="A3094" s="82" t="s">
        <v>4995</v>
      </c>
      <c r="B3094" s="82" t="s">
        <v>5663</v>
      </c>
      <c r="C3094" s="90" t="s">
        <v>5496</v>
      </c>
      <c r="D3094" s="82" t="s">
        <v>2585</v>
      </c>
      <c r="E3094" s="82" t="s">
        <v>5703</v>
      </c>
    </row>
    <row r="3095" spans="1:5" ht="13.5" customHeight="1">
      <c r="A3095" s="82" t="s">
        <v>4995</v>
      </c>
      <c r="B3095" s="82" t="s">
        <v>5663</v>
      </c>
      <c r="C3095" s="90" t="s">
        <v>5517</v>
      </c>
      <c r="D3095" s="82" t="s">
        <v>2548</v>
      </c>
      <c r="E3095" s="82" t="s">
        <v>5704</v>
      </c>
    </row>
    <row r="3096" spans="1:5" ht="13.5" customHeight="1">
      <c r="A3096" s="82" t="s">
        <v>4995</v>
      </c>
      <c r="B3096" s="82" t="s">
        <v>5663</v>
      </c>
      <c r="C3096" s="90" t="s">
        <v>5517</v>
      </c>
      <c r="D3096" s="82" t="s">
        <v>2550</v>
      </c>
      <c r="E3096" s="82" t="s">
        <v>5705</v>
      </c>
    </row>
    <row r="3097" spans="1:5" ht="13.5" customHeight="1">
      <c r="A3097" s="82" t="s">
        <v>4995</v>
      </c>
      <c r="B3097" s="82" t="s">
        <v>5663</v>
      </c>
      <c r="C3097" s="90" t="s">
        <v>5517</v>
      </c>
      <c r="D3097" s="82" t="s">
        <v>2552</v>
      </c>
      <c r="E3097" s="82" t="s">
        <v>5706</v>
      </c>
    </row>
    <row r="3098" spans="1:5" ht="13.5" customHeight="1">
      <c r="A3098" s="82" t="s">
        <v>4995</v>
      </c>
      <c r="B3098" s="82" t="s">
        <v>5663</v>
      </c>
      <c r="C3098" s="90" t="s">
        <v>5517</v>
      </c>
      <c r="D3098" s="82" t="s">
        <v>2554</v>
      </c>
      <c r="E3098" s="82" t="s">
        <v>5707</v>
      </c>
    </row>
    <row r="3099" spans="1:5" ht="13.5" customHeight="1">
      <c r="A3099" s="82" t="s">
        <v>4995</v>
      </c>
      <c r="B3099" s="82" t="s">
        <v>5663</v>
      </c>
      <c r="C3099" s="90" t="s">
        <v>5517</v>
      </c>
      <c r="D3099" s="82" t="s">
        <v>2654</v>
      </c>
      <c r="E3099" s="82" t="s">
        <v>5708</v>
      </c>
    </row>
    <row r="3100" spans="1:5" ht="13.5" customHeight="1">
      <c r="A3100" s="82" t="s">
        <v>4995</v>
      </c>
      <c r="B3100" s="82" t="s">
        <v>5663</v>
      </c>
      <c r="C3100" s="90" t="s">
        <v>5517</v>
      </c>
      <c r="D3100" s="82" t="s">
        <v>2558</v>
      </c>
      <c r="E3100" s="82" t="s">
        <v>5709</v>
      </c>
    </row>
    <row r="3101" spans="1:5" ht="13.5" customHeight="1">
      <c r="A3101" s="82" t="s">
        <v>4995</v>
      </c>
      <c r="B3101" s="82" t="s">
        <v>5663</v>
      </c>
      <c r="C3101" s="90" t="s">
        <v>5517</v>
      </c>
      <c r="D3101" s="82" t="s">
        <v>2583</v>
      </c>
      <c r="E3101" s="82" t="s">
        <v>5710</v>
      </c>
    </row>
    <row r="3102" spans="1:5" ht="13.5" customHeight="1">
      <c r="A3102" s="82" t="s">
        <v>4995</v>
      </c>
      <c r="B3102" s="82" t="s">
        <v>5663</v>
      </c>
      <c r="C3102" s="90" t="s">
        <v>5517</v>
      </c>
      <c r="D3102" s="82" t="s">
        <v>2560</v>
      </c>
      <c r="E3102" s="82" t="s">
        <v>5711</v>
      </c>
    </row>
    <row r="3103" spans="1:5" ht="13.5" customHeight="1">
      <c r="A3103" s="82" t="s">
        <v>4995</v>
      </c>
      <c r="B3103" s="82" t="s">
        <v>5663</v>
      </c>
      <c r="C3103" s="90" t="s">
        <v>5517</v>
      </c>
      <c r="D3103" s="82" t="s">
        <v>2562</v>
      </c>
      <c r="E3103" s="82" t="s">
        <v>5712</v>
      </c>
    </row>
    <row r="3104" spans="1:5" ht="13.5" customHeight="1">
      <c r="A3104" s="82" t="s">
        <v>4995</v>
      </c>
      <c r="B3104" s="82" t="s">
        <v>5663</v>
      </c>
      <c r="C3104" s="90" t="s">
        <v>5517</v>
      </c>
      <c r="D3104" s="82" t="s">
        <v>2564</v>
      </c>
      <c r="E3104" s="82" t="s">
        <v>5713</v>
      </c>
    </row>
    <row r="3105" spans="1:5" ht="13.5" customHeight="1">
      <c r="A3105" s="82" t="s">
        <v>4995</v>
      </c>
      <c r="B3105" s="82" t="s">
        <v>5663</v>
      </c>
      <c r="C3105" s="90" t="s">
        <v>5517</v>
      </c>
      <c r="D3105" s="82" t="s">
        <v>2566</v>
      </c>
      <c r="E3105" s="82" t="s">
        <v>5714</v>
      </c>
    </row>
    <row r="3106" spans="1:5" ht="13.5" customHeight="1">
      <c r="A3106" s="82" t="s">
        <v>4995</v>
      </c>
      <c r="B3106" s="82" t="s">
        <v>5663</v>
      </c>
      <c r="C3106" s="90" t="s">
        <v>5517</v>
      </c>
      <c r="D3106" s="82" t="s">
        <v>2572</v>
      </c>
      <c r="E3106" s="82" t="s">
        <v>5715</v>
      </c>
    </row>
    <row r="3107" spans="1:5" ht="13.5" customHeight="1">
      <c r="A3107" s="82" t="s">
        <v>4995</v>
      </c>
      <c r="B3107" s="82" t="s">
        <v>5663</v>
      </c>
      <c r="C3107" s="90" t="s">
        <v>5517</v>
      </c>
      <c r="D3107" s="82" t="s">
        <v>2568</v>
      </c>
      <c r="E3107" s="82" t="s">
        <v>5716</v>
      </c>
    </row>
    <row r="3108" spans="1:5" ht="13.5" customHeight="1">
      <c r="A3108" s="82" t="s">
        <v>4995</v>
      </c>
      <c r="B3108" s="82" t="s">
        <v>5663</v>
      </c>
      <c r="C3108" s="90" t="s">
        <v>5517</v>
      </c>
      <c r="D3108" s="82" t="s">
        <v>2574</v>
      </c>
      <c r="E3108" s="82" t="s">
        <v>5717</v>
      </c>
    </row>
    <row r="3109" spans="1:5" ht="13.5" customHeight="1">
      <c r="A3109" s="82" t="s">
        <v>4995</v>
      </c>
      <c r="B3109" s="82" t="s">
        <v>5663</v>
      </c>
      <c r="C3109" s="90" t="s">
        <v>5517</v>
      </c>
      <c r="D3109" s="82" t="s">
        <v>2570</v>
      </c>
      <c r="E3109" s="82" t="s">
        <v>5718</v>
      </c>
    </row>
    <row r="3110" spans="1:5" ht="13.5" customHeight="1">
      <c r="A3110" s="82" t="s">
        <v>4995</v>
      </c>
      <c r="B3110" s="82" t="s">
        <v>5663</v>
      </c>
      <c r="C3110" s="90" t="s">
        <v>5517</v>
      </c>
      <c r="D3110" s="82" t="s">
        <v>2576</v>
      </c>
      <c r="E3110" s="82" t="s">
        <v>5719</v>
      </c>
    </row>
    <row r="3111" spans="1:5" ht="13.5" customHeight="1">
      <c r="A3111" s="82" t="s">
        <v>4995</v>
      </c>
      <c r="B3111" s="82" t="s">
        <v>5663</v>
      </c>
      <c r="C3111" s="90" t="s">
        <v>5517</v>
      </c>
      <c r="D3111" s="82" t="s">
        <v>635</v>
      </c>
      <c r="E3111" s="82" t="s">
        <v>5720</v>
      </c>
    </row>
    <row r="3112" spans="1:5" ht="13.5" customHeight="1">
      <c r="A3112" s="82" t="s">
        <v>4995</v>
      </c>
      <c r="B3112" s="82" t="s">
        <v>5663</v>
      </c>
      <c r="C3112" s="90" t="s">
        <v>5517</v>
      </c>
      <c r="D3112" s="82" t="s">
        <v>2579</v>
      </c>
      <c r="E3112" s="82" t="s">
        <v>5721</v>
      </c>
    </row>
    <row r="3113" spans="1:5" ht="13.5" customHeight="1">
      <c r="A3113" s="82" t="s">
        <v>4995</v>
      </c>
      <c r="B3113" s="82" t="s">
        <v>5663</v>
      </c>
      <c r="C3113" s="90" t="s">
        <v>5517</v>
      </c>
      <c r="D3113" s="82" t="s">
        <v>2581</v>
      </c>
      <c r="E3113" s="82" t="s">
        <v>5722</v>
      </c>
    </row>
    <row r="3114" spans="1:5" ht="13.5" customHeight="1">
      <c r="A3114" s="82" t="s">
        <v>4995</v>
      </c>
      <c r="B3114" s="82" t="s">
        <v>5663</v>
      </c>
      <c r="C3114" s="90" t="s">
        <v>5517</v>
      </c>
      <c r="D3114" s="82" t="s">
        <v>2585</v>
      </c>
      <c r="E3114" s="82" t="s">
        <v>5723</v>
      </c>
    </row>
    <row r="3115" spans="1:5" ht="13.5" customHeight="1">
      <c r="A3115" s="82" t="s">
        <v>4995</v>
      </c>
      <c r="B3115" s="82" t="s">
        <v>5663</v>
      </c>
      <c r="C3115" s="90" t="s">
        <v>5642</v>
      </c>
      <c r="D3115" s="82" t="s">
        <v>2548</v>
      </c>
      <c r="E3115" s="82" t="s">
        <v>5724</v>
      </c>
    </row>
    <row r="3116" spans="1:5" ht="13.5" customHeight="1">
      <c r="A3116" s="82" t="s">
        <v>4995</v>
      </c>
      <c r="B3116" s="82" t="s">
        <v>5663</v>
      </c>
      <c r="C3116" s="90" t="s">
        <v>5642</v>
      </c>
      <c r="D3116" s="82" t="s">
        <v>2550</v>
      </c>
      <c r="E3116" s="82" t="s">
        <v>5725</v>
      </c>
    </row>
    <row r="3117" spans="1:5" ht="13.5" customHeight="1">
      <c r="A3117" s="82" t="s">
        <v>4995</v>
      </c>
      <c r="B3117" s="82" t="s">
        <v>5663</v>
      </c>
      <c r="C3117" s="90" t="s">
        <v>5642</v>
      </c>
      <c r="D3117" s="82" t="s">
        <v>2552</v>
      </c>
      <c r="E3117" s="82" t="s">
        <v>5726</v>
      </c>
    </row>
    <row r="3118" spans="1:5" ht="13.5" customHeight="1">
      <c r="A3118" s="82" t="s">
        <v>4995</v>
      </c>
      <c r="B3118" s="82" t="s">
        <v>5663</v>
      </c>
      <c r="C3118" s="90" t="s">
        <v>5642</v>
      </c>
      <c r="D3118" s="82" t="s">
        <v>2554</v>
      </c>
      <c r="E3118" s="82" t="s">
        <v>5727</v>
      </c>
    </row>
    <row r="3119" spans="1:5" ht="13.5" customHeight="1">
      <c r="A3119" s="82" t="s">
        <v>4995</v>
      </c>
      <c r="B3119" s="82" t="s">
        <v>5663</v>
      </c>
      <c r="C3119" s="90" t="s">
        <v>5642</v>
      </c>
      <c r="D3119" s="82" t="s">
        <v>2654</v>
      </c>
      <c r="E3119" s="82" t="s">
        <v>5728</v>
      </c>
    </row>
    <row r="3120" spans="1:5" ht="13.5" customHeight="1">
      <c r="A3120" s="82" t="s">
        <v>4995</v>
      </c>
      <c r="B3120" s="82" t="s">
        <v>5663</v>
      </c>
      <c r="C3120" s="90" t="s">
        <v>5642</v>
      </c>
      <c r="D3120" s="82" t="s">
        <v>2558</v>
      </c>
      <c r="E3120" s="82" t="s">
        <v>5729</v>
      </c>
    </row>
    <row r="3121" spans="1:5" ht="13.5" customHeight="1">
      <c r="A3121" s="82" t="s">
        <v>4995</v>
      </c>
      <c r="B3121" s="82" t="s">
        <v>5663</v>
      </c>
      <c r="C3121" s="90" t="s">
        <v>5642</v>
      </c>
      <c r="D3121" s="82" t="s">
        <v>2583</v>
      </c>
      <c r="E3121" s="82" t="s">
        <v>5730</v>
      </c>
    </row>
    <row r="3122" spans="1:5" ht="13.5" customHeight="1">
      <c r="A3122" s="82" t="s">
        <v>4995</v>
      </c>
      <c r="B3122" s="82" t="s">
        <v>5663</v>
      </c>
      <c r="C3122" s="90" t="s">
        <v>5642</v>
      </c>
      <c r="D3122" s="82" t="s">
        <v>2560</v>
      </c>
      <c r="E3122" s="82" t="s">
        <v>5731</v>
      </c>
    </row>
    <row r="3123" spans="1:5" ht="13.5" customHeight="1">
      <c r="A3123" s="82" t="s">
        <v>4995</v>
      </c>
      <c r="B3123" s="82" t="s">
        <v>5663</v>
      </c>
      <c r="C3123" s="90" t="s">
        <v>5642</v>
      </c>
      <c r="D3123" s="82" t="s">
        <v>2562</v>
      </c>
      <c r="E3123" s="82" t="s">
        <v>5732</v>
      </c>
    </row>
    <row r="3124" spans="1:5" ht="13.5" customHeight="1">
      <c r="A3124" s="82" t="s">
        <v>4995</v>
      </c>
      <c r="B3124" s="82" t="s">
        <v>5663</v>
      </c>
      <c r="C3124" s="90" t="s">
        <v>5642</v>
      </c>
      <c r="D3124" s="82" t="s">
        <v>2564</v>
      </c>
      <c r="E3124" s="82" t="s">
        <v>5733</v>
      </c>
    </row>
    <row r="3125" spans="1:5" ht="13.5" customHeight="1">
      <c r="A3125" s="82" t="s">
        <v>4995</v>
      </c>
      <c r="B3125" s="82" t="s">
        <v>5663</v>
      </c>
      <c r="C3125" s="90" t="s">
        <v>5642</v>
      </c>
      <c r="D3125" s="82" t="s">
        <v>2566</v>
      </c>
      <c r="E3125" s="82" t="s">
        <v>5734</v>
      </c>
    </row>
    <row r="3126" spans="1:5" ht="13.5" customHeight="1">
      <c r="A3126" s="82" t="s">
        <v>4995</v>
      </c>
      <c r="B3126" s="82" t="s">
        <v>5663</v>
      </c>
      <c r="C3126" s="90" t="s">
        <v>5642</v>
      </c>
      <c r="D3126" s="82" t="s">
        <v>2572</v>
      </c>
      <c r="E3126" s="82" t="s">
        <v>5735</v>
      </c>
    </row>
    <row r="3127" spans="1:5" ht="13.5" customHeight="1">
      <c r="A3127" s="82" t="s">
        <v>4995</v>
      </c>
      <c r="B3127" s="82" t="s">
        <v>5663</v>
      </c>
      <c r="C3127" s="90" t="s">
        <v>5642</v>
      </c>
      <c r="D3127" s="82" t="s">
        <v>2568</v>
      </c>
      <c r="E3127" s="82" t="s">
        <v>5736</v>
      </c>
    </row>
    <row r="3128" spans="1:5" ht="13.5" customHeight="1">
      <c r="A3128" s="82" t="s">
        <v>4995</v>
      </c>
      <c r="B3128" s="82" t="s">
        <v>5663</v>
      </c>
      <c r="C3128" s="90" t="s">
        <v>5642</v>
      </c>
      <c r="D3128" s="82" t="s">
        <v>2574</v>
      </c>
      <c r="E3128" s="82" t="s">
        <v>5737</v>
      </c>
    </row>
    <row r="3129" spans="1:5" ht="13.5" customHeight="1">
      <c r="A3129" s="82" t="s">
        <v>4995</v>
      </c>
      <c r="B3129" s="82" t="s">
        <v>5663</v>
      </c>
      <c r="C3129" s="90" t="s">
        <v>5642</v>
      </c>
      <c r="D3129" s="82" t="s">
        <v>2570</v>
      </c>
      <c r="E3129" s="82" t="s">
        <v>5738</v>
      </c>
    </row>
    <row r="3130" spans="1:5" ht="13.5" customHeight="1">
      <c r="A3130" s="82" t="s">
        <v>4995</v>
      </c>
      <c r="B3130" s="82" t="s">
        <v>5663</v>
      </c>
      <c r="C3130" s="90" t="s">
        <v>5642</v>
      </c>
      <c r="D3130" s="82" t="s">
        <v>2576</v>
      </c>
      <c r="E3130" s="82" t="s">
        <v>5739</v>
      </c>
    </row>
    <row r="3131" spans="1:5" ht="13.5" customHeight="1">
      <c r="A3131" s="82" t="s">
        <v>4995</v>
      </c>
      <c r="B3131" s="82" t="s">
        <v>5663</v>
      </c>
      <c r="C3131" s="90" t="s">
        <v>5642</v>
      </c>
      <c r="D3131" s="82" t="s">
        <v>635</v>
      </c>
      <c r="E3131" s="82" t="s">
        <v>5740</v>
      </c>
    </row>
    <row r="3132" spans="1:5" ht="13.5" customHeight="1">
      <c r="A3132" s="82" t="s">
        <v>4995</v>
      </c>
      <c r="B3132" s="82" t="s">
        <v>5663</v>
      </c>
      <c r="C3132" s="90" t="s">
        <v>5642</v>
      </c>
      <c r="D3132" s="82" t="s">
        <v>2579</v>
      </c>
      <c r="E3132" s="82" t="s">
        <v>5741</v>
      </c>
    </row>
    <row r="3133" spans="1:5" ht="13.5" customHeight="1">
      <c r="A3133" s="82" t="s">
        <v>4995</v>
      </c>
      <c r="B3133" s="82" t="s">
        <v>5663</v>
      </c>
      <c r="C3133" s="90" t="s">
        <v>5642</v>
      </c>
      <c r="D3133" s="82" t="s">
        <v>2581</v>
      </c>
      <c r="E3133" s="82" t="s">
        <v>5742</v>
      </c>
    </row>
    <row r="3134" spans="1:5" ht="13.5" customHeight="1">
      <c r="A3134" s="82" t="s">
        <v>4995</v>
      </c>
      <c r="B3134" s="82" t="s">
        <v>5663</v>
      </c>
      <c r="C3134" s="90" t="s">
        <v>5642</v>
      </c>
      <c r="D3134" s="82" t="s">
        <v>2585</v>
      </c>
      <c r="E3134" s="82" t="s">
        <v>5743</v>
      </c>
    </row>
    <row r="3135" spans="1:5" ht="13.5" customHeight="1">
      <c r="A3135" s="82" t="s">
        <v>4995</v>
      </c>
      <c r="B3135" s="82" t="s">
        <v>5663</v>
      </c>
      <c r="C3135" s="82" t="s">
        <v>3350</v>
      </c>
      <c r="D3135" s="82" t="s">
        <v>2548</v>
      </c>
      <c r="E3135" s="82" t="s">
        <v>5744</v>
      </c>
    </row>
    <row r="3136" spans="1:5" ht="13.5" customHeight="1">
      <c r="A3136" s="82" t="s">
        <v>4995</v>
      </c>
      <c r="B3136" s="82" t="s">
        <v>5663</v>
      </c>
      <c r="C3136" s="82" t="s">
        <v>3350</v>
      </c>
      <c r="D3136" s="82" t="s">
        <v>2550</v>
      </c>
      <c r="E3136" s="82" t="s">
        <v>5745</v>
      </c>
    </row>
    <row r="3137" spans="1:5" ht="13.5" customHeight="1">
      <c r="A3137" s="82" t="s">
        <v>4995</v>
      </c>
      <c r="B3137" s="82" t="s">
        <v>5663</v>
      </c>
      <c r="C3137" s="82" t="s">
        <v>3350</v>
      </c>
      <c r="D3137" s="82" t="s">
        <v>2552</v>
      </c>
      <c r="E3137" s="82" t="s">
        <v>5746</v>
      </c>
    </row>
    <row r="3138" spans="1:5" ht="13.5" customHeight="1">
      <c r="A3138" s="82" t="s">
        <v>4995</v>
      </c>
      <c r="B3138" s="82" t="s">
        <v>5663</v>
      </c>
      <c r="C3138" s="82" t="s">
        <v>3350</v>
      </c>
      <c r="D3138" s="82" t="s">
        <v>2554</v>
      </c>
      <c r="E3138" s="82" t="s">
        <v>5747</v>
      </c>
    </row>
    <row r="3139" spans="1:5" ht="13.5" customHeight="1">
      <c r="A3139" s="82" t="s">
        <v>4995</v>
      </c>
      <c r="B3139" s="82" t="s">
        <v>5663</v>
      </c>
      <c r="C3139" s="82" t="s">
        <v>3350</v>
      </c>
      <c r="D3139" s="82" t="s">
        <v>2654</v>
      </c>
      <c r="E3139" s="82" t="s">
        <v>5748</v>
      </c>
    </row>
    <row r="3140" spans="1:5" ht="13.5" customHeight="1">
      <c r="A3140" s="82" t="s">
        <v>4995</v>
      </c>
      <c r="B3140" s="82" t="s">
        <v>5663</v>
      </c>
      <c r="C3140" s="82" t="s">
        <v>3350</v>
      </c>
      <c r="D3140" s="82" t="s">
        <v>2558</v>
      </c>
      <c r="E3140" s="82" t="s">
        <v>5749</v>
      </c>
    </row>
    <row r="3141" spans="1:5" ht="13.5" customHeight="1">
      <c r="A3141" s="82" t="s">
        <v>4995</v>
      </c>
      <c r="B3141" s="82" t="s">
        <v>5663</v>
      </c>
      <c r="C3141" s="82" t="s">
        <v>3350</v>
      </c>
      <c r="D3141" s="82" t="s">
        <v>2583</v>
      </c>
      <c r="E3141" s="82" t="s">
        <v>5750</v>
      </c>
    </row>
    <row r="3142" spans="1:5" ht="13.5" customHeight="1">
      <c r="A3142" s="82" t="s">
        <v>4995</v>
      </c>
      <c r="B3142" s="82" t="s">
        <v>5663</v>
      </c>
      <c r="C3142" s="82" t="s">
        <v>3350</v>
      </c>
      <c r="D3142" s="82" t="s">
        <v>2560</v>
      </c>
      <c r="E3142" s="82" t="s">
        <v>5751</v>
      </c>
    </row>
    <row r="3143" spans="1:5" ht="13.5" customHeight="1">
      <c r="A3143" s="82" t="s">
        <v>4995</v>
      </c>
      <c r="B3143" s="82" t="s">
        <v>5663</v>
      </c>
      <c r="C3143" s="82" t="s">
        <v>3350</v>
      </c>
      <c r="D3143" s="82" t="s">
        <v>2562</v>
      </c>
      <c r="E3143" s="82" t="s">
        <v>5752</v>
      </c>
    </row>
    <row r="3144" spans="1:5" ht="13.5" customHeight="1">
      <c r="A3144" s="82" t="s">
        <v>4995</v>
      </c>
      <c r="B3144" s="82" t="s">
        <v>5663</v>
      </c>
      <c r="C3144" s="82" t="s">
        <v>3350</v>
      </c>
      <c r="D3144" s="82" t="s">
        <v>2564</v>
      </c>
      <c r="E3144" s="82" t="s">
        <v>5753</v>
      </c>
    </row>
    <row r="3145" spans="1:5" ht="13.5" customHeight="1">
      <c r="A3145" s="82" t="s">
        <v>4995</v>
      </c>
      <c r="B3145" s="82" t="s">
        <v>5663</v>
      </c>
      <c r="C3145" s="82" t="s">
        <v>3350</v>
      </c>
      <c r="D3145" s="82" t="s">
        <v>2566</v>
      </c>
      <c r="E3145" s="82" t="s">
        <v>5754</v>
      </c>
    </row>
    <row r="3146" spans="1:5" ht="13.5" customHeight="1">
      <c r="A3146" s="82" t="s">
        <v>4995</v>
      </c>
      <c r="B3146" s="82" t="s">
        <v>5663</v>
      </c>
      <c r="C3146" s="82" t="s">
        <v>3350</v>
      </c>
      <c r="D3146" s="82" t="s">
        <v>2572</v>
      </c>
      <c r="E3146" s="82" t="s">
        <v>5755</v>
      </c>
    </row>
    <row r="3147" spans="1:5" ht="13.5" customHeight="1">
      <c r="A3147" s="82" t="s">
        <v>4995</v>
      </c>
      <c r="B3147" s="82" t="s">
        <v>5663</v>
      </c>
      <c r="C3147" s="82" t="s">
        <v>3350</v>
      </c>
      <c r="D3147" s="82" t="s">
        <v>2568</v>
      </c>
      <c r="E3147" s="82" t="s">
        <v>5756</v>
      </c>
    </row>
    <row r="3148" spans="1:5" ht="13.5" customHeight="1">
      <c r="A3148" s="82" t="s">
        <v>4995</v>
      </c>
      <c r="B3148" s="82" t="s">
        <v>5663</v>
      </c>
      <c r="C3148" s="82" t="s">
        <v>3350</v>
      </c>
      <c r="D3148" s="82" t="s">
        <v>2574</v>
      </c>
      <c r="E3148" s="82" t="s">
        <v>5757</v>
      </c>
    </row>
    <row r="3149" spans="1:5" ht="13.5" customHeight="1">
      <c r="A3149" s="82" t="s">
        <v>4995</v>
      </c>
      <c r="B3149" s="82" t="s">
        <v>5663</v>
      </c>
      <c r="C3149" s="82" t="s">
        <v>3350</v>
      </c>
      <c r="D3149" s="82" t="s">
        <v>2570</v>
      </c>
      <c r="E3149" s="82" t="s">
        <v>5758</v>
      </c>
    </row>
    <row r="3150" spans="1:5" ht="13.5" customHeight="1">
      <c r="A3150" s="82" t="s">
        <v>4995</v>
      </c>
      <c r="B3150" s="82" t="s">
        <v>5663</v>
      </c>
      <c r="C3150" s="82" t="s">
        <v>3350</v>
      </c>
      <c r="D3150" s="82" t="s">
        <v>2576</v>
      </c>
      <c r="E3150" s="82" t="s">
        <v>5759</v>
      </c>
    </row>
    <row r="3151" spans="1:5" ht="13.5" customHeight="1">
      <c r="A3151" s="82" t="s">
        <v>4995</v>
      </c>
      <c r="B3151" s="82" t="s">
        <v>5663</v>
      </c>
      <c r="C3151" s="82" t="s">
        <v>3350</v>
      </c>
      <c r="D3151" s="82" t="s">
        <v>635</v>
      </c>
      <c r="E3151" s="82" t="s">
        <v>5760</v>
      </c>
    </row>
    <row r="3152" spans="1:5" ht="13.5" customHeight="1">
      <c r="A3152" s="82" t="s">
        <v>4995</v>
      </c>
      <c r="B3152" s="82" t="s">
        <v>5663</v>
      </c>
      <c r="C3152" s="82" t="s">
        <v>3350</v>
      </c>
      <c r="D3152" s="82" t="s">
        <v>2579</v>
      </c>
      <c r="E3152" s="82" t="s">
        <v>5761</v>
      </c>
    </row>
    <row r="3153" spans="1:5" ht="13.5" customHeight="1">
      <c r="A3153" s="82" t="s">
        <v>4995</v>
      </c>
      <c r="B3153" s="82" t="s">
        <v>5663</v>
      </c>
      <c r="C3153" s="82" t="s">
        <v>3350</v>
      </c>
      <c r="D3153" s="82" t="s">
        <v>2581</v>
      </c>
      <c r="E3153" s="82" t="s">
        <v>5762</v>
      </c>
    </row>
    <row r="3154" spans="1:5" ht="13.5" customHeight="1">
      <c r="A3154" s="82" t="s">
        <v>4995</v>
      </c>
      <c r="B3154" s="82" t="s">
        <v>5663</v>
      </c>
      <c r="C3154" s="82" t="s">
        <v>3350</v>
      </c>
      <c r="D3154" s="82" t="s">
        <v>2585</v>
      </c>
      <c r="E3154" s="82" t="s">
        <v>5763</v>
      </c>
    </row>
    <row r="3155" spans="1:5" ht="13.5" customHeight="1">
      <c r="A3155" s="82" t="s">
        <v>4995</v>
      </c>
      <c r="B3155" s="82" t="s">
        <v>5663</v>
      </c>
      <c r="C3155" s="82" t="s">
        <v>635</v>
      </c>
      <c r="D3155" s="82" t="s">
        <v>635</v>
      </c>
      <c r="E3155" s="82" t="s">
        <v>5764</v>
      </c>
    </row>
    <row r="3156" spans="1:5" ht="13.5" customHeight="1">
      <c r="A3156" s="82" t="s">
        <v>4995</v>
      </c>
      <c r="B3156" s="82" t="s">
        <v>5765</v>
      </c>
      <c r="C3156" s="90" t="s">
        <v>5475</v>
      </c>
      <c r="D3156" s="82" t="s">
        <v>2548</v>
      </c>
      <c r="E3156" s="82" t="s">
        <v>5766</v>
      </c>
    </row>
    <row r="3157" spans="1:5" ht="13.5" customHeight="1">
      <c r="A3157" s="82" t="s">
        <v>4995</v>
      </c>
      <c r="B3157" s="82" t="s">
        <v>5765</v>
      </c>
      <c r="C3157" s="90" t="s">
        <v>5475</v>
      </c>
      <c r="D3157" s="82" t="s">
        <v>2550</v>
      </c>
      <c r="E3157" s="82" t="s">
        <v>5767</v>
      </c>
    </row>
    <row r="3158" spans="1:5" ht="13.5" customHeight="1">
      <c r="A3158" s="82" t="s">
        <v>4995</v>
      </c>
      <c r="B3158" s="82" t="s">
        <v>5765</v>
      </c>
      <c r="C3158" s="90" t="s">
        <v>5475</v>
      </c>
      <c r="D3158" s="82" t="s">
        <v>2552</v>
      </c>
      <c r="E3158" s="82" t="s">
        <v>5768</v>
      </c>
    </row>
    <row r="3159" spans="1:5" ht="13.5" customHeight="1">
      <c r="A3159" s="82" t="s">
        <v>4995</v>
      </c>
      <c r="B3159" s="82" t="s">
        <v>5765</v>
      </c>
      <c r="C3159" s="90" t="s">
        <v>5475</v>
      </c>
      <c r="D3159" s="82" t="s">
        <v>2554</v>
      </c>
      <c r="E3159" s="82" t="s">
        <v>5769</v>
      </c>
    </row>
    <row r="3160" spans="1:5" ht="13.5" customHeight="1">
      <c r="A3160" s="82" t="s">
        <v>4995</v>
      </c>
      <c r="B3160" s="82" t="s">
        <v>5765</v>
      </c>
      <c r="C3160" s="90" t="s">
        <v>5475</v>
      </c>
      <c r="D3160" s="82" t="s">
        <v>2654</v>
      </c>
      <c r="E3160" s="82" t="s">
        <v>5770</v>
      </c>
    </row>
    <row r="3161" spans="1:5" ht="13.5" customHeight="1">
      <c r="A3161" s="82" t="s">
        <v>4995</v>
      </c>
      <c r="B3161" s="82" t="s">
        <v>5765</v>
      </c>
      <c r="C3161" s="90" t="s">
        <v>5475</v>
      </c>
      <c r="D3161" s="82" t="s">
        <v>2558</v>
      </c>
      <c r="E3161" s="82" t="s">
        <v>5771</v>
      </c>
    </row>
    <row r="3162" spans="1:5" ht="13.5" customHeight="1">
      <c r="A3162" s="82" t="s">
        <v>4995</v>
      </c>
      <c r="B3162" s="82" t="s">
        <v>5765</v>
      </c>
      <c r="C3162" s="90" t="s">
        <v>5475</v>
      </c>
      <c r="D3162" s="82" t="s">
        <v>2583</v>
      </c>
      <c r="E3162" s="82" t="s">
        <v>5772</v>
      </c>
    </row>
    <row r="3163" spans="1:5" ht="13.5" customHeight="1">
      <c r="A3163" s="82" t="s">
        <v>4995</v>
      </c>
      <c r="B3163" s="82" t="s">
        <v>5765</v>
      </c>
      <c r="C3163" s="90" t="s">
        <v>5475</v>
      </c>
      <c r="D3163" s="82" t="s">
        <v>2560</v>
      </c>
      <c r="E3163" s="82" t="s">
        <v>5773</v>
      </c>
    </row>
    <row r="3164" spans="1:5" ht="13.5" customHeight="1">
      <c r="A3164" s="82" t="s">
        <v>4995</v>
      </c>
      <c r="B3164" s="82" t="s">
        <v>5765</v>
      </c>
      <c r="C3164" s="90" t="s">
        <v>5475</v>
      </c>
      <c r="D3164" s="82" t="s">
        <v>2562</v>
      </c>
      <c r="E3164" s="82" t="s">
        <v>5774</v>
      </c>
    </row>
    <row r="3165" spans="1:5" ht="13.5" customHeight="1">
      <c r="A3165" s="82" t="s">
        <v>4995</v>
      </c>
      <c r="B3165" s="82" t="s">
        <v>5765</v>
      </c>
      <c r="C3165" s="90" t="s">
        <v>5475</v>
      </c>
      <c r="D3165" s="82" t="s">
        <v>2564</v>
      </c>
      <c r="E3165" s="82" t="s">
        <v>5775</v>
      </c>
    </row>
    <row r="3166" spans="1:5" ht="13.5" customHeight="1">
      <c r="A3166" s="82" t="s">
        <v>4995</v>
      </c>
      <c r="B3166" s="82" t="s">
        <v>5765</v>
      </c>
      <c r="C3166" s="90" t="s">
        <v>5475</v>
      </c>
      <c r="D3166" s="82" t="s">
        <v>2566</v>
      </c>
      <c r="E3166" s="82" t="s">
        <v>5776</v>
      </c>
    </row>
    <row r="3167" spans="1:5" ht="13.5" customHeight="1">
      <c r="A3167" s="82" t="s">
        <v>4995</v>
      </c>
      <c r="B3167" s="82" t="s">
        <v>5765</v>
      </c>
      <c r="C3167" s="90" t="s">
        <v>5475</v>
      </c>
      <c r="D3167" s="82" t="s">
        <v>2572</v>
      </c>
      <c r="E3167" s="82" t="s">
        <v>5777</v>
      </c>
    </row>
    <row r="3168" spans="1:5" ht="13.5" customHeight="1">
      <c r="A3168" s="82" t="s">
        <v>4995</v>
      </c>
      <c r="B3168" s="82" t="s">
        <v>5765</v>
      </c>
      <c r="C3168" s="90" t="s">
        <v>5475</v>
      </c>
      <c r="D3168" s="82" t="s">
        <v>2568</v>
      </c>
      <c r="E3168" s="82" t="s">
        <v>5778</v>
      </c>
    </row>
    <row r="3169" spans="1:5" ht="13.5" customHeight="1">
      <c r="A3169" s="82" t="s">
        <v>4995</v>
      </c>
      <c r="B3169" s="82" t="s">
        <v>5765</v>
      </c>
      <c r="C3169" s="90" t="s">
        <v>5475</v>
      </c>
      <c r="D3169" s="82" t="s">
        <v>2574</v>
      </c>
      <c r="E3169" s="82" t="s">
        <v>5779</v>
      </c>
    </row>
    <row r="3170" spans="1:5" ht="13.5" customHeight="1">
      <c r="A3170" s="82" t="s">
        <v>4995</v>
      </c>
      <c r="B3170" s="82" t="s">
        <v>5765</v>
      </c>
      <c r="C3170" s="90" t="s">
        <v>5475</v>
      </c>
      <c r="D3170" s="82" t="s">
        <v>2570</v>
      </c>
      <c r="E3170" s="82" t="s">
        <v>5780</v>
      </c>
    </row>
    <row r="3171" spans="1:5" ht="13.5" customHeight="1">
      <c r="A3171" s="82" t="s">
        <v>4995</v>
      </c>
      <c r="B3171" s="82" t="s">
        <v>5765</v>
      </c>
      <c r="C3171" s="90" t="s">
        <v>5475</v>
      </c>
      <c r="D3171" s="82" t="s">
        <v>2576</v>
      </c>
      <c r="E3171" s="82" t="s">
        <v>5781</v>
      </c>
    </row>
    <row r="3172" spans="1:5" ht="13.5" customHeight="1">
      <c r="A3172" s="82" t="s">
        <v>4995</v>
      </c>
      <c r="B3172" s="82" t="s">
        <v>5765</v>
      </c>
      <c r="C3172" s="90" t="s">
        <v>5475</v>
      </c>
      <c r="D3172" s="82" t="s">
        <v>635</v>
      </c>
      <c r="E3172" s="82" t="s">
        <v>5782</v>
      </c>
    </row>
    <row r="3173" spans="1:5" ht="13.5" customHeight="1">
      <c r="A3173" s="82" t="s">
        <v>4995</v>
      </c>
      <c r="B3173" s="82" t="s">
        <v>5765</v>
      </c>
      <c r="C3173" s="90" t="s">
        <v>5475</v>
      </c>
      <c r="D3173" s="82" t="s">
        <v>2579</v>
      </c>
      <c r="E3173" s="82" t="s">
        <v>5783</v>
      </c>
    </row>
    <row r="3174" spans="1:5" ht="13.5" customHeight="1">
      <c r="A3174" s="82" t="s">
        <v>4995</v>
      </c>
      <c r="B3174" s="82" t="s">
        <v>5765</v>
      </c>
      <c r="C3174" s="90" t="s">
        <v>5475</v>
      </c>
      <c r="D3174" s="82" t="s">
        <v>2581</v>
      </c>
      <c r="E3174" s="82" t="s">
        <v>5784</v>
      </c>
    </row>
    <row r="3175" spans="1:5" ht="13.5" customHeight="1">
      <c r="A3175" s="82" t="s">
        <v>4995</v>
      </c>
      <c r="B3175" s="82" t="s">
        <v>5765</v>
      </c>
      <c r="C3175" s="90" t="s">
        <v>5475</v>
      </c>
      <c r="D3175" s="82" t="s">
        <v>2585</v>
      </c>
      <c r="E3175" s="82" t="s">
        <v>5785</v>
      </c>
    </row>
    <row r="3176" spans="1:5" ht="13.5" customHeight="1">
      <c r="A3176" s="82" t="s">
        <v>4995</v>
      </c>
      <c r="B3176" s="82" t="s">
        <v>5765</v>
      </c>
      <c r="C3176" s="90" t="s">
        <v>5496</v>
      </c>
      <c r="D3176" s="82" t="s">
        <v>2548</v>
      </c>
      <c r="E3176" s="82" t="s">
        <v>5786</v>
      </c>
    </row>
    <row r="3177" spans="1:5" ht="13.5" customHeight="1">
      <c r="A3177" s="82" t="s">
        <v>4995</v>
      </c>
      <c r="B3177" s="82" t="s">
        <v>5765</v>
      </c>
      <c r="C3177" s="90" t="s">
        <v>5496</v>
      </c>
      <c r="D3177" s="82" t="s">
        <v>2550</v>
      </c>
      <c r="E3177" s="82" t="s">
        <v>5787</v>
      </c>
    </row>
    <row r="3178" spans="1:5" ht="13.5" customHeight="1">
      <c r="A3178" s="82" t="s">
        <v>4995</v>
      </c>
      <c r="B3178" s="82" t="s">
        <v>5765</v>
      </c>
      <c r="C3178" s="90" t="s">
        <v>5496</v>
      </c>
      <c r="D3178" s="82" t="s">
        <v>2552</v>
      </c>
      <c r="E3178" s="82" t="s">
        <v>5788</v>
      </c>
    </row>
    <row r="3179" spans="1:5" ht="13.5" customHeight="1">
      <c r="A3179" s="82" t="s">
        <v>4995</v>
      </c>
      <c r="B3179" s="82" t="s">
        <v>5765</v>
      </c>
      <c r="C3179" s="90" t="s">
        <v>5496</v>
      </c>
      <c r="D3179" s="82" t="s">
        <v>2554</v>
      </c>
      <c r="E3179" s="82" t="s">
        <v>5789</v>
      </c>
    </row>
    <row r="3180" spans="1:5" ht="13.5" customHeight="1">
      <c r="A3180" s="82" t="s">
        <v>4995</v>
      </c>
      <c r="B3180" s="82" t="s">
        <v>5765</v>
      </c>
      <c r="C3180" s="90" t="s">
        <v>5496</v>
      </c>
      <c r="D3180" s="82" t="s">
        <v>2654</v>
      </c>
      <c r="E3180" s="82" t="s">
        <v>5790</v>
      </c>
    </row>
    <row r="3181" spans="1:5" ht="13.5" customHeight="1">
      <c r="A3181" s="82" t="s">
        <v>4995</v>
      </c>
      <c r="B3181" s="82" t="s">
        <v>5765</v>
      </c>
      <c r="C3181" s="90" t="s">
        <v>5496</v>
      </c>
      <c r="D3181" s="82" t="s">
        <v>2558</v>
      </c>
      <c r="E3181" s="82" t="s">
        <v>5791</v>
      </c>
    </row>
    <row r="3182" spans="1:5" ht="13.5" customHeight="1">
      <c r="A3182" s="82" t="s">
        <v>4995</v>
      </c>
      <c r="B3182" s="82" t="s">
        <v>5765</v>
      </c>
      <c r="C3182" s="90" t="s">
        <v>5496</v>
      </c>
      <c r="D3182" s="82" t="s">
        <v>2583</v>
      </c>
      <c r="E3182" s="82" t="s">
        <v>5792</v>
      </c>
    </row>
    <row r="3183" spans="1:5" ht="13.5" customHeight="1">
      <c r="A3183" s="82" t="s">
        <v>4995</v>
      </c>
      <c r="B3183" s="82" t="s">
        <v>5765</v>
      </c>
      <c r="C3183" s="90" t="s">
        <v>5496</v>
      </c>
      <c r="D3183" s="82" t="s">
        <v>2560</v>
      </c>
      <c r="E3183" s="82" t="s">
        <v>5793</v>
      </c>
    </row>
    <row r="3184" spans="1:5" ht="13.5" customHeight="1">
      <c r="A3184" s="82" t="s">
        <v>4995</v>
      </c>
      <c r="B3184" s="82" t="s">
        <v>5765</v>
      </c>
      <c r="C3184" s="90" t="s">
        <v>5496</v>
      </c>
      <c r="D3184" s="82" t="s">
        <v>2562</v>
      </c>
      <c r="E3184" s="82" t="s">
        <v>5794</v>
      </c>
    </row>
    <row r="3185" spans="1:5" ht="13.5" customHeight="1">
      <c r="A3185" s="82" t="s">
        <v>4995</v>
      </c>
      <c r="B3185" s="82" t="s">
        <v>5765</v>
      </c>
      <c r="C3185" s="90" t="s">
        <v>5496</v>
      </c>
      <c r="D3185" s="82" t="s">
        <v>2564</v>
      </c>
      <c r="E3185" s="82" t="s">
        <v>5795</v>
      </c>
    </row>
    <row r="3186" spans="1:5" ht="13.5" customHeight="1">
      <c r="A3186" s="82" t="s">
        <v>4995</v>
      </c>
      <c r="B3186" s="82" t="s">
        <v>5765</v>
      </c>
      <c r="C3186" s="90" t="s">
        <v>5496</v>
      </c>
      <c r="D3186" s="82" t="s">
        <v>2566</v>
      </c>
      <c r="E3186" s="82" t="s">
        <v>5796</v>
      </c>
    </row>
    <row r="3187" spans="1:5" ht="13.5" customHeight="1">
      <c r="A3187" s="82" t="s">
        <v>4995</v>
      </c>
      <c r="B3187" s="82" t="s">
        <v>5765</v>
      </c>
      <c r="C3187" s="90" t="s">
        <v>5496</v>
      </c>
      <c r="D3187" s="82" t="s">
        <v>2572</v>
      </c>
      <c r="E3187" s="82" t="s">
        <v>5797</v>
      </c>
    </row>
    <row r="3188" spans="1:5" ht="13.5" customHeight="1">
      <c r="A3188" s="82" t="s">
        <v>4995</v>
      </c>
      <c r="B3188" s="82" t="s">
        <v>5765</v>
      </c>
      <c r="C3188" s="90" t="s">
        <v>5496</v>
      </c>
      <c r="D3188" s="82" t="s">
        <v>2568</v>
      </c>
      <c r="E3188" s="82" t="s">
        <v>5798</v>
      </c>
    </row>
    <row r="3189" spans="1:5" ht="13.5" customHeight="1">
      <c r="A3189" s="82" t="s">
        <v>4995</v>
      </c>
      <c r="B3189" s="82" t="s">
        <v>5765</v>
      </c>
      <c r="C3189" s="90" t="s">
        <v>5496</v>
      </c>
      <c r="D3189" s="82" t="s">
        <v>2574</v>
      </c>
      <c r="E3189" s="82" t="s">
        <v>5799</v>
      </c>
    </row>
    <row r="3190" spans="1:5" ht="13.5" customHeight="1">
      <c r="A3190" s="82" t="s">
        <v>4995</v>
      </c>
      <c r="B3190" s="82" t="s">
        <v>5765</v>
      </c>
      <c r="C3190" s="90" t="s">
        <v>5496</v>
      </c>
      <c r="D3190" s="82" t="s">
        <v>2570</v>
      </c>
      <c r="E3190" s="82" t="s">
        <v>5800</v>
      </c>
    </row>
    <row r="3191" spans="1:5" ht="13.5" customHeight="1">
      <c r="A3191" s="82" t="s">
        <v>4995</v>
      </c>
      <c r="B3191" s="82" t="s">
        <v>5765</v>
      </c>
      <c r="C3191" s="90" t="s">
        <v>5496</v>
      </c>
      <c r="D3191" s="82" t="s">
        <v>2576</v>
      </c>
      <c r="E3191" s="82" t="s">
        <v>5801</v>
      </c>
    </row>
    <row r="3192" spans="1:5" ht="13.5" customHeight="1">
      <c r="A3192" s="82" t="s">
        <v>4995</v>
      </c>
      <c r="B3192" s="82" t="s">
        <v>5765</v>
      </c>
      <c r="C3192" s="90" t="s">
        <v>5496</v>
      </c>
      <c r="D3192" s="82" t="s">
        <v>635</v>
      </c>
      <c r="E3192" s="82" t="s">
        <v>5802</v>
      </c>
    </row>
    <row r="3193" spans="1:5" ht="13.5" customHeight="1">
      <c r="A3193" s="82" t="s">
        <v>4995</v>
      </c>
      <c r="B3193" s="82" t="s">
        <v>5765</v>
      </c>
      <c r="C3193" s="90" t="s">
        <v>5496</v>
      </c>
      <c r="D3193" s="82" t="s">
        <v>2579</v>
      </c>
      <c r="E3193" s="82" t="s">
        <v>5803</v>
      </c>
    </row>
    <row r="3194" spans="1:5" ht="13.5" customHeight="1">
      <c r="A3194" s="82" t="s">
        <v>4995</v>
      </c>
      <c r="B3194" s="82" t="s">
        <v>5765</v>
      </c>
      <c r="C3194" s="90" t="s">
        <v>5496</v>
      </c>
      <c r="D3194" s="82" t="s">
        <v>2581</v>
      </c>
      <c r="E3194" s="82" t="s">
        <v>5804</v>
      </c>
    </row>
    <row r="3195" spans="1:5" ht="13.5" customHeight="1">
      <c r="A3195" s="82" t="s">
        <v>4995</v>
      </c>
      <c r="B3195" s="82" t="s">
        <v>5765</v>
      </c>
      <c r="C3195" s="90" t="s">
        <v>5496</v>
      </c>
      <c r="D3195" s="82" t="s">
        <v>2585</v>
      </c>
      <c r="E3195" s="82" t="s">
        <v>5805</v>
      </c>
    </row>
    <row r="3196" spans="1:5" ht="13.5" customHeight="1">
      <c r="A3196" s="82" t="s">
        <v>4995</v>
      </c>
      <c r="B3196" s="82" t="s">
        <v>5765</v>
      </c>
      <c r="C3196" s="90" t="s">
        <v>5517</v>
      </c>
      <c r="D3196" s="82" t="s">
        <v>2548</v>
      </c>
      <c r="E3196" s="82" t="s">
        <v>5806</v>
      </c>
    </row>
    <row r="3197" spans="1:5" ht="13.5" customHeight="1">
      <c r="A3197" s="82" t="s">
        <v>4995</v>
      </c>
      <c r="B3197" s="82" t="s">
        <v>5765</v>
      </c>
      <c r="C3197" s="90" t="s">
        <v>5517</v>
      </c>
      <c r="D3197" s="82" t="s">
        <v>2550</v>
      </c>
      <c r="E3197" s="82" t="s">
        <v>5807</v>
      </c>
    </row>
    <row r="3198" spans="1:5" ht="13.5" customHeight="1">
      <c r="A3198" s="82" t="s">
        <v>4995</v>
      </c>
      <c r="B3198" s="82" t="s">
        <v>5765</v>
      </c>
      <c r="C3198" s="90" t="s">
        <v>5517</v>
      </c>
      <c r="D3198" s="82" t="s">
        <v>2552</v>
      </c>
      <c r="E3198" s="82" t="s">
        <v>5808</v>
      </c>
    </row>
    <row r="3199" spans="1:5" ht="13.5" customHeight="1">
      <c r="A3199" s="82" t="s">
        <v>4995</v>
      </c>
      <c r="B3199" s="82" t="s">
        <v>5765</v>
      </c>
      <c r="C3199" s="90" t="s">
        <v>5517</v>
      </c>
      <c r="D3199" s="82" t="s">
        <v>2554</v>
      </c>
      <c r="E3199" s="82" t="s">
        <v>5809</v>
      </c>
    </row>
    <row r="3200" spans="1:5" ht="13.5" customHeight="1">
      <c r="A3200" s="82" t="s">
        <v>4995</v>
      </c>
      <c r="B3200" s="82" t="s">
        <v>5765</v>
      </c>
      <c r="C3200" s="90" t="s">
        <v>5517</v>
      </c>
      <c r="D3200" s="82" t="s">
        <v>2654</v>
      </c>
      <c r="E3200" s="82" t="s">
        <v>5810</v>
      </c>
    </row>
    <row r="3201" spans="1:5" ht="13.5" customHeight="1">
      <c r="A3201" s="82" t="s">
        <v>4995</v>
      </c>
      <c r="B3201" s="82" t="s">
        <v>5765</v>
      </c>
      <c r="C3201" s="90" t="s">
        <v>5517</v>
      </c>
      <c r="D3201" s="82" t="s">
        <v>2558</v>
      </c>
      <c r="E3201" s="82" t="s">
        <v>5811</v>
      </c>
    </row>
    <row r="3202" spans="1:5" ht="13.5" customHeight="1">
      <c r="A3202" s="82" t="s">
        <v>4995</v>
      </c>
      <c r="B3202" s="82" t="s">
        <v>5765</v>
      </c>
      <c r="C3202" s="90" t="s">
        <v>5517</v>
      </c>
      <c r="D3202" s="82" t="s">
        <v>2583</v>
      </c>
      <c r="E3202" s="82" t="s">
        <v>5812</v>
      </c>
    </row>
    <row r="3203" spans="1:5" ht="13.5" customHeight="1">
      <c r="A3203" s="82" t="s">
        <v>4995</v>
      </c>
      <c r="B3203" s="82" t="s">
        <v>5765</v>
      </c>
      <c r="C3203" s="90" t="s">
        <v>5517</v>
      </c>
      <c r="D3203" s="82" t="s">
        <v>2560</v>
      </c>
      <c r="E3203" s="82" t="s">
        <v>5813</v>
      </c>
    </row>
    <row r="3204" spans="1:5" ht="13.5" customHeight="1">
      <c r="A3204" s="82" t="s">
        <v>4995</v>
      </c>
      <c r="B3204" s="82" t="s">
        <v>5765</v>
      </c>
      <c r="C3204" s="90" t="s">
        <v>5517</v>
      </c>
      <c r="D3204" s="82" t="s">
        <v>2562</v>
      </c>
      <c r="E3204" s="82" t="s">
        <v>5814</v>
      </c>
    </row>
    <row r="3205" spans="1:5" ht="13.5" customHeight="1">
      <c r="A3205" s="82" t="s">
        <v>4995</v>
      </c>
      <c r="B3205" s="82" t="s">
        <v>5765</v>
      </c>
      <c r="C3205" s="90" t="s">
        <v>5517</v>
      </c>
      <c r="D3205" s="82" t="s">
        <v>2564</v>
      </c>
      <c r="E3205" s="82" t="s">
        <v>5815</v>
      </c>
    </row>
    <row r="3206" spans="1:5" ht="13.5" customHeight="1">
      <c r="A3206" s="82" t="s">
        <v>4995</v>
      </c>
      <c r="B3206" s="82" t="s">
        <v>5765</v>
      </c>
      <c r="C3206" s="90" t="s">
        <v>5517</v>
      </c>
      <c r="D3206" s="82" t="s">
        <v>2566</v>
      </c>
      <c r="E3206" s="82" t="s">
        <v>5816</v>
      </c>
    </row>
    <row r="3207" spans="1:5" ht="13.5" customHeight="1">
      <c r="A3207" s="82" t="s">
        <v>4995</v>
      </c>
      <c r="B3207" s="82" t="s">
        <v>5765</v>
      </c>
      <c r="C3207" s="90" t="s">
        <v>5517</v>
      </c>
      <c r="D3207" s="82" t="s">
        <v>2572</v>
      </c>
      <c r="E3207" s="82" t="s">
        <v>5817</v>
      </c>
    </row>
    <row r="3208" spans="1:5" ht="13.5" customHeight="1">
      <c r="A3208" s="82" t="s">
        <v>4995</v>
      </c>
      <c r="B3208" s="82" t="s">
        <v>5765</v>
      </c>
      <c r="C3208" s="90" t="s">
        <v>5517</v>
      </c>
      <c r="D3208" s="82" t="s">
        <v>2568</v>
      </c>
      <c r="E3208" s="82" t="s">
        <v>5818</v>
      </c>
    </row>
    <row r="3209" spans="1:5" ht="13.5" customHeight="1">
      <c r="A3209" s="82" t="s">
        <v>4995</v>
      </c>
      <c r="B3209" s="82" t="s">
        <v>5765</v>
      </c>
      <c r="C3209" s="90" t="s">
        <v>5517</v>
      </c>
      <c r="D3209" s="82" t="s">
        <v>2574</v>
      </c>
      <c r="E3209" s="82" t="s">
        <v>5819</v>
      </c>
    </row>
    <row r="3210" spans="1:5" ht="13.5" customHeight="1">
      <c r="A3210" s="82" t="s">
        <v>4995</v>
      </c>
      <c r="B3210" s="82" t="s">
        <v>5765</v>
      </c>
      <c r="C3210" s="90" t="s">
        <v>5517</v>
      </c>
      <c r="D3210" s="82" t="s">
        <v>2570</v>
      </c>
      <c r="E3210" s="82" t="s">
        <v>5820</v>
      </c>
    </row>
    <row r="3211" spans="1:5" ht="13.5" customHeight="1">
      <c r="A3211" s="82" t="s">
        <v>4995</v>
      </c>
      <c r="B3211" s="82" t="s">
        <v>5765</v>
      </c>
      <c r="C3211" s="90" t="s">
        <v>5517</v>
      </c>
      <c r="D3211" s="82" t="s">
        <v>2576</v>
      </c>
      <c r="E3211" s="82" t="s">
        <v>5821</v>
      </c>
    </row>
    <row r="3212" spans="1:5" ht="13.5" customHeight="1">
      <c r="A3212" s="82" t="s">
        <v>4995</v>
      </c>
      <c r="B3212" s="82" t="s">
        <v>5765</v>
      </c>
      <c r="C3212" s="90" t="s">
        <v>5517</v>
      </c>
      <c r="D3212" s="82" t="s">
        <v>635</v>
      </c>
      <c r="E3212" s="82" t="s">
        <v>5822</v>
      </c>
    </row>
    <row r="3213" spans="1:5" ht="13.5" customHeight="1">
      <c r="A3213" s="82" t="s">
        <v>4995</v>
      </c>
      <c r="B3213" s="82" t="s">
        <v>5765</v>
      </c>
      <c r="C3213" s="90" t="s">
        <v>5517</v>
      </c>
      <c r="D3213" s="82" t="s">
        <v>2579</v>
      </c>
      <c r="E3213" s="82" t="s">
        <v>5823</v>
      </c>
    </row>
    <row r="3214" spans="1:5" ht="13.5" customHeight="1">
      <c r="A3214" s="82" t="s">
        <v>4995</v>
      </c>
      <c r="B3214" s="82" t="s">
        <v>5765</v>
      </c>
      <c r="C3214" s="90" t="s">
        <v>5517</v>
      </c>
      <c r="D3214" s="82" t="s">
        <v>2581</v>
      </c>
      <c r="E3214" s="82" t="s">
        <v>5824</v>
      </c>
    </row>
    <row r="3215" spans="1:5" ht="13.5" customHeight="1">
      <c r="A3215" s="82" t="s">
        <v>4995</v>
      </c>
      <c r="B3215" s="82" t="s">
        <v>5765</v>
      </c>
      <c r="C3215" s="90" t="s">
        <v>5517</v>
      </c>
      <c r="D3215" s="82" t="s">
        <v>2585</v>
      </c>
      <c r="E3215" s="82" t="s">
        <v>5825</v>
      </c>
    </row>
    <row r="3216" spans="1:5" ht="13.5" customHeight="1">
      <c r="A3216" s="82" t="s">
        <v>4995</v>
      </c>
      <c r="B3216" s="82" t="s">
        <v>5765</v>
      </c>
      <c r="C3216" s="90" t="s">
        <v>5642</v>
      </c>
      <c r="D3216" s="82" t="s">
        <v>2548</v>
      </c>
      <c r="E3216" s="82" t="s">
        <v>5826</v>
      </c>
    </row>
    <row r="3217" spans="1:5" ht="13.5" customHeight="1">
      <c r="A3217" s="82" t="s">
        <v>4995</v>
      </c>
      <c r="B3217" s="82" t="s">
        <v>5765</v>
      </c>
      <c r="C3217" s="90" t="s">
        <v>5642</v>
      </c>
      <c r="D3217" s="82" t="s">
        <v>2550</v>
      </c>
      <c r="E3217" s="82" t="s">
        <v>5827</v>
      </c>
    </row>
    <row r="3218" spans="1:5" ht="13.5" customHeight="1">
      <c r="A3218" s="82" t="s">
        <v>4995</v>
      </c>
      <c r="B3218" s="82" t="s">
        <v>5765</v>
      </c>
      <c r="C3218" s="90" t="s">
        <v>5642</v>
      </c>
      <c r="D3218" s="82" t="s">
        <v>2552</v>
      </c>
      <c r="E3218" s="82" t="s">
        <v>5828</v>
      </c>
    </row>
    <row r="3219" spans="1:5" ht="13.5" customHeight="1">
      <c r="A3219" s="82" t="s">
        <v>4995</v>
      </c>
      <c r="B3219" s="82" t="s">
        <v>5765</v>
      </c>
      <c r="C3219" s="90" t="s">
        <v>5642</v>
      </c>
      <c r="D3219" s="82" t="s">
        <v>2554</v>
      </c>
      <c r="E3219" s="82" t="s">
        <v>5829</v>
      </c>
    </row>
    <row r="3220" spans="1:5" ht="13.5" customHeight="1">
      <c r="A3220" s="82" t="s">
        <v>4995</v>
      </c>
      <c r="B3220" s="82" t="s">
        <v>5765</v>
      </c>
      <c r="C3220" s="90" t="s">
        <v>5642</v>
      </c>
      <c r="D3220" s="82" t="s">
        <v>2654</v>
      </c>
      <c r="E3220" s="82" t="s">
        <v>5830</v>
      </c>
    </row>
    <row r="3221" spans="1:5" ht="13.5" customHeight="1">
      <c r="A3221" s="82" t="s">
        <v>4995</v>
      </c>
      <c r="B3221" s="82" t="s">
        <v>5765</v>
      </c>
      <c r="C3221" s="90" t="s">
        <v>5642</v>
      </c>
      <c r="D3221" s="82" t="s">
        <v>2558</v>
      </c>
      <c r="E3221" s="82" t="s">
        <v>5831</v>
      </c>
    </row>
    <row r="3222" spans="1:5" ht="13.5" customHeight="1">
      <c r="A3222" s="82" t="s">
        <v>4995</v>
      </c>
      <c r="B3222" s="82" t="s">
        <v>5765</v>
      </c>
      <c r="C3222" s="90" t="s">
        <v>5642</v>
      </c>
      <c r="D3222" s="82" t="s">
        <v>2583</v>
      </c>
      <c r="E3222" s="82" t="s">
        <v>5832</v>
      </c>
    </row>
    <row r="3223" spans="1:5" ht="13.5" customHeight="1">
      <c r="A3223" s="82" t="s">
        <v>4995</v>
      </c>
      <c r="B3223" s="82" t="s">
        <v>5765</v>
      </c>
      <c r="C3223" s="90" t="s">
        <v>5642</v>
      </c>
      <c r="D3223" s="82" t="s">
        <v>2560</v>
      </c>
      <c r="E3223" s="82" t="s">
        <v>5833</v>
      </c>
    </row>
    <row r="3224" spans="1:5" ht="13.5" customHeight="1">
      <c r="A3224" s="82" t="s">
        <v>4995</v>
      </c>
      <c r="B3224" s="82" t="s">
        <v>5765</v>
      </c>
      <c r="C3224" s="90" t="s">
        <v>5642</v>
      </c>
      <c r="D3224" s="82" t="s">
        <v>2562</v>
      </c>
      <c r="E3224" s="82" t="s">
        <v>5834</v>
      </c>
    </row>
    <row r="3225" spans="1:5" ht="13.5" customHeight="1">
      <c r="A3225" s="82" t="s">
        <v>4995</v>
      </c>
      <c r="B3225" s="82" t="s">
        <v>5765</v>
      </c>
      <c r="C3225" s="90" t="s">
        <v>5642</v>
      </c>
      <c r="D3225" s="82" t="s">
        <v>2564</v>
      </c>
      <c r="E3225" s="82" t="s">
        <v>5835</v>
      </c>
    </row>
    <row r="3226" spans="1:5" ht="13.5" customHeight="1">
      <c r="A3226" s="82" t="s">
        <v>4995</v>
      </c>
      <c r="B3226" s="82" t="s">
        <v>5765</v>
      </c>
      <c r="C3226" s="90" t="s">
        <v>5642</v>
      </c>
      <c r="D3226" s="82" t="s">
        <v>2566</v>
      </c>
      <c r="E3226" s="82" t="s">
        <v>5836</v>
      </c>
    </row>
    <row r="3227" spans="1:5" ht="13.5" customHeight="1">
      <c r="A3227" s="82" t="s">
        <v>4995</v>
      </c>
      <c r="B3227" s="82" t="s">
        <v>5765</v>
      </c>
      <c r="C3227" s="90" t="s">
        <v>5642</v>
      </c>
      <c r="D3227" s="82" t="s">
        <v>2572</v>
      </c>
      <c r="E3227" s="82" t="s">
        <v>5837</v>
      </c>
    </row>
    <row r="3228" spans="1:5" ht="13.5" customHeight="1">
      <c r="A3228" s="82" t="s">
        <v>4995</v>
      </c>
      <c r="B3228" s="82" t="s">
        <v>5765</v>
      </c>
      <c r="C3228" s="90" t="s">
        <v>5642</v>
      </c>
      <c r="D3228" s="82" t="s">
        <v>2568</v>
      </c>
      <c r="E3228" s="82" t="s">
        <v>5838</v>
      </c>
    </row>
    <row r="3229" spans="1:5" ht="13.5" customHeight="1">
      <c r="A3229" s="82" t="s">
        <v>4995</v>
      </c>
      <c r="B3229" s="82" t="s">
        <v>5765</v>
      </c>
      <c r="C3229" s="90" t="s">
        <v>5642</v>
      </c>
      <c r="D3229" s="82" t="s">
        <v>2574</v>
      </c>
      <c r="E3229" s="82" t="s">
        <v>5839</v>
      </c>
    </row>
    <row r="3230" spans="1:5" ht="13.5" customHeight="1">
      <c r="A3230" s="82" t="s">
        <v>4995</v>
      </c>
      <c r="B3230" s="82" t="s">
        <v>5765</v>
      </c>
      <c r="C3230" s="90" t="s">
        <v>5642</v>
      </c>
      <c r="D3230" s="82" t="s">
        <v>2570</v>
      </c>
      <c r="E3230" s="82" t="s">
        <v>5840</v>
      </c>
    </row>
    <row r="3231" spans="1:5" ht="13.5" customHeight="1">
      <c r="A3231" s="82" t="s">
        <v>4995</v>
      </c>
      <c r="B3231" s="82" t="s">
        <v>5765</v>
      </c>
      <c r="C3231" s="90" t="s">
        <v>5642</v>
      </c>
      <c r="D3231" s="82" t="s">
        <v>2576</v>
      </c>
      <c r="E3231" s="82" t="s">
        <v>5841</v>
      </c>
    </row>
    <row r="3232" spans="1:5" ht="13.5" customHeight="1">
      <c r="A3232" s="82" t="s">
        <v>4995</v>
      </c>
      <c r="B3232" s="82" t="s">
        <v>5765</v>
      </c>
      <c r="C3232" s="90" t="s">
        <v>5642</v>
      </c>
      <c r="D3232" s="82" t="s">
        <v>635</v>
      </c>
      <c r="E3232" s="82" t="s">
        <v>5842</v>
      </c>
    </row>
    <row r="3233" spans="1:5" ht="13.5" customHeight="1">
      <c r="A3233" s="82" t="s">
        <v>4995</v>
      </c>
      <c r="B3233" s="82" t="s">
        <v>5765</v>
      </c>
      <c r="C3233" s="90" t="s">
        <v>5642</v>
      </c>
      <c r="D3233" s="82" t="s">
        <v>2579</v>
      </c>
      <c r="E3233" s="82" t="s">
        <v>5843</v>
      </c>
    </row>
    <row r="3234" spans="1:5" ht="13.5" customHeight="1">
      <c r="A3234" s="82" t="s">
        <v>4995</v>
      </c>
      <c r="B3234" s="82" t="s">
        <v>5765</v>
      </c>
      <c r="C3234" s="90" t="s">
        <v>5642</v>
      </c>
      <c r="D3234" s="82" t="s">
        <v>2581</v>
      </c>
      <c r="E3234" s="82" t="s">
        <v>5844</v>
      </c>
    </row>
    <row r="3235" spans="1:5" ht="13.5" customHeight="1">
      <c r="A3235" s="82" t="s">
        <v>4995</v>
      </c>
      <c r="B3235" s="82" t="s">
        <v>5765</v>
      </c>
      <c r="C3235" s="90" t="s">
        <v>5642</v>
      </c>
      <c r="D3235" s="82" t="s">
        <v>2585</v>
      </c>
      <c r="E3235" s="82" t="s">
        <v>5845</v>
      </c>
    </row>
    <row r="3236" spans="1:5" ht="13.5" customHeight="1">
      <c r="A3236" s="82" t="s">
        <v>4995</v>
      </c>
      <c r="B3236" s="82" t="s">
        <v>5765</v>
      </c>
      <c r="C3236" s="82" t="s">
        <v>3350</v>
      </c>
      <c r="D3236" s="82" t="s">
        <v>2548</v>
      </c>
      <c r="E3236" s="82" t="s">
        <v>5846</v>
      </c>
    </row>
    <row r="3237" spans="1:5" ht="13.5" customHeight="1">
      <c r="A3237" s="82" t="s">
        <v>4995</v>
      </c>
      <c r="B3237" s="82" t="s">
        <v>5765</v>
      </c>
      <c r="C3237" s="82" t="s">
        <v>3350</v>
      </c>
      <c r="D3237" s="82" t="s">
        <v>2550</v>
      </c>
      <c r="E3237" s="82" t="s">
        <v>5847</v>
      </c>
    </row>
    <row r="3238" spans="1:5" ht="13.5" customHeight="1">
      <c r="A3238" s="82" t="s">
        <v>4995</v>
      </c>
      <c r="B3238" s="82" t="s">
        <v>5765</v>
      </c>
      <c r="C3238" s="82" t="s">
        <v>3350</v>
      </c>
      <c r="D3238" s="82" t="s">
        <v>2552</v>
      </c>
      <c r="E3238" s="82" t="s">
        <v>5848</v>
      </c>
    </row>
    <row r="3239" spans="1:5" ht="13.5" customHeight="1">
      <c r="A3239" s="82" t="s">
        <v>4995</v>
      </c>
      <c r="B3239" s="82" t="s">
        <v>5765</v>
      </c>
      <c r="C3239" s="82" t="s">
        <v>3350</v>
      </c>
      <c r="D3239" s="82" t="s">
        <v>2554</v>
      </c>
      <c r="E3239" s="82" t="s">
        <v>5849</v>
      </c>
    </row>
    <row r="3240" spans="1:5" ht="13.5" customHeight="1">
      <c r="A3240" s="82" t="s">
        <v>4995</v>
      </c>
      <c r="B3240" s="82" t="s">
        <v>5765</v>
      </c>
      <c r="C3240" s="82" t="s">
        <v>3350</v>
      </c>
      <c r="D3240" s="82" t="s">
        <v>2654</v>
      </c>
      <c r="E3240" s="82" t="s">
        <v>5850</v>
      </c>
    </row>
    <row r="3241" spans="1:5" ht="13.5" customHeight="1">
      <c r="A3241" s="82" t="s">
        <v>4995</v>
      </c>
      <c r="B3241" s="82" t="s">
        <v>5765</v>
      </c>
      <c r="C3241" s="82" t="s">
        <v>3350</v>
      </c>
      <c r="D3241" s="82" t="s">
        <v>2558</v>
      </c>
      <c r="E3241" s="82" t="s">
        <v>5851</v>
      </c>
    </row>
    <row r="3242" spans="1:5" ht="13.5" customHeight="1">
      <c r="A3242" s="82" t="s">
        <v>4995</v>
      </c>
      <c r="B3242" s="82" t="s">
        <v>5765</v>
      </c>
      <c r="C3242" s="82" t="s">
        <v>3350</v>
      </c>
      <c r="D3242" s="82" t="s">
        <v>2583</v>
      </c>
      <c r="E3242" s="82" t="s">
        <v>5852</v>
      </c>
    </row>
    <row r="3243" spans="1:5" ht="13.5" customHeight="1">
      <c r="A3243" s="82" t="s">
        <v>4995</v>
      </c>
      <c r="B3243" s="82" t="s">
        <v>5765</v>
      </c>
      <c r="C3243" s="82" t="s">
        <v>3350</v>
      </c>
      <c r="D3243" s="82" t="s">
        <v>2560</v>
      </c>
      <c r="E3243" s="82" t="s">
        <v>5853</v>
      </c>
    </row>
    <row r="3244" spans="1:5" ht="13.5" customHeight="1">
      <c r="A3244" s="82" t="s">
        <v>4995</v>
      </c>
      <c r="B3244" s="82" t="s">
        <v>5765</v>
      </c>
      <c r="C3244" s="82" t="s">
        <v>3350</v>
      </c>
      <c r="D3244" s="82" t="s">
        <v>2562</v>
      </c>
      <c r="E3244" s="82" t="s">
        <v>5854</v>
      </c>
    </row>
    <row r="3245" spans="1:5" ht="13.5" customHeight="1">
      <c r="A3245" s="82" t="s">
        <v>4995</v>
      </c>
      <c r="B3245" s="82" t="s">
        <v>5765</v>
      </c>
      <c r="C3245" s="82" t="s">
        <v>3350</v>
      </c>
      <c r="D3245" s="82" t="s">
        <v>2564</v>
      </c>
      <c r="E3245" s="82" t="s">
        <v>5855</v>
      </c>
    </row>
    <row r="3246" spans="1:5" ht="13.5" customHeight="1">
      <c r="A3246" s="82" t="s">
        <v>4995</v>
      </c>
      <c r="B3246" s="82" t="s">
        <v>5765</v>
      </c>
      <c r="C3246" s="82" t="s">
        <v>3350</v>
      </c>
      <c r="D3246" s="82" t="s">
        <v>2566</v>
      </c>
      <c r="E3246" s="82" t="s">
        <v>5856</v>
      </c>
    </row>
    <row r="3247" spans="1:5" ht="13.5" customHeight="1">
      <c r="A3247" s="82" t="s">
        <v>4995</v>
      </c>
      <c r="B3247" s="82" t="s">
        <v>5765</v>
      </c>
      <c r="C3247" s="82" t="s">
        <v>3350</v>
      </c>
      <c r="D3247" s="82" t="s">
        <v>2572</v>
      </c>
      <c r="E3247" s="82" t="s">
        <v>5857</v>
      </c>
    </row>
    <row r="3248" spans="1:5" ht="13.5" customHeight="1">
      <c r="A3248" s="82" t="s">
        <v>4995</v>
      </c>
      <c r="B3248" s="82" t="s">
        <v>5765</v>
      </c>
      <c r="C3248" s="82" t="s">
        <v>3350</v>
      </c>
      <c r="D3248" s="82" t="s">
        <v>2568</v>
      </c>
      <c r="E3248" s="82" t="s">
        <v>5858</v>
      </c>
    </row>
    <row r="3249" spans="1:5" ht="13.5" customHeight="1">
      <c r="A3249" s="82" t="s">
        <v>4995</v>
      </c>
      <c r="B3249" s="82" t="s">
        <v>5765</v>
      </c>
      <c r="C3249" s="82" t="s">
        <v>3350</v>
      </c>
      <c r="D3249" s="82" t="s">
        <v>2574</v>
      </c>
      <c r="E3249" s="82" t="s">
        <v>5859</v>
      </c>
    </row>
    <row r="3250" spans="1:5" ht="13.5" customHeight="1">
      <c r="A3250" s="82" t="s">
        <v>4995</v>
      </c>
      <c r="B3250" s="82" t="s">
        <v>5765</v>
      </c>
      <c r="C3250" s="82" t="s">
        <v>3350</v>
      </c>
      <c r="D3250" s="82" t="s">
        <v>2570</v>
      </c>
      <c r="E3250" s="82" t="s">
        <v>5860</v>
      </c>
    </row>
    <row r="3251" spans="1:5" ht="13.5" customHeight="1">
      <c r="A3251" s="82" t="s">
        <v>4995</v>
      </c>
      <c r="B3251" s="82" t="s">
        <v>5765</v>
      </c>
      <c r="C3251" s="82" t="s">
        <v>3350</v>
      </c>
      <c r="D3251" s="82" t="s">
        <v>2576</v>
      </c>
      <c r="E3251" s="82" t="s">
        <v>5861</v>
      </c>
    </row>
    <row r="3252" spans="1:5" ht="13.5" customHeight="1">
      <c r="A3252" s="82" t="s">
        <v>4995</v>
      </c>
      <c r="B3252" s="82" t="s">
        <v>5765</v>
      </c>
      <c r="C3252" s="82" t="s">
        <v>3350</v>
      </c>
      <c r="D3252" s="82" t="s">
        <v>635</v>
      </c>
      <c r="E3252" s="82" t="s">
        <v>5862</v>
      </c>
    </row>
    <row r="3253" spans="1:5" ht="13.5" customHeight="1">
      <c r="A3253" s="82" t="s">
        <v>4995</v>
      </c>
      <c r="B3253" s="82" t="s">
        <v>5765</v>
      </c>
      <c r="C3253" s="82" t="s">
        <v>3350</v>
      </c>
      <c r="D3253" s="82" t="s">
        <v>2579</v>
      </c>
      <c r="E3253" s="82" t="s">
        <v>5863</v>
      </c>
    </row>
    <row r="3254" spans="1:5" ht="13.5" customHeight="1">
      <c r="A3254" s="82" t="s">
        <v>4995</v>
      </c>
      <c r="B3254" s="82" t="s">
        <v>5765</v>
      </c>
      <c r="C3254" s="82" t="s">
        <v>3350</v>
      </c>
      <c r="D3254" s="82" t="s">
        <v>2581</v>
      </c>
      <c r="E3254" s="82" t="s">
        <v>5864</v>
      </c>
    </row>
    <row r="3255" spans="1:5" ht="13.5" customHeight="1">
      <c r="A3255" s="82" t="s">
        <v>4995</v>
      </c>
      <c r="B3255" s="82" t="s">
        <v>5765</v>
      </c>
      <c r="C3255" s="82" t="s">
        <v>3350</v>
      </c>
      <c r="D3255" s="82" t="s">
        <v>2585</v>
      </c>
      <c r="E3255" s="82" t="s">
        <v>5865</v>
      </c>
    </row>
    <row r="3256" spans="1:5" ht="13.5" customHeight="1">
      <c r="A3256" s="82" t="s">
        <v>4995</v>
      </c>
      <c r="B3256" s="82" t="s">
        <v>5765</v>
      </c>
      <c r="C3256" s="82" t="s">
        <v>635</v>
      </c>
      <c r="D3256" s="82" t="s">
        <v>635</v>
      </c>
      <c r="E3256" s="82" t="s">
        <v>5866</v>
      </c>
    </row>
    <row r="3257" spans="1:5" ht="13.5" customHeight="1">
      <c r="A3257" s="82" t="s">
        <v>4995</v>
      </c>
      <c r="B3257" s="82" t="s">
        <v>3266</v>
      </c>
      <c r="C3257" s="82" t="s">
        <v>5867</v>
      </c>
      <c r="D3257" s="82" t="s">
        <v>2548</v>
      </c>
      <c r="E3257" s="82" t="s">
        <v>5868</v>
      </c>
    </row>
    <row r="3258" spans="1:5" ht="13.5" customHeight="1">
      <c r="A3258" s="82" t="s">
        <v>4995</v>
      </c>
      <c r="B3258" s="82" t="s">
        <v>3266</v>
      </c>
      <c r="C3258" s="82" t="s">
        <v>5867</v>
      </c>
      <c r="D3258" s="82" t="s">
        <v>2550</v>
      </c>
      <c r="E3258" s="82" t="s">
        <v>5869</v>
      </c>
    </row>
    <row r="3259" spans="1:5" ht="13.5" customHeight="1">
      <c r="A3259" s="82" t="s">
        <v>4995</v>
      </c>
      <c r="B3259" s="82" t="s">
        <v>3266</v>
      </c>
      <c r="C3259" s="82" t="s">
        <v>5867</v>
      </c>
      <c r="D3259" s="82" t="s">
        <v>2552</v>
      </c>
      <c r="E3259" s="82" t="s">
        <v>5870</v>
      </c>
    </row>
    <row r="3260" spans="1:5" ht="13.5" customHeight="1">
      <c r="A3260" s="82" t="s">
        <v>4995</v>
      </c>
      <c r="B3260" s="82" t="s">
        <v>3266</v>
      </c>
      <c r="C3260" s="82" t="s">
        <v>5867</v>
      </c>
      <c r="D3260" s="82" t="s">
        <v>2554</v>
      </c>
      <c r="E3260" s="82" t="s">
        <v>5871</v>
      </c>
    </row>
    <row r="3261" spans="1:5" ht="13.5" customHeight="1">
      <c r="A3261" s="82" t="s">
        <v>4995</v>
      </c>
      <c r="B3261" s="82" t="s">
        <v>3266</v>
      </c>
      <c r="C3261" s="82" t="s">
        <v>5867</v>
      </c>
      <c r="D3261" s="82" t="s">
        <v>2654</v>
      </c>
      <c r="E3261" s="82" t="s">
        <v>5872</v>
      </c>
    </row>
    <row r="3262" spans="1:5" ht="13.5" customHeight="1">
      <c r="A3262" s="82" t="s">
        <v>4995</v>
      </c>
      <c r="B3262" s="82" t="s">
        <v>3266</v>
      </c>
      <c r="C3262" s="82" t="s">
        <v>5867</v>
      </c>
      <c r="D3262" s="82" t="s">
        <v>2558</v>
      </c>
      <c r="E3262" s="82" t="s">
        <v>5873</v>
      </c>
    </row>
    <row r="3263" spans="1:5" ht="13.5" customHeight="1">
      <c r="A3263" s="82" t="s">
        <v>4995</v>
      </c>
      <c r="B3263" s="82" t="s">
        <v>3266</v>
      </c>
      <c r="C3263" s="82" t="s">
        <v>5867</v>
      </c>
      <c r="D3263" s="82" t="s">
        <v>2583</v>
      </c>
      <c r="E3263" s="82" t="s">
        <v>5874</v>
      </c>
    </row>
    <row r="3264" spans="1:5" ht="13.5" customHeight="1">
      <c r="A3264" s="82" t="s">
        <v>4995</v>
      </c>
      <c r="B3264" s="82" t="s">
        <v>3266</v>
      </c>
      <c r="C3264" s="82" t="s">
        <v>5867</v>
      </c>
      <c r="D3264" s="82" t="s">
        <v>2560</v>
      </c>
      <c r="E3264" s="82" t="s">
        <v>5875</v>
      </c>
    </row>
    <row r="3265" spans="1:5" ht="13.5" customHeight="1">
      <c r="A3265" s="82" t="s">
        <v>4995</v>
      </c>
      <c r="B3265" s="82" t="s">
        <v>3266</v>
      </c>
      <c r="C3265" s="82" t="s">
        <v>5867</v>
      </c>
      <c r="D3265" s="82" t="s">
        <v>2562</v>
      </c>
      <c r="E3265" s="82" t="s">
        <v>5876</v>
      </c>
    </row>
    <row r="3266" spans="1:5" ht="13.5" customHeight="1">
      <c r="A3266" s="82" t="s">
        <v>4995</v>
      </c>
      <c r="B3266" s="82" t="s">
        <v>3266</v>
      </c>
      <c r="C3266" s="82" t="s">
        <v>5867</v>
      </c>
      <c r="D3266" s="82" t="s">
        <v>2564</v>
      </c>
      <c r="E3266" s="82" t="s">
        <v>5877</v>
      </c>
    </row>
    <row r="3267" spans="1:5" ht="13.5" customHeight="1">
      <c r="A3267" s="82" t="s">
        <v>4995</v>
      </c>
      <c r="B3267" s="82" t="s">
        <v>3266</v>
      </c>
      <c r="C3267" s="82" t="s">
        <v>5867</v>
      </c>
      <c r="D3267" s="82" t="s">
        <v>2566</v>
      </c>
      <c r="E3267" s="82" t="s">
        <v>5878</v>
      </c>
    </row>
    <row r="3268" spans="1:5" ht="13.5" customHeight="1">
      <c r="A3268" s="82" t="s">
        <v>4995</v>
      </c>
      <c r="B3268" s="82" t="s">
        <v>3266</v>
      </c>
      <c r="C3268" s="82" t="s">
        <v>5867</v>
      </c>
      <c r="D3268" s="82" t="s">
        <v>2572</v>
      </c>
      <c r="E3268" s="82" t="s">
        <v>5879</v>
      </c>
    </row>
    <row r="3269" spans="1:5" ht="13.5" customHeight="1">
      <c r="A3269" s="82" t="s">
        <v>4995</v>
      </c>
      <c r="B3269" s="82" t="s">
        <v>3266</v>
      </c>
      <c r="C3269" s="82" t="s">
        <v>5867</v>
      </c>
      <c r="D3269" s="82" t="s">
        <v>2568</v>
      </c>
      <c r="E3269" s="82" t="s">
        <v>5880</v>
      </c>
    </row>
    <row r="3270" spans="1:5" ht="13.5" customHeight="1">
      <c r="A3270" s="82" t="s">
        <v>4995</v>
      </c>
      <c r="B3270" s="82" t="s">
        <v>3266</v>
      </c>
      <c r="C3270" s="82" t="s">
        <v>5867</v>
      </c>
      <c r="D3270" s="82" t="s">
        <v>2574</v>
      </c>
      <c r="E3270" s="82" t="s">
        <v>5881</v>
      </c>
    </row>
    <row r="3271" spans="1:5" ht="13.5" customHeight="1">
      <c r="A3271" s="82" t="s">
        <v>4995</v>
      </c>
      <c r="B3271" s="82" t="s">
        <v>3266</v>
      </c>
      <c r="C3271" s="82" t="s">
        <v>5867</v>
      </c>
      <c r="D3271" s="82" t="s">
        <v>2570</v>
      </c>
      <c r="E3271" s="82" t="s">
        <v>5882</v>
      </c>
    </row>
    <row r="3272" spans="1:5" ht="13.5" customHeight="1">
      <c r="A3272" s="82" t="s">
        <v>4995</v>
      </c>
      <c r="B3272" s="82" t="s">
        <v>3266</v>
      </c>
      <c r="C3272" s="82" t="s">
        <v>5867</v>
      </c>
      <c r="D3272" s="82" t="s">
        <v>2576</v>
      </c>
      <c r="E3272" s="82" t="s">
        <v>5883</v>
      </c>
    </row>
    <row r="3273" spans="1:5" ht="13.5" customHeight="1">
      <c r="A3273" s="82" t="s">
        <v>4995</v>
      </c>
      <c r="B3273" s="82" t="s">
        <v>3266</v>
      </c>
      <c r="C3273" s="82" t="s">
        <v>5867</v>
      </c>
      <c r="D3273" s="82" t="s">
        <v>635</v>
      </c>
      <c r="E3273" s="82" t="s">
        <v>5884</v>
      </c>
    </row>
    <row r="3274" spans="1:5" ht="13.5" customHeight="1">
      <c r="A3274" s="82" t="s">
        <v>4995</v>
      </c>
      <c r="B3274" s="82" t="s">
        <v>3266</v>
      </c>
      <c r="C3274" s="82" t="s">
        <v>5867</v>
      </c>
      <c r="D3274" s="82" t="s">
        <v>2579</v>
      </c>
      <c r="E3274" s="82" t="s">
        <v>5885</v>
      </c>
    </row>
    <row r="3275" spans="1:5" ht="13.5" customHeight="1">
      <c r="A3275" s="82" t="s">
        <v>4995</v>
      </c>
      <c r="B3275" s="82" t="s">
        <v>3266</v>
      </c>
      <c r="C3275" s="82" t="s">
        <v>5867</v>
      </c>
      <c r="D3275" s="82" t="s">
        <v>2581</v>
      </c>
      <c r="E3275" s="82" t="s">
        <v>5886</v>
      </c>
    </row>
    <row r="3276" spans="1:5" ht="13.5" customHeight="1">
      <c r="A3276" s="82" t="s">
        <v>4995</v>
      </c>
      <c r="B3276" s="82" t="s">
        <v>3266</v>
      </c>
      <c r="C3276" s="82" t="s">
        <v>5867</v>
      </c>
      <c r="D3276" s="82" t="s">
        <v>2585</v>
      </c>
      <c r="E3276" s="82" t="s">
        <v>5887</v>
      </c>
    </row>
    <row r="3277" spans="1:5" ht="13.5" customHeight="1">
      <c r="A3277" s="82" t="s">
        <v>4995</v>
      </c>
      <c r="B3277" s="82" t="s">
        <v>3266</v>
      </c>
      <c r="C3277" s="82" t="s">
        <v>5888</v>
      </c>
      <c r="D3277" s="82" t="s">
        <v>2548</v>
      </c>
      <c r="E3277" s="82" t="s">
        <v>5889</v>
      </c>
    </row>
    <row r="3278" spans="1:5" ht="13.5" customHeight="1">
      <c r="A3278" s="82" t="s">
        <v>4995</v>
      </c>
      <c r="B3278" s="82" t="s">
        <v>3266</v>
      </c>
      <c r="C3278" s="82" t="s">
        <v>5888</v>
      </c>
      <c r="D3278" s="82" t="s">
        <v>2550</v>
      </c>
      <c r="E3278" s="82" t="s">
        <v>5890</v>
      </c>
    </row>
    <row r="3279" spans="1:5" ht="13.5" customHeight="1">
      <c r="A3279" s="82" t="s">
        <v>4995</v>
      </c>
      <c r="B3279" s="82" t="s">
        <v>3266</v>
      </c>
      <c r="C3279" s="82" t="s">
        <v>5888</v>
      </c>
      <c r="D3279" s="82" t="s">
        <v>2552</v>
      </c>
      <c r="E3279" s="82" t="s">
        <v>5891</v>
      </c>
    </row>
    <row r="3280" spans="1:5" ht="13.5" customHeight="1">
      <c r="A3280" s="82" t="s">
        <v>4995</v>
      </c>
      <c r="B3280" s="82" t="s">
        <v>3266</v>
      </c>
      <c r="C3280" s="82" t="s">
        <v>5888</v>
      </c>
      <c r="D3280" s="82" t="s">
        <v>2554</v>
      </c>
      <c r="E3280" s="82" t="s">
        <v>5892</v>
      </c>
    </row>
    <row r="3281" spans="1:5" ht="13.5" customHeight="1">
      <c r="A3281" s="82" t="s">
        <v>4995</v>
      </c>
      <c r="B3281" s="82" t="s">
        <v>3266</v>
      </c>
      <c r="C3281" s="82" t="s">
        <v>5888</v>
      </c>
      <c r="D3281" s="82" t="s">
        <v>2654</v>
      </c>
      <c r="E3281" s="82" t="s">
        <v>5893</v>
      </c>
    </row>
    <row r="3282" spans="1:5" ht="13.5" customHeight="1">
      <c r="A3282" s="82" t="s">
        <v>4995</v>
      </c>
      <c r="B3282" s="82" t="s">
        <v>3266</v>
      </c>
      <c r="C3282" s="82" t="s">
        <v>5888</v>
      </c>
      <c r="D3282" s="82" t="s">
        <v>2558</v>
      </c>
      <c r="E3282" s="82" t="s">
        <v>5894</v>
      </c>
    </row>
    <row r="3283" spans="1:5" ht="13.5" customHeight="1">
      <c r="A3283" s="82" t="s">
        <v>4995</v>
      </c>
      <c r="B3283" s="82" t="s">
        <v>3266</v>
      </c>
      <c r="C3283" s="82" t="s">
        <v>5888</v>
      </c>
      <c r="D3283" s="82" t="s">
        <v>2583</v>
      </c>
      <c r="E3283" s="82" t="s">
        <v>5895</v>
      </c>
    </row>
    <row r="3284" spans="1:5" ht="13.5" customHeight="1">
      <c r="A3284" s="82" t="s">
        <v>4995</v>
      </c>
      <c r="B3284" s="82" t="s">
        <v>3266</v>
      </c>
      <c r="C3284" s="82" t="s">
        <v>5888</v>
      </c>
      <c r="D3284" s="82" t="s">
        <v>2560</v>
      </c>
      <c r="E3284" s="82" t="s">
        <v>5896</v>
      </c>
    </row>
    <row r="3285" spans="1:5" ht="13.5" customHeight="1">
      <c r="A3285" s="82" t="s">
        <v>4995</v>
      </c>
      <c r="B3285" s="82" t="s">
        <v>3266</v>
      </c>
      <c r="C3285" s="82" t="s">
        <v>5888</v>
      </c>
      <c r="D3285" s="82" t="s">
        <v>2562</v>
      </c>
      <c r="E3285" s="82" t="s">
        <v>5897</v>
      </c>
    </row>
    <row r="3286" spans="1:5" ht="13.5" customHeight="1">
      <c r="A3286" s="82" t="s">
        <v>4995</v>
      </c>
      <c r="B3286" s="82" t="s">
        <v>3266</v>
      </c>
      <c r="C3286" s="82" t="s">
        <v>5888</v>
      </c>
      <c r="D3286" s="82" t="s">
        <v>2564</v>
      </c>
      <c r="E3286" s="82" t="s">
        <v>5898</v>
      </c>
    </row>
    <row r="3287" spans="1:5" ht="13.5" customHeight="1">
      <c r="A3287" s="82" t="s">
        <v>4995</v>
      </c>
      <c r="B3287" s="82" t="s">
        <v>3266</v>
      </c>
      <c r="C3287" s="82" t="s">
        <v>5888</v>
      </c>
      <c r="D3287" s="82" t="s">
        <v>2566</v>
      </c>
      <c r="E3287" s="82" t="s">
        <v>5899</v>
      </c>
    </row>
    <row r="3288" spans="1:5" ht="13.5" customHeight="1">
      <c r="A3288" s="82" t="s">
        <v>4995</v>
      </c>
      <c r="B3288" s="82" t="s">
        <v>3266</v>
      </c>
      <c r="C3288" s="82" t="s">
        <v>5888</v>
      </c>
      <c r="D3288" s="82" t="s">
        <v>2572</v>
      </c>
      <c r="E3288" s="82" t="s">
        <v>5900</v>
      </c>
    </row>
    <row r="3289" spans="1:5" ht="13.5" customHeight="1">
      <c r="A3289" s="82" t="s">
        <v>4995</v>
      </c>
      <c r="B3289" s="82" t="s">
        <v>3266</v>
      </c>
      <c r="C3289" s="82" t="s">
        <v>5888</v>
      </c>
      <c r="D3289" s="82" t="s">
        <v>2568</v>
      </c>
      <c r="E3289" s="82" t="s">
        <v>5901</v>
      </c>
    </row>
    <row r="3290" spans="1:5" ht="13.5" customHeight="1">
      <c r="A3290" s="82" t="s">
        <v>4995</v>
      </c>
      <c r="B3290" s="82" t="s">
        <v>3266</v>
      </c>
      <c r="C3290" s="82" t="s">
        <v>5888</v>
      </c>
      <c r="D3290" s="82" t="s">
        <v>2574</v>
      </c>
      <c r="E3290" s="82" t="s">
        <v>5902</v>
      </c>
    </row>
    <row r="3291" spans="1:5" ht="13.5" customHeight="1">
      <c r="A3291" s="82" t="s">
        <v>4995</v>
      </c>
      <c r="B3291" s="82" t="s">
        <v>3266</v>
      </c>
      <c r="C3291" s="82" t="s">
        <v>5888</v>
      </c>
      <c r="D3291" s="82" t="s">
        <v>2570</v>
      </c>
      <c r="E3291" s="82" t="s">
        <v>5903</v>
      </c>
    </row>
    <row r="3292" spans="1:5" ht="13.5" customHeight="1">
      <c r="A3292" s="82" t="s">
        <v>4995</v>
      </c>
      <c r="B3292" s="82" t="s">
        <v>3266</v>
      </c>
      <c r="C3292" s="82" t="s">
        <v>5888</v>
      </c>
      <c r="D3292" s="82" t="s">
        <v>2576</v>
      </c>
      <c r="E3292" s="82" t="s">
        <v>5904</v>
      </c>
    </row>
    <row r="3293" spans="1:5" ht="13.5" customHeight="1">
      <c r="A3293" s="82" t="s">
        <v>4995</v>
      </c>
      <c r="B3293" s="82" t="s">
        <v>3266</v>
      </c>
      <c r="C3293" s="82" t="s">
        <v>5888</v>
      </c>
      <c r="D3293" s="82" t="s">
        <v>635</v>
      </c>
      <c r="E3293" s="82" t="s">
        <v>5905</v>
      </c>
    </row>
    <row r="3294" spans="1:5" ht="13.5" customHeight="1">
      <c r="A3294" s="82" t="s">
        <v>4995</v>
      </c>
      <c r="B3294" s="82" t="s">
        <v>3266</v>
      </c>
      <c r="C3294" s="82" t="s">
        <v>5888</v>
      </c>
      <c r="D3294" s="82" t="s">
        <v>2579</v>
      </c>
      <c r="E3294" s="82" t="s">
        <v>5906</v>
      </c>
    </row>
    <row r="3295" spans="1:5" ht="13.5" customHeight="1">
      <c r="A3295" s="82" t="s">
        <v>4995</v>
      </c>
      <c r="B3295" s="82" t="s">
        <v>3266</v>
      </c>
      <c r="C3295" s="82" t="s">
        <v>5888</v>
      </c>
      <c r="D3295" s="82" t="s">
        <v>2581</v>
      </c>
      <c r="E3295" s="82" t="s">
        <v>5907</v>
      </c>
    </row>
    <row r="3296" spans="1:5" ht="13.5" customHeight="1">
      <c r="A3296" s="82" t="s">
        <v>4995</v>
      </c>
      <c r="B3296" s="82" t="s">
        <v>3266</v>
      </c>
      <c r="C3296" s="82" t="s">
        <v>5888</v>
      </c>
      <c r="D3296" s="82" t="s">
        <v>2585</v>
      </c>
      <c r="E3296" s="82" t="s">
        <v>5908</v>
      </c>
    </row>
    <row r="3297" spans="1:5" ht="13.5" customHeight="1">
      <c r="A3297" s="82" t="s">
        <v>4995</v>
      </c>
      <c r="B3297" s="82" t="s">
        <v>3266</v>
      </c>
      <c r="C3297" s="82" t="s">
        <v>5909</v>
      </c>
      <c r="D3297" s="82" t="s">
        <v>2548</v>
      </c>
      <c r="E3297" s="82" t="s">
        <v>5910</v>
      </c>
    </row>
    <row r="3298" spans="1:5" ht="13.5" customHeight="1">
      <c r="A3298" s="82" t="s">
        <v>4995</v>
      </c>
      <c r="B3298" s="82" t="s">
        <v>3266</v>
      </c>
      <c r="C3298" s="82" t="s">
        <v>5909</v>
      </c>
      <c r="D3298" s="82" t="s">
        <v>2550</v>
      </c>
      <c r="E3298" s="82" t="s">
        <v>5911</v>
      </c>
    </row>
    <row r="3299" spans="1:5" ht="13.5" customHeight="1">
      <c r="A3299" s="82" t="s">
        <v>4995</v>
      </c>
      <c r="B3299" s="82" t="s">
        <v>3266</v>
      </c>
      <c r="C3299" s="82" t="s">
        <v>5909</v>
      </c>
      <c r="D3299" s="82" t="s">
        <v>2552</v>
      </c>
      <c r="E3299" s="82" t="s">
        <v>5912</v>
      </c>
    </row>
    <row r="3300" spans="1:5" ht="13.5" customHeight="1">
      <c r="A3300" s="82" t="s">
        <v>4995</v>
      </c>
      <c r="B3300" s="82" t="s">
        <v>3266</v>
      </c>
      <c r="C3300" s="82" t="s">
        <v>5909</v>
      </c>
      <c r="D3300" s="82" t="s">
        <v>2554</v>
      </c>
      <c r="E3300" s="82" t="s">
        <v>5913</v>
      </c>
    </row>
    <row r="3301" spans="1:5" ht="13.5" customHeight="1">
      <c r="A3301" s="82" t="s">
        <v>4995</v>
      </c>
      <c r="B3301" s="82" t="s">
        <v>3266</v>
      </c>
      <c r="C3301" s="82" t="s">
        <v>5909</v>
      </c>
      <c r="D3301" s="82" t="s">
        <v>2654</v>
      </c>
      <c r="E3301" s="82" t="s">
        <v>5914</v>
      </c>
    </row>
    <row r="3302" spans="1:5" ht="13.5" customHeight="1">
      <c r="A3302" s="82" t="s">
        <v>4995</v>
      </c>
      <c r="B3302" s="82" t="s">
        <v>3266</v>
      </c>
      <c r="C3302" s="82" t="s">
        <v>5909</v>
      </c>
      <c r="D3302" s="82" t="s">
        <v>2558</v>
      </c>
      <c r="E3302" s="82" t="s">
        <v>5915</v>
      </c>
    </row>
    <row r="3303" spans="1:5" ht="13.5" customHeight="1">
      <c r="A3303" s="82" t="s">
        <v>4995</v>
      </c>
      <c r="B3303" s="82" t="s">
        <v>3266</v>
      </c>
      <c r="C3303" s="82" t="s">
        <v>5909</v>
      </c>
      <c r="D3303" s="82" t="s">
        <v>2583</v>
      </c>
      <c r="E3303" s="82" t="s">
        <v>5916</v>
      </c>
    </row>
    <row r="3304" spans="1:5" ht="13.5" customHeight="1">
      <c r="A3304" s="82" t="s">
        <v>4995</v>
      </c>
      <c r="B3304" s="82" t="s">
        <v>3266</v>
      </c>
      <c r="C3304" s="82" t="s">
        <v>5909</v>
      </c>
      <c r="D3304" s="82" t="s">
        <v>2560</v>
      </c>
      <c r="E3304" s="82" t="s">
        <v>5917</v>
      </c>
    </row>
    <row r="3305" spans="1:5" ht="13.5" customHeight="1">
      <c r="A3305" s="82" t="s">
        <v>4995</v>
      </c>
      <c r="B3305" s="82" t="s">
        <v>3266</v>
      </c>
      <c r="C3305" s="82" t="s">
        <v>5909</v>
      </c>
      <c r="D3305" s="82" t="s">
        <v>2562</v>
      </c>
      <c r="E3305" s="82" t="s">
        <v>5918</v>
      </c>
    </row>
    <row r="3306" spans="1:5" ht="13.5" customHeight="1">
      <c r="A3306" s="82" t="s">
        <v>4995</v>
      </c>
      <c r="B3306" s="82" t="s">
        <v>3266</v>
      </c>
      <c r="C3306" s="82" t="s">
        <v>5909</v>
      </c>
      <c r="D3306" s="82" t="s">
        <v>2564</v>
      </c>
      <c r="E3306" s="82" t="s">
        <v>5919</v>
      </c>
    </row>
    <row r="3307" spans="1:5" ht="13.5" customHeight="1">
      <c r="A3307" s="82" t="s">
        <v>4995</v>
      </c>
      <c r="B3307" s="82" t="s">
        <v>3266</v>
      </c>
      <c r="C3307" s="82" t="s">
        <v>5909</v>
      </c>
      <c r="D3307" s="82" t="s">
        <v>2566</v>
      </c>
      <c r="E3307" s="82" t="s">
        <v>5920</v>
      </c>
    </row>
    <row r="3308" spans="1:5" ht="13.5" customHeight="1">
      <c r="A3308" s="82" t="s">
        <v>4995</v>
      </c>
      <c r="B3308" s="82" t="s">
        <v>3266</v>
      </c>
      <c r="C3308" s="82" t="s">
        <v>5909</v>
      </c>
      <c r="D3308" s="82" t="s">
        <v>2572</v>
      </c>
      <c r="E3308" s="82" t="s">
        <v>5921</v>
      </c>
    </row>
    <row r="3309" spans="1:5" ht="13.5" customHeight="1">
      <c r="A3309" s="82" t="s">
        <v>4995</v>
      </c>
      <c r="B3309" s="82" t="s">
        <v>3266</v>
      </c>
      <c r="C3309" s="82" t="s">
        <v>5909</v>
      </c>
      <c r="D3309" s="82" t="s">
        <v>2568</v>
      </c>
      <c r="E3309" s="82" t="s">
        <v>5922</v>
      </c>
    </row>
    <row r="3310" spans="1:5" ht="13.5" customHeight="1">
      <c r="A3310" s="82" t="s">
        <v>4995</v>
      </c>
      <c r="B3310" s="82" t="s">
        <v>3266</v>
      </c>
      <c r="C3310" s="82" t="s">
        <v>5909</v>
      </c>
      <c r="D3310" s="82" t="s">
        <v>2574</v>
      </c>
      <c r="E3310" s="82" t="s">
        <v>5923</v>
      </c>
    </row>
    <row r="3311" spans="1:5" ht="13.5" customHeight="1">
      <c r="A3311" s="82" t="s">
        <v>4995</v>
      </c>
      <c r="B3311" s="82" t="s">
        <v>3266</v>
      </c>
      <c r="C3311" s="82" t="s">
        <v>5909</v>
      </c>
      <c r="D3311" s="82" t="s">
        <v>2570</v>
      </c>
      <c r="E3311" s="82" t="s">
        <v>5924</v>
      </c>
    </row>
    <row r="3312" spans="1:5" ht="13.5" customHeight="1">
      <c r="A3312" s="82" t="s">
        <v>4995</v>
      </c>
      <c r="B3312" s="82" t="s">
        <v>3266</v>
      </c>
      <c r="C3312" s="82" t="s">
        <v>5909</v>
      </c>
      <c r="D3312" s="82" t="s">
        <v>2576</v>
      </c>
      <c r="E3312" s="82" t="s">
        <v>5925</v>
      </c>
    </row>
    <row r="3313" spans="1:5" ht="13.5" customHeight="1">
      <c r="A3313" s="82" t="s">
        <v>4995</v>
      </c>
      <c r="B3313" s="82" t="s">
        <v>3266</v>
      </c>
      <c r="C3313" s="82" t="s">
        <v>5909</v>
      </c>
      <c r="D3313" s="82" t="s">
        <v>635</v>
      </c>
      <c r="E3313" s="82" t="s">
        <v>5926</v>
      </c>
    </row>
    <row r="3314" spans="1:5" ht="13.5" customHeight="1">
      <c r="A3314" s="82" t="s">
        <v>4995</v>
      </c>
      <c r="B3314" s="82" t="s">
        <v>3266</v>
      </c>
      <c r="C3314" s="82" t="s">
        <v>5909</v>
      </c>
      <c r="D3314" s="82" t="s">
        <v>2579</v>
      </c>
      <c r="E3314" s="82" t="s">
        <v>5927</v>
      </c>
    </row>
    <row r="3315" spans="1:5" ht="13.5" customHeight="1">
      <c r="A3315" s="82" t="s">
        <v>4995</v>
      </c>
      <c r="B3315" s="82" t="s">
        <v>3266</v>
      </c>
      <c r="C3315" s="82" t="s">
        <v>5909</v>
      </c>
      <c r="D3315" s="82" t="s">
        <v>2581</v>
      </c>
      <c r="E3315" s="82" t="s">
        <v>5928</v>
      </c>
    </row>
    <row r="3316" spans="1:5" ht="13.5" customHeight="1">
      <c r="A3316" s="82" t="s">
        <v>4995</v>
      </c>
      <c r="B3316" s="82" t="s">
        <v>3266</v>
      </c>
      <c r="C3316" s="82" t="s">
        <v>5909</v>
      </c>
      <c r="D3316" s="82" t="s">
        <v>2585</v>
      </c>
      <c r="E3316" s="82" t="s">
        <v>5929</v>
      </c>
    </row>
    <row r="3317" spans="1:5" ht="13.5" customHeight="1">
      <c r="A3317" s="82" t="s">
        <v>4995</v>
      </c>
      <c r="B3317" s="82" t="s">
        <v>3266</v>
      </c>
      <c r="C3317" s="82" t="s">
        <v>5930</v>
      </c>
      <c r="D3317" s="82" t="s">
        <v>2548</v>
      </c>
      <c r="E3317" s="82" t="s">
        <v>5931</v>
      </c>
    </row>
    <row r="3318" spans="1:5" ht="13.5" customHeight="1">
      <c r="A3318" s="82" t="s">
        <v>4995</v>
      </c>
      <c r="B3318" s="82" t="s">
        <v>3266</v>
      </c>
      <c r="C3318" s="82" t="s">
        <v>5930</v>
      </c>
      <c r="D3318" s="82" t="s">
        <v>2550</v>
      </c>
      <c r="E3318" s="82" t="s">
        <v>5932</v>
      </c>
    </row>
    <row r="3319" spans="1:5" ht="13.5" customHeight="1">
      <c r="A3319" s="82" t="s">
        <v>4995</v>
      </c>
      <c r="B3319" s="82" t="s">
        <v>3266</v>
      </c>
      <c r="C3319" s="82" t="s">
        <v>5930</v>
      </c>
      <c r="D3319" s="82" t="s">
        <v>2552</v>
      </c>
      <c r="E3319" s="82" t="s">
        <v>5933</v>
      </c>
    </row>
    <row r="3320" spans="1:5" ht="13.5" customHeight="1">
      <c r="A3320" s="82" t="s">
        <v>4995</v>
      </c>
      <c r="B3320" s="82" t="s">
        <v>3266</v>
      </c>
      <c r="C3320" s="82" t="s">
        <v>5930</v>
      </c>
      <c r="D3320" s="82" t="s">
        <v>2554</v>
      </c>
      <c r="E3320" s="82" t="s">
        <v>5934</v>
      </c>
    </row>
    <row r="3321" spans="1:5" ht="13.5" customHeight="1">
      <c r="A3321" s="82" t="s">
        <v>4995</v>
      </c>
      <c r="B3321" s="82" t="s">
        <v>3266</v>
      </c>
      <c r="C3321" s="82" t="s">
        <v>5930</v>
      </c>
      <c r="D3321" s="82" t="s">
        <v>2654</v>
      </c>
      <c r="E3321" s="82" t="s">
        <v>5935</v>
      </c>
    </row>
    <row r="3322" spans="1:5" ht="13.5" customHeight="1">
      <c r="A3322" s="82" t="s">
        <v>4995</v>
      </c>
      <c r="B3322" s="82" t="s">
        <v>3266</v>
      </c>
      <c r="C3322" s="82" t="s">
        <v>5930</v>
      </c>
      <c r="D3322" s="82" t="s">
        <v>2558</v>
      </c>
      <c r="E3322" s="82" t="s">
        <v>5936</v>
      </c>
    </row>
    <row r="3323" spans="1:5" ht="13.5" customHeight="1">
      <c r="A3323" s="82" t="s">
        <v>4995</v>
      </c>
      <c r="B3323" s="82" t="s">
        <v>3266</v>
      </c>
      <c r="C3323" s="82" t="s">
        <v>5930</v>
      </c>
      <c r="D3323" s="82" t="s">
        <v>2583</v>
      </c>
      <c r="E3323" s="82" t="s">
        <v>5937</v>
      </c>
    </row>
    <row r="3324" spans="1:5" ht="13.5" customHeight="1">
      <c r="A3324" s="82" t="s">
        <v>4995</v>
      </c>
      <c r="B3324" s="82" t="s">
        <v>3266</v>
      </c>
      <c r="C3324" s="82" t="s">
        <v>5930</v>
      </c>
      <c r="D3324" s="82" t="s">
        <v>2560</v>
      </c>
      <c r="E3324" s="82" t="s">
        <v>5938</v>
      </c>
    </row>
    <row r="3325" spans="1:5" ht="13.5" customHeight="1">
      <c r="A3325" s="82" t="s">
        <v>4995</v>
      </c>
      <c r="B3325" s="82" t="s">
        <v>3266</v>
      </c>
      <c r="C3325" s="82" t="s">
        <v>5930</v>
      </c>
      <c r="D3325" s="82" t="s">
        <v>2562</v>
      </c>
      <c r="E3325" s="82" t="s">
        <v>5939</v>
      </c>
    </row>
    <row r="3326" spans="1:5" ht="13.5" customHeight="1">
      <c r="A3326" s="82" t="s">
        <v>4995</v>
      </c>
      <c r="B3326" s="82" t="s">
        <v>3266</v>
      </c>
      <c r="C3326" s="82" t="s">
        <v>5930</v>
      </c>
      <c r="D3326" s="82" t="s">
        <v>2564</v>
      </c>
      <c r="E3326" s="82" t="s">
        <v>5940</v>
      </c>
    </row>
    <row r="3327" spans="1:5" ht="13.5" customHeight="1">
      <c r="A3327" s="82" t="s">
        <v>4995</v>
      </c>
      <c r="B3327" s="82" t="s">
        <v>3266</v>
      </c>
      <c r="C3327" s="82" t="s">
        <v>5930</v>
      </c>
      <c r="D3327" s="82" t="s">
        <v>2566</v>
      </c>
      <c r="E3327" s="82" t="s">
        <v>5941</v>
      </c>
    </row>
    <row r="3328" spans="1:5" ht="13.5" customHeight="1">
      <c r="A3328" s="82" t="s">
        <v>4995</v>
      </c>
      <c r="B3328" s="82" t="s">
        <v>3266</v>
      </c>
      <c r="C3328" s="82" t="s">
        <v>5930</v>
      </c>
      <c r="D3328" s="82" t="s">
        <v>2572</v>
      </c>
      <c r="E3328" s="82" t="s">
        <v>5942</v>
      </c>
    </row>
    <row r="3329" spans="1:5" ht="13.5" customHeight="1">
      <c r="A3329" s="82" t="s">
        <v>4995</v>
      </c>
      <c r="B3329" s="82" t="s">
        <v>3266</v>
      </c>
      <c r="C3329" s="82" t="s">
        <v>5930</v>
      </c>
      <c r="D3329" s="82" t="s">
        <v>2568</v>
      </c>
      <c r="E3329" s="82" t="s">
        <v>5943</v>
      </c>
    </row>
    <row r="3330" spans="1:5" ht="13.5" customHeight="1">
      <c r="A3330" s="82" t="s">
        <v>4995</v>
      </c>
      <c r="B3330" s="82" t="s">
        <v>3266</v>
      </c>
      <c r="C3330" s="82" t="s">
        <v>5930</v>
      </c>
      <c r="D3330" s="82" t="s">
        <v>2574</v>
      </c>
      <c r="E3330" s="82" t="s">
        <v>5944</v>
      </c>
    </row>
    <row r="3331" spans="1:5" ht="13.5" customHeight="1">
      <c r="A3331" s="82" t="s">
        <v>4995</v>
      </c>
      <c r="B3331" s="82" t="s">
        <v>3266</v>
      </c>
      <c r="C3331" s="82" t="s">
        <v>5930</v>
      </c>
      <c r="D3331" s="82" t="s">
        <v>2570</v>
      </c>
      <c r="E3331" s="82" t="s">
        <v>5945</v>
      </c>
    </row>
    <row r="3332" spans="1:5" ht="13.5" customHeight="1">
      <c r="A3332" s="82" t="s">
        <v>4995</v>
      </c>
      <c r="B3332" s="82" t="s">
        <v>3263</v>
      </c>
      <c r="C3332" s="82" t="s">
        <v>5946</v>
      </c>
      <c r="D3332" s="82" t="s">
        <v>2667</v>
      </c>
      <c r="E3332" s="82" t="s">
        <v>5947</v>
      </c>
    </row>
    <row r="3333" spans="1:5" ht="13.5" customHeight="1">
      <c r="A3333" s="82" t="s">
        <v>4995</v>
      </c>
      <c r="B3333" s="82" t="s">
        <v>3266</v>
      </c>
      <c r="C3333" s="82" t="s">
        <v>5930</v>
      </c>
      <c r="D3333" s="82" t="s">
        <v>635</v>
      </c>
      <c r="E3333" s="82" t="s">
        <v>5948</v>
      </c>
    </row>
    <row r="3334" spans="1:5" ht="13.5" customHeight="1">
      <c r="A3334" s="82" t="s">
        <v>4995</v>
      </c>
      <c r="B3334" s="82" t="s">
        <v>3266</v>
      </c>
      <c r="C3334" s="82" t="s">
        <v>5930</v>
      </c>
      <c r="D3334" s="82" t="s">
        <v>2579</v>
      </c>
      <c r="E3334" s="82" t="s">
        <v>5949</v>
      </c>
    </row>
    <row r="3335" spans="1:5" ht="13.5" customHeight="1">
      <c r="A3335" s="82" t="s">
        <v>4995</v>
      </c>
      <c r="B3335" s="82" t="s">
        <v>3266</v>
      </c>
      <c r="C3335" s="82" t="s">
        <v>5930</v>
      </c>
      <c r="D3335" s="82" t="s">
        <v>2581</v>
      </c>
      <c r="E3335" s="82" t="s">
        <v>5950</v>
      </c>
    </row>
    <row r="3336" spans="1:5" ht="13.5" customHeight="1">
      <c r="A3336" s="82" t="s">
        <v>4995</v>
      </c>
      <c r="B3336" s="82" t="s">
        <v>3266</v>
      </c>
      <c r="C3336" s="82" t="s">
        <v>5930</v>
      </c>
      <c r="D3336" s="82" t="s">
        <v>2585</v>
      </c>
      <c r="E3336" s="82" t="s">
        <v>5951</v>
      </c>
    </row>
    <row r="3337" spans="1:5" ht="13.5" customHeight="1">
      <c r="A3337" s="82" t="s">
        <v>4995</v>
      </c>
      <c r="B3337" s="82" t="s">
        <v>3266</v>
      </c>
      <c r="C3337" s="82" t="s">
        <v>5952</v>
      </c>
      <c r="D3337" s="82" t="s">
        <v>2548</v>
      </c>
      <c r="E3337" s="82" t="s">
        <v>5953</v>
      </c>
    </row>
    <row r="3338" spans="1:5" ht="13.5" customHeight="1">
      <c r="A3338" s="82" t="s">
        <v>4995</v>
      </c>
      <c r="B3338" s="82" t="s">
        <v>3266</v>
      </c>
      <c r="C3338" s="82" t="s">
        <v>5952</v>
      </c>
      <c r="D3338" s="82" t="s">
        <v>2550</v>
      </c>
      <c r="E3338" s="82" t="s">
        <v>5954</v>
      </c>
    </row>
    <row r="3339" spans="1:5" ht="13.5" customHeight="1">
      <c r="A3339" s="82" t="s">
        <v>4995</v>
      </c>
      <c r="B3339" s="82" t="s">
        <v>3266</v>
      </c>
      <c r="C3339" s="82" t="s">
        <v>5952</v>
      </c>
      <c r="D3339" s="82" t="s">
        <v>2552</v>
      </c>
      <c r="E3339" s="82" t="s">
        <v>5955</v>
      </c>
    </row>
    <row r="3340" spans="1:5" ht="13.5" customHeight="1">
      <c r="A3340" s="82" t="s">
        <v>4995</v>
      </c>
      <c r="B3340" s="82" t="s">
        <v>3266</v>
      </c>
      <c r="C3340" s="82" t="s">
        <v>5952</v>
      </c>
      <c r="D3340" s="82" t="s">
        <v>2554</v>
      </c>
      <c r="E3340" s="82" t="s">
        <v>5956</v>
      </c>
    </row>
    <row r="3341" spans="1:5" ht="13.5" customHeight="1">
      <c r="A3341" s="82" t="s">
        <v>4995</v>
      </c>
      <c r="B3341" s="82" t="s">
        <v>3266</v>
      </c>
      <c r="C3341" s="82" t="s">
        <v>5952</v>
      </c>
      <c r="D3341" s="82" t="s">
        <v>2654</v>
      </c>
      <c r="E3341" s="82" t="s">
        <v>5957</v>
      </c>
    </row>
    <row r="3342" spans="1:5" ht="13.5" customHeight="1">
      <c r="A3342" s="82" t="s">
        <v>4995</v>
      </c>
      <c r="B3342" s="82" t="s">
        <v>3266</v>
      </c>
      <c r="C3342" s="82" t="s">
        <v>5952</v>
      </c>
      <c r="D3342" s="82" t="s">
        <v>2558</v>
      </c>
      <c r="E3342" s="82" t="s">
        <v>5958</v>
      </c>
    </row>
    <row r="3343" spans="1:5" ht="13.5" customHeight="1">
      <c r="A3343" s="82" t="s">
        <v>4995</v>
      </c>
      <c r="B3343" s="82" t="s">
        <v>3266</v>
      </c>
      <c r="C3343" s="82" t="s">
        <v>5952</v>
      </c>
      <c r="D3343" s="82" t="s">
        <v>2583</v>
      </c>
      <c r="E3343" s="82" t="s">
        <v>5959</v>
      </c>
    </row>
    <row r="3344" spans="1:5" ht="13.5" customHeight="1">
      <c r="A3344" s="82" t="s">
        <v>4995</v>
      </c>
      <c r="B3344" s="82" t="s">
        <v>3266</v>
      </c>
      <c r="C3344" s="82" t="s">
        <v>5952</v>
      </c>
      <c r="D3344" s="82" t="s">
        <v>2560</v>
      </c>
      <c r="E3344" s="82" t="s">
        <v>5960</v>
      </c>
    </row>
    <row r="3345" spans="1:5" ht="13.5" customHeight="1">
      <c r="A3345" s="82" t="s">
        <v>4995</v>
      </c>
      <c r="B3345" s="82" t="s">
        <v>3266</v>
      </c>
      <c r="C3345" s="82" t="s">
        <v>5952</v>
      </c>
      <c r="D3345" s="82" t="s">
        <v>2562</v>
      </c>
      <c r="E3345" s="82" t="s">
        <v>5961</v>
      </c>
    </row>
    <row r="3346" spans="1:5" ht="13.5" customHeight="1">
      <c r="A3346" s="82" t="s">
        <v>4995</v>
      </c>
      <c r="B3346" s="82" t="s">
        <v>3266</v>
      </c>
      <c r="C3346" s="82" t="s">
        <v>5952</v>
      </c>
      <c r="D3346" s="82" t="s">
        <v>2564</v>
      </c>
      <c r="E3346" s="82" t="s">
        <v>5962</v>
      </c>
    </row>
    <row r="3347" spans="1:5" ht="13.5" customHeight="1">
      <c r="A3347" s="82" t="s">
        <v>4995</v>
      </c>
      <c r="B3347" s="82" t="s">
        <v>3266</v>
      </c>
      <c r="C3347" s="82" t="s">
        <v>5952</v>
      </c>
      <c r="D3347" s="82" t="s">
        <v>2566</v>
      </c>
      <c r="E3347" s="82" t="s">
        <v>5963</v>
      </c>
    </row>
    <row r="3348" spans="1:5" ht="13.5" customHeight="1">
      <c r="A3348" s="82" t="s">
        <v>4995</v>
      </c>
      <c r="B3348" s="82" t="s">
        <v>3266</v>
      </c>
      <c r="C3348" s="82" t="s">
        <v>5952</v>
      </c>
      <c r="D3348" s="82" t="s">
        <v>2572</v>
      </c>
      <c r="E3348" s="82" t="s">
        <v>5964</v>
      </c>
    </row>
    <row r="3349" spans="1:5" ht="13.5" customHeight="1">
      <c r="A3349" s="82" t="s">
        <v>4995</v>
      </c>
      <c r="B3349" s="82" t="s">
        <v>3266</v>
      </c>
      <c r="C3349" s="82" t="s">
        <v>5952</v>
      </c>
      <c r="D3349" s="82" t="s">
        <v>2568</v>
      </c>
      <c r="E3349" s="82" t="s">
        <v>5965</v>
      </c>
    </row>
    <row r="3350" spans="1:5" ht="13.5" customHeight="1">
      <c r="A3350" s="82" t="s">
        <v>4995</v>
      </c>
      <c r="B3350" s="82" t="s">
        <v>3266</v>
      </c>
      <c r="C3350" s="82" t="s">
        <v>5952</v>
      </c>
      <c r="D3350" s="82" t="s">
        <v>2574</v>
      </c>
      <c r="E3350" s="82" t="s">
        <v>5966</v>
      </c>
    </row>
    <row r="3351" spans="1:5" ht="13.5" customHeight="1">
      <c r="A3351" s="82" t="s">
        <v>4995</v>
      </c>
      <c r="B3351" s="82" t="s">
        <v>3266</v>
      </c>
      <c r="C3351" s="82" t="s">
        <v>5952</v>
      </c>
      <c r="D3351" s="82" t="s">
        <v>2570</v>
      </c>
      <c r="E3351" s="82" t="s">
        <v>5967</v>
      </c>
    </row>
    <row r="3352" spans="1:5" ht="13.5" customHeight="1">
      <c r="A3352" s="82" t="s">
        <v>4995</v>
      </c>
      <c r="B3352" s="82" t="s">
        <v>3266</v>
      </c>
      <c r="C3352" s="82" t="s">
        <v>5952</v>
      </c>
      <c r="D3352" s="82" t="s">
        <v>2576</v>
      </c>
      <c r="E3352" s="82" t="s">
        <v>5968</v>
      </c>
    </row>
    <row r="3353" spans="1:5" ht="13.5" customHeight="1">
      <c r="A3353" s="82" t="s">
        <v>4995</v>
      </c>
      <c r="B3353" s="82" t="s">
        <v>3266</v>
      </c>
      <c r="C3353" s="82" t="s">
        <v>5952</v>
      </c>
      <c r="D3353" s="82" t="s">
        <v>635</v>
      </c>
      <c r="E3353" s="82" t="s">
        <v>5969</v>
      </c>
    </row>
    <row r="3354" spans="1:5" ht="13.5" customHeight="1">
      <c r="A3354" s="82" t="s">
        <v>4995</v>
      </c>
      <c r="B3354" s="82" t="s">
        <v>3266</v>
      </c>
      <c r="C3354" s="82" t="s">
        <v>5952</v>
      </c>
      <c r="D3354" s="82" t="s">
        <v>2579</v>
      </c>
      <c r="E3354" s="82" t="s">
        <v>5970</v>
      </c>
    </row>
    <row r="3355" spans="1:5" ht="13.5" customHeight="1">
      <c r="A3355" s="82" t="s">
        <v>4995</v>
      </c>
      <c r="B3355" s="82" t="s">
        <v>3266</v>
      </c>
      <c r="C3355" s="82" t="s">
        <v>5952</v>
      </c>
      <c r="D3355" s="82" t="s">
        <v>2581</v>
      </c>
      <c r="E3355" s="82" t="s">
        <v>5971</v>
      </c>
    </row>
    <row r="3356" spans="1:5" ht="13.5" customHeight="1">
      <c r="A3356" s="82" t="s">
        <v>4995</v>
      </c>
      <c r="B3356" s="82" t="s">
        <v>3266</v>
      </c>
      <c r="C3356" s="82" t="s">
        <v>5952</v>
      </c>
      <c r="D3356" s="82" t="s">
        <v>2585</v>
      </c>
      <c r="E3356" s="82" t="s">
        <v>5972</v>
      </c>
    </row>
    <row r="3357" spans="1:5" ht="13.5" customHeight="1">
      <c r="A3357" s="82" t="s">
        <v>4995</v>
      </c>
      <c r="B3357" s="82" t="s">
        <v>3266</v>
      </c>
      <c r="C3357" s="82" t="s">
        <v>5973</v>
      </c>
      <c r="D3357" s="82" t="s">
        <v>2548</v>
      </c>
      <c r="E3357" s="82" t="s">
        <v>5974</v>
      </c>
    </row>
    <row r="3358" spans="1:5" ht="13.5" customHeight="1">
      <c r="A3358" s="82" t="s">
        <v>4995</v>
      </c>
      <c r="B3358" s="82" t="s">
        <v>3266</v>
      </c>
      <c r="C3358" s="82" t="s">
        <v>5973</v>
      </c>
      <c r="D3358" s="82" t="s">
        <v>2550</v>
      </c>
      <c r="E3358" s="82" t="s">
        <v>5975</v>
      </c>
    </row>
    <row r="3359" spans="1:5" ht="13.5" customHeight="1">
      <c r="A3359" s="82" t="s">
        <v>4995</v>
      </c>
      <c r="B3359" s="82" t="s">
        <v>3266</v>
      </c>
      <c r="C3359" s="82" t="s">
        <v>5973</v>
      </c>
      <c r="D3359" s="82" t="s">
        <v>2552</v>
      </c>
      <c r="E3359" s="82" t="s">
        <v>5976</v>
      </c>
    </row>
    <row r="3360" spans="1:5" ht="13.5" customHeight="1">
      <c r="A3360" s="82" t="s">
        <v>4995</v>
      </c>
      <c r="B3360" s="82" t="s">
        <v>3266</v>
      </c>
      <c r="C3360" s="82" t="s">
        <v>5973</v>
      </c>
      <c r="D3360" s="82" t="s">
        <v>2554</v>
      </c>
      <c r="E3360" s="82" t="s">
        <v>5977</v>
      </c>
    </row>
    <row r="3361" spans="1:5" ht="13.5" customHeight="1">
      <c r="A3361" s="82" t="s">
        <v>4995</v>
      </c>
      <c r="B3361" s="82" t="s">
        <v>3266</v>
      </c>
      <c r="C3361" s="82" t="s">
        <v>5973</v>
      </c>
      <c r="D3361" s="82" t="s">
        <v>2654</v>
      </c>
      <c r="E3361" s="82" t="s">
        <v>5978</v>
      </c>
    </row>
    <row r="3362" spans="1:5" ht="13.5" customHeight="1">
      <c r="A3362" s="82" t="s">
        <v>4995</v>
      </c>
      <c r="B3362" s="82" t="s">
        <v>3266</v>
      </c>
      <c r="C3362" s="82" t="s">
        <v>5973</v>
      </c>
      <c r="D3362" s="82" t="s">
        <v>2558</v>
      </c>
      <c r="E3362" s="82" t="s">
        <v>5979</v>
      </c>
    </row>
    <row r="3363" spans="1:5" ht="13.5" customHeight="1">
      <c r="A3363" s="82" t="s">
        <v>4995</v>
      </c>
      <c r="B3363" s="82" t="s">
        <v>3266</v>
      </c>
      <c r="C3363" s="82" t="s">
        <v>5973</v>
      </c>
      <c r="D3363" s="82" t="s">
        <v>2583</v>
      </c>
      <c r="E3363" s="82" t="s">
        <v>5980</v>
      </c>
    </row>
    <row r="3364" spans="1:5" ht="13.5" customHeight="1">
      <c r="A3364" s="82" t="s">
        <v>4995</v>
      </c>
      <c r="B3364" s="82" t="s">
        <v>3266</v>
      </c>
      <c r="C3364" s="82" t="s">
        <v>5973</v>
      </c>
      <c r="D3364" s="82" t="s">
        <v>2560</v>
      </c>
      <c r="E3364" s="82" t="s">
        <v>5981</v>
      </c>
    </row>
    <row r="3365" spans="1:5" ht="13.5" customHeight="1">
      <c r="A3365" s="82" t="s">
        <v>4995</v>
      </c>
      <c r="B3365" s="82" t="s">
        <v>3266</v>
      </c>
      <c r="C3365" s="82" t="s">
        <v>5973</v>
      </c>
      <c r="D3365" s="82" t="s">
        <v>2562</v>
      </c>
      <c r="E3365" s="82" t="s">
        <v>5982</v>
      </c>
    </row>
    <row r="3366" spans="1:5" ht="13.5" customHeight="1">
      <c r="A3366" s="82" t="s">
        <v>4995</v>
      </c>
      <c r="B3366" s="82" t="s">
        <v>3266</v>
      </c>
      <c r="C3366" s="82" t="s">
        <v>5973</v>
      </c>
      <c r="D3366" s="82" t="s">
        <v>2564</v>
      </c>
      <c r="E3366" s="82" t="s">
        <v>5983</v>
      </c>
    </row>
    <row r="3367" spans="1:5" ht="13.5" customHeight="1">
      <c r="A3367" s="82" t="s">
        <v>4995</v>
      </c>
      <c r="B3367" s="82" t="s">
        <v>3266</v>
      </c>
      <c r="C3367" s="82" t="s">
        <v>5973</v>
      </c>
      <c r="D3367" s="82" t="s">
        <v>2566</v>
      </c>
      <c r="E3367" s="82" t="s">
        <v>5984</v>
      </c>
    </row>
    <row r="3368" spans="1:5" ht="13.5" customHeight="1">
      <c r="A3368" s="82" t="s">
        <v>4995</v>
      </c>
      <c r="B3368" s="82" t="s">
        <v>3266</v>
      </c>
      <c r="C3368" s="82" t="s">
        <v>5973</v>
      </c>
      <c r="D3368" s="82" t="s">
        <v>2572</v>
      </c>
      <c r="E3368" s="82" t="s">
        <v>5985</v>
      </c>
    </row>
    <row r="3369" spans="1:5" ht="13.5" customHeight="1">
      <c r="A3369" s="82" t="s">
        <v>4995</v>
      </c>
      <c r="B3369" s="82" t="s">
        <v>3266</v>
      </c>
      <c r="C3369" s="82" t="s">
        <v>5973</v>
      </c>
      <c r="D3369" s="82" t="s">
        <v>2568</v>
      </c>
      <c r="E3369" s="82" t="s">
        <v>5986</v>
      </c>
    </row>
    <row r="3370" spans="1:5" ht="13.5" customHeight="1">
      <c r="A3370" s="82" t="s">
        <v>4995</v>
      </c>
      <c r="B3370" s="82" t="s">
        <v>3266</v>
      </c>
      <c r="C3370" s="82" t="s">
        <v>5973</v>
      </c>
      <c r="D3370" s="82" t="s">
        <v>2574</v>
      </c>
      <c r="E3370" s="82" t="s">
        <v>5987</v>
      </c>
    </row>
    <row r="3371" spans="1:5" ht="13.5" customHeight="1">
      <c r="A3371" s="82" t="s">
        <v>4995</v>
      </c>
      <c r="B3371" s="82" t="s">
        <v>3266</v>
      </c>
      <c r="C3371" s="82" t="s">
        <v>5973</v>
      </c>
      <c r="D3371" s="82" t="s">
        <v>2570</v>
      </c>
      <c r="E3371" s="82" t="s">
        <v>5988</v>
      </c>
    </row>
    <row r="3372" spans="1:5" ht="13.5" customHeight="1">
      <c r="A3372" s="82" t="s">
        <v>4995</v>
      </c>
      <c r="B3372" s="82" t="s">
        <v>3266</v>
      </c>
      <c r="C3372" s="82" t="s">
        <v>5973</v>
      </c>
      <c r="D3372" s="82" t="s">
        <v>2576</v>
      </c>
      <c r="E3372" s="82" t="s">
        <v>5989</v>
      </c>
    </row>
    <row r="3373" spans="1:5" ht="13.5" customHeight="1">
      <c r="A3373" s="82" t="s">
        <v>4995</v>
      </c>
      <c r="B3373" s="82" t="s">
        <v>3266</v>
      </c>
      <c r="C3373" s="82" t="s">
        <v>5973</v>
      </c>
      <c r="D3373" s="82" t="s">
        <v>635</v>
      </c>
      <c r="E3373" s="82" t="s">
        <v>5990</v>
      </c>
    </row>
    <row r="3374" spans="1:5" ht="13.5" customHeight="1">
      <c r="A3374" s="82" t="s">
        <v>4995</v>
      </c>
      <c r="B3374" s="82" t="s">
        <v>3266</v>
      </c>
      <c r="C3374" s="82" t="s">
        <v>5973</v>
      </c>
      <c r="D3374" s="82" t="s">
        <v>2579</v>
      </c>
      <c r="E3374" s="82" t="s">
        <v>5991</v>
      </c>
    </row>
    <row r="3375" spans="1:5" ht="13.5" customHeight="1">
      <c r="A3375" s="82" t="s">
        <v>4995</v>
      </c>
      <c r="B3375" s="82" t="s">
        <v>3266</v>
      </c>
      <c r="C3375" s="82" t="s">
        <v>5973</v>
      </c>
      <c r="D3375" s="82" t="s">
        <v>2581</v>
      </c>
      <c r="E3375" s="82" t="s">
        <v>5992</v>
      </c>
    </row>
    <row r="3376" spans="1:5" ht="13.5" customHeight="1">
      <c r="A3376" s="82" t="s">
        <v>4995</v>
      </c>
      <c r="B3376" s="82" t="s">
        <v>3266</v>
      </c>
      <c r="C3376" s="82" t="s">
        <v>5973</v>
      </c>
      <c r="D3376" s="82" t="s">
        <v>2585</v>
      </c>
      <c r="E3376" s="82" t="s">
        <v>5993</v>
      </c>
    </row>
    <row r="3377" spans="1:5" ht="13.5" customHeight="1">
      <c r="A3377" s="82" t="s">
        <v>4995</v>
      </c>
      <c r="B3377" s="82" t="s">
        <v>3266</v>
      </c>
      <c r="C3377" s="82" t="s">
        <v>635</v>
      </c>
      <c r="D3377" s="82" t="s">
        <v>635</v>
      </c>
      <c r="E3377" s="82" t="s">
        <v>5994</v>
      </c>
    </row>
    <row r="3378" spans="1:5" ht="13.5" customHeight="1">
      <c r="A3378" s="82" t="s">
        <v>4995</v>
      </c>
      <c r="B3378" s="82" t="s">
        <v>3266</v>
      </c>
      <c r="C3378" s="82" t="s">
        <v>5995</v>
      </c>
      <c r="D3378" s="82" t="s">
        <v>2548</v>
      </c>
      <c r="E3378" s="82" t="s">
        <v>5996</v>
      </c>
    </row>
    <row r="3379" spans="1:5" ht="13.5" customHeight="1">
      <c r="A3379" s="82" t="s">
        <v>4995</v>
      </c>
      <c r="B3379" s="82" t="s">
        <v>3266</v>
      </c>
      <c r="C3379" s="82" t="s">
        <v>5995</v>
      </c>
      <c r="D3379" s="82" t="s">
        <v>2550</v>
      </c>
      <c r="E3379" s="82" t="s">
        <v>5997</v>
      </c>
    </row>
    <row r="3380" spans="1:5" ht="13.5" customHeight="1">
      <c r="A3380" s="82" t="s">
        <v>4995</v>
      </c>
      <c r="B3380" s="82" t="s">
        <v>3266</v>
      </c>
      <c r="C3380" s="82" t="s">
        <v>5995</v>
      </c>
      <c r="D3380" s="82" t="s">
        <v>2552</v>
      </c>
      <c r="E3380" s="82" t="s">
        <v>5998</v>
      </c>
    </row>
    <row r="3381" spans="1:5" ht="13.5" customHeight="1">
      <c r="A3381" s="82" t="s">
        <v>4995</v>
      </c>
      <c r="B3381" s="82" t="s">
        <v>3266</v>
      </c>
      <c r="C3381" s="82" t="s">
        <v>5995</v>
      </c>
      <c r="D3381" s="82" t="s">
        <v>2554</v>
      </c>
      <c r="E3381" s="82" t="s">
        <v>5999</v>
      </c>
    </row>
    <row r="3382" spans="1:5" ht="13.5" customHeight="1">
      <c r="A3382" s="82" t="s">
        <v>4995</v>
      </c>
      <c r="B3382" s="82" t="s">
        <v>3266</v>
      </c>
      <c r="C3382" s="82" t="s">
        <v>5995</v>
      </c>
      <c r="D3382" s="82" t="s">
        <v>2654</v>
      </c>
      <c r="E3382" s="82" t="s">
        <v>6000</v>
      </c>
    </row>
    <row r="3383" spans="1:5" ht="13.5" customHeight="1">
      <c r="A3383" s="82" t="s">
        <v>4995</v>
      </c>
      <c r="B3383" s="82" t="s">
        <v>3266</v>
      </c>
      <c r="C3383" s="82" t="s">
        <v>5995</v>
      </c>
      <c r="D3383" s="82" t="s">
        <v>2558</v>
      </c>
      <c r="E3383" s="82" t="s">
        <v>6001</v>
      </c>
    </row>
    <row r="3384" spans="1:5" ht="13.5" customHeight="1">
      <c r="A3384" s="82" t="s">
        <v>4995</v>
      </c>
      <c r="B3384" s="82" t="s">
        <v>3266</v>
      </c>
      <c r="C3384" s="82" t="s">
        <v>5995</v>
      </c>
      <c r="D3384" s="82" t="s">
        <v>2583</v>
      </c>
      <c r="E3384" s="82" t="s">
        <v>6002</v>
      </c>
    </row>
    <row r="3385" spans="1:5" ht="13.5" customHeight="1">
      <c r="A3385" s="82" t="s">
        <v>4995</v>
      </c>
      <c r="B3385" s="82" t="s">
        <v>3266</v>
      </c>
      <c r="C3385" s="82" t="s">
        <v>5995</v>
      </c>
      <c r="D3385" s="82" t="s">
        <v>2560</v>
      </c>
      <c r="E3385" s="82" t="s">
        <v>6003</v>
      </c>
    </row>
    <row r="3386" spans="1:5" ht="13.5" customHeight="1">
      <c r="A3386" s="82" t="s">
        <v>4995</v>
      </c>
      <c r="B3386" s="82" t="s">
        <v>3266</v>
      </c>
      <c r="C3386" s="82" t="s">
        <v>5995</v>
      </c>
      <c r="D3386" s="82" t="s">
        <v>2562</v>
      </c>
      <c r="E3386" s="82" t="s">
        <v>6004</v>
      </c>
    </row>
    <row r="3387" spans="1:5" ht="13.5" customHeight="1">
      <c r="A3387" s="82" t="s">
        <v>4995</v>
      </c>
      <c r="B3387" s="82" t="s">
        <v>3266</v>
      </c>
      <c r="C3387" s="82" t="s">
        <v>5995</v>
      </c>
      <c r="D3387" s="82" t="s">
        <v>2564</v>
      </c>
      <c r="E3387" s="82" t="s">
        <v>6005</v>
      </c>
    </row>
    <row r="3388" spans="1:5" ht="13.5" customHeight="1">
      <c r="A3388" s="82" t="s">
        <v>4995</v>
      </c>
      <c r="B3388" s="82" t="s">
        <v>3266</v>
      </c>
      <c r="C3388" s="82" t="s">
        <v>5995</v>
      </c>
      <c r="D3388" s="82" t="s">
        <v>2566</v>
      </c>
      <c r="E3388" s="82" t="s">
        <v>6006</v>
      </c>
    </row>
    <row r="3389" spans="1:5" ht="13.5" customHeight="1">
      <c r="A3389" s="82" t="s">
        <v>4995</v>
      </c>
      <c r="B3389" s="82" t="s">
        <v>3266</v>
      </c>
      <c r="C3389" s="82" t="s">
        <v>5995</v>
      </c>
      <c r="D3389" s="82" t="s">
        <v>2572</v>
      </c>
      <c r="E3389" s="82" t="s">
        <v>6007</v>
      </c>
    </row>
    <row r="3390" spans="1:5" ht="13.5" customHeight="1">
      <c r="A3390" s="82" t="s">
        <v>4995</v>
      </c>
      <c r="B3390" s="82" t="s">
        <v>3266</v>
      </c>
      <c r="C3390" s="82" t="s">
        <v>5995</v>
      </c>
      <c r="D3390" s="82" t="s">
        <v>2568</v>
      </c>
      <c r="E3390" s="82" t="s">
        <v>6008</v>
      </c>
    </row>
    <row r="3391" spans="1:5" ht="13.5" customHeight="1">
      <c r="A3391" s="82" t="s">
        <v>4995</v>
      </c>
      <c r="B3391" s="82" t="s">
        <v>3266</v>
      </c>
      <c r="C3391" s="82" t="s">
        <v>5995</v>
      </c>
      <c r="D3391" s="82" t="s">
        <v>2574</v>
      </c>
      <c r="E3391" s="82" t="s">
        <v>6009</v>
      </c>
    </row>
    <row r="3392" spans="1:5" ht="13.5" customHeight="1">
      <c r="A3392" s="82" t="s">
        <v>4995</v>
      </c>
      <c r="B3392" s="82" t="s">
        <v>3266</v>
      </c>
      <c r="C3392" s="82" t="s">
        <v>5995</v>
      </c>
      <c r="D3392" s="82" t="s">
        <v>2570</v>
      </c>
      <c r="E3392" s="82" t="s">
        <v>6010</v>
      </c>
    </row>
    <row r="3393" spans="1:5" ht="13.5" customHeight="1">
      <c r="A3393" s="82" t="s">
        <v>4995</v>
      </c>
      <c r="B3393" s="82" t="s">
        <v>3266</v>
      </c>
      <c r="C3393" s="82" t="s">
        <v>5995</v>
      </c>
      <c r="D3393" s="82" t="s">
        <v>2576</v>
      </c>
      <c r="E3393" s="82" t="s">
        <v>6011</v>
      </c>
    </row>
    <row r="3394" spans="1:5" ht="13.5" customHeight="1">
      <c r="A3394" s="82" t="s">
        <v>4995</v>
      </c>
      <c r="B3394" s="82" t="s">
        <v>3266</v>
      </c>
      <c r="C3394" s="82" t="s">
        <v>5995</v>
      </c>
      <c r="D3394" s="82" t="s">
        <v>635</v>
      </c>
      <c r="E3394" s="82" t="s">
        <v>6012</v>
      </c>
    </row>
    <row r="3395" spans="1:5" ht="13.5" customHeight="1">
      <c r="A3395" s="82" t="s">
        <v>4995</v>
      </c>
      <c r="B3395" s="82" t="s">
        <v>3266</v>
      </c>
      <c r="C3395" s="82" t="s">
        <v>5995</v>
      </c>
      <c r="D3395" s="82" t="s">
        <v>2579</v>
      </c>
      <c r="E3395" s="82" t="s">
        <v>6013</v>
      </c>
    </row>
    <row r="3396" spans="1:5" ht="13.5" customHeight="1">
      <c r="A3396" s="82" t="s">
        <v>4995</v>
      </c>
      <c r="B3396" s="82" t="s">
        <v>3266</v>
      </c>
      <c r="C3396" s="82" t="s">
        <v>5995</v>
      </c>
      <c r="D3396" s="82" t="s">
        <v>2581</v>
      </c>
      <c r="E3396" s="82" t="s">
        <v>6014</v>
      </c>
    </row>
    <row r="3397" spans="1:5" ht="13.5" customHeight="1">
      <c r="A3397" s="82" t="s">
        <v>4995</v>
      </c>
      <c r="B3397" s="82" t="s">
        <v>3266</v>
      </c>
      <c r="C3397" s="82" t="s">
        <v>5995</v>
      </c>
      <c r="D3397" s="82" t="s">
        <v>2585</v>
      </c>
      <c r="E3397" s="82" t="s">
        <v>6015</v>
      </c>
    </row>
    <row r="3398" spans="1:5" ht="13.5" customHeight="1">
      <c r="A3398" s="82" t="s">
        <v>4995</v>
      </c>
      <c r="B3398" s="82" t="s">
        <v>3266</v>
      </c>
      <c r="C3398" s="82" t="s">
        <v>5995</v>
      </c>
      <c r="D3398" s="82" t="s">
        <v>635</v>
      </c>
      <c r="E3398" s="82" t="s">
        <v>6012</v>
      </c>
    </row>
    <row r="3399" spans="1:5" ht="13.5" customHeight="1">
      <c r="A3399" s="82" t="s">
        <v>4995</v>
      </c>
      <c r="B3399" s="90" t="s">
        <v>6016</v>
      </c>
      <c r="C3399" s="90" t="s">
        <v>6017</v>
      </c>
      <c r="D3399" s="82" t="s">
        <v>2548</v>
      </c>
      <c r="E3399" s="82" t="s">
        <v>6018</v>
      </c>
    </row>
    <row r="3400" spans="1:5" ht="13.5" customHeight="1">
      <c r="A3400" s="82" t="s">
        <v>4995</v>
      </c>
      <c r="B3400" s="90" t="s">
        <v>6016</v>
      </c>
      <c r="C3400" s="90" t="s">
        <v>6017</v>
      </c>
      <c r="D3400" s="82" t="s">
        <v>2550</v>
      </c>
      <c r="E3400" s="82" t="s">
        <v>6019</v>
      </c>
    </row>
    <row r="3401" spans="1:5" ht="13.5" customHeight="1">
      <c r="A3401" s="82" t="s">
        <v>4995</v>
      </c>
      <c r="B3401" s="90" t="s">
        <v>6016</v>
      </c>
      <c r="C3401" s="90" t="s">
        <v>6017</v>
      </c>
      <c r="D3401" s="82" t="s">
        <v>2552</v>
      </c>
      <c r="E3401" s="82" t="s">
        <v>6020</v>
      </c>
    </row>
    <row r="3402" spans="1:5" ht="13.5" customHeight="1">
      <c r="A3402" s="82" t="s">
        <v>4995</v>
      </c>
      <c r="B3402" s="90" t="s">
        <v>6016</v>
      </c>
      <c r="C3402" s="90" t="s">
        <v>6017</v>
      </c>
      <c r="D3402" s="82" t="s">
        <v>2554</v>
      </c>
      <c r="E3402" s="82" t="s">
        <v>6021</v>
      </c>
    </row>
    <row r="3403" spans="1:5" ht="13.5" customHeight="1">
      <c r="A3403" s="82" t="s">
        <v>4995</v>
      </c>
      <c r="B3403" s="90" t="s">
        <v>6016</v>
      </c>
      <c r="C3403" s="90" t="s">
        <v>6017</v>
      </c>
      <c r="D3403" s="82" t="s">
        <v>2654</v>
      </c>
      <c r="E3403" s="82" t="s">
        <v>6022</v>
      </c>
    </row>
    <row r="3404" spans="1:5" ht="13.5" customHeight="1">
      <c r="A3404" s="82" t="s">
        <v>4995</v>
      </c>
      <c r="B3404" s="90" t="s">
        <v>6016</v>
      </c>
      <c r="C3404" s="90" t="s">
        <v>6017</v>
      </c>
      <c r="D3404" s="82" t="s">
        <v>2574</v>
      </c>
      <c r="E3404" s="82" t="s">
        <v>6023</v>
      </c>
    </row>
    <row r="3405" spans="1:5" ht="13.5" customHeight="1">
      <c r="A3405" s="82" t="s">
        <v>4995</v>
      </c>
      <c r="B3405" s="90" t="s">
        <v>6016</v>
      </c>
      <c r="C3405" s="90" t="s">
        <v>6017</v>
      </c>
      <c r="D3405" s="82" t="s">
        <v>2568</v>
      </c>
      <c r="E3405" s="82" t="s">
        <v>6024</v>
      </c>
    </row>
    <row r="3406" spans="1:5" ht="13.5" customHeight="1">
      <c r="A3406" s="82" t="s">
        <v>4995</v>
      </c>
      <c r="B3406" s="90" t="s">
        <v>6016</v>
      </c>
      <c r="C3406" s="90" t="s">
        <v>6017</v>
      </c>
      <c r="D3406" s="82" t="s">
        <v>2576</v>
      </c>
      <c r="E3406" s="82" t="s">
        <v>6025</v>
      </c>
    </row>
    <row r="3407" spans="1:5" ht="13.5" customHeight="1">
      <c r="A3407" s="82" t="s">
        <v>4995</v>
      </c>
      <c r="B3407" s="90" t="s">
        <v>6016</v>
      </c>
      <c r="C3407" s="90" t="s">
        <v>6017</v>
      </c>
      <c r="D3407" s="82" t="s">
        <v>635</v>
      </c>
      <c r="E3407" s="82" t="s">
        <v>6026</v>
      </c>
    </row>
    <row r="3408" spans="1:5" ht="13.5" customHeight="1">
      <c r="A3408" s="82" t="s">
        <v>4995</v>
      </c>
      <c r="B3408" s="90" t="s">
        <v>6016</v>
      </c>
      <c r="C3408" s="90" t="s">
        <v>6017</v>
      </c>
      <c r="D3408" s="82" t="s">
        <v>2579</v>
      </c>
      <c r="E3408" s="82" t="s">
        <v>6027</v>
      </c>
    </row>
    <row r="3409" spans="1:5" ht="13.5" customHeight="1">
      <c r="A3409" s="82" t="s">
        <v>4995</v>
      </c>
      <c r="B3409" s="90" t="s">
        <v>6016</v>
      </c>
      <c r="C3409" s="90" t="s">
        <v>6017</v>
      </c>
      <c r="D3409" s="82" t="s">
        <v>2572</v>
      </c>
      <c r="E3409" s="82" t="s">
        <v>6028</v>
      </c>
    </row>
    <row r="3410" spans="1:5" ht="13.5" customHeight="1">
      <c r="A3410" s="82" t="s">
        <v>4995</v>
      </c>
      <c r="B3410" s="90" t="s">
        <v>6016</v>
      </c>
      <c r="C3410" s="90" t="s">
        <v>6017</v>
      </c>
      <c r="D3410" s="82" t="s">
        <v>2581</v>
      </c>
      <c r="E3410" s="82" t="s">
        <v>6029</v>
      </c>
    </row>
    <row r="3411" spans="1:5" ht="13.5" customHeight="1">
      <c r="A3411" s="82" t="s">
        <v>4995</v>
      </c>
      <c r="B3411" s="90" t="s">
        <v>6016</v>
      </c>
      <c r="C3411" s="90" t="s">
        <v>6017</v>
      </c>
      <c r="D3411" s="82" t="s">
        <v>3476</v>
      </c>
      <c r="E3411" s="82" t="s">
        <v>6030</v>
      </c>
    </row>
    <row r="3412" spans="1:5" ht="13.5" customHeight="1">
      <c r="A3412" s="82" t="s">
        <v>4995</v>
      </c>
      <c r="B3412" s="90" t="s">
        <v>6016</v>
      </c>
      <c r="C3412" s="90" t="s">
        <v>6017</v>
      </c>
      <c r="D3412" s="82" t="s">
        <v>2585</v>
      </c>
      <c r="E3412" s="82" t="s">
        <v>6031</v>
      </c>
    </row>
    <row r="3413" spans="1:5" ht="13.5" customHeight="1">
      <c r="A3413" s="82" t="s">
        <v>4995</v>
      </c>
      <c r="B3413" s="90" t="s">
        <v>6016</v>
      </c>
      <c r="C3413" s="90" t="s">
        <v>6032</v>
      </c>
      <c r="D3413" s="82" t="s">
        <v>2548</v>
      </c>
      <c r="E3413" s="82" t="s">
        <v>6033</v>
      </c>
    </row>
    <row r="3414" spans="1:5" ht="13.5" customHeight="1">
      <c r="A3414" s="82" t="s">
        <v>4995</v>
      </c>
      <c r="B3414" s="90" t="s">
        <v>6016</v>
      </c>
      <c r="C3414" s="90" t="s">
        <v>6032</v>
      </c>
      <c r="D3414" s="82" t="s">
        <v>2550</v>
      </c>
      <c r="E3414" s="82" t="s">
        <v>6034</v>
      </c>
    </row>
    <row r="3415" spans="1:5" ht="13.5" customHeight="1">
      <c r="A3415" s="82" t="s">
        <v>4995</v>
      </c>
      <c r="B3415" s="90" t="s">
        <v>6016</v>
      </c>
      <c r="C3415" s="90" t="s">
        <v>6032</v>
      </c>
      <c r="D3415" s="82" t="s">
        <v>2654</v>
      </c>
      <c r="E3415" s="82" t="s">
        <v>6035</v>
      </c>
    </row>
    <row r="3416" spans="1:5" ht="13.5" customHeight="1">
      <c r="A3416" s="82" t="s">
        <v>4995</v>
      </c>
      <c r="B3416" s="90" t="s">
        <v>6016</v>
      </c>
      <c r="C3416" s="90" t="s">
        <v>6032</v>
      </c>
      <c r="D3416" s="82" t="s">
        <v>2552</v>
      </c>
      <c r="E3416" s="82" t="s">
        <v>6036</v>
      </c>
    </row>
    <row r="3417" spans="1:5" ht="13.5" customHeight="1">
      <c r="A3417" s="82" t="s">
        <v>4995</v>
      </c>
      <c r="B3417" s="90" t="s">
        <v>6016</v>
      </c>
      <c r="C3417" s="90" t="s">
        <v>6032</v>
      </c>
      <c r="D3417" s="82" t="s">
        <v>2554</v>
      </c>
      <c r="E3417" s="82" t="s">
        <v>6037</v>
      </c>
    </row>
    <row r="3418" spans="1:5" ht="13.5" customHeight="1">
      <c r="A3418" s="82" t="s">
        <v>4995</v>
      </c>
      <c r="B3418" s="90" t="s">
        <v>6016</v>
      </c>
      <c r="C3418" s="90" t="s">
        <v>6032</v>
      </c>
      <c r="D3418" s="82" t="s">
        <v>2560</v>
      </c>
      <c r="E3418" s="82" t="s">
        <v>6038</v>
      </c>
    </row>
    <row r="3419" spans="1:5" ht="13.5" customHeight="1">
      <c r="A3419" s="82" t="s">
        <v>4995</v>
      </c>
      <c r="B3419" s="90" t="s">
        <v>6016</v>
      </c>
      <c r="C3419" s="90" t="s">
        <v>6032</v>
      </c>
      <c r="D3419" s="82" t="s">
        <v>2562</v>
      </c>
      <c r="E3419" s="82" t="s">
        <v>6039</v>
      </c>
    </row>
    <row r="3420" spans="1:5" ht="13.5" customHeight="1">
      <c r="A3420" s="82" t="s">
        <v>4995</v>
      </c>
      <c r="B3420" s="90" t="s">
        <v>6016</v>
      </c>
      <c r="C3420" s="90" t="s">
        <v>6032</v>
      </c>
      <c r="D3420" s="82" t="s">
        <v>2564</v>
      </c>
      <c r="E3420" s="82" t="s">
        <v>6040</v>
      </c>
    </row>
    <row r="3421" spans="1:5" ht="13.5" customHeight="1">
      <c r="A3421" s="82" t="s">
        <v>4995</v>
      </c>
      <c r="B3421" s="90" t="s">
        <v>6016</v>
      </c>
      <c r="C3421" s="90" t="s">
        <v>6032</v>
      </c>
      <c r="D3421" s="82" t="s">
        <v>2566</v>
      </c>
      <c r="E3421" s="82" t="s">
        <v>6041</v>
      </c>
    </row>
    <row r="3422" spans="1:5" ht="13.5" customHeight="1">
      <c r="A3422" s="82" t="s">
        <v>4995</v>
      </c>
      <c r="B3422" s="90" t="s">
        <v>6016</v>
      </c>
      <c r="C3422" s="90" t="s">
        <v>6032</v>
      </c>
      <c r="D3422" s="82" t="s">
        <v>2568</v>
      </c>
      <c r="E3422" s="82" t="s">
        <v>6042</v>
      </c>
    </row>
    <row r="3423" spans="1:5" ht="13.5" customHeight="1">
      <c r="A3423" s="82" t="s">
        <v>4995</v>
      </c>
      <c r="B3423" s="90" t="s">
        <v>6016</v>
      </c>
      <c r="C3423" s="90" t="s">
        <v>6032</v>
      </c>
      <c r="D3423" s="82" t="s">
        <v>2570</v>
      </c>
      <c r="E3423" s="82" t="s">
        <v>6043</v>
      </c>
    </row>
    <row r="3424" spans="1:5" ht="13.5" customHeight="1">
      <c r="A3424" s="82" t="s">
        <v>4995</v>
      </c>
      <c r="B3424" s="90" t="s">
        <v>6016</v>
      </c>
      <c r="C3424" s="90" t="s">
        <v>6032</v>
      </c>
      <c r="D3424" s="82" t="s">
        <v>2572</v>
      </c>
      <c r="E3424" s="82" t="s">
        <v>6044</v>
      </c>
    </row>
    <row r="3425" spans="1:5" ht="13.5" customHeight="1">
      <c r="A3425" s="82" t="s">
        <v>4995</v>
      </c>
      <c r="B3425" s="90" t="s">
        <v>6016</v>
      </c>
      <c r="C3425" s="90" t="s">
        <v>6032</v>
      </c>
      <c r="D3425" s="82" t="s">
        <v>2574</v>
      </c>
      <c r="E3425" s="82" t="s">
        <v>6045</v>
      </c>
    </row>
    <row r="3426" spans="1:5" ht="13.5" customHeight="1">
      <c r="A3426" s="82" t="s">
        <v>4995</v>
      </c>
      <c r="B3426" s="90" t="s">
        <v>6046</v>
      </c>
      <c r="C3426" s="90" t="s">
        <v>6047</v>
      </c>
      <c r="D3426" s="82" t="s">
        <v>2667</v>
      </c>
      <c r="E3426" s="82" t="s">
        <v>6048</v>
      </c>
    </row>
    <row r="3427" spans="1:5" ht="13.5" customHeight="1">
      <c r="A3427" s="82" t="s">
        <v>4995</v>
      </c>
      <c r="B3427" s="90" t="s">
        <v>6016</v>
      </c>
      <c r="C3427" s="90" t="s">
        <v>6032</v>
      </c>
      <c r="D3427" s="82" t="s">
        <v>635</v>
      </c>
      <c r="E3427" s="82" t="s">
        <v>6049</v>
      </c>
    </row>
    <row r="3428" spans="1:5" ht="13.5" customHeight="1">
      <c r="A3428" s="82" t="s">
        <v>4995</v>
      </c>
      <c r="B3428" s="90" t="s">
        <v>6016</v>
      </c>
      <c r="C3428" s="90" t="s">
        <v>6032</v>
      </c>
      <c r="D3428" s="82" t="s">
        <v>2579</v>
      </c>
      <c r="E3428" s="82" t="s">
        <v>6050</v>
      </c>
    </row>
    <row r="3429" spans="1:5" ht="13.5" customHeight="1">
      <c r="A3429" s="82" t="s">
        <v>4995</v>
      </c>
      <c r="B3429" s="90" t="s">
        <v>6016</v>
      </c>
      <c r="C3429" s="90" t="s">
        <v>6032</v>
      </c>
      <c r="D3429" s="82" t="s">
        <v>2572</v>
      </c>
      <c r="E3429" s="82" t="s">
        <v>6044</v>
      </c>
    </row>
    <row r="3430" spans="1:5" ht="13.5" customHeight="1">
      <c r="A3430" s="82" t="s">
        <v>4995</v>
      </c>
      <c r="B3430" s="90" t="s">
        <v>6016</v>
      </c>
      <c r="C3430" s="90" t="s">
        <v>6032</v>
      </c>
      <c r="D3430" s="82" t="s">
        <v>2581</v>
      </c>
      <c r="E3430" s="82" t="s">
        <v>6051</v>
      </c>
    </row>
    <row r="3431" spans="1:5" ht="13.5" customHeight="1">
      <c r="A3431" s="82" t="s">
        <v>4995</v>
      </c>
      <c r="B3431" s="90" t="s">
        <v>6016</v>
      </c>
      <c r="C3431" s="90" t="s">
        <v>6032</v>
      </c>
      <c r="D3431" s="82" t="s">
        <v>3476</v>
      </c>
      <c r="E3431" s="82" t="s">
        <v>6052</v>
      </c>
    </row>
    <row r="3432" spans="1:5" ht="13.5" customHeight="1">
      <c r="A3432" s="82" t="s">
        <v>4995</v>
      </c>
      <c r="B3432" s="90" t="s">
        <v>6016</v>
      </c>
      <c r="C3432" s="90" t="s">
        <v>6032</v>
      </c>
      <c r="D3432" s="82" t="s">
        <v>2585</v>
      </c>
      <c r="E3432" s="82" t="s">
        <v>6053</v>
      </c>
    </row>
    <row r="3433" spans="1:5" ht="13.5" customHeight="1">
      <c r="A3433" s="82" t="s">
        <v>4995</v>
      </c>
      <c r="B3433" s="90" t="s">
        <v>6016</v>
      </c>
      <c r="C3433" s="90" t="s">
        <v>6054</v>
      </c>
      <c r="D3433" s="82" t="s">
        <v>2548</v>
      </c>
      <c r="E3433" s="82" t="s">
        <v>6055</v>
      </c>
    </row>
    <row r="3434" spans="1:5" ht="13.5" customHeight="1">
      <c r="A3434" s="82" t="s">
        <v>4995</v>
      </c>
      <c r="B3434" s="90" t="s">
        <v>6016</v>
      </c>
      <c r="C3434" s="90" t="s">
        <v>6054</v>
      </c>
      <c r="D3434" s="82" t="s">
        <v>2550</v>
      </c>
      <c r="E3434" s="82" t="s">
        <v>6056</v>
      </c>
    </row>
    <row r="3435" spans="1:5" ht="13.5" customHeight="1">
      <c r="A3435" s="82" t="s">
        <v>4995</v>
      </c>
      <c r="B3435" s="90" t="s">
        <v>6016</v>
      </c>
      <c r="C3435" s="90" t="s">
        <v>6054</v>
      </c>
      <c r="D3435" s="82" t="s">
        <v>2552</v>
      </c>
      <c r="E3435" s="82" t="s">
        <v>6057</v>
      </c>
    </row>
    <row r="3436" spans="1:5" ht="13.5" customHeight="1">
      <c r="A3436" s="82" t="s">
        <v>4995</v>
      </c>
      <c r="B3436" s="90" t="s">
        <v>6016</v>
      </c>
      <c r="C3436" s="90" t="s">
        <v>6054</v>
      </c>
      <c r="D3436" s="82" t="s">
        <v>2554</v>
      </c>
      <c r="E3436" s="82" t="s">
        <v>6058</v>
      </c>
    </row>
    <row r="3437" spans="1:5" ht="13.5" customHeight="1">
      <c r="A3437" s="82" t="s">
        <v>4995</v>
      </c>
      <c r="B3437" s="90" t="s">
        <v>6016</v>
      </c>
      <c r="C3437" s="90" t="s">
        <v>6054</v>
      </c>
      <c r="D3437" s="82" t="s">
        <v>3872</v>
      </c>
      <c r="E3437" s="82" t="s">
        <v>6059</v>
      </c>
    </row>
    <row r="3438" spans="1:5" ht="13.5" customHeight="1">
      <c r="A3438" s="82" t="s">
        <v>4995</v>
      </c>
      <c r="B3438" s="90" t="s">
        <v>6016</v>
      </c>
      <c r="C3438" s="90" t="s">
        <v>6054</v>
      </c>
      <c r="D3438" s="82" t="s">
        <v>2654</v>
      </c>
      <c r="E3438" s="82" t="s">
        <v>6060</v>
      </c>
    </row>
    <row r="3439" spans="1:5" ht="13.5" customHeight="1">
      <c r="A3439" s="82" t="s">
        <v>4995</v>
      </c>
      <c r="B3439" s="90" t="s">
        <v>6016</v>
      </c>
      <c r="C3439" s="90" t="s">
        <v>6054</v>
      </c>
      <c r="D3439" s="82" t="s">
        <v>2560</v>
      </c>
      <c r="E3439" s="82" t="s">
        <v>6061</v>
      </c>
    </row>
    <row r="3440" spans="1:5" ht="13.5" customHeight="1">
      <c r="A3440" s="82" t="s">
        <v>4995</v>
      </c>
      <c r="B3440" s="90" t="s">
        <v>6016</v>
      </c>
      <c r="C3440" s="90" t="s">
        <v>6054</v>
      </c>
      <c r="D3440" s="82" t="s">
        <v>2562</v>
      </c>
      <c r="E3440" s="82" t="s">
        <v>6062</v>
      </c>
    </row>
    <row r="3441" spans="1:5" ht="13.5" customHeight="1">
      <c r="A3441" s="82" t="s">
        <v>4995</v>
      </c>
      <c r="B3441" s="90" t="s">
        <v>6016</v>
      </c>
      <c r="C3441" s="90" t="s">
        <v>6054</v>
      </c>
      <c r="D3441" s="82" t="s">
        <v>2564</v>
      </c>
      <c r="E3441" s="82" t="s">
        <v>6063</v>
      </c>
    </row>
    <row r="3442" spans="1:5" ht="13.5" customHeight="1">
      <c r="A3442" s="82" t="s">
        <v>4995</v>
      </c>
      <c r="B3442" s="90" t="s">
        <v>6016</v>
      </c>
      <c r="C3442" s="90" t="s">
        <v>6054</v>
      </c>
      <c r="D3442" s="82" t="s">
        <v>2566</v>
      </c>
      <c r="E3442" s="82" t="s">
        <v>6064</v>
      </c>
    </row>
    <row r="3443" spans="1:5" ht="13.5" customHeight="1">
      <c r="A3443" s="82" t="s">
        <v>4995</v>
      </c>
      <c r="B3443" s="90" t="s">
        <v>6016</v>
      </c>
      <c r="C3443" s="90" t="s">
        <v>6054</v>
      </c>
      <c r="D3443" s="82" t="s">
        <v>2568</v>
      </c>
      <c r="E3443" s="82" t="s">
        <v>6065</v>
      </c>
    </row>
    <row r="3444" spans="1:5" ht="13.5" customHeight="1">
      <c r="A3444" s="82" t="s">
        <v>4995</v>
      </c>
      <c r="B3444" s="90" t="s">
        <v>6016</v>
      </c>
      <c r="C3444" s="90" t="s">
        <v>6054</v>
      </c>
      <c r="D3444" s="82" t="s">
        <v>2570</v>
      </c>
      <c r="E3444" s="82" t="s">
        <v>6066</v>
      </c>
    </row>
    <row r="3445" spans="1:5" ht="13.5" customHeight="1">
      <c r="A3445" s="82" t="s">
        <v>4995</v>
      </c>
      <c r="B3445" s="90" t="s">
        <v>6016</v>
      </c>
      <c r="C3445" s="90" t="s">
        <v>6054</v>
      </c>
      <c r="D3445" s="82" t="s">
        <v>2572</v>
      </c>
      <c r="E3445" s="82" t="s">
        <v>6067</v>
      </c>
    </row>
    <row r="3446" spans="1:5" ht="13.5" customHeight="1">
      <c r="A3446" s="82" t="s">
        <v>4995</v>
      </c>
      <c r="B3446" s="90" t="s">
        <v>6016</v>
      </c>
      <c r="C3446" s="90" t="s">
        <v>6054</v>
      </c>
      <c r="D3446" s="82" t="s">
        <v>2574</v>
      </c>
      <c r="E3446" s="82" t="s">
        <v>6068</v>
      </c>
    </row>
    <row r="3447" spans="1:5" ht="13.5" customHeight="1">
      <c r="A3447" s="82" t="s">
        <v>4995</v>
      </c>
      <c r="B3447" s="90" t="s">
        <v>6016</v>
      </c>
      <c r="C3447" s="90" t="s">
        <v>6054</v>
      </c>
      <c r="D3447" s="82" t="s">
        <v>2576</v>
      </c>
      <c r="E3447" s="82" t="s">
        <v>6069</v>
      </c>
    </row>
    <row r="3448" spans="1:5" ht="13.5" customHeight="1">
      <c r="A3448" s="82" t="s">
        <v>4995</v>
      </c>
      <c r="B3448" s="90" t="s">
        <v>6016</v>
      </c>
      <c r="C3448" s="90" t="s">
        <v>6054</v>
      </c>
      <c r="D3448" s="82" t="s">
        <v>635</v>
      </c>
      <c r="E3448" s="82" t="s">
        <v>6070</v>
      </c>
    </row>
    <row r="3449" spans="1:5" ht="13.5" customHeight="1">
      <c r="A3449" s="82" t="s">
        <v>4995</v>
      </c>
      <c r="B3449" s="90" t="s">
        <v>6016</v>
      </c>
      <c r="C3449" s="90" t="s">
        <v>6054</v>
      </c>
      <c r="D3449" s="82" t="s">
        <v>2579</v>
      </c>
      <c r="E3449" s="82" t="s">
        <v>6071</v>
      </c>
    </row>
    <row r="3450" spans="1:5" ht="13.5" customHeight="1">
      <c r="A3450" s="82" t="s">
        <v>4995</v>
      </c>
      <c r="B3450" s="90" t="s">
        <v>6016</v>
      </c>
      <c r="C3450" s="90" t="s">
        <v>6054</v>
      </c>
      <c r="D3450" s="82" t="s">
        <v>2572</v>
      </c>
      <c r="E3450" s="82" t="s">
        <v>6067</v>
      </c>
    </row>
    <row r="3451" spans="1:5" ht="13.5" customHeight="1">
      <c r="A3451" s="82" t="s">
        <v>4995</v>
      </c>
      <c r="B3451" s="90" t="s">
        <v>6016</v>
      </c>
      <c r="C3451" s="90" t="s">
        <v>6054</v>
      </c>
      <c r="D3451" s="82" t="s">
        <v>2581</v>
      </c>
      <c r="E3451" s="82" t="s">
        <v>6072</v>
      </c>
    </row>
    <row r="3452" spans="1:5" ht="13.5" customHeight="1">
      <c r="A3452" s="82" t="s">
        <v>4995</v>
      </c>
      <c r="B3452" s="90" t="s">
        <v>6016</v>
      </c>
      <c r="C3452" s="90" t="s">
        <v>6054</v>
      </c>
      <c r="D3452" s="82" t="s">
        <v>2585</v>
      </c>
      <c r="E3452" s="82" t="s">
        <v>6073</v>
      </c>
    </row>
    <row r="3453" spans="1:5" ht="13.5" customHeight="1">
      <c r="A3453" s="82" t="s">
        <v>4995</v>
      </c>
      <c r="B3453" s="90" t="s">
        <v>6016</v>
      </c>
      <c r="C3453" s="90" t="s">
        <v>6074</v>
      </c>
      <c r="D3453" s="82" t="s">
        <v>2548</v>
      </c>
      <c r="E3453" s="82" t="s">
        <v>6075</v>
      </c>
    </row>
    <row r="3454" spans="1:5" ht="13.5" customHeight="1">
      <c r="A3454" s="82" t="s">
        <v>4995</v>
      </c>
      <c r="B3454" s="90" t="s">
        <v>6016</v>
      </c>
      <c r="C3454" s="90" t="s">
        <v>6074</v>
      </c>
      <c r="D3454" s="82" t="s">
        <v>2550</v>
      </c>
      <c r="E3454" s="82" t="s">
        <v>6076</v>
      </c>
    </row>
    <row r="3455" spans="1:5" ht="13.5" customHeight="1">
      <c r="A3455" s="82" t="s">
        <v>4995</v>
      </c>
      <c r="B3455" s="90" t="s">
        <v>6016</v>
      </c>
      <c r="C3455" s="90" t="s">
        <v>6074</v>
      </c>
      <c r="D3455" s="82" t="s">
        <v>2654</v>
      </c>
      <c r="E3455" s="82" t="s">
        <v>6077</v>
      </c>
    </row>
    <row r="3456" spans="1:5" ht="13.5" customHeight="1">
      <c r="A3456" s="82" t="s">
        <v>4995</v>
      </c>
      <c r="B3456" s="90" t="s">
        <v>6016</v>
      </c>
      <c r="C3456" s="90" t="s">
        <v>6074</v>
      </c>
      <c r="D3456" s="82" t="s">
        <v>2552</v>
      </c>
      <c r="E3456" s="82" t="s">
        <v>6078</v>
      </c>
    </row>
    <row r="3457" spans="1:5" ht="13.5" customHeight="1">
      <c r="A3457" s="82" t="s">
        <v>4995</v>
      </c>
      <c r="B3457" s="90" t="s">
        <v>6016</v>
      </c>
      <c r="C3457" s="90" t="s">
        <v>6074</v>
      </c>
      <c r="D3457" s="82" t="s">
        <v>2554</v>
      </c>
      <c r="E3457" s="82" t="s">
        <v>6079</v>
      </c>
    </row>
    <row r="3458" spans="1:5" ht="13.5" customHeight="1">
      <c r="A3458" s="82" t="s">
        <v>4995</v>
      </c>
      <c r="B3458" s="90" t="s">
        <v>6016</v>
      </c>
      <c r="C3458" s="90" t="s">
        <v>6074</v>
      </c>
      <c r="D3458" s="82" t="s">
        <v>2560</v>
      </c>
      <c r="E3458" s="82" t="s">
        <v>6080</v>
      </c>
    </row>
    <row r="3459" spans="1:5" ht="13.5" customHeight="1">
      <c r="A3459" s="82" t="s">
        <v>4995</v>
      </c>
      <c r="B3459" s="90" t="s">
        <v>6016</v>
      </c>
      <c r="C3459" s="90" t="s">
        <v>6074</v>
      </c>
      <c r="D3459" s="82" t="s">
        <v>2562</v>
      </c>
      <c r="E3459" s="82" t="s">
        <v>6081</v>
      </c>
    </row>
    <row r="3460" spans="1:5" ht="13.5" customHeight="1">
      <c r="A3460" s="82" t="s">
        <v>4995</v>
      </c>
      <c r="B3460" s="90" t="s">
        <v>6016</v>
      </c>
      <c r="C3460" s="90" t="s">
        <v>6074</v>
      </c>
      <c r="D3460" s="82" t="s">
        <v>2564</v>
      </c>
      <c r="E3460" s="82" t="s">
        <v>6082</v>
      </c>
    </row>
    <row r="3461" spans="1:5" ht="13.5" customHeight="1">
      <c r="A3461" s="82" t="s">
        <v>4995</v>
      </c>
      <c r="B3461" s="90" t="s">
        <v>6016</v>
      </c>
      <c r="C3461" s="90" t="s">
        <v>6074</v>
      </c>
      <c r="D3461" s="82" t="s">
        <v>2566</v>
      </c>
      <c r="E3461" s="82" t="s">
        <v>6083</v>
      </c>
    </row>
    <row r="3462" spans="1:5" ht="13.5" customHeight="1">
      <c r="A3462" s="82" t="s">
        <v>4995</v>
      </c>
      <c r="B3462" s="90" t="s">
        <v>6016</v>
      </c>
      <c r="C3462" s="90" t="s">
        <v>6074</v>
      </c>
      <c r="D3462" s="82" t="s">
        <v>2568</v>
      </c>
      <c r="E3462" s="82" t="s">
        <v>6084</v>
      </c>
    </row>
    <row r="3463" spans="1:5" ht="13.5" customHeight="1">
      <c r="A3463" s="82" t="s">
        <v>4995</v>
      </c>
      <c r="B3463" s="90" t="s">
        <v>6016</v>
      </c>
      <c r="C3463" s="90" t="s">
        <v>6074</v>
      </c>
      <c r="D3463" s="82" t="s">
        <v>2570</v>
      </c>
      <c r="E3463" s="82" t="s">
        <v>6085</v>
      </c>
    </row>
    <row r="3464" spans="1:5" ht="13.5" customHeight="1">
      <c r="A3464" s="82" t="s">
        <v>4995</v>
      </c>
      <c r="B3464" s="90" t="s">
        <v>6016</v>
      </c>
      <c r="C3464" s="90" t="s">
        <v>6074</v>
      </c>
      <c r="D3464" s="82" t="s">
        <v>2572</v>
      </c>
      <c r="E3464" s="82" t="s">
        <v>6086</v>
      </c>
    </row>
    <row r="3465" spans="1:5" ht="13.5" customHeight="1">
      <c r="A3465" s="82" t="s">
        <v>4995</v>
      </c>
      <c r="B3465" s="90" t="s">
        <v>6016</v>
      </c>
      <c r="C3465" s="90" t="s">
        <v>6074</v>
      </c>
      <c r="D3465" s="82" t="s">
        <v>2574</v>
      </c>
      <c r="E3465" s="82" t="s">
        <v>6087</v>
      </c>
    </row>
    <row r="3466" spans="1:5" ht="13.5" customHeight="1">
      <c r="A3466" s="82" t="s">
        <v>4995</v>
      </c>
      <c r="B3466" s="90" t="s">
        <v>6016</v>
      </c>
      <c r="C3466" s="90" t="s">
        <v>6074</v>
      </c>
      <c r="D3466" s="82" t="s">
        <v>2576</v>
      </c>
      <c r="E3466" s="82" t="s">
        <v>6088</v>
      </c>
    </row>
    <row r="3467" spans="1:5" ht="13.5" customHeight="1">
      <c r="A3467" s="82" t="s">
        <v>4995</v>
      </c>
      <c r="B3467" s="90" t="s">
        <v>6016</v>
      </c>
      <c r="C3467" s="90" t="s">
        <v>6074</v>
      </c>
      <c r="D3467" s="82" t="s">
        <v>635</v>
      </c>
      <c r="E3467" s="82" t="s">
        <v>6089</v>
      </c>
    </row>
    <row r="3468" spans="1:5" ht="13.5" customHeight="1">
      <c r="A3468" s="82" t="s">
        <v>4995</v>
      </c>
      <c r="B3468" s="90" t="s">
        <v>6016</v>
      </c>
      <c r="C3468" s="90" t="s">
        <v>6074</v>
      </c>
      <c r="D3468" s="82" t="s">
        <v>2579</v>
      </c>
      <c r="E3468" s="82" t="s">
        <v>6090</v>
      </c>
    </row>
    <row r="3469" spans="1:5" ht="13.5" customHeight="1">
      <c r="A3469" s="82" t="s">
        <v>4995</v>
      </c>
      <c r="B3469" s="90" t="s">
        <v>6016</v>
      </c>
      <c r="C3469" s="90" t="s">
        <v>6074</v>
      </c>
      <c r="D3469" s="82" t="s">
        <v>2572</v>
      </c>
      <c r="E3469" s="82" t="s">
        <v>6086</v>
      </c>
    </row>
    <row r="3470" spans="1:5" ht="13.5" customHeight="1">
      <c r="A3470" s="82" t="s">
        <v>4995</v>
      </c>
      <c r="B3470" s="90" t="s">
        <v>6016</v>
      </c>
      <c r="C3470" s="90" t="s">
        <v>6074</v>
      </c>
      <c r="D3470" s="82" t="s">
        <v>2581</v>
      </c>
      <c r="E3470" s="82" t="s">
        <v>6091</v>
      </c>
    </row>
    <row r="3471" spans="1:5" ht="13.5" customHeight="1">
      <c r="A3471" s="82" t="s">
        <v>4995</v>
      </c>
      <c r="B3471" s="90" t="s">
        <v>6016</v>
      </c>
      <c r="C3471" s="90" t="s">
        <v>6074</v>
      </c>
      <c r="D3471" s="82" t="s">
        <v>2585</v>
      </c>
      <c r="E3471" s="82" t="s">
        <v>6092</v>
      </c>
    </row>
    <row r="3472" spans="1:5" ht="13.5" customHeight="1">
      <c r="A3472" s="82" t="s">
        <v>4995</v>
      </c>
      <c r="B3472" s="90" t="s">
        <v>6016</v>
      </c>
      <c r="C3472" s="90" t="s">
        <v>6093</v>
      </c>
      <c r="D3472" s="82" t="s">
        <v>2548</v>
      </c>
      <c r="E3472" s="82" t="s">
        <v>6094</v>
      </c>
    </row>
    <row r="3473" spans="1:5" ht="13.5" customHeight="1">
      <c r="A3473" s="82" t="s">
        <v>4995</v>
      </c>
      <c r="B3473" s="90" t="s">
        <v>6016</v>
      </c>
      <c r="C3473" s="90" t="s">
        <v>6093</v>
      </c>
      <c r="D3473" s="82" t="s">
        <v>2550</v>
      </c>
      <c r="E3473" s="82" t="s">
        <v>6095</v>
      </c>
    </row>
    <row r="3474" spans="1:5" ht="13.5" customHeight="1">
      <c r="A3474" s="82" t="s">
        <v>4995</v>
      </c>
      <c r="B3474" s="90" t="s">
        <v>6016</v>
      </c>
      <c r="C3474" s="90" t="s">
        <v>6093</v>
      </c>
      <c r="D3474" s="82" t="s">
        <v>2552</v>
      </c>
      <c r="E3474" s="82" t="s">
        <v>6096</v>
      </c>
    </row>
    <row r="3475" spans="1:5" ht="13.5" customHeight="1">
      <c r="A3475" s="82" t="s">
        <v>4995</v>
      </c>
      <c r="B3475" s="90" t="s">
        <v>6016</v>
      </c>
      <c r="C3475" s="90" t="s">
        <v>6093</v>
      </c>
      <c r="D3475" s="82" t="s">
        <v>2554</v>
      </c>
      <c r="E3475" s="82" t="s">
        <v>6097</v>
      </c>
    </row>
    <row r="3476" spans="1:5" ht="13.5" customHeight="1">
      <c r="A3476" s="82" t="s">
        <v>4995</v>
      </c>
      <c r="B3476" s="90" t="s">
        <v>6016</v>
      </c>
      <c r="C3476" s="90" t="s">
        <v>6093</v>
      </c>
      <c r="D3476" s="82" t="s">
        <v>2654</v>
      </c>
      <c r="E3476" s="82" t="s">
        <v>6098</v>
      </c>
    </row>
    <row r="3477" spans="1:5" ht="13.5" customHeight="1">
      <c r="A3477" s="82" t="s">
        <v>4995</v>
      </c>
      <c r="B3477" s="90" t="s">
        <v>6016</v>
      </c>
      <c r="C3477" s="90" t="s">
        <v>6093</v>
      </c>
      <c r="D3477" s="82" t="s">
        <v>2574</v>
      </c>
      <c r="E3477" s="82" t="s">
        <v>6099</v>
      </c>
    </row>
    <row r="3478" spans="1:5" ht="13.5" customHeight="1">
      <c r="A3478" s="82" t="s">
        <v>4995</v>
      </c>
      <c r="B3478" s="90" t="s">
        <v>6016</v>
      </c>
      <c r="C3478" s="90" t="s">
        <v>6093</v>
      </c>
      <c r="D3478" s="82" t="s">
        <v>2568</v>
      </c>
      <c r="E3478" s="82" t="s">
        <v>6100</v>
      </c>
    </row>
    <row r="3479" spans="1:5" ht="13.5" customHeight="1">
      <c r="A3479" s="82" t="s">
        <v>4995</v>
      </c>
      <c r="B3479" s="90" t="s">
        <v>6016</v>
      </c>
      <c r="C3479" s="90" t="s">
        <v>6093</v>
      </c>
      <c r="D3479" s="82" t="s">
        <v>2576</v>
      </c>
      <c r="E3479" s="82" t="s">
        <v>6101</v>
      </c>
    </row>
    <row r="3480" spans="1:5" ht="13.5" customHeight="1">
      <c r="A3480" s="82" t="s">
        <v>4995</v>
      </c>
      <c r="B3480" s="90" t="s">
        <v>6016</v>
      </c>
      <c r="C3480" s="90" t="s">
        <v>6093</v>
      </c>
      <c r="D3480" s="82" t="s">
        <v>635</v>
      </c>
      <c r="E3480" s="82" t="s">
        <v>6102</v>
      </c>
    </row>
    <row r="3481" spans="1:5" ht="13.5" customHeight="1">
      <c r="A3481" s="82" t="s">
        <v>4995</v>
      </c>
      <c r="B3481" s="90" t="s">
        <v>6016</v>
      </c>
      <c r="C3481" s="90" t="s">
        <v>6093</v>
      </c>
      <c r="D3481" s="82" t="s">
        <v>2579</v>
      </c>
      <c r="E3481" s="82" t="s">
        <v>6103</v>
      </c>
    </row>
    <row r="3482" spans="1:5" ht="13.5" customHeight="1">
      <c r="A3482" s="82" t="s">
        <v>4995</v>
      </c>
      <c r="B3482" s="90" t="s">
        <v>6016</v>
      </c>
      <c r="C3482" s="90" t="s">
        <v>6093</v>
      </c>
      <c r="D3482" s="82" t="s">
        <v>2572</v>
      </c>
      <c r="E3482" s="82" t="s">
        <v>6104</v>
      </c>
    </row>
    <row r="3483" spans="1:5" ht="13.5" customHeight="1">
      <c r="A3483" s="82" t="s">
        <v>4995</v>
      </c>
      <c r="B3483" s="90" t="s">
        <v>6016</v>
      </c>
      <c r="C3483" s="90" t="s">
        <v>6093</v>
      </c>
      <c r="D3483" s="82" t="s">
        <v>2581</v>
      </c>
      <c r="E3483" s="82" t="s">
        <v>6105</v>
      </c>
    </row>
    <row r="3484" spans="1:5" ht="13.5" customHeight="1">
      <c r="A3484" s="82" t="s">
        <v>4995</v>
      </c>
      <c r="B3484" s="90" t="s">
        <v>6016</v>
      </c>
      <c r="C3484" s="90" t="s">
        <v>6093</v>
      </c>
      <c r="D3484" s="82" t="s">
        <v>3476</v>
      </c>
      <c r="E3484" s="82" t="s">
        <v>6106</v>
      </c>
    </row>
    <row r="3485" spans="1:5" ht="13.5" customHeight="1">
      <c r="A3485" s="82" t="s">
        <v>4995</v>
      </c>
      <c r="B3485" s="90" t="s">
        <v>6016</v>
      </c>
      <c r="C3485" s="90" t="s">
        <v>6093</v>
      </c>
      <c r="D3485" s="82" t="s">
        <v>2585</v>
      </c>
      <c r="E3485" s="82" t="s">
        <v>6107</v>
      </c>
    </row>
    <row r="3486" spans="1:5" ht="13.5" customHeight="1">
      <c r="A3486" s="82" t="s">
        <v>4995</v>
      </c>
      <c r="B3486" s="90" t="s">
        <v>6016</v>
      </c>
      <c r="C3486" s="82" t="s">
        <v>3350</v>
      </c>
      <c r="D3486" s="82" t="s">
        <v>2548</v>
      </c>
      <c r="E3486" s="82" t="s">
        <v>6108</v>
      </c>
    </row>
    <row r="3487" spans="1:5" ht="13.5" customHeight="1">
      <c r="A3487" s="82" t="s">
        <v>4995</v>
      </c>
      <c r="B3487" s="90" t="s">
        <v>6016</v>
      </c>
      <c r="C3487" s="82" t="s">
        <v>3350</v>
      </c>
      <c r="D3487" s="82" t="s">
        <v>2550</v>
      </c>
      <c r="E3487" s="82" t="s">
        <v>6109</v>
      </c>
    </row>
    <row r="3488" spans="1:5" ht="13.5" customHeight="1">
      <c r="A3488" s="82" t="s">
        <v>4995</v>
      </c>
      <c r="B3488" s="90" t="s">
        <v>6016</v>
      </c>
      <c r="C3488" s="82" t="s">
        <v>3350</v>
      </c>
      <c r="D3488" s="82" t="s">
        <v>2552</v>
      </c>
      <c r="E3488" s="82" t="s">
        <v>6110</v>
      </c>
    </row>
    <row r="3489" spans="1:5" ht="13.5" customHeight="1">
      <c r="A3489" s="82" t="s">
        <v>4995</v>
      </c>
      <c r="B3489" s="90" t="s">
        <v>6016</v>
      </c>
      <c r="C3489" s="82" t="s">
        <v>3350</v>
      </c>
      <c r="D3489" s="82" t="s">
        <v>2554</v>
      </c>
      <c r="E3489" s="82" t="s">
        <v>6111</v>
      </c>
    </row>
    <row r="3490" spans="1:5" ht="13.5" customHeight="1">
      <c r="A3490" s="82" t="s">
        <v>4995</v>
      </c>
      <c r="B3490" s="90" t="s">
        <v>6016</v>
      </c>
      <c r="C3490" s="82" t="s">
        <v>3350</v>
      </c>
      <c r="D3490" s="82" t="s">
        <v>2654</v>
      </c>
      <c r="E3490" s="82" t="s">
        <v>6112</v>
      </c>
    </row>
    <row r="3491" spans="1:5" ht="13.5" customHeight="1">
      <c r="A3491" s="82" t="s">
        <v>4995</v>
      </c>
      <c r="B3491" s="90" t="s">
        <v>6016</v>
      </c>
      <c r="C3491" s="82" t="s">
        <v>3350</v>
      </c>
      <c r="D3491" s="82" t="s">
        <v>2574</v>
      </c>
      <c r="E3491" s="82" t="s">
        <v>6113</v>
      </c>
    </row>
    <row r="3492" spans="1:5" ht="13.5" customHeight="1">
      <c r="A3492" s="82" t="s">
        <v>4995</v>
      </c>
      <c r="B3492" s="90" t="s">
        <v>6016</v>
      </c>
      <c r="C3492" s="82" t="s">
        <v>3350</v>
      </c>
      <c r="D3492" s="82" t="s">
        <v>2568</v>
      </c>
      <c r="E3492" s="82" t="s">
        <v>6114</v>
      </c>
    </row>
    <row r="3493" spans="1:5" ht="13.5" customHeight="1">
      <c r="A3493" s="82" t="s">
        <v>4995</v>
      </c>
      <c r="B3493" s="90" t="s">
        <v>6016</v>
      </c>
      <c r="C3493" s="82" t="s">
        <v>3350</v>
      </c>
      <c r="D3493" s="82" t="s">
        <v>2576</v>
      </c>
      <c r="E3493" s="82" t="s">
        <v>6115</v>
      </c>
    </row>
    <row r="3494" spans="1:5" ht="13.5" customHeight="1">
      <c r="A3494" s="82" t="s">
        <v>4995</v>
      </c>
      <c r="B3494" s="90" t="s">
        <v>6016</v>
      </c>
      <c r="C3494" s="82" t="s">
        <v>3350</v>
      </c>
      <c r="D3494" s="82" t="s">
        <v>635</v>
      </c>
      <c r="E3494" s="82" t="s">
        <v>6116</v>
      </c>
    </row>
    <row r="3495" spans="1:5" ht="13.5" customHeight="1">
      <c r="A3495" s="82" t="s">
        <v>4995</v>
      </c>
      <c r="B3495" s="90" t="s">
        <v>6016</v>
      </c>
      <c r="C3495" s="82" t="s">
        <v>3350</v>
      </c>
      <c r="D3495" s="82" t="s">
        <v>2579</v>
      </c>
      <c r="E3495" s="82" t="s">
        <v>6117</v>
      </c>
    </row>
    <row r="3496" spans="1:5" ht="13.5" customHeight="1">
      <c r="A3496" s="82" t="s">
        <v>4995</v>
      </c>
      <c r="B3496" s="90" t="s">
        <v>6016</v>
      </c>
      <c r="C3496" s="82" t="s">
        <v>3350</v>
      </c>
      <c r="D3496" s="82" t="s">
        <v>2572</v>
      </c>
      <c r="E3496" s="82" t="s">
        <v>6118</v>
      </c>
    </row>
    <row r="3497" spans="1:5" ht="13.5" customHeight="1">
      <c r="A3497" s="82" t="s">
        <v>4995</v>
      </c>
      <c r="B3497" s="90" t="s">
        <v>6016</v>
      </c>
      <c r="C3497" s="82" t="s">
        <v>3350</v>
      </c>
      <c r="D3497" s="82" t="s">
        <v>2581</v>
      </c>
      <c r="E3497" s="82" t="s">
        <v>6119</v>
      </c>
    </row>
    <row r="3498" spans="1:5" ht="13.5" customHeight="1">
      <c r="A3498" s="82" t="s">
        <v>4995</v>
      </c>
      <c r="B3498" s="90" t="s">
        <v>6016</v>
      </c>
      <c r="C3498" s="82" t="s">
        <v>3350</v>
      </c>
      <c r="D3498" s="82" t="s">
        <v>3476</v>
      </c>
      <c r="E3498" s="82" t="s">
        <v>6120</v>
      </c>
    </row>
    <row r="3499" spans="1:5" ht="13.5" customHeight="1">
      <c r="A3499" s="82" t="s">
        <v>4995</v>
      </c>
      <c r="B3499" s="90" t="s">
        <v>6016</v>
      </c>
      <c r="C3499" s="82" t="s">
        <v>3350</v>
      </c>
      <c r="D3499" s="82" t="s">
        <v>2585</v>
      </c>
      <c r="E3499" s="82" t="s">
        <v>6121</v>
      </c>
    </row>
    <row r="3500" spans="1:5" ht="13.5" customHeight="1">
      <c r="A3500" s="82" t="s">
        <v>4995</v>
      </c>
      <c r="B3500" s="90" t="s">
        <v>6016</v>
      </c>
      <c r="C3500" s="82" t="s">
        <v>635</v>
      </c>
      <c r="D3500" s="82" t="s">
        <v>635</v>
      </c>
      <c r="E3500" s="82" t="s">
        <v>6122</v>
      </c>
    </row>
    <row r="3501" spans="1:5" ht="13.5" customHeight="1">
      <c r="A3501" s="82" t="s">
        <v>4995</v>
      </c>
      <c r="B3501" s="90" t="s">
        <v>6123</v>
      </c>
      <c r="C3501" s="90" t="s">
        <v>6124</v>
      </c>
      <c r="D3501" s="82" t="s">
        <v>2548</v>
      </c>
      <c r="E3501" s="82" t="s">
        <v>6125</v>
      </c>
    </row>
    <row r="3502" spans="1:5" ht="13.5" customHeight="1">
      <c r="A3502" s="82" t="s">
        <v>4995</v>
      </c>
      <c r="B3502" s="90" t="s">
        <v>6123</v>
      </c>
      <c r="C3502" s="90" t="s">
        <v>6124</v>
      </c>
      <c r="D3502" s="82" t="s">
        <v>2550</v>
      </c>
      <c r="E3502" s="82" t="s">
        <v>6126</v>
      </c>
    </row>
    <row r="3503" spans="1:5" ht="13.5" customHeight="1">
      <c r="A3503" s="82" t="s">
        <v>4995</v>
      </c>
      <c r="B3503" s="90" t="s">
        <v>6123</v>
      </c>
      <c r="C3503" s="90" t="s">
        <v>6124</v>
      </c>
      <c r="D3503" s="82" t="s">
        <v>2552</v>
      </c>
      <c r="E3503" s="82" t="s">
        <v>6127</v>
      </c>
    </row>
    <row r="3504" spans="1:5" ht="13.5" customHeight="1">
      <c r="A3504" s="82" t="s">
        <v>4995</v>
      </c>
      <c r="B3504" s="90" t="s">
        <v>6123</v>
      </c>
      <c r="C3504" s="90" t="s">
        <v>6124</v>
      </c>
      <c r="D3504" s="82" t="s">
        <v>2554</v>
      </c>
      <c r="E3504" s="82" t="s">
        <v>6128</v>
      </c>
    </row>
    <row r="3505" spans="1:5" ht="13.5" customHeight="1">
      <c r="A3505" s="82" t="s">
        <v>4995</v>
      </c>
      <c r="B3505" s="90" t="s">
        <v>6123</v>
      </c>
      <c r="C3505" s="90" t="s">
        <v>6124</v>
      </c>
      <c r="D3505" s="82" t="s">
        <v>2583</v>
      </c>
      <c r="E3505" s="82" t="s">
        <v>6129</v>
      </c>
    </row>
    <row r="3506" spans="1:5" ht="13.5" customHeight="1">
      <c r="A3506" s="82" t="s">
        <v>4995</v>
      </c>
      <c r="B3506" s="90" t="s">
        <v>6123</v>
      </c>
      <c r="C3506" s="90" t="s">
        <v>6124</v>
      </c>
      <c r="D3506" s="82" t="s">
        <v>3858</v>
      </c>
      <c r="E3506" s="82" t="s">
        <v>6130</v>
      </c>
    </row>
    <row r="3507" spans="1:5" ht="13.5" customHeight="1">
      <c r="A3507" s="82" t="s">
        <v>4995</v>
      </c>
      <c r="B3507" s="90" t="s">
        <v>6123</v>
      </c>
      <c r="C3507" s="90" t="s">
        <v>6124</v>
      </c>
      <c r="D3507" s="82" t="s">
        <v>2564</v>
      </c>
      <c r="E3507" s="82" t="s">
        <v>6131</v>
      </c>
    </row>
    <row r="3508" spans="1:5" ht="13.5" customHeight="1">
      <c r="A3508" s="82" t="s">
        <v>4995</v>
      </c>
      <c r="B3508" s="90" t="s">
        <v>6123</v>
      </c>
      <c r="C3508" s="90" t="s">
        <v>6124</v>
      </c>
      <c r="D3508" s="82" t="s">
        <v>2560</v>
      </c>
      <c r="E3508" s="82" t="s">
        <v>6132</v>
      </c>
    </row>
    <row r="3509" spans="1:5" ht="13.5" customHeight="1">
      <c r="A3509" s="82" t="s">
        <v>4995</v>
      </c>
      <c r="B3509" s="90" t="s">
        <v>6123</v>
      </c>
      <c r="C3509" s="90" t="s">
        <v>6124</v>
      </c>
      <c r="D3509" s="82" t="s">
        <v>2562</v>
      </c>
      <c r="E3509" s="82" t="s">
        <v>6133</v>
      </c>
    </row>
    <row r="3510" spans="1:5" ht="13.5" customHeight="1">
      <c r="A3510" s="82" t="s">
        <v>4995</v>
      </c>
      <c r="B3510" s="90" t="s">
        <v>6123</v>
      </c>
      <c r="C3510" s="90" t="s">
        <v>6124</v>
      </c>
      <c r="D3510" s="82" t="s">
        <v>2566</v>
      </c>
      <c r="E3510" s="82" t="s">
        <v>6134</v>
      </c>
    </row>
    <row r="3511" spans="1:5" ht="13.5" customHeight="1">
      <c r="A3511" s="82" t="s">
        <v>4995</v>
      </c>
      <c r="B3511" s="90" t="s">
        <v>6123</v>
      </c>
      <c r="C3511" s="90" t="s">
        <v>6124</v>
      </c>
      <c r="D3511" s="82" t="s">
        <v>2572</v>
      </c>
      <c r="E3511" s="82" t="s">
        <v>6135</v>
      </c>
    </row>
    <row r="3512" spans="1:5" ht="13.5" customHeight="1">
      <c r="A3512" s="82" t="s">
        <v>4995</v>
      </c>
      <c r="B3512" s="90" t="s">
        <v>6123</v>
      </c>
      <c r="C3512" s="90" t="s">
        <v>6124</v>
      </c>
      <c r="D3512" s="82" t="s">
        <v>2574</v>
      </c>
      <c r="E3512" s="82" t="s">
        <v>6136</v>
      </c>
    </row>
    <row r="3513" spans="1:5" ht="13.5" customHeight="1">
      <c r="A3513" s="82" t="s">
        <v>4995</v>
      </c>
      <c r="B3513" s="90" t="s">
        <v>6123</v>
      </c>
      <c r="C3513" s="90" t="s">
        <v>6124</v>
      </c>
      <c r="D3513" s="82" t="s">
        <v>2568</v>
      </c>
      <c r="E3513" s="82" t="s">
        <v>6137</v>
      </c>
    </row>
    <row r="3514" spans="1:5" ht="13.5" customHeight="1">
      <c r="A3514" s="82" t="s">
        <v>4995</v>
      </c>
      <c r="B3514" s="90" t="s">
        <v>6123</v>
      </c>
      <c r="C3514" s="90" t="s">
        <v>6124</v>
      </c>
      <c r="D3514" s="82" t="s">
        <v>2570</v>
      </c>
      <c r="E3514" s="82" t="s">
        <v>6138</v>
      </c>
    </row>
    <row r="3515" spans="1:5" ht="13.5" customHeight="1">
      <c r="A3515" s="82" t="s">
        <v>4995</v>
      </c>
      <c r="B3515" s="90" t="s">
        <v>6123</v>
      </c>
      <c r="C3515" s="90" t="s">
        <v>6124</v>
      </c>
      <c r="D3515" s="82" t="s">
        <v>2581</v>
      </c>
      <c r="E3515" s="82" t="s">
        <v>6139</v>
      </c>
    </row>
    <row r="3516" spans="1:5" ht="13.5" customHeight="1">
      <c r="A3516" s="82" t="s">
        <v>4995</v>
      </c>
      <c r="B3516" s="90" t="s">
        <v>6123</v>
      </c>
      <c r="C3516" s="90" t="s">
        <v>6124</v>
      </c>
      <c r="D3516" s="82" t="s">
        <v>2576</v>
      </c>
      <c r="E3516" s="82" t="s">
        <v>6140</v>
      </c>
    </row>
    <row r="3517" spans="1:5" ht="13.5" customHeight="1">
      <c r="A3517" s="82" t="s">
        <v>4995</v>
      </c>
      <c r="B3517" s="90" t="s">
        <v>6123</v>
      </c>
      <c r="C3517" s="90" t="s">
        <v>6124</v>
      </c>
      <c r="D3517" s="82" t="s">
        <v>635</v>
      </c>
      <c r="E3517" s="82" t="s">
        <v>6141</v>
      </c>
    </row>
    <row r="3518" spans="1:5" ht="13.5" customHeight="1">
      <c r="A3518" s="82" t="s">
        <v>4995</v>
      </c>
      <c r="B3518" s="90" t="s">
        <v>6123</v>
      </c>
      <c r="C3518" s="90" t="s">
        <v>6124</v>
      </c>
      <c r="D3518" s="82" t="s">
        <v>2579</v>
      </c>
      <c r="E3518" s="82" t="s">
        <v>6142</v>
      </c>
    </row>
    <row r="3519" spans="1:5" ht="13.5" customHeight="1">
      <c r="A3519" s="82" t="s">
        <v>4995</v>
      </c>
      <c r="B3519" s="90" t="s">
        <v>6123</v>
      </c>
      <c r="C3519" s="90" t="s">
        <v>6124</v>
      </c>
      <c r="D3519" s="82" t="s">
        <v>3872</v>
      </c>
      <c r="E3519" s="82" t="s">
        <v>6143</v>
      </c>
    </row>
    <row r="3520" spans="1:5" ht="13.5" customHeight="1">
      <c r="A3520" s="82" t="s">
        <v>4995</v>
      </c>
      <c r="B3520" s="90" t="s">
        <v>6123</v>
      </c>
      <c r="C3520" s="90" t="s">
        <v>6124</v>
      </c>
      <c r="D3520" s="82" t="s">
        <v>2585</v>
      </c>
      <c r="E3520" s="82" t="s">
        <v>6144</v>
      </c>
    </row>
    <row r="3521" spans="1:5" ht="13.5" customHeight="1">
      <c r="A3521" s="82" t="s">
        <v>4995</v>
      </c>
      <c r="B3521" s="90" t="s">
        <v>6123</v>
      </c>
      <c r="C3521" s="90" t="s">
        <v>6145</v>
      </c>
      <c r="D3521" s="82" t="s">
        <v>2548</v>
      </c>
      <c r="E3521" s="82" t="s">
        <v>6146</v>
      </c>
    </row>
    <row r="3522" spans="1:5" ht="13.5" customHeight="1">
      <c r="A3522" s="82" t="s">
        <v>4995</v>
      </c>
      <c r="B3522" s="90" t="s">
        <v>6123</v>
      </c>
      <c r="C3522" s="90" t="s">
        <v>6145</v>
      </c>
      <c r="D3522" s="82" t="s">
        <v>2550</v>
      </c>
      <c r="E3522" s="82" t="s">
        <v>6147</v>
      </c>
    </row>
    <row r="3523" spans="1:5" ht="13.5" customHeight="1">
      <c r="A3523" s="82" t="s">
        <v>4995</v>
      </c>
      <c r="B3523" s="90" t="s">
        <v>6123</v>
      </c>
      <c r="C3523" s="90" t="s">
        <v>6145</v>
      </c>
      <c r="D3523" s="82" t="s">
        <v>2552</v>
      </c>
      <c r="E3523" s="82" t="s">
        <v>6148</v>
      </c>
    </row>
    <row r="3524" spans="1:5" ht="13.5" customHeight="1">
      <c r="A3524" s="82" t="s">
        <v>4995</v>
      </c>
      <c r="B3524" s="90" t="s">
        <v>6123</v>
      </c>
      <c r="C3524" s="90" t="s">
        <v>6145</v>
      </c>
      <c r="D3524" s="82" t="s">
        <v>2554</v>
      </c>
      <c r="E3524" s="82" t="s">
        <v>6149</v>
      </c>
    </row>
    <row r="3525" spans="1:5" ht="13.5" customHeight="1">
      <c r="A3525" s="82" t="s">
        <v>4995</v>
      </c>
      <c r="B3525" s="90" t="s">
        <v>6123</v>
      </c>
      <c r="C3525" s="90" t="s">
        <v>6145</v>
      </c>
      <c r="D3525" s="82" t="s">
        <v>2583</v>
      </c>
      <c r="E3525" s="82" t="s">
        <v>6150</v>
      </c>
    </row>
    <row r="3526" spans="1:5" ht="13.5" customHeight="1">
      <c r="A3526" s="82" t="s">
        <v>4995</v>
      </c>
      <c r="B3526" s="90" t="s">
        <v>6123</v>
      </c>
      <c r="C3526" s="90" t="s">
        <v>6145</v>
      </c>
      <c r="D3526" s="82" t="s">
        <v>3858</v>
      </c>
      <c r="E3526" s="82" t="s">
        <v>6151</v>
      </c>
    </row>
    <row r="3527" spans="1:5" ht="13.5" customHeight="1">
      <c r="A3527" s="82" t="s">
        <v>4995</v>
      </c>
      <c r="B3527" s="90" t="s">
        <v>6123</v>
      </c>
      <c r="C3527" s="90" t="s">
        <v>6145</v>
      </c>
      <c r="D3527" s="82" t="s">
        <v>2564</v>
      </c>
      <c r="E3527" s="82" t="s">
        <v>6152</v>
      </c>
    </row>
    <row r="3528" spans="1:5" ht="13.5" customHeight="1">
      <c r="A3528" s="82" t="s">
        <v>4995</v>
      </c>
      <c r="B3528" s="90" t="s">
        <v>6123</v>
      </c>
      <c r="C3528" s="90" t="s">
        <v>6145</v>
      </c>
      <c r="D3528" s="82" t="s">
        <v>2560</v>
      </c>
      <c r="E3528" s="82" t="s">
        <v>6153</v>
      </c>
    </row>
    <row r="3529" spans="1:5" ht="13.5" customHeight="1">
      <c r="A3529" s="82" t="s">
        <v>4995</v>
      </c>
      <c r="B3529" s="90" t="s">
        <v>6123</v>
      </c>
      <c r="C3529" s="90" t="s">
        <v>6145</v>
      </c>
      <c r="D3529" s="82" t="s">
        <v>2562</v>
      </c>
      <c r="E3529" s="82" t="s">
        <v>6154</v>
      </c>
    </row>
    <row r="3530" spans="1:5" ht="13.5" customHeight="1">
      <c r="A3530" s="82" t="s">
        <v>4995</v>
      </c>
      <c r="B3530" s="90" t="s">
        <v>6123</v>
      </c>
      <c r="C3530" s="90" t="s">
        <v>6145</v>
      </c>
      <c r="D3530" s="82" t="s">
        <v>2566</v>
      </c>
      <c r="E3530" s="82" t="s">
        <v>6155</v>
      </c>
    </row>
    <row r="3531" spans="1:5" ht="13.5" customHeight="1">
      <c r="A3531" s="82" t="s">
        <v>4995</v>
      </c>
      <c r="B3531" s="90" t="s">
        <v>6123</v>
      </c>
      <c r="C3531" s="90" t="s">
        <v>6145</v>
      </c>
      <c r="D3531" s="82" t="s">
        <v>2572</v>
      </c>
      <c r="E3531" s="82" t="s">
        <v>6156</v>
      </c>
    </row>
    <row r="3532" spans="1:5" ht="13.5" customHeight="1">
      <c r="A3532" s="82" t="s">
        <v>4995</v>
      </c>
      <c r="B3532" s="90" t="s">
        <v>6123</v>
      </c>
      <c r="C3532" s="90" t="s">
        <v>6145</v>
      </c>
      <c r="D3532" s="82" t="s">
        <v>2574</v>
      </c>
      <c r="E3532" s="82" t="s">
        <v>6157</v>
      </c>
    </row>
    <row r="3533" spans="1:5" ht="13.5" customHeight="1">
      <c r="A3533" s="82" t="s">
        <v>4995</v>
      </c>
      <c r="B3533" s="90" t="s">
        <v>6123</v>
      </c>
      <c r="C3533" s="90" t="s">
        <v>6145</v>
      </c>
      <c r="D3533" s="82" t="s">
        <v>2568</v>
      </c>
      <c r="E3533" s="82" t="s">
        <v>6158</v>
      </c>
    </row>
    <row r="3534" spans="1:5" ht="13.5" customHeight="1">
      <c r="A3534" s="82" t="s">
        <v>4995</v>
      </c>
      <c r="B3534" s="90" t="s">
        <v>6123</v>
      </c>
      <c r="C3534" s="90" t="s">
        <v>6145</v>
      </c>
      <c r="D3534" s="82" t="s">
        <v>2570</v>
      </c>
      <c r="E3534" s="82" t="s">
        <v>6159</v>
      </c>
    </row>
    <row r="3535" spans="1:5" ht="13.5" customHeight="1">
      <c r="A3535" s="82" t="s">
        <v>4995</v>
      </c>
      <c r="B3535" s="90" t="s">
        <v>6123</v>
      </c>
      <c r="C3535" s="90" t="s">
        <v>6145</v>
      </c>
      <c r="D3535" s="82" t="s">
        <v>2581</v>
      </c>
      <c r="E3535" s="82" t="s">
        <v>6160</v>
      </c>
    </row>
    <row r="3536" spans="1:5" ht="13.5" customHeight="1">
      <c r="A3536" s="82" t="s">
        <v>4995</v>
      </c>
      <c r="B3536" s="90" t="s">
        <v>6123</v>
      </c>
      <c r="C3536" s="90" t="s">
        <v>6145</v>
      </c>
      <c r="D3536" s="82" t="s">
        <v>2576</v>
      </c>
      <c r="E3536" s="82" t="s">
        <v>6161</v>
      </c>
    </row>
    <row r="3537" spans="1:5" ht="13.5" customHeight="1">
      <c r="A3537" s="82" t="s">
        <v>4995</v>
      </c>
      <c r="B3537" s="90" t="s">
        <v>6123</v>
      </c>
      <c r="C3537" s="90" t="s">
        <v>6145</v>
      </c>
      <c r="D3537" s="82" t="s">
        <v>635</v>
      </c>
      <c r="E3537" s="82" t="s">
        <v>6162</v>
      </c>
    </row>
    <row r="3538" spans="1:5" ht="13.5" customHeight="1">
      <c r="A3538" s="82" t="s">
        <v>4995</v>
      </c>
      <c r="B3538" s="90" t="s">
        <v>6123</v>
      </c>
      <c r="C3538" s="90" t="s">
        <v>6145</v>
      </c>
      <c r="D3538" s="82" t="s">
        <v>2579</v>
      </c>
      <c r="E3538" s="82" t="s">
        <v>6163</v>
      </c>
    </row>
    <row r="3539" spans="1:5" ht="13.5" customHeight="1">
      <c r="A3539" s="82" t="s">
        <v>4995</v>
      </c>
      <c r="B3539" s="90" t="s">
        <v>6123</v>
      </c>
      <c r="C3539" s="90" t="s">
        <v>6145</v>
      </c>
      <c r="D3539" s="82" t="s">
        <v>3872</v>
      </c>
      <c r="E3539" s="82" t="s">
        <v>6164</v>
      </c>
    </row>
    <row r="3540" spans="1:5" ht="13.5" customHeight="1">
      <c r="A3540" s="82" t="s">
        <v>4995</v>
      </c>
      <c r="B3540" s="90" t="s">
        <v>6123</v>
      </c>
      <c r="C3540" s="90" t="s">
        <v>6145</v>
      </c>
      <c r="D3540" s="82" t="s">
        <v>2585</v>
      </c>
      <c r="E3540" s="82" t="s">
        <v>6165</v>
      </c>
    </row>
    <row r="3541" spans="1:5" ht="13.5" customHeight="1">
      <c r="A3541" s="82" t="s">
        <v>4995</v>
      </c>
      <c r="B3541" s="90" t="s">
        <v>6123</v>
      </c>
      <c r="C3541" s="90" t="s">
        <v>6166</v>
      </c>
      <c r="D3541" s="82" t="s">
        <v>2548</v>
      </c>
      <c r="E3541" s="82" t="s">
        <v>6167</v>
      </c>
    </row>
    <row r="3542" spans="1:5" ht="13.5" customHeight="1">
      <c r="A3542" s="82" t="s">
        <v>4995</v>
      </c>
      <c r="B3542" s="90" t="s">
        <v>6123</v>
      </c>
      <c r="C3542" s="90" t="s">
        <v>6166</v>
      </c>
      <c r="D3542" s="82" t="s">
        <v>2550</v>
      </c>
      <c r="E3542" s="82" t="s">
        <v>6168</v>
      </c>
    </row>
    <row r="3543" spans="1:5" ht="13.5" customHeight="1">
      <c r="A3543" s="82" t="s">
        <v>4995</v>
      </c>
      <c r="B3543" s="90" t="s">
        <v>6123</v>
      </c>
      <c r="C3543" s="90" t="s">
        <v>6166</v>
      </c>
      <c r="D3543" s="82" t="s">
        <v>2552</v>
      </c>
      <c r="E3543" s="82" t="s">
        <v>6169</v>
      </c>
    </row>
    <row r="3544" spans="1:5" ht="13.5" customHeight="1">
      <c r="A3544" s="82" t="s">
        <v>4995</v>
      </c>
      <c r="B3544" s="90" t="s">
        <v>6123</v>
      </c>
      <c r="C3544" s="90" t="s">
        <v>6166</v>
      </c>
      <c r="D3544" s="82" t="s">
        <v>2554</v>
      </c>
      <c r="E3544" s="82" t="s">
        <v>6170</v>
      </c>
    </row>
    <row r="3545" spans="1:5" ht="13.5" customHeight="1">
      <c r="A3545" s="82" t="s">
        <v>4995</v>
      </c>
      <c r="B3545" s="90" t="s">
        <v>6123</v>
      </c>
      <c r="C3545" s="90" t="s">
        <v>6166</v>
      </c>
      <c r="D3545" s="82" t="s">
        <v>2583</v>
      </c>
      <c r="E3545" s="82" t="s">
        <v>6171</v>
      </c>
    </row>
    <row r="3546" spans="1:5" ht="13.5" customHeight="1">
      <c r="A3546" s="82" t="s">
        <v>4995</v>
      </c>
      <c r="B3546" s="90" t="s">
        <v>6123</v>
      </c>
      <c r="C3546" s="90" t="s">
        <v>6166</v>
      </c>
      <c r="D3546" s="82" t="s">
        <v>3858</v>
      </c>
      <c r="E3546" s="82" t="s">
        <v>6172</v>
      </c>
    </row>
    <row r="3547" spans="1:5" ht="13.5" customHeight="1">
      <c r="A3547" s="82" t="s">
        <v>4995</v>
      </c>
      <c r="B3547" s="90" t="s">
        <v>6123</v>
      </c>
      <c r="C3547" s="90" t="s">
        <v>6166</v>
      </c>
      <c r="D3547" s="82" t="s">
        <v>2564</v>
      </c>
      <c r="E3547" s="82" t="s">
        <v>6173</v>
      </c>
    </row>
    <row r="3548" spans="1:5" ht="13.5" customHeight="1">
      <c r="A3548" s="82" t="s">
        <v>4995</v>
      </c>
      <c r="B3548" s="90" t="s">
        <v>6123</v>
      </c>
      <c r="C3548" s="90" t="s">
        <v>6166</v>
      </c>
      <c r="D3548" s="82" t="s">
        <v>2560</v>
      </c>
      <c r="E3548" s="82" t="s">
        <v>6174</v>
      </c>
    </row>
    <row r="3549" spans="1:5" ht="13.5" customHeight="1">
      <c r="A3549" s="82" t="s">
        <v>4995</v>
      </c>
      <c r="B3549" s="90" t="s">
        <v>6123</v>
      </c>
      <c r="C3549" s="90" t="s">
        <v>6166</v>
      </c>
      <c r="D3549" s="82" t="s">
        <v>2562</v>
      </c>
      <c r="E3549" s="82" t="s">
        <v>6175</v>
      </c>
    </row>
    <row r="3550" spans="1:5" ht="13.5" customHeight="1">
      <c r="A3550" s="82" t="s">
        <v>4995</v>
      </c>
      <c r="B3550" s="90" t="s">
        <v>6123</v>
      </c>
      <c r="C3550" s="90" t="s">
        <v>6166</v>
      </c>
      <c r="D3550" s="82" t="s">
        <v>2566</v>
      </c>
      <c r="E3550" s="82" t="s">
        <v>6176</v>
      </c>
    </row>
    <row r="3551" spans="1:5" ht="13.5" customHeight="1">
      <c r="A3551" s="82" t="s">
        <v>4995</v>
      </c>
      <c r="B3551" s="90" t="s">
        <v>6123</v>
      </c>
      <c r="C3551" s="90" t="s">
        <v>6166</v>
      </c>
      <c r="D3551" s="82" t="s">
        <v>2572</v>
      </c>
      <c r="E3551" s="82" t="s">
        <v>6177</v>
      </c>
    </row>
    <row r="3552" spans="1:5" ht="13.5" customHeight="1">
      <c r="A3552" s="82" t="s">
        <v>4995</v>
      </c>
      <c r="B3552" s="90" t="s">
        <v>6123</v>
      </c>
      <c r="C3552" s="90" t="s">
        <v>6166</v>
      </c>
      <c r="D3552" s="82" t="s">
        <v>2574</v>
      </c>
      <c r="E3552" s="82" t="s">
        <v>6178</v>
      </c>
    </row>
    <row r="3553" spans="1:5" ht="13.5" customHeight="1">
      <c r="A3553" s="82" t="s">
        <v>4995</v>
      </c>
      <c r="B3553" s="90" t="s">
        <v>6123</v>
      </c>
      <c r="C3553" s="90" t="s">
        <v>6166</v>
      </c>
      <c r="D3553" s="82" t="s">
        <v>2568</v>
      </c>
      <c r="E3553" s="82" t="s">
        <v>6179</v>
      </c>
    </row>
    <row r="3554" spans="1:5" ht="13.5" customHeight="1">
      <c r="A3554" s="82" t="s">
        <v>4995</v>
      </c>
      <c r="B3554" s="90" t="s">
        <v>6123</v>
      </c>
      <c r="C3554" s="90" t="s">
        <v>6166</v>
      </c>
      <c r="D3554" s="82" t="s">
        <v>2570</v>
      </c>
      <c r="E3554" s="82" t="s">
        <v>6180</v>
      </c>
    </row>
    <row r="3555" spans="1:5" ht="13.5" customHeight="1">
      <c r="A3555" s="82" t="s">
        <v>4995</v>
      </c>
      <c r="B3555" s="90" t="s">
        <v>6123</v>
      </c>
      <c r="C3555" s="90" t="s">
        <v>6166</v>
      </c>
      <c r="D3555" s="82" t="s">
        <v>2581</v>
      </c>
      <c r="E3555" s="82" t="s">
        <v>6181</v>
      </c>
    </row>
    <row r="3556" spans="1:5" ht="13.5" customHeight="1">
      <c r="A3556" s="82" t="s">
        <v>4995</v>
      </c>
      <c r="B3556" s="90" t="s">
        <v>6123</v>
      </c>
      <c r="C3556" s="90" t="s">
        <v>6166</v>
      </c>
      <c r="D3556" s="82" t="s">
        <v>2576</v>
      </c>
      <c r="E3556" s="82" t="s">
        <v>6182</v>
      </c>
    </row>
    <row r="3557" spans="1:5" ht="13.5" customHeight="1">
      <c r="A3557" s="82" t="s">
        <v>4995</v>
      </c>
      <c r="B3557" s="90" t="s">
        <v>6123</v>
      </c>
      <c r="C3557" s="90" t="s">
        <v>6166</v>
      </c>
      <c r="D3557" s="82" t="s">
        <v>635</v>
      </c>
      <c r="E3557" s="82" t="s">
        <v>6183</v>
      </c>
    </row>
    <row r="3558" spans="1:5" ht="13.5" customHeight="1">
      <c r="A3558" s="82" t="s">
        <v>4995</v>
      </c>
      <c r="B3558" s="90" t="s">
        <v>6123</v>
      </c>
      <c r="C3558" s="90" t="s">
        <v>6166</v>
      </c>
      <c r="D3558" s="82" t="s">
        <v>2579</v>
      </c>
      <c r="E3558" s="82" t="s">
        <v>6184</v>
      </c>
    </row>
    <row r="3559" spans="1:5" ht="13.5" customHeight="1">
      <c r="A3559" s="82" t="s">
        <v>4995</v>
      </c>
      <c r="B3559" s="90" t="s">
        <v>6123</v>
      </c>
      <c r="C3559" s="90" t="s">
        <v>6166</v>
      </c>
      <c r="D3559" s="82" t="s">
        <v>3872</v>
      </c>
      <c r="E3559" s="82" t="s">
        <v>6185</v>
      </c>
    </row>
    <row r="3560" spans="1:5" ht="13.5" customHeight="1">
      <c r="A3560" s="82" t="s">
        <v>4995</v>
      </c>
      <c r="B3560" s="90" t="s">
        <v>6123</v>
      </c>
      <c r="C3560" s="90" t="s">
        <v>6166</v>
      </c>
      <c r="D3560" s="82" t="s">
        <v>2585</v>
      </c>
      <c r="E3560" s="82" t="s">
        <v>6186</v>
      </c>
    </row>
    <row r="3561" spans="1:5" ht="13.5" customHeight="1">
      <c r="A3561" s="82" t="s">
        <v>4995</v>
      </c>
      <c r="B3561" s="90" t="s">
        <v>6123</v>
      </c>
      <c r="C3561" s="90" t="s">
        <v>6074</v>
      </c>
      <c r="D3561" s="82" t="s">
        <v>2548</v>
      </c>
      <c r="E3561" s="82" t="s">
        <v>6187</v>
      </c>
    </row>
    <row r="3562" spans="1:5" ht="13.5" customHeight="1">
      <c r="A3562" s="82" t="s">
        <v>4995</v>
      </c>
      <c r="B3562" s="90" t="s">
        <v>6123</v>
      </c>
      <c r="C3562" s="90" t="s">
        <v>6074</v>
      </c>
      <c r="D3562" s="82" t="s">
        <v>2550</v>
      </c>
      <c r="E3562" s="82" t="s">
        <v>6188</v>
      </c>
    </row>
    <row r="3563" spans="1:5" ht="13.5" customHeight="1">
      <c r="A3563" s="82" t="s">
        <v>4995</v>
      </c>
      <c r="B3563" s="90" t="s">
        <v>6123</v>
      </c>
      <c r="C3563" s="90" t="s">
        <v>6074</v>
      </c>
      <c r="D3563" s="82" t="s">
        <v>2552</v>
      </c>
      <c r="E3563" s="82" t="s">
        <v>6189</v>
      </c>
    </row>
    <row r="3564" spans="1:5" ht="13.5" customHeight="1">
      <c r="A3564" s="82" t="s">
        <v>4995</v>
      </c>
      <c r="B3564" s="90" t="s">
        <v>6123</v>
      </c>
      <c r="C3564" s="90" t="s">
        <v>6074</v>
      </c>
      <c r="D3564" s="82" t="s">
        <v>2554</v>
      </c>
      <c r="E3564" s="82" t="s">
        <v>6190</v>
      </c>
    </row>
    <row r="3565" spans="1:5" ht="13.5" customHeight="1">
      <c r="A3565" s="82" t="s">
        <v>4995</v>
      </c>
      <c r="B3565" s="90" t="s">
        <v>6123</v>
      </c>
      <c r="C3565" s="90" t="s">
        <v>6074</v>
      </c>
      <c r="D3565" s="82" t="s">
        <v>2583</v>
      </c>
      <c r="E3565" s="82" t="s">
        <v>6191</v>
      </c>
    </row>
    <row r="3566" spans="1:5" ht="13.5" customHeight="1">
      <c r="A3566" s="82" t="s">
        <v>4995</v>
      </c>
      <c r="B3566" s="90" t="s">
        <v>6123</v>
      </c>
      <c r="C3566" s="90" t="s">
        <v>6074</v>
      </c>
      <c r="D3566" s="82" t="s">
        <v>3858</v>
      </c>
      <c r="E3566" s="82" t="s">
        <v>6192</v>
      </c>
    </row>
    <row r="3567" spans="1:5" ht="13.5" customHeight="1">
      <c r="A3567" s="82" t="s">
        <v>4995</v>
      </c>
      <c r="B3567" s="90" t="s">
        <v>6123</v>
      </c>
      <c r="C3567" s="90" t="s">
        <v>6074</v>
      </c>
      <c r="D3567" s="82" t="s">
        <v>2564</v>
      </c>
      <c r="E3567" s="82" t="s">
        <v>6193</v>
      </c>
    </row>
    <row r="3568" spans="1:5" ht="13.5" customHeight="1">
      <c r="A3568" s="82" t="s">
        <v>4995</v>
      </c>
      <c r="B3568" s="90" t="s">
        <v>6123</v>
      </c>
      <c r="C3568" s="90" t="s">
        <v>6074</v>
      </c>
      <c r="D3568" s="82" t="s">
        <v>2560</v>
      </c>
      <c r="E3568" s="82" t="s">
        <v>6194</v>
      </c>
    </row>
    <row r="3569" spans="1:5" ht="13.5" customHeight="1">
      <c r="A3569" s="82" t="s">
        <v>4995</v>
      </c>
      <c r="B3569" s="90" t="s">
        <v>6123</v>
      </c>
      <c r="C3569" s="90" t="s">
        <v>6074</v>
      </c>
      <c r="D3569" s="82" t="s">
        <v>2562</v>
      </c>
      <c r="E3569" s="82" t="s">
        <v>6195</v>
      </c>
    </row>
    <row r="3570" spans="1:5" ht="13.5" customHeight="1">
      <c r="A3570" s="82" t="s">
        <v>4995</v>
      </c>
      <c r="B3570" s="90" t="s">
        <v>6123</v>
      </c>
      <c r="C3570" s="90" t="s">
        <v>6074</v>
      </c>
      <c r="D3570" s="82" t="s">
        <v>2566</v>
      </c>
      <c r="E3570" s="82" t="s">
        <v>6196</v>
      </c>
    </row>
    <row r="3571" spans="1:5" ht="13.5" customHeight="1">
      <c r="A3571" s="82" t="s">
        <v>4995</v>
      </c>
      <c r="B3571" s="90" t="s">
        <v>6123</v>
      </c>
      <c r="C3571" s="90" t="s">
        <v>6074</v>
      </c>
      <c r="D3571" s="82" t="s">
        <v>2572</v>
      </c>
      <c r="E3571" s="82" t="s">
        <v>6197</v>
      </c>
    </row>
    <row r="3572" spans="1:5" ht="13.5" customHeight="1">
      <c r="A3572" s="82" t="s">
        <v>4995</v>
      </c>
      <c r="B3572" s="90" t="s">
        <v>6123</v>
      </c>
      <c r="C3572" s="90" t="s">
        <v>6074</v>
      </c>
      <c r="D3572" s="82" t="s">
        <v>2574</v>
      </c>
      <c r="E3572" s="82" t="s">
        <v>6198</v>
      </c>
    </row>
    <row r="3573" spans="1:5" ht="13.5" customHeight="1">
      <c r="A3573" s="82" t="s">
        <v>4995</v>
      </c>
      <c r="B3573" s="90" t="s">
        <v>6123</v>
      </c>
      <c r="C3573" s="90" t="s">
        <v>6074</v>
      </c>
      <c r="D3573" s="82" t="s">
        <v>2568</v>
      </c>
      <c r="E3573" s="82" t="s">
        <v>6199</v>
      </c>
    </row>
    <row r="3574" spans="1:5" ht="13.5" customHeight="1">
      <c r="A3574" s="82" t="s">
        <v>4995</v>
      </c>
      <c r="B3574" s="90" t="s">
        <v>6123</v>
      </c>
      <c r="C3574" s="90" t="s">
        <v>6074</v>
      </c>
      <c r="D3574" s="82" t="s">
        <v>2570</v>
      </c>
      <c r="E3574" s="82" t="s">
        <v>6200</v>
      </c>
    </row>
    <row r="3575" spans="1:5" ht="13.5" customHeight="1">
      <c r="A3575" s="82" t="s">
        <v>4995</v>
      </c>
      <c r="B3575" s="90" t="s">
        <v>6123</v>
      </c>
      <c r="C3575" s="90" t="s">
        <v>6074</v>
      </c>
      <c r="D3575" s="82" t="s">
        <v>2581</v>
      </c>
      <c r="E3575" s="82" t="s">
        <v>6201</v>
      </c>
    </row>
    <row r="3576" spans="1:5" ht="13.5" customHeight="1">
      <c r="A3576" s="82" t="s">
        <v>4995</v>
      </c>
      <c r="B3576" s="90" t="s">
        <v>6123</v>
      </c>
      <c r="C3576" s="90" t="s">
        <v>6074</v>
      </c>
      <c r="D3576" s="82" t="s">
        <v>2576</v>
      </c>
      <c r="E3576" s="82" t="s">
        <v>6202</v>
      </c>
    </row>
    <row r="3577" spans="1:5" ht="13.5" customHeight="1">
      <c r="A3577" s="82" t="s">
        <v>4995</v>
      </c>
      <c r="B3577" s="90" t="s">
        <v>6123</v>
      </c>
      <c r="C3577" s="90" t="s">
        <v>6074</v>
      </c>
      <c r="D3577" s="82" t="s">
        <v>635</v>
      </c>
      <c r="E3577" s="82" t="s">
        <v>6203</v>
      </c>
    </row>
    <row r="3578" spans="1:5" ht="13.5" customHeight="1">
      <c r="A3578" s="82" t="s">
        <v>4995</v>
      </c>
      <c r="B3578" s="90" t="s">
        <v>6123</v>
      </c>
      <c r="C3578" s="90" t="s">
        <v>6074</v>
      </c>
      <c r="D3578" s="82" t="s">
        <v>2579</v>
      </c>
      <c r="E3578" s="82" t="s">
        <v>6204</v>
      </c>
    </row>
    <row r="3579" spans="1:5" ht="13.5" customHeight="1">
      <c r="A3579" s="82" t="s">
        <v>4995</v>
      </c>
      <c r="B3579" s="90" t="s">
        <v>6123</v>
      </c>
      <c r="C3579" s="90" t="s">
        <v>6074</v>
      </c>
      <c r="D3579" s="82" t="s">
        <v>3872</v>
      </c>
      <c r="E3579" s="82" t="s">
        <v>6205</v>
      </c>
    </row>
    <row r="3580" spans="1:5" ht="13.5" customHeight="1">
      <c r="A3580" s="82" t="s">
        <v>4995</v>
      </c>
      <c r="B3580" s="90" t="s">
        <v>6123</v>
      </c>
      <c r="C3580" s="90" t="s">
        <v>6074</v>
      </c>
      <c r="D3580" s="82" t="s">
        <v>2585</v>
      </c>
      <c r="E3580" s="82" t="s">
        <v>6206</v>
      </c>
    </row>
    <row r="3581" spans="1:5" ht="13.5" customHeight="1">
      <c r="A3581" s="82" t="s">
        <v>4995</v>
      </c>
      <c r="B3581" s="90" t="s">
        <v>6123</v>
      </c>
      <c r="C3581" s="90" t="s">
        <v>6054</v>
      </c>
      <c r="D3581" s="82" t="s">
        <v>2548</v>
      </c>
      <c r="E3581" s="82" t="s">
        <v>6207</v>
      </c>
    </row>
    <row r="3582" spans="1:5" ht="13.5" customHeight="1">
      <c r="A3582" s="82" t="s">
        <v>4995</v>
      </c>
      <c r="B3582" s="90" t="s">
        <v>6123</v>
      </c>
      <c r="C3582" s="90" t="s">
        <v>6054</v>
      </c>
      <c r="D3582" s="82" t="s">
        <v>2550</v>
      </c>
      <c r="E3582" s="82" t="s">
        <v>6208</v>
      </c>
    </row>
    <row r="3583" spans="1:5" ht="13.5" customHeight="1">
      <c r="A3583" s="82" t="s">
        <v>4995</v>
      </c>
      <c r="B3583" s="90" t="s">
        <v>6123</v>
      </c>
      <c r="C3583" s="90" t="s">
        <v>6054</v>
      </c>
      <c r="D3583" s="82" t="s">
        <v>2552</v>
      </c>
      <c r="E3583" s="82" t="s">
        <v>6209</v>
      </c>
    </row>
    <row r="3584" spans="1:5" ht="13.5" customHeight="1">
      <c r="A3584" s="82" t="s">
        <v>4995</v>
      </c>
      <c r="B3584" s="90" t="s">
        <v>6123</v>
      </c>
      <c r="C3584" s="90" t="s">
        <v>6054</v>
      </c>
      <c r="D3584" s="82" t="s">
        <v>2554</v>
      </c>
      <c r="E3584" s="82" t="s">
        <v>6210</v>
      </c>
    </row>
    <row r="3585" spans="1:5" ht="13.5" customHeight="1">
      <c r="A3585" s="82" t="s">
        <v>4995</v>
      </c>
      <c r="B3585" s="90" t="s">
        <v>6123</v>
      </c>
      <c r="C3585" s="90" t="s">
        <v>6054</v>
      </c>
      <c r="D3585" s="82" t="s">
        <v>2583</v>
      </c>
      <c r="E3585" s="82" t="s">
        <v>6211</v>
      </c>
    </row>
    <row r="3586" spans="1:5" ht="13.5" customHeight="1">
      <c r="A3586" s="82" t="s">
        <v>4995</v>
      </c>
      <c r="B3586" s="90" t="s">
        <v>6123</v>
      </c>
      <c r="C3586" s="90" t="s">
        <v>6054</v>
      </c>
      <c r="D3586" s="82" t="s">
        <v>3858</v>
      </c>
      <c r="E3586" s="82" t="s">
        <v>6212</v>
      </c>
    </row>
    <row r="3587" spans="1:5" ht="13.5" customHeight="1">
      <c r="A3587" s="82" t="s">
        <v>4995</v>
      </c>
      <c r="B3587" s="90" t="s">
        <v>6123</v>
      </c>
      <c r="C3587" s="90" t="s">
        <v>6054</v>
      </c>
      <c r="D3587" s="82" t="s">
        <v>2564</v>
      </c>
      <c r="E3587" s="82" t="s">
        <v>6213</v>
      </c>
    </row>
    <row r="3588" spans="1:5" ht="13.5" customHeight="1">
      <c r="A3588" s="82" t="s">
        <v>4995</v>
      </c>
      <c r="B3588" s="90" t="s">
        <v>6123</v>
      </c>
      <c r="C3588" s="90" t="s">
        <v>6054</v>
      </c>
      <c r="D3588" s="82" t="s">
        <v>2560</v>
      </c>
      <c r="E3588" s="82" t="s">
        <v>6214</v>
      </c>
    </row>
    <row r="3589" spans="1:5" ht="13.5" customHeight="1">
      <c r="A3589" s="82" t="s">
        <v>4995</v>
      </c>
      <c r="B3589" s="90" t="s">
        <v>6123</v>
      </c>
      <c r="C3589" s="90" t="s">
        <v>6054</v>
      </c>
      <c r="D3589" s="82" t="s">
        <v>2562</v>
      </c>
      <c r="E3589" s="82" t="s">
        <v>6215</v>
      </c>
    </row>
    <row r="3590" spans="1:5" ht="13.5" customHeight="1">
      <c r="A3590" s="82" t="s">
        <v>4995</v>
      </c>
      <c r="B3590" s="90" t="s">
        <v>6123</v>
      </c>
      <c r="C3590" s="90" t="s">
        <v>6054</v>
      </c>
      <c r="D3590" s="82" t="s">
        <v>2566</v>
      </c>
      <c r="E3590" s="82" t="s">
        <v>6216</v>
      </c>
    </row>
    <row r="3591" spans="1:5" ht="13.5" customHeight="1">
      <c r="A3591" s="82" t="s">
        <v>4995</v>
      </c>
      <c r="B3591" s="90" t="s">
        <v>6123</v>
      </c>
      <c r="C3591" s="90" t="s">
        <v>6054</v>
      </c>
      <c r="D3591" s="82" t="s">
        <v>2572</v>
      </c>
      <c r="E3591" s="82" t="s">
        <v>6217</v>
      </c>
    </row>
    <row r="3592" spans="1:5" ht="13.5" customHeight="1">
      <c r="A3592" s="82" t="s">
        <v>4995</v>
      </c>
      <c r="B3592" s="90" t="s">
        <v>6123</v>
      </c>
      <c r="C3592" s="90" t="s">
        <v>6054</v>
      </c>
      <c r="D3592" s="82" t="s">
        <v>2574</v>
      </c>
      <c r="E3592" s="82" t="s">
        <v>6218</v>
      </c>
    </row>
    <row r="3593" spans="1:5" ht="13.5" customHeight="1">
      <c r="A3593" s="82" t="s">
        <v>4995</v>
      </c>
      <c r="B3593" s="90" t="s">
        <v>6123</v>
      </c>
      <c r="C3593" s="90" t="s">
        <v>6054</v>
      </c>
      <c r="D3593" s="82" t="s">
        <v>2568</v>
      </c>
      <c r="E3593" s="82" t="s">
        <v>6219</v>
      </c>
    </row>
    <row r="3594" spans="1:5" ht="13.5" customHeight="1">
      <c r="A3594" s="82" t="s">
        <v>4995</v>
      </c>
      <c r="B3594" s="90" t="s">
        <v>6123</v>
      </c>
      <c r="C3594" s="90" t="s">
        <v>6054</v>
      </c>
      <c r="D3594" s="82" t="s">
        <v>2570</v>
      </c>
      <c r="E3594" s="82" t="s">
        <v>6220</v>
      </c>
    </row>
    <row r="3595" spans="1:5" ht="13.5" customHeight="1">
      <c r="A3595" s="82" t="s">
        <v>4995</v>
      </c>
      <c r="B3595" s="90" t="s">
        <v>6123</v>
      </c>
      <c r="C3595" s="90" t="s">
        <v>6054</v>
      </c>
      <c r="D3595" s="82" t="s">
        <v>2581</v>
      </c>
      <c r="E3595" s="82" t="s">
        <v>6221</v>
      </c>
    </row>
    <row r="3596" spans="1:5" ht="13.5" customHeight="1">
      <c r="A3596" s="82" t="s">
        <v>4995</v>
      </c>
      <c r="B3596" s="90" t="s">
        <v>6123</v>
      </c>
      <c r="C3596" s="90" t="s">
        <v>6054</v>
      </c>
      <c r="D3596" s="82" t="s">
        <v>2576</v>
      </c>
      <c r="E3596" s="82" t="s">
        <v>6222</v>
      </c>
    </row>
    <row r="3597" spans="1:5" ht="13.5" customHeight="1">
      <c r="A3597" s="82" t="s">
        <v>4995</v>
      </c>
      <c r="B3597" s="90" t="s">
        <v>6123</v>
      </c>
      <c r="C3597" s="90" t="s">
        <v>6054</v>
      </c>
      <c r="D3597" s="82" t="s">
        <v>635</v>
      </c>
      <c r="E3597" s="82" t="s">
        <v>6223</v>
      </c>
    </row>
    <row r="3598" spans="1:5" ht="13.5" customHeight="1">
      <c r="A3598" s="82" t="s">
        <v>4995</v>
      </c>
      <c r="B3598" s="90" t="s">
        <v>6123</v>
      </c>
      <c r="C3598" s="90" t="s">
        <v>6054</v>
      </c>
      <c r="D3598" s="82" t="s">
        <v>2579</v>
      </c>
      <c r="E3598" s="82" t="s">
        <v>6224</v>
      </c>
    </row>
    <row r="3599" spans="1:5" ht="13.5" customHeight="1">
      <c r="A3599" s="82" t="s">
        <v>4995</v>
      </c>
      <c r="B3599" s="90" t="s">
        <v>6123</v>
      </c>
      <c r="C3599" s="90" t="s">
        <v>6054</v>
      </c>
      <c r="D3599" s="82" t="s">
        <v>3872</v>
      </c>
      <c r="E3599" s="82" t="s">
        <v>6225</v>
      </c>
    </row>
    <row r="3600" spans="1:5" ht="13.5" customHeight="1">
      <c r="A3600" s="82" t="s">
        <v>4995</v>
      </c>
      <c r="B3600" s="90" t="s">
        <v>6123</v>
      </c>
      <c r="C3600" s="90" t="s">
        <v>6054</v>
      </c>
      <c r="D3600" s="82" t="s">
        <v>2585</v>
      </c>
      <c r="E3600" s="82" t="s">
        <v>6226</v>
      </c>
    </row>
    <row r="3601" spans="1:5" ht="13.5" customHeight="1">
      <c r="A3601" s="82" t="s">
        <v>4995</v>
      </c>
      <c r="B3601" s="90" t="s">
        <v>6123</v>
      </c>
      <c r="C3601" s="82" t="s">
        <v>3350</v>
      </c>
      <c r="D3601" s="82" t="s">
        <v>2548</v>
      </c>
      <c r="E3601" s="82" t="s">
        <v>6227</v>
      </c>
    </row>
    <row r="3602" spans="1:5" ht="13.5" customHeight="1">
      <c r="A3602" s="82" t="s">
        <v>4995</v>
      </c>
      <c r="B3602" s="90" t="s">
        <v>6123</v>
      </c>
      <c r="C3602" s="82" t="s">
        <v>3350</v>
      </c>
      <c r="D3602" s="82" t="s">
        <v>2550</v>
      </c>
      <c r="E3602" s="82" t="s">
        <v>6228</v>
      </c>
    </row>
    <row r="3603" spans="1:5" ht="13.5" customHeight="1">
      <c r="A3603" s="82" t="s">
        <v>4995</v>
      </c>
      <c r="B3603" s="90" t="s">
        <v>6123</v>
      </c>
      <c r="C3603" s="82" t="s">
        <v>3350</v>
      </c>
      <c r="D3603" s="82" t="s">
        <v>2552</v>
      </c>
      <c r="E3603" s="82" t="s">
        <v>6229</v>
      </c>
    </row>
    <row r="3604" spans="1:5" ht="13.5" customHeight="1">
      <c r="A3604" s="82" t="s">
        <v>4995</v>
      </c>
      <c r="B3604" s="90" t="s">
        <v>6123</v>
      </c>
      <c r="C3604" s="82" t="s">
        <v>3350</v>
      </c>
      <c r="D3604" s="82" t="s">
        <v>2554</v>
      </c>
      <c r="E3604" s="82" t="s">
        <v>6230</v>
      </c>
    </row>
    <row r="3605" spans="1:5" ht="13.5" customHeight="1">
      <c r="A3605" s="82" t="s">
        <v>4995</v>
      </c>
      <c r="B3605" s="90" t="s">
        <v>6123</v>
      </c>
      <c r="C3605" s="82" t="s">
        <v>3350</v>
      </c>
      <c r="D3605" s="82" t="s">
        <v>2583</v>
      </c>
      <c r="E3605" s="82" t="s">
        <v>6231</v>
      </c>
    </row>
    <row r="3606" spans="1:5" ht="13.5" customHeight="1">
      <c r="A3606" s="82" t="s">
        <v>4995</v>
      </c>
      <c r="B3606" s="90" t="s">
        <v>6123</v>
      </c>
      <c r="C3606" s="82" t="s">
        <v>3350</v>
      </c>
      <c r="D3606" s="82" t="s">
        <v>3858</v>
      </c>
      <c r="E3606" s="82" t="s">
        <v>6232</v>
      </c>
    </row>
    <row r="3607" spans="1:5" ht="13.5" customHeight="1">
      <c r="A3607" s="82" t="s">
        <v>4995</v>
      </c>
      <c r="B3607" s="90" t="s">
        <v>6123</v>
      </c>
      <c r="C3607" s="82" t="s">
        <v>3350</v>
      </c>
      <c r="D3607" s="82" t="s">
        <v>2564</v>
      </c>
      <c r="E3607" s="82" t="s">
        <v>6233</v>
      </c>
    </row>
    <row r="3608" spans="1:5" ht="13.5" customHeight="1">
      <c r="A3608" s="82" t="s">
        <v>4995</v>
      </c>
      <c r="B3608" s="90" t="s">
        <v>6123</v>
      </c>
      <c r="C3608" s="82" t="s">
        <v>3350</v>
      </c>
      <c r="D3608" s="82" t="s">
        <v>2560</v>
      </c>
      <c r="E3608" s="82" t="s">
        <v>6234</v>
      </c>
    </row>
    <row r="3609" spans="1:5" ht="13.5" customHeight="1">
      <c r="A3609" s="82" t="s">
        <v>4995</v>
      </c>
      <c r="B3609" s="90" t="s">
        <v>6123</v>
      </c>
      <c r="C3609" s="82" t="s">
        <v>3350</v>
      </c>
      <c r="D3609" s="82" t="s">
        <v>2562</v>
      </c>
      <c r="E3609" s="82" t="s">
        <v>6235</v>
      </c>
    </row>
    <row r="3610" spans="1:5" ht="13.5" customHeight="1">
      <c r="A3610" s="82" t="s">
        <v>4995</v>
      </c>
      <c r="B3610" s="90" t="s">
        <v>6123</v>
      </c>
      <c r="C3610" s="82" t="s">
        <v>3350</v>
      </c>
      <c r="D3610" s="82" t="s">
        <v>2566</v>
      </c>
      <c r="E3610" s="82" t="s">
        <v>6236</v>
      </c>
    </row>
    <row r="3611" spans="1:5" ht="13.5" customHeight="1">
      <c r="A3611" s="82" t="s">
        <v>4995</v>
      </c>
      <c r="B3611" s="90" t="s">
        <v>6123</v>
      </c>
      <c r="C3611" s="82" t="s">
        <v>3350</v>
      </c>
      <c r="D3611" s="82" t="s">
        <v>2572</v>
      </c>
      <c r="E3611" s="82" t="s">
        <v>6237</v>
      </c>
    </row>
    <row r="3612" spans="1:5" ht="13.5" customHeight="1">
      <c r="A3612" s="82" t="s">
        <v>4995</v>
      </c>
      <c r="B3612" s="90" t="s">
        <v>6123</v>
      </c>
      <c r="C3612" s="82" t="s">
        <v>3350</v>
      </c>
      <c r="D3612" s="82" t="s">
        <v>2574</v>
      </c>
      <c r="E3612" s="82" t="s">
        <v>6238</v>
      </c>
    </row>
    <row r="3613" spans="1:5" ht="13.5" customHeight="1">
      <c r="A3613" s="82" t="s">
        <v>4995</v>
      </c>
      <c r="B3613" s="90" t="s">
        <v>6123</v>
      </c>
      <c r="C3613" s="82" t="s">
        <v>3350</v>
      </c>
      <c r="D3613" s="82" t="s">
        <v>2568</v>
      </c>
      <c r="E3613" s="82" t="s">
        <v>6239</v>
      </c>
    </row>
    <row r="3614" spans="1:5" ht="13.5" customHeight="1">
      <c r="A3614" s="82" t="s">
        <v>4995</v>
      </c>
      <c r="B3614" s="90" t="s">
        <v>6123</v>
      </c>
      <c r="C3614" s="82" t="s">
        <v>3350</v>
      </c>
      <c r="D3614" s="82" t="s">
        <v>2570</v>
      </c>
      <c r="E3614" s="82" t="s">
        <v>6240</v>
      </c>
    </row>
    <row r="3615" spans="1:5" ht="13.5" customHeight="1">
      <c r="A3615" s="82" t="s">
        <v>4995</v>
      </c>
      <c r="B3615" s="90" t="s">
        <v>6123</v>
      </c>
      <c r="C3615" s="82" t="s">
        <v>3350</v>
      </c>
      <c r="D3615" s="82" t="s">
        <v>2581</v>
      </c>
      <c r="E3615" s="82" t="s">
        <v>6241</v>
      </c>
    </row>
    <row r="3616" spans="1:5" ht="13.5" customHeight="1">
      <c r="A3616" s="82" t="s">
        <v>4995</v>
      </c>
      <c r="B3616" s="90" t="s">
        <v>6123</v>
      </c>
      <c r="C3616" s="82" t="s">
        <v>3350</v>
      </c>
      <c r="D3616" s="82" t="s">
        <v>2576</v>
      </c>
      <c r="E3616" s="82" t="s">
        <v>6242</v>
      </c>
    </row>
    <row r="3617" spans="1:5" ht="13.5" customHeight="1">
      <c r="A3617" s="82" t="s">
        <v>4995</v>
      </c>
      <c r="B3617" s="90" t="s">
        <v>6123</v>
      </c>
      <c r="C3617" s="82" t="s">
        <v>3350</v>
      </c>
      <c r="D3617" s="82" t="s">
        <v>635</v>
      </c>
      <c r="E3617" s="82" t="s">
        <v>6243</v>
      </c>
    </row>
    <row r="3618" spans="1:5" ht="13.5" customHeight="1">
      <c r="A3618" s="82" t="s">
        <v>4995</v>
      </c>
      <c r="B3618" s="90" t="s">
        <v>6123</v>
      </c>
      <c r="C3618" s="82" t="s">
        <v>3350</v>
      </c>
      <c r="D3618" s="82" t="s">
        <v>2579</v>
      </c>
      <c r="E3618" s="82" t="s">
        <v>6244</v>
      </c>
    </row>
    <row r="3619" spans="1:5" ht="13.5" customHeight="1">
      <c r="A3619" s="82" t="s">
        <v>4995</v>
      </c>
      <c r="B3619" s="90" t="s">
        <v>6123</v>
      </c>
      <c r="C3619" s="82" t="s">
        <v>3350</v>
      </c>
      <c r="D3619" s="82" t="s">
        <v>3872</v>
      </c>
      <c r="E3619" s="82" t="s">
        <v>6245</v>
      </c>
    </row>
    <row r="3620" spans="1:5" ht="13.5" customHeight="1">
      <c r="A3620" s="82" t="s">
        <v>4995</v>
      </c>
      <c r="B3620" s="90" t="s">
        <v>6123</v>
      </c>
      <c r="C3620" s="82" t="s">
        <v>3350</v>
      </c>
      <c r="D3620" s="82" t="s">
        <v>2585</v>
      </c>
      <c r="E3620" s="82" t="s">
        <v>6246</v>
      </c>
    </row>
    <row r="3621" spans="1:5" ht="13.5" customHeight="1">
      <c r="A3621" s="82" t="s">
        <v>4995</v>
      </c>
      <c r="B3621" s="90" t="s">
        <v>6123</v>
      </c>
      <c r="C3621" s="82" t="s">
        <v>635</v>
      </c>
      <c r="D3621" s="82" t="s">
        <v>635</v>
      </c>
      <c r="E3621" s="82" t="s">
        <v>6247</v>
      </c>
    </row>
    <row r="3622" spans="1:5" ht="13.5" customHeight="1">
      <c r="A3622" s="82" t="s">
        <v>4995</v>
      </c>
      <c r="B3622" s="82" t="s">
        <v>6248</v>
      </c>
      <c r="C3622" s="82" t="s">
        <v>6249</v>
      </c>
      <c r="D3622" s="82" t="s">
        <v>2548</v>
      </c>
      <c r="E3622" s="82" t="s">
        <v>6250</v>
      </c>
    </row>
    <row r="3623" spans="1:5" ht="13.5" customHeight="1">
      <c r="A3623" s="82" t="s">
        <v>4995</v>
      </c>
      <c r="B3623" s="82" t="s">
        <v>6248</v>
      </c>
      <c r="C3623" s="82" t="s">
        <v>6249</v>
      </c>
      <c r="D3623" s="82" t="s">
        <v>2550</v>
      </c>
      <c r="E3623" s="82" t="s">
        <v>6251</v>
      </c>
    </row>
    <row r="3624" spans="1:5" ht="13.5" customHeight="1">
      <c r="A3624" s="82" t="s">
        <v>4995</v>
      </c>
      <c r="B3624" s="82" t="s">
        <v>6248</v>
      </c>
      <c r="C3624" s="82" t="s">
        <v>6249</v>
      </c>
      <c r="D3624" s="82" t="s">
        <v>2552</v>
      </c>
      <c r="E3624" s="82" t="s">
        <v>6252</v>
      </c>
    </row>
    <row r="3625" spans="1:5" ht="13.5" customHeight="1">
      <c r="A3625" s="82" t="s">
        <v>4995</v>
      </c>
      <c r="B3625" s="82" t="s">
        <v>6253</v>
      </c>
      <c r="C3625" s="82" t="s">
        <v>6254</v>
      </c>
      <c r="D3625" s="82" t="s">
        <v>4045</v>
      </c>
      <c r="E3625" s="82" t="s">
        <v>6255</v>
      </c>
    </row>
    <row r="3626" spans="1:5" ht="13.5" customHeight="1">
      <c r="A3626" s="82" t="s">
        <v>4995</v>
      </c>
      <c r="B3626" s="82" t="s">
        <v>6248</v>
      </c>
      <c r="C3626" s="82" t="s">
        <v>6249</v>
      </c>
      <c r="D3626" s="82" t="s">
        <v>2654</v>
      </c>
      <c r="E3626" s="82" t="s">
        <v>6256</v>
      </c>
    </row>
    <row r="3627" spans="1:5" ht="13.5" customHeight="1">
      <c r="A3627" s="82" t="s">
        <v>4995</v>
      </c>
      <c r="B3627" s="82" t="s">
        <v>6248</v>
      </c>
      <c r="C3627" s="82" t="s">
        <v>6249</v>
      </c>
      <c r="D3627" s="82" t="s">
        <v>2558</v>
      </c>
      <c r="E3627" s="82" t="s">
        <v>6257</v>
      </c>
    </row>
    <row r="3628" spans="1:5" ht="13.5" customHeight="1">
      <c r="A3628" s="82" t="s">
        <v>4995</v>
      </c>
      <c r="B3628" s="82" t="s">
        <v>6248</v>
      </c>
      <c r="C3628" s="82" t="s">
        <v>6249</v>
      </c>
      <c r="D3628" s="82" t="s">
        <v>2574</v>
      </c>
      <c r="E3628" s="82" t="s">
        <v>6258</v>
      </c>
    </row>
    <row r="3629" spans="1:5" ht="13.5" customHeight="1">
      <c r="A3629" s="82" t="s">
        <v>4995</v>
      </c>
      <c r="B3629" s="82" t="s">
        <v>6248</v>
      </c>
      <c r="C3629" s="82" t="s">
        <v>6249</v>
      </c>
      <c r="D3629" s="82" t="s">
        <v>2568</v>
      </c>
      <c r="E3629" s="82" t="s">
        <v>6259</v>
      </c>
    </row>
    <row r="3630" spans="1:5" ht="13.5" customHeight="1">
      <c r="A3630" s="82" t="s">
        <v>4995</v>
      </c>
      <c r="B3630" s="82" t="s">
        <v>6248</v>
      </c>
      <c r="C3630" s="82" t="s">
        <v>6249</v>
      </c>
      <c r="D3630" s="82" t="s">
        <v>2572</v>
      </c>
      <c r="E3630" s="82" t="s">
        <v>6260</v>
      </c>
    </row>
    <row r="3631" spans="1:5" ht="13.5" customHeight="1">
      <c r="A3631" s="82" t="s">
        <v>4995</v>
      </c>
      <c r="B3631" s="82" t="s">
        <v>6248</v>
      </c>
      <c r="C3631" s="82" t="s">
        <v>6249</v>
      </c>
      <c r="D3631" s="82" t="s">
        <v>2581</v>
      </c>
      <c r="E3631" s="82" t="s">
        <v>6261</v>
      </c>
    </row>
    <row r="3632" spans="1:5" ht="13.5" customHeight="1">
      <c r="A3632" s="82" t="s">
        <v>4995</v>
      </c>
      <c r="B3632" s="82" t="s">
        <v>6248</v>
      </c>
      <c r="C3632" s="82" t="s">
        <v>6249</v>
      </c>
      <c r="D3632" s="82" t="s">
        <v>2576</v>
      </c>
      <c r="E3632" s="82" t="s">
        <v>6262</v>
      </c>
    </row>
    <row r="3633" spans="1:5" ht="13.5" customHeight="1">
      <c r="A3633" s="82" t="s">
        <v>4995</v>
      </c>
      <c r="B3633" s="82" t="s">
        <v>6248</v>
      </c>
      <c r="C3633" s="82" t="s">
        <v>6249</v>
      </c>
      <c r="D3633" s="82" t="s">
        <v>2570</v>
      </c>
      <c r="E3633" s="82" t="s">
        <v>6263</v>
      </c>
    </row>
    <row r="3634" spans="1:5" ht="13.5" customHeight="1">
      <c r="A3634" s="82" t="s">
        <v>4995</v>
      </c>
      <c r="B3634" s="82" t="s">
        <v>6248</v>
      </c>
      <c r="C3634" s="82" t="s">
        <v>6249</v>
      </c>
      <c r="D3634" s="82" t="s">
        <v>635</v>
      </c>
      <c r="E3634" s="82" t="s">
        <v>6264</v>
      </c>
    </row>
    <row r="3635" spans="1:5" ht="13.5" customHeight="1">
      <c r="A3635" s="82" t="s">
        <v>4995</v>
      </c>
      <c r="B3635" s="82" t="s">
        <v>6248</v>
      </c>
      <c r="C3635" s="82" t="s">
        <v>6249</v>
      </c>
      <c r="D3635" s="82" t="s">
        <v>2579</v>
      </c>
      <c r="E3635" s="82" t="s">
        <v>6265</v>
      </c>
    </row>
    <row r="3636" spans="1:5" ht="13.5" customHeight="1">
      <c r="A3636" s="82" t="s">
        <v>4995</v>
      </c>
      <c r="B3636" s="82" t="s">
        <v>6248</v>
      </c>
      <c r="C3636" s="82" t="s">
        <v>6249</v>
      </c>
      <c r="D3636" s="82" t="s">
        <v>2585</v>
      </c>
      <c r="E3636" s="82" t="s">
        <v>6266</v>
      </c>
    </row>
    <row r="3637" spans="1:5" ht="13.5" customHeight="1">
      <c r="A3637" s="82" t="s">
        <v>4995</v>
      </c>
      <c r="B3637" s="82" t="s">
        <v>6248</v>
      </c>
      <c r="C3637" s="82" t="s">
        <v>6267</v>
      </c>
      <c r="D3637" s="82" t="s">
        <v>2548</v>
      </c>
      <c r="E3637" s="82" t="s">
        <v>6268</v>
      </c>
    </row>
    <row r="3638" spans="1:5" ht="13.5" customHeight="1">
      <c r="A3638" s="82" t="s">
        <v>4995</v>
      </c>
      <c r="B3638" s="82" t="s">
        <v>6248</v>
      </c>
      <c r="C3638" s="82" t="s">
        <v>6267</v>
      </c>
      <c r="D3638" s="82" t="s">
        <v>2550</v>
      </c>
      <c r="E3638" s="82" t="s">
        <v>6269</v>
      </c>
    </row>
    <row r="3639" spans="1:5" ht="13.5" customHeight="1">
      <c r="A3639" s="82" t="s">
        <v>4995</v>
      </c>
      <c r="B3639" s="82" t="s">
        <v>6248</v>
      </c>
      <c r="C3639" s="82" t="s">
        <v>6267</v>
      </c>
      <c r="D3639" s="82" t="s">
        <v>2552</v>
      </c>
      <c r="E3639" s="82" t="s">
        <v>6270</v>
      </c>
    </row>
    <row r="3640" spans="1:5" ht="13.5" customHeight="1">
      <c r="A3640" s="82" t="s">
        <v>4995</v>
      </c>
      <c r="B3640" s="82" t="s">
        <v>6248</v>
      </c>
      <c r="C3640" s="82" t="s">
        <v>6267</v>
      </c>
      <c r="D3640" s="82" t="s">
        <v>2554</v>
      </c>
      <c r="E3640" s="82" t="s">
        <v>6271</v>
      </c>
    </row>
    <row r="3641" spans="1:5" ht="13.5" customHeight="1">
      <c r="A3641" s="82" t="s">
        <v>4995</v>
      </c>
      <c r="B3641" s="82" t="s">
        <v>6248</v>
      </c>
      <c r="C3641" s="82" t="s">
        <v>6267</v>
      </c>
      <c r="D3641" s="82" t="s">
        <v>2654</v>
      </c>
      <c r="E3641" s="82" t="s">
        <v>6272</v>
      </c>
    </row>
    <row r="3642" spans="1:5" ht="13.5" customHeight="1">
      <c r="A3642" s="82" t="s">
        <v>4995</v>
      </c>
      <c r="B3642" s="82" t="s">
        <v>6248</v>
      </c>
      <c r="C3642" s="82" t="s">
        <v>6267</v>
      </c>
      <c r="D3642" s="82" t="s">
        <v>2558</v>
      </c>
      <c r="E3642" s="82" t="s">
        <v>6273</v>
      </c>
    </row>
    <row r="3643" spans="1:5" ht="13.5" customHeight="1">
      <c r="A3643" s="82" t="s">
        <v>4995</v>
      </c>
      <c r="B3643" s="82" t="s">
        <v>6248</v>
      </c>
      <c r="C3643" s="82" t="s">
        <v>6267</v>
      </c>
      <c r="D3643" s="82" t="s">
        <v>2574</v>
      </c>
      <c r="E3643" s="82" t="s">
        <v>6274</v>
      </c>
    </row>
    <row r="3644" spans="1:5" ht="13.5" customHeight="1">
      <c r="A3644" s="82" t="s">
        <v>4995</v>
      </c>
      <c r="B3644" s="82" t="s">
        <v>6248</v>
      </c>
      <c r="C3644" s="82" t="s">
        <v>6267</v>
      </c>
      <c r="D3644" s="82" t="s">
        <v>2568</v>
      </c>
      <c r="E3644" s="82" t="s">
        <v>6275</v>
      </c>
    </row>
    <row r="3645" spans="1:5" ht="13.5" customHeight="1">
      <c r="A3645" s="82" t="s">
        <v>4995</v>
      </c>
      <c r="B3645" s="82" t="s">
        <v>6248</v>
      </c>
      <c r="C3645" s="82" t="s">
        <v>6267</v>
      </c>
      <c r="D3645" s="82" t="s">
        <v>2572</v>
      </c>
      <c r="E3645" s="82" t="s">
        <v>6276</v>
      </c>
    </row>
    <row r="3646" spans="1:5" ht="13.5" customHeight="1">
      <c r="A3646" s="82" t="s">
        <v>4995</v>
      </c>
      <c r="B3646" s="82" t="s">
        <v>6248</v>
      </c>
      <c r="C3646" s="82" t="s">
        <v>6267</v>
      </c>
      <c r="D3646" s="82" t="s">
        <v>2581</v>
      </c>
      <c r="E3646" s="82" t="s">
        <v>6277</v>
      </c>
    </row>
    <row r="3647" spans="1:5" ht="13.5" customHeight="1">
      <c r="A3647" s="82" t="s">
        <v>4995</v>
      </c>
      <c r="B3647" s="82" t="s">
        <v>6248</v>
      </c>
      <c r="C3647" s="82" t="s">
        <v>6267</v>
      </c>
      <c r="D3647" s="82" t="s">
        <v>2576</v>
      </c>
      <c r="E3647" s="82" t="s">
        <v>6278</v>
      </c>
    </row>
    <row r="3648" spans="1:5" ht="13.5" customHeight="1">
      <c r="A3648" s="82" t="s">
        <v>4995</v>
      </c>
      <c r="B3648" s="82" t="s">
        <v>6248</v>
      </c>
      <c r="C3648" s="82" t="s">
        <v>6267</v>
      </c>
      <c r="D3648" s="82" t="s">
        <v>2570</v>
      </c>
      <c r="E3648" s="82" t="s">
        <v>6279</v>
      </c>
    </row>
    <row r="3649" spans="1:5" ht="13.5" customHeight="1">
      <c r="A3649" s="82" t="s">
        <v>4995</v>
      </c>
      <c r="B3649" s="82" t="s">
        <v>6248</v>
      </c>
      <c r="C3649" s="82" t="s">
        <v>6267</v>
      </c>
      <c r="D3649" s="82" t="s">
        <v>635</v>
      </c>
      <c r="E3649" s="82" t="s">
        <v>6280</v>
      </c>
    </row>
    <row r="3650" spans="1:5" ht="13.5" customHeight="1">
      <c r="A3650" s="82" t="s">
        <v>4995</v>
      </c>
      <c r="B3650" s="82" t="s">
        <v>6248</v>
      </c>
      <c r="C3650" s="82" t="s">
        <v>6267</v>
      </c>
      <c r="D3650" s="82" t="s">
        <v>2579</v>
      </c>
      <c r="E3650" s="82" t="s">
        <v>6281</v>
      </c>
    </row>
    <row r="3651" spans="1:5" ht="13.5" customHeight="1">
      <c r="A3651" s="82" t="s">
        <v>4995</v>
      </c>
      <c r="B3651" s="82" t="s">
        <v>6253</v>
      </c>
      <c r="C3651" s="82" t="s">
        <v>6282</v>
      </c>
      <c r="D3651" s="82" t="s">
        <v>2585</v>
      </c>
      <c r="E3651" s="82" t="s">
        <v>6283</v>
      </c>
    </row>
    <row r="3652" spans="1:5" ht="13.5" customHeight="1">
      <c r="A3652" s="82" t="s">
        <v>4995</v>
      </c>
      <c r="B3652" s="82" t="s">
        <v>6248</v>
      </c>
      <c r="C3652" s="82" t="s">
        <v>6284</v>
      </c>
      <c r="D3652" s="82" t="s">
        <v>2548</v>
      </c>
      <c r="E3652" s="82" t="s">
        <v>6285</v>
      </c>
    </row>
    <row r="3653" spans="1:5" ht="13.5" customHeight="1">
      <c r="A3653" s="82" t="s">
        <v>4995</v>
      </c>
      <c r="B3653" s="82" t="s">
        <v>6248</v>
      </c>
      <c r="C3653" s="82" t="s">
        <v>6284</v>
      </c>
      <c r="D3653" s="82" t="s">
        <v>2550</v>
      </c>
      <c r="E3653" s="82" t="s">
        <v>6286</v>
      </c>
    </row>
    <row r="3654" spans="1:5" ht="13.5" customHeight="1">
      <c r="A3654" s="82" t="s">
        <v>4995</v>
      </c>
      <c r="B3654" s="82" t="s">
        <v>6248</v>
      </c>
      <c r="C3654" s="82" t="s">
        <v>6284</v>
      </c>
      <c r="D3654" s="82" t="s">
        <v>2552</v>
      </c>
      <c r="E3654" s="82" t="s">
        <v>6287</v>
      </c>
    </row>
    <row r="3655" spans="1:5" ht="13.5" customHeight="1">
      <c r="A3655" s="82" t="s">
        <v>4995</v>
      </c>
      <c r="B3655" s="82" t="s">
        <v>6248</v>
      </c>
      <c r="C3655" s="82" t="s">
        <v>6284</v>
      </c>
      <c r="D3655" s="82" t="s">
        <v>2554</v>
      </c>
      <c r="E3655" s="82" t="s">
        <v>6288</v>
      </c>
    </row>
    <row r="3656" spans="1:5" ht="13.5" customHeight="1">
      <c r="A3656" s="82" t="s">
        <v>4995</v>
      </c>
      <c r="B3656" s="82" t="s">
        <v>6248</v>
      </c>
      <c r="C3656" s="82" t="s">
        <v>6284</v>
      </c>
      <c r="D3656" s="82" t="s">
        <v>2654</v>
      </c>
      <c r="E3656" s="82" t="s">
        <v>6289</v>
      </c>
    </row>
    <row r="3657" spans="1:5" ht="13.5" customHeight="1">
      <c r="A3657" s="82" t="s">
        <v>4995</v>
      </c>
      <c r="B3657" s="82" t="s">
        <v>6248</v>
      </c>
      <c r="C3657" s="82" t="s">
        <v>6284</v>
      </c>
      <c r="D3657" s="82" t="s">
        <v>2558</v>
      </c>
      <c r="E3657" s="82" t="s">
        <v>6290</v>
      </c>
    </row>
    <row r="3658" spans="1:5" ht="13.5" customHeight="1">
      <c r="A3658" s="82" t="s">
        <v>4995</v>
      </c>
      <c r="B3658" s="82" t="s">
        <v>6248</v>
      </c>
      <c r="C3658" s="82" t="s">
        <v>6284</v>
      </c>
      <c r="D3658" s="82" t="s">
        <v>2574</v>
      </c>
      <c r="E3658" s="82" t="s">
        <v>6291</v>
      </c>
    </row>
    <row r="3659" spans="1:5" ht="13.5" customHeight="1">
      <c r="A3659" s="82" t="s">
        <v>4995</v>
      </c>
      <c r="B3659" s="82" t="s">
        <v>6248</v>
      </c>
      <c r="C3659" s="82" t="s">
        <v>6284</v>
      </c>
      <c r="D3659" s="82" t="s">
        <v>2568</v>
      </c>
      <c r="E3659" s="82" t="s">
        <v>6292</v>
      </c>
    </row>
    <row r="3660" spans="1:5" ht="13.5" customHeight="1">
      <c r="A3660" s="82" t="s">
        <v>4995</v>
      </c>
      <c r="B3660" s="82" t="s">
        <v>6248</v>
      </c>
      <c r="C3660" s="82" t="s">
        <v>6284</v>
      </c>
      <c r="D3660" s="82" t="s">
        <v>2572</v>
      </c>
      <c r="E3660" s="82" t="s">
        <v>6293</v>
      </c>
    </row>
    <row r="3661" spans="1:5" ht="13.5" customHeight="1">
      <c r="A3661" s="82" t="s">
        <v>4995</v>
      </c>
      <c r="B3661" s="82" t="s">
        <v>6248</v>
      </c>
      <c r="C3661" s="82" t="s">
        <v>6284</v>
      </c>
      <c r="D3661" s="82" t="s">
        <v>2581</v>
      </c>
      <c r="E3661" s="82" t="s">
        <v>6294</v>
      </c>
    </row>
    <row r="3662" spans="1:5" ht="13.5" customHeight="1">
      <c r="A3662" s="82" t="s">
        <v>4995</v>
      </c>
      <c r="B3662" s="82" t="s">
        <v>6248</v>
      </c>
      <c r="C3662" s="82" t="s">
        <v>6284</v>
      </c>
      <c r="D3662" s="82" t="s">
        <v>2576</v>
      </c>
      <c r="E3662" s="82" t="s">
        <v>6295</v>
      </c>
    </row>
    <row r="3663" spans="1:5" ht="13.5" customHeight="1">
      <c r="A3663" s="82" t="s">
        <v>4995</v>
      </c>
      <c r="B3663" s="82" t="s">
        <v>6248</v>
      </c>
      <c r="C3663" s="82" t="s">
        <v>6284</v>
      </c>
      <c r="D3663" s="82" t="s">
        <v>2570</v>
      </c>
      <c r="E3663" s="82" t="s">
        <v>6296</v>
      </c>
    </row>
    <row r="3664" spans="1:5" ht="13.5" customHeight="1">
      <c r="A3664" s="82" t="s">
        <v>4995</v>
      </c>
      <c r="B3664" s="82" t="s">
        <v>6248</v>
      </c>
      <c r="C3664" s="82" t="s">
        <v>6284</v>
      </c>
      <c r="D3664" s="82" t="s">
        <v>635</v>
      </c>
      <c r="E3664" s="82" t="s">
        <v>6297</v>
      </c>
    </row>
    <row r="3665" spans="1:5" ht="13.5" customHeight="1">
      <c r="A3665" s="82" t="s">
        <v>4995</v>
      </c>
      <c r="B3665" s="82" t="s">
        <v>6253</v>
      </c>
      <c r="C3665" s="82" t="s">
        <v>6298</v>
      </c>
      <c r="D3665" s="82" t="s">
        <v>2670</v>
      </c>
      <c r="E3665" s="82" t="s">
        <v>6299</v>
      </c>
    </row>
    <row r="3666" spans="1:5" ht="13.5" customHeight="1">
      <c r="A3666" s="82" t="s">
        <v>4995</v>
      </c>
      <c r="B3666" s="82" t="s">
        <v>6248</v>
      </c>
      <c r="C3666" s="82" t="s">
        <v>6284</v>
      </c>
      <c r="D3666" s="82" t="s">
        <v>2585</v>
      </c>
      <c r="E3666" s="82" t="s">
        <v>6300</v>
      </c>
    </row>
    <row r="3667" spans="1:5" ht="13.5" customHeight="1">
      <c r="A3667" s="82" t="s">
        <v>4995</v>
      </c>
      <c r="B3667" s="82" t="s">
        <v>6248</v>
      </c>
      <c r="C3667" s="82" t="s">
        <v>6301</v>
      </c>
      <c r="D3667" s="82" t="s">
        <v>2548</v>
      </c>
      <c r="E3667" s="82" t="s">
        <v>6302</v>
      </c>
    </row>
    <row r="3668" spans="1:5" ht="13.5" customHeight="1">
      <c r="A3668" s="82" t="s">
        <v>4995</v>
      </c>
      <c r="B3668" s="82" t="s">
        <v>6248</v>
      </c>
      <c r="C3668" s="82" t="s">
        <v>6301</v>
      </c>
      <c r="D3668" s="82" t="s">
        <v>2550</v>
      </c>
      <c r="E3668" s="82" t="s">
        <v>6303</v>
      </c>
    </row>
    <row r="3669" spans="1:5" ht="13.5" customHeight="1">
      <c r="A3669" s="82" t="s">
        <v>4995</v>
      </c>
      <c r="B3669" s="82" t="s">
        <v>6248</v>
      </c>
      <c r="C3669" s="82" t="s">
        <v>6301</v>
      </c>
      <c r="D3669" s="82" t="s">
        <v>2552</v>
      </c>
      <c r="E3669" s="82" t="s">
        <v>6304</v>
      </c>
    </row>
    <row r="3670" spans="1:5" ht="13.5" customHeight="1">
      <c r="A3670" s="82" t="s">
        <v>4995</v>
      </c>
      <c r="B3670" s="82" t="s">
        <v>6248</v>
      </c>
      <c r="C3670" s="82" t="s">
        <v>6301</v>
      </c>
      <c r="D3670" s="82" t="s">
        <v>2554</v>
      </c>
      <c r="E3670" s="82" t="s">
        <v>6305</v>
      </c>
    </row>
    <row r="3671" spans="1:5" ht="13.5" customHeight="1">
      <c r="A3671" s="82" t="s">
        <v>4995</v>
      </c>
      <c r="B3671" s="82" t="s">
        <v>6248</v>
      </c>
      <c r="C3671" s="82" t="s">
        <v>6301</v>
      </c>
      <c r="D3671" s="82" t="s">
        <v>2654</v>
      </c>
      <c r="E3671" s="82" t="s">
        <v>6306</v>
      </c>
    </row>
    <row r="3672" spans="1:5" ht="13.5" customHeight="1">
      <c r="A3672" s="82" t="s">
        <v>4995</v>
      </c>
      <c r="B3672" s="82" t="s">
        <v>6248</v>
      </c>
      <c r="C3672" s="82" t="s">
        <v>6301</v>
      </c>
      <c r="D3672" s="82" t="s">
        <v>2558</v>
      </c>
      <c r="E3672" s="82" t="s">
        <v>6307</v>
      </c>
    </row>
    <row r="3673" spans="1:5" ht="13.5" customHeight="1">
      <c r="A3673" s="82" t="s">
        <v>4995</v>
      </c>
      <c r="B3673" s="82" t="s">
        <v>6248</v>
      </c>
      <c r="C3673" s="82" t="s">
        <v>6301</v>
      </c>
      <c r="D3673" s="82" t="s">
        <v>2574</v>
      </c>
      <c r="E3673" s="82" t="s">
        <v>6308</v>
      </c>
    </row>
    <row r="3674" spans="1:5" ht="13.5" customHeight="1">
      <c r="A3674" s="82" t="s">
        <v>4995</v>
      </c>
      <c r="B3674" s="82" t="s">
        <v>6248</v>
      </c>
      <c r="C3674" s="82" t="s">
        <v>6301</v>
      </c>
      <c r="D3674" s="82" t="s">
        <v>2568</v>
      </c>
      <c r="E3674" s="82" t="s">
        <v>6309</v>
      </c>
    </row>
    <row r="3675" spans="1:5" ht="13.5" customHeight="1">
      <c r="A3675" s="82" t="s">
        <v>4995</v>
      </c>
      <c r="B3675" s="82" t="s">
        <v>6248</v>
      </c>
      <c r="C3675" s="82" t="s">
        <v>6301</v>
      </c>
      <c r="D3675" s="82" t="s">
        <v>2572</v>
      </c>
      <c r="E3675" s="82" t="s">
        <v>6310</v>
      </c>
    </row>
    <row r="3676" spans="1:5" ht="13.5" customHeight="1">
      <c r="A3676" s="82" t="s">
        <v>4995</v>
      </c>
      <c r="B3676" s="82" t="s">
        <v>6248</v>
      </c>
      <c r="C3676" s="82" t="s">
        <v>6301</v>
      </c>
      <c r="D3676" s="82" t="s">
        <v>2581</v>
      </c>
      <c r="E3676" s="82" t="s">
        <v>6311</v>
      </c>
    </row>
    <row r="3677" spans="1:5" ht="13.5" customHeight="1">
      <c r="A3677" s="82" t="s">
        <v>4995</v>
      </c>
      <c r="B3677" s="82" t="s">
        <v>6248</v>
      </c>
      <c r="C3677" s="82" t="s">
        <v>6301</v>
      </c>
      <c r="D3677" s="82" t="s">
        <v>2576</v>
      </c>
      <c r="E3677" s="82" t="s">
        <v>6312</v>
      </c>
    </row>
    <row r="3678" spans="1:5" ht="13.5" customHeight="1">
      <c r="A3678" s="82" t="s">
        <v>4995</v>
      </c>
      <c r="B3678" s="82" t="s">
        <v>6248</v>
      </c>
      <c r="C3678" s="82" t="s">
        <v>6301</v>
      </c>
      <c r="D3678" s="82" t="s">
        <v>2570</v>
      </c>
      <c r="E3678" s="82" t="s">
        <v>6313</v>
      </c>
    </row>
    <row r="3679" spans="1:5" ht="13.5" customHeight="1">
      <c r="A3679" s="82" t="s">
        <v>4995</v>
      </c>
      <c r="B3679" s="82" t="s">
        <v>6248</v>
      </c>
      <c r="C3679" s="82" t="s">
        <v>6301</v>
      </c>
      <c r="D3679" s="82" t="s">
        <v>635</v>
      </c>
      <c r="E3679" s="82" t="s">
        <v>6314</v>
      </c>
    </row>
    <row r="3680" spans="1:5" ht="13.5" customHeight="1">
      <c r="A3680" s="82" t="s">
        <v>4995</v>
      </c>
      <c r="B3680" s="82" t="s">
        <v>6253</v>
      </c>
      <c r="C3680" s="82" t="s">
        <v>6315</v>
      </c>
      <c r="D3680" s="82" t="s">
        <v>2579</v>
      </c>
      <c r="E3680" s="82" t="s">
        <v>6316</v>
      </c>
    </row>
    <row r="3681" spans="1:5" ht="13.5" customHeight="1">
      <c r="A3681" s="82" t="s">
        <v>4995</v>
      </c>
      <c r="B3681" s="82" t="s">
        <v>6248</v>
      </c>
      <c r="C3681" s="82" t="s">
        <v>6301</v>
      </c>
      <c r="D3681" s="82" t="s">
        <v>2585</v>
      </c>
      <c r="E3681" s="82" t="s">
        <v>6317</v>
      </c>
    </row>
    <row r="3682" spans="1:5" ht="13.5" customHeight="1">
      <c r="A3682" s="82" t="s">
        <v>4995</v>
      </c>
      <c r="B3682" s="82" t="s">
        <v>6253</v>
      </c>
      <c r="C3682" s="82" t="s">
        <v>635</v>
      </c>
      <c r="D3682" s="82" t="s">
        <v>635</v>
      </c>
      <c r="E3682" s="82" t="s">
        <v>6318</v>
      </c>
    </row>
    <row r="3683" spans="1:5" ht="13.5" customHeight="1">
      <c r="A3683" s="82" t="s">
        <v>4995</v>
      </c>
      <c r="B3683" s="67" t="s">
        <v>3079</v>
      </c>
      <c r="C3683" s="67" t="s">
        <v>6319</v>
      </c>
      <c r="D3683" s="82" t="s">
        <v>2548</v>
      </c>
      <c r="E3683" s="82" t="s">
        <v>6320</v>
      </c>
    </row>
    <row r="3684" spans="1:5" ht="13.5" customHeight="1">
      <c r="A3684" s="82" t="s">
        <v>4995</v>
      </c>
      <c r="B3684" s="67" t="s">
        <v>6321</v>
      </c>
      <c r="C3684" s="67" t="s">
        <v>6322</v>
      </c>
      <c r="D3684" s="82" t="s">
        <v>2550</v>
      </c>
      <c r="E3684" s="82" t="s">
        <v>6323</v>
      </c>
    </row>
    <row r="3685" spans="1:5" ht="13.5" customHeight="1">
      <c r="A3685" s="82" t="s">
        <v>4995</v>
      </c>
      <c r="B3685" s="67" t="s">
        <v>6321</v>
      </c>
      <c r="C3685" s="67" t="s">
        <v>6322</v>
      </c>
      <c r="D3685" s="82" t="s">
        <v>2552</v>
      </c>
      <c r="E3685" s="82" t="s">
        <v>6324</v>
      </c>
    </row>
    <row r="3686" spans="1:5" ht="13.5" customHeight="1">
      <c r="A3686" s="82" t="s">
        <v>4995</v>
      </c>
      <c r="B3686" s="67" t="s">
        <v>6321</v>
      </c>
      <c r="C3686" s="67" t="s">
        <v>6322</v>
      </c>
      <c r="D3686" s="82" t="s">
        <v>2554</v>
      </c>
      <c r="E3686" s="82" t="s">
        <v>6325</v>
      </c>
    </row>
    <row r="3687" spans="1:5" ht="13.5" customHeight="1">
      <c r="A3687" s="82" t="s">
        <v>4995</v>
      </c>
      <c r="B3687" s="67" t="s">
        <v>6321</v>
      </c>
      <c r="C3687" s="67" t="s">
        <v>6322</v>
      </c>
      <c r="D3687" s="67" t="s">
        <v>6326</v>
      </c>
      <c r="E3687" s="82" t="s">
        <v>6327</v>
      </c>
    </row>
    <row r="3688" spans="1:5" ht="13.5" customHeight="1">
      <c r="A3688" s="82" t="s">
        <v>4995</v>
      </c>
      <c r="B3688" s="67" t="s">
        <v>6321</v>
      </c>
      <c r="C3688" s="67" t="s">
        <v>6322</v>
      </c>
      <c r="D3688" s="82" t="s">
        <v>5215</v>
      </c>
      <c r="E3688" s="82" t="s">
        <v>6328</v>
      </c>
    </row>
    <row r="3689" spans="1:5" ht="13.5" customHeight="1">
      <c r="A3689" s="82" t="s">
        <v>4995</v>
      </c>
      <c r="B3689" s="67" t="s">
        <v>6321</v>
      </c>
      <c r="C3689" s="67" t="s">
        <v>6322</v>
      </c>
      <c r="D3689" s="82" t="s">
        <v>2558</v>
      </c>
      <c r="E3689" s="82" t="s">
        <v>6329</v>
      </c>
    </row>
    <row r="3690" spans="1:5" ht="13.5" customHeight="1">
      <c r="A3690" s="82" t="s">
        <v>4995</v>
      </c>
      <c r="B3690" s="67" t="s">
        <v>6321</v>
      </c>
      <c r="C3690" s="67" t="s">
        <v>6322</v>
      </c>
      <c r="D3690" s="82" t="s">
        <v>2560</v>
      </c>
      <c r="E3690" s="82" t="s">
        <v>6330</v>
      </c>
    </row>
    <row r="3691" spans="1:5" ht="13.5" customHeight="1">
      <c r="A3691" s="82" t="s">
        <v>4995</v>
      </c>
      <c r="B3691" s="67" t="s">
        <v>6321</v>
      </c>
      <c r="C3691" s="67" t="s">
        <v>6322</v>
      </c>
      <c r="D3691" s="82" t="s">
        <v>2562</v>
      </c>
      <c r="E3691" s="82" t="s">
        <v>6331</v>
      </c>
    </row>
    <row r="3692" spans="1:5" ht="13.5" customHeight="1">
      <c r="A3692" s="82" t="s">
        <v>4995</v>
      </c>
      <c r="B3692" s="67" t="s">
        <v>6321</v>
      </c>
      <c r="C3692" s="67" t="s">
        <v>6322</v>
      </c>
      <c r="D3692" s="82" t="s">
        <v>2564</v>
      </c>
      <c r="E3692" s="82" t="s">
        <v>6332</v>
      </c>
    </row>
    <row r="3693" spans="1:5" ht="13.5" customHeight="1">
      <c r="A3693" s="82" t="s">
        <v>4995</v>
      </c>
      <c r="B3693" s="67" t="s">
        <v>6321</v>
      </c>
      <c r="C3693" s="67" t="s">
        <v>6322</v>
      </c>
      <c r="D3693" s="82" t="s">
        <v>2566</v>
      </c>
      <c r="E3693" s="82" t="s">
        <v>6333</v>
      </c>
    </row>
    <row r="3694" spans="1:5" ht="13.5" customHeight="1">
      <c r="A3694" s="82" t="s">
        <v>4995</v>
      </c>
      <c r="B3694" s="67" t="s">
        <v>6321</v>
      </c>
      <c r="C3694" s="67" t="s">
        <v>6322</v>
      </c>
      <c r="D3694" s="82" t="s">
        <v>2572</v>
      </c>
      <c r="E3694" s="82" t="s">
        <v>6334</v>
      </c>
    </row>
    <row r="3695" spans="1:5" ht="13.5" customHeight="1">
      <c r="A3695" s="82" t="s">
        <v>4995</v>
      </c>
      <c r="B3695" s="67" t="s">
        <v>6321</v>
      </c>
      <c r="C3695" s="67" t="s">
        <v>6322</v>
      </c>
      <c r="D3695" s="82" t="s">
        <v>2581</v>
      </c>
      <c r="E3695" s="82" t="s">
        <v>6335</v>
      </c>
    </row>
    <row r="3696" spans="1:5" ht="13.5" customHeight="1">
      <c r="A3696" s="82" t="s">
        <v>4995</v>
      </c>
      <c r="B3696" s="67" t="s">
        <v>6321</v>
      </c>
      <c r="C3696" s="67" t="s">
        <v>6322</v>
      </c>
      <c r="D3696" s="82" t="s">
        <v>2568</v>
      </c>
      <c r="E3696" s="82" t="s">
        <v>6336</v>
      </c>
    </row>
    <row r="3697" spans="1:5" ht="13.5" customHeight="1">
      <c r="A3697" s="82" t="s">
        <v>4995</v>
      </c>
      <c r="B3697" s="67" t="s">
        <v>6321</v>
      </c>
      <c r="C3697" s="67" t="s">
        <v>6322</v>
      </c>
      <c r="D3697" s="82" t="s">
        <v>2570</v>
      </c>
      <c r="E3697" s="82" t="s">
        <v>6337</v>
      </c>
    </row>
    <row r="3698" spans="1:5" ht="13.5" customHeight="1">
      <c r="A3698" s="82" t="s">
        <v>4995</v>
      </c>
      <c r="B3698" s="67" t="s">
        <v>6321</v>
      </c>
      <c r="C3698" s="67" t="s">
        <v>6322</v>
      </c>
      <c r="D3698" s="82" t="s">
        <v>2574</v>
      </c>
      <c r="E3698" s="82" t="s">
        <v>6338</v>
      </c>
    </row>
    <row r="3699" spans="1:5" ht="13.5" customHeight="1">
      <c r="A3699" s="82" t="s">
        <v>4995</v>
      </c>
      <c r="B3699" s="67" t="s">
        <v>6321</v>
      </c>
      <c r="C3699" s="67" t="s">
        <v>6322</v>
      </c>
      <c r="D3699" s="82" t="s">
        <v>2576</v>
      </c>
      <c r="E3699" s="82" t="s">
        <v>6339</v>
      </c>
    </row>
    <row r="3700" spans="1:5" ht="13.5" customHeight="1">
      <c r="A3700" s="82" t="s">
        <v>4995</v>
      </c>
      <c r="B3700" s="67" t="s">
        <v>6321</v>
      </c>
      <c r="C3700" s="67" t="s">
        <v>6322</v>
      </c>
      <c r="D3700" s="82" t="s">
        <v>635</v>
      </c>
      <c r="E3700" s="82" t="s">
        <v>6340</v>
      </c>
    </row>
    <row r="3701" spans="1:5" ht="13.5" customHeight="1">
      <c r="A3701" s="82" t="s">
        <v>4995</v>
      </c>
      <c r="B3701" s="67" t="s">
        <v>3079</v>
      </c>
      <c r="C3701" s="67" t="s">
        <v>6319</v>
      </c>
      <c r="D3701" s="82" t="s">
        <v>2670</v>
      </c>
      <c r="E3701" s="82" t="s">
        <v>6341</v>
      </c>
    </row>
    <row r="3702" spans="1:5" ht="13.5" customHeight="1">
      <c r="A3702" s="82" t="s">
        <v>4995</v>
      </c>
      <c r="B3702" s="67" t="s">
        <v>6321</v>
      </c>
      <c r="C3702" s="67" t="s">
        <v>6322</v>
      </c>
      <c r="D3702" s="82" t="s">
        <v>2585</v>
      </c>
      <c r="E3702" s="82" t="s">
        <v>6342</v>
      </c>
    </row>
    <row r="3703" spans="1:5" ht="13.5" customHeight="1">
      <c r="A3703" s="82" t="s">
        <v>4995</v>
      </c>
      <c r="B3703" s="67" t="s">
        <v>6321</v>
      </c>
      <c r="C3703" s="67" t="s">
        <v>6343</v>
      </c>
      <c r="D3703" s="82" t="s">
        <v>2548</v>
      </c>
      <c r="E3703" s="82" t="s">
        <v>6344</v>
      </c>
    </row>
    <row r="3704" spans="1:5" ht="13.5" customHeight="1">
      <c r="A3704" s="82" t="s">
        <v>4995</v>
      </c>
      <c r="B3704" s="67" t="s">
        <v>6321</v>
      </c>
      <c r="C3704" s="67" t="s">
        <v>6343</v>
      </c>
      <c r="D3704" s="82" t="s">
        <v>2550</v>
      </c>
      <c r="E3704" s="82" t="s">
        <v>6345</v>
      </c>
    </row>
    <row r="3705" spans="1:5" ht="13.5" customHeight="1">
      <c r="A3705" s="82" t="s">
        <v>4995</v>
      </c>
      <c r="B3705" s="67" t="s">
        <v>6321</v>
      </c>
      <c r="C3705" s="67" t="s">
        <v>6343</v>
      </c>
      <c r="D3705" s="82" t="s">
        <v>2552</v>
      </c>
      <c r="E3705" s="82" t="s">
        <v>6346</v>
      </c>
    </row>
    <row r="3706" spans="1:5" ht="13.5" customHeight="1">
      <c r="A3706" s="82" t="s">
        <v>4995</v>
      </c>
      <c r="B3706" s="67" t="s">
        <v>6321</v>
      </c>
      <c r="C3706" s="67" t="s">
        <v>6343</v>
      </c>
      <c r="D3706" s="82" t="s">
        <v>2554</v>
      </c>
      <c r="E3706" s="82" t="s">
        <v>6347</v>
      </c>
    </row>
    <row r="3707" spans="1:5" ht="13.5" customHeight="1">
      <c r="A3707" s="82" t="s">
        <v>4995</v>
      </c>
      <c r="B3707" s="67" t="s">
        <v>6321</v>
      </c>
      <c r="C3707" s="67" t="s">
        <v>6343</v>
      </c>
      <c r="D3707" s="67" t="s">
        <v>6326</v>
      </c>
      <c r="E3707" s="82" t="s">
        <v>6348</v>
      </c>
    </row>
    <row r="3708" spans="1:5" ht="13.5" customHeight="1">
      <c r="A3708" s="82" t="s">
        <v>4995</v>
      </c>
      <c r="B3708" s="67" t="s">
        <v>6321</v>
      </c>
      <c r="C3708" s="67" t="s">
        <v>6343</v>
      </c>
      <c r="D3708" s="82" t="s">
        <v>2558</v>
      </c>
      <c r="E3708" s="82" t="s">
        <v>6349</v>
      </c>
    </row>
    <row r="3709" spans="1:5" ht="13.5" customHeight="1">
      <c r="A3709" s="82" t="s">
        <v>4995</v>
      </c>
      <c r="B3709" s="67" t="s">
        <v>6321</v>
      </c>
      <c r="C3709" s="67" t="s">
        <v>6343</v>
      </c>
      <c r="D3709" s="82" t="s">
        <v>2574</v>
      </c>
      <c r="E3709" s="82" t="s">
        <v>6350</v>
      </c>
    </row>
    <row r="3710" spans="1:5" ht="13.5" customHeight="1">
      <c r="A3710" s="82" t="s">
        <v>4995</v>
      </c>
      <c r="B3710" s="67" t="s">
        <v>6321</v>
      </c>
      <c r="C3710" s="67" t="s">
        <v>6343</v>
      </c>
      <c r="D3710" s="82" t="s">
        <v>2568</v>
      </c>
      <c r="E3710" s="82" t="s">
        <v>6351</v>
      </c>
    </row>
    <row r="3711" spans="1:5" ht="13.5" customHeight="1">
      <c r="A3711" s="82" t="s">
        <v>4995</v>
      </c>
      <c r="B3711" s="67" t="s">
        <v>6321</v>
      </c>
      <c r="C3711" s="67" t="s">
        <v>6343</v>
      </c>
      <c r="D3711" s="82" t="s">
        <v>2572</v>
      </c>
      <c r="E3711" s="82" t="s">
        <v>6352</v>
      </c>
    </row>
    <row r="3712" spans="1:5" ht="13.5" customHeight="1">
      <c r="A3712" s="82" t="s">
        <v>4995</v>
      </c>
      <c r="B3712" s="67" t="s">
        <v>6321</v>
      </c>
      <c r="C3712" s="67" t="s">
        <v>6343</v>
      </c>
      <c r="D3712" s="82" t="s">
        <v>2581</v>
      </c>
      <c r="E3712" s="82" t="s">
        <v>6353</v>
      </c>
    </row>
    <row r="3713" spans="1:5" ht="13.5" customHeight="1">
      <c r="A3713" s="82" t="s">
        <v>4995</v>
      </c>
      <c r="B3713" s="67" t="s">
        <v>6321</v>
      </c>
      <c r="C3713" s="67" t="s">
        <v>6343</v>
      </c>
      <c r="D3713" s="82" t="s">
        <v>2576</v>
      </c>
      <c r="E3713" s="82" t="s">
        <v>6354</v>
      </c>
    </row>
    <row r="3714" spans="1:5" ht="13.5" customHeight="1">
      <c r="A3714" s="82" t="s">
        <v>4995</v>
      </c>
      <c r="B3714" s="67" t="s">
        <v>6321</v>
      </c>
      <c r="C3714" s="67" t="s">
        <v>6343</v>
      </c>
      <c r="D3714" s="82" t="s">
        <v>2570</v>
      </c>
      <c r="E3714" s="82" t="s">
        <v>6355</v>
      </c>
    </row>
    <row r="3715" spans="1:5" ht="13.5" customHeight="1">
      <c r="A3715" s="82" t="s">
        <v>4995</v>
      </c>
      <c r="B3715" s="67" t="s">
        <v>6321</v>
      </c>
      <c r="C3715" s="67" t="s">
        <v>6343</v>
      </c>
      <c r="D3715" s="82" t="s">
        <v>635</v>
      </c>
      <c r="E3715" s="82" t="s">
        <v>6356</v>
      </c>
    </row>
    <row r="3716" spans="1:5" ht="13.5" customHeight="1">
      <c r="A3716" s="82" t="s">
        <v>4995</v>
      </c>
      <c r="B3716" s="67" t="s">
        <v>6321</v>
      </c>
      <c r="C3716" s="67" t="s">
        <v>6343</v>
      </c>
      <c r="D3716" s="82" t="s">
        <v>2579</v>
      </c>
      <c r="E3716" s="82" t="s">
        <v>6357</v>
      </c>
    </row>
    <row r="3717" spans="1:5" ht="13.5" customHeight="1">
      <c r="A3717" s="82" t="s">
        <v>4995</v>
      </c>
      <c r="B3717" s="67" t="s">
        <v>6321</v>
      </c>
      <c r="C3717" s="67" t="s">
        <v>6343</v>
      </c>
      <c r="D3717" s="82" t="s">
        <v>2585</v>
      </c>
      <c r="E3717" s="82" t="s">
        <v>6358</v>
      </c>
    </row>
    <row r="3718" spans="1:5" ht="13.5" customHeight="1">
      <c r="A3718" s="82" t="s">
        <v>4995</v>
      </c>
      <c r="B3718" s="67" t="s">
        <v>6321</v>
      </c>
      <c r="C3718" s="67" t="s">
        <v>6359</v>
      </c>
      <c r="D3718" s="82" t="s">
        <v>2548</v>
      </c>
      <c r="E3718" s="82" t="s">
        <v>6360</v>
      </c>
    </row>
    <row r="3719" spans="1:5" ht="13.5" customHeight="1">
      <c r="A3719" s="82" t="s">
        <v>4995</v>
      </c>
      <c r="B3719" s="67" t="s">
        <v>6321</v>
      </c>
      <c r="C3719" s="67" t="s">
        <v>6359</v>
      </c>
      <c r="D3719" s="82" t="s">
        <v>2550</v>
      </c>
      <c r="E3719" s="82" t="s">
        <v>6361</v>
      </c>
    </row>
    <row r="3720" spans="1:5" ht="13.5" customHeight="1">
      <c r="A3720" s="82" t="s">
        <v>4995</v>
      </c>
      <c r="B3720" s="67" t="s">
        <v>6321</v>
      </c>
      <c r="C3720" s="67" t="s">
        <v>6359</v>
      </c>
      <c r="D3720" s="82" t="s">
        <v>2552</v>
      </c>
      <c r="E3720" s="82" t="s">
        <v>6362</v>
      </c>
    </row>
    <row r="3721" spans="1:5" ht="13.5" customHeight="1">
      <c r="A3721" s="82" t="s">
        <v>4995</v>
      </c>
      <c r="B3721" s="67" t="s">
        <v>6321</v>
      </c>
      <c r="C3721" s="67" t="s">
        <v>6359</v>
      </c>
      <c r="D3721" s="82" t="s">
        <v>2554</v>
      </c>
      <c r="E3721" s="82" t="s">
        <v>6363</v>
      </c>
    </row>
    <row r="3722" spans="1:5" ht="13.5" customHeight="1">
      <c r="A3722" s="82" t="s">
        <v>4995</v>
      </c>
      <c r="B3722" s="67" t="s">
        <v>6321</v>
      </c>
      <c r="C3722" s="67" t="s">
        <v>6359</v>
      </c>
      <c r="D3722" s="82" t="s">
        <v>2574</v>
      </c>
      <c r="E3722" s="82" t="s">
        <v>6364</v>
      </c>
    </row>
    <row r="3723" spans="1:5" ht="13.5" customHeight="1">
      <c r="A3723" s="82" t="s">
        <v>4995</v>
      </c>
      <c r="B3723" s="67" t="s">
        <v>6321</v>
      </c>
      <c r="C3723" s="67" t="s">
        <v>6359</v>
      </c>
      <c r="D3723" s="67" t="s">
        <v>6365</v>
      </c>
      <c r="E3723" s="82" t="s">
        <v>6366</v>
      </c>
    </row>
    <row r="3724" spans="1:5" ht="13.5" customHeight="1">
      <c r="A3724" s="82" t="s">
        <v>4995</v>
      </c>
      <c r="B3724" s="67" t="s">
        <v>6321</v>
      </c>
      <c r="C3724" s="67" t="s">
        <v>6359</v>
      </c>
      <c r="D3724" s="82" t="s">
        <v>2560</v>
      </c>
      <c r="E3724" s="82" t="s">
        <v>6367</v>
      </c>
    </row>
    <row r="3725" spans="1:5" ht="13.5" customHeight="1">
      <c r="A3725" s="82" t="s">
        <v>4995</v>
      </c>
      <c r="B3725" s="67" t="s">
        <v>6321</v>
      </c>
      <c r="C3725" s="67" t="s">
        <v>6359</v>
      </c>
      <c r="D3725" s="82" t="s">
        <v>2562</v>
      </c>
      <c r="E3725" s="82" t="s">
        <v>6368</v>
      </c>
    </row>
    <row r="3726" spans="1:5" ht="13.5" customHeight="1">
      <c r="A3726" s="82" t="s">
        <v>4995</v>
      </c>
      <c r="B3726" s="67" t="s">
        <v>6321</v>
      </c>
      <c r="C3726" s="67" t="s">
        <v>6359</v>
      </c>
      <c r="D3726" s="82" t="s">
        <v>2564</v>
      </c>
      <c r="E3726" s="82" t="s">
        <v>6369</v>
      </c>
    </row>
    <row r="3727" spans="1:5" ht="13.5" customHeight="1">
      <c r="A3727" s="82" t="s">
        <v>4995</v>
      </c>
      <c r="B3727" s="67" t="s">
        <v>6321</v>
      </c>
      <c r="C3727" s="67" t="s">
        <v>6359</v>
      </c>
      <c r="D3727" s="82" t="s">
        <v>2566</v>
      </c>
      <c r="E3727" s="82" t="s">
        <v>6370</v>
      </c>
    </row>
    <row r="3728" spans="1:5" ht="13.5" customHeight="1">
      <c r="A3728" s="82" t="s">
        <v>4995</v>
      </c>
      <c r="B3728" s="67" t="s">
        <v>6321</v>
      </c>
      <c r="C3728" s="67" t="s">
        <v>6359</v>
      </c>
      <c r="D3728" s="82" t="s">
        <v>2572</v>
      </c>
      <c r="E3728" s="82" t="s">
        <v>6371</v>
      </c>
    </row>
    <row r="3729" spans="1:5" ht="13.5" customHeight="1">
      <c r="A3729" s="82" t="s">
        <v>4995</v>
      </c>
      <c r="B3729" s="67" t="s">
        <v>6321</v>
      </c>
      <c r="C3729" s="67" t="s">
        <v>6359</v>
      </c>
      <c r="D3729" s="67" t="s">
        <v>6326</v>
      </c>
      <c r="E3729" s="82" t="s">
        <v>6372</v>
      </c>
    </row>
    <row r="3730" spans="1:5" ht="13.5" customHeight="1">
      <c r="A3730" s="82" t="s">
        <v>4995</v>
      </c>
      <c r="B3730" s="67" t="s">
        <v>6321</v>
      </c>
      <c r="C3730" s="67" t="s">
        <v>6359</v>
      </c>
      <c r="D3730" s="82" t="s">
        <v>5215</v>
      </c>
      <c r="E3730" s="82" t="s">
        <v>6373</v>
      </c>
    </row>
    <row r="3731" spans="1:5" ht="13.5" customHeight="1">
      <c r="A3731" s="82" t="s">
        <v>4995</v>
      </c>
      <c r="B3731" s="67" t="s">
        <v>6321</v>
      </c>
      <c r="C3731" s="67" t="s">
        <v>6359</v>
      </c>
      <c r="D3731" s="82" t="s">
        <v>2558</v>
      </c>
      <c r="E3731" s="82" t="s">
        <v>6374</v>
      </c>
    </row>
    <row r="3732" spans="1:5" ht="13.5" customHeight="1">
      <c r="A3732" s="82" t="s">
        <v>4995</v>
      </c>
      <c r="B3732" s="67" t="s">
        <v>6321</v>
      </c>
      <c r="C3732" s="67" t="s">
        <v>6359</v>
      </c>
      <c r="D3732" s="82" t="s">
        <v>2568</v>
      </c>
      <c r="E3732" s="82" t="s">
        <v>6375</v>
      </c>
    </row>
    <row r="3733" spans="1:5" ht="13.5" customHeight="1">
      <c r="A3733" s="82" t="s">
        <v>4995</v>
      </c>
      <c r="B3733" s="67" t="s">
        <v>6321</v>
      </c>
      <c r="C3733" s="67" t="s">
        <v>6359</v>
      </c>
      <c r="D3733" s="82" t="s">
        <v>2570</v>
      </c>
      <c r="E3733" s="82" t="s">
        <v>6376</v>
      </c>
    </row>
    <row r="3734" spans="1:5" ht="13.5" customHeight="1">
      <c r="A3734" s="82" t="s">
        <v>4995</v>
      </c>
      <c r="B3734" s="67" t="s">
        <v>6321</v>
      </c>
      <c r="C3734" s="67" t="s">
        <v>6359</v>
      </c>
      <c r="D3734" s="82" t="s">
        <v>2581</v>
      </c>
      <c r="E3734" s="82" t="s">
        <v>6377</v>
      </c>
    </row>
    <row r="3735" spans="1:5" ht="13.5" customHeight="1">
      <c r="A3735" s="82" t="s">
        <v>4995</v>
      </c>
      <c r="B3735" s="67" t="s">
        <v>6321</v>
      </c>
      <c r="C3735" s="67" t="s">
        <v>6359</v>
      </c>
      <c r="D3735" s="82" t="s">
        <v>2576</v>
      </c>
      <c r="E3735" s="82" t="s">
        <v>6378</v>
      </c>
    </row>
    <row r="3736" spans="1:5" ht="13.5" customHeight="1">
      <c r="A3736" s="82" t="s">
        <v>4995</v>
      </c>
      <c r="B3736" s="67" t="s">
        <v>6321</v>
      </c>
      <c r="C3736" s="67" t="s">
        <v>6359</v>
      </c>
      <c r="D3736" s="82" t="s">
        <v>635</v>
      </c>
      <c r="E3736" s="82" t="s">
        <v>6379</v>
      </c>
    </row>
    <row r="3737" spans="1:5" ht="13.5" customHeight="1">
      <c r="A3737" s="82" t="s">
        <v>4995</v>
      </c>
      <c r="B3737" s="67" t="s">
        <v>6321</v>
      </c>
      <c r="C3737" s="67" t="s">
        <v>6359</v>
      </c>
      <c r="D3737" s="82" t="s">
        <v>2579</v>
      </c>
      <c r="E3737" s="82" t="s">
        <v>6380</v>
      </c>
    </row>
    <row r="3738" spans="1:5" ht="13.5" customHeight="1">
      <c r="A3738" s="82" t="s">
        <v>4995</v>
      </c>
      <c r="B3738" s="67" t="s">
        <v>6321</v>
      </c>
      <c r="C3738" s="67" t="s">
        <v>6359</v>
      </c>
      <c r="D3738" s="82" t="s">
        <v>3872</v>
      </c>
      <c r="E3738" s="82" t="s">
        <v>6381</v>
      </c>
    </row>
    <row r="3739" spans="1:5" ht="13.5" customHeight="1">
      <c r="A3739" s="82" t="s">
        <v>4995</v>
      </c>
      <c r="B3739" s="67" t="s">
        <v>6321</v>
      </c>
      <c r="C3739" s="67" t="s">
        <v>6359</v>
      </c>
      <c r="D3739" s="82" t="s">
        <v>2585</v>
      </c>
      <c r="E3739" s="82" t="s">
        <v>6382</v>
      </c>
    </row>
    <row r="3740" spans="1:5" ht="13.5" customHeight="1">
      <c r="A3740" s="82" t="s">
        <v>4995</v>
      </c>
      <c r="B3740" s="67" t="s">
        <v>6321</v>
      </c>
      <c r="C3740" s="67" t="s">
        <v>6383</v>
      </c>
      <c r="D3740" s="82" t="s">
        <v>2548</v>
      </c>
      <c r="E3740" s="82" t="s">
        <v>6384</v>
      </c>
    </row>
    <row r="3741" spans="1:5" ht="13.5" customHeight="1">
      <c r="A3741" s="82" t="s">
        <v>4995</v>
      </c>
      <c r="B3741" s="67" t="s">
        <v>6321</v>
      </c>
      <c r="C3741" s="67" t="s">
        <v>6383</v>
      </c>
      <c r="D3741" s="82" t="s">
        <v>2550</v>
      </c>
      <c r="E3741" s="82" t="s">
        <v>6385</v>
      </c>
    </row>
    <row r="3742" spans="1:5" ht="13.5" customHeight="1">
      <c r="A3742" s="82" t="s">
        <v>4995</v>
      </c>
      <c r="B3742" s="67" t="s">
        <v>6321</v>
      </c>
      <c r="C3742" s="67" t="s">
        <v>6383</v>
      </c>
      <c r="D3742" s="67" t="s">
        <v>6326</v>
      </c>
      <c r="E3742" s="82" t="s">
        <v>6386</v>
      </c>
    </row>
    <row r="3743" spans="1:5" ht="13.5" customHeight="1">
      <c r="A3743" s="82" t="s">
        <v>4995</v>
      </c>
      <c r="B3743" s="67" t="s">
        <v>6321</v>
      </c>
      <c r="C3743" s="67" t="s">
        <v>6383</v>
      </c>
      <c r="D3743" s="82" t="s">
        <v>5215</v>
      </c>
      <c r="E3743" s="82" t="s">
        <v>6387</v>
      </c>
    </row>
    <row r="3744" spans="1:5" ht="13.5" customHeight="1">
      <c r="A3744" s="82" t="s">
        <v>4995</v>
      </c>
      <c r="B3744" s="67" t="s">
        <v>6321</v>
      </c>
      <c r="C3744" s="67" t="s">
        <v>6383</v>
      </c>
      <c r="D3744" s="82" t="s">
        <v>2558</v>
      </c>
      <c r="E3744" s="82" t="s">
        <v>6388</v>
      </c>
    </row>
    <row r="3745" spans="1:5" ht="13.5" customHeight="1">
      <c r="A3745" s="82" t="s">
        <v>4995</v>
      </c>
      <c r="B3745" s="67" t="s">
        <v>6321</v>
      </c>
      <c r="C3745" s="67" t="s">
        <v>6383</v>
      </c>
      <c r="D3745" s="82" t="s">
        <v>3872</v>
      </c>
      <c r="E3745" s="82" t="s">
        <v>6389</v>
      </c>
    </row>
    <row r="3746" spans="1:5" ht="13.5" customHeight="1">
      <c r="A3746" s="82" t="s">
        <v>4995</v>
      </c>
      <c r="B3746" s="67" t="s">
        <v>6321</v>
      </c>
      <c r="C3746" s="67" t="s">
        <v>6383</v>
      </c>
      <c r="D3746" s="82" t="s">
        <v>2552</v>
      </c>
      <c r="E3746" s="82" t="s">
        <v>6390</v>
      </c>
    </row>
    <row r="3747" spans="1:5" ht="13.5" customHeight="1">
      <c r="A3747" s="82" t="s">
        <v>4995</v>
      </c>
      <c r="B3747" s="67" t="s">
        <v>6321</v>
      </c>
      <c r="C3747" s="67" t="s">
        <v>6383</v>
      </c>
      <c r="D3747" s="82" t="s">
        <v>2554</v>
      </c>
      <c r="E3747" s="82" t="s">
        <v>6391</v>
      </c>
    </row>
    <row r="3748" spans="1:5" ht="13.5" customHeight="1">
      <c r="A3748" s="82" t="s">
        <v>4995</v>
      </c>
      <c r="B3748" s="67" t="s">
        <v>6321</v>
      </c>
      <c r="C3748" s="67" t="s">
        <v>6383</v>
      </c>
      <c r="D3748" s="82" t="s">
        <v>2568</v>
      </c>
      <c r="E3748" s="82" t="s">
        <v>6392</v>
      </c>
    </row>
    <row r="3749" spans="1:5" ht="13.5" customHeight="1">
      <c r="A3749" s="82" t="s">
        <v>4995</v>
      </c>
      <c r="B3749" s="67" t="s">
        <v>6321</v>
      </c>
      <c r="C3749" s="67" t="s">
        <v>6383</v>
      </c>
      <c r="D3749" s="82" t="s">
        <v>2560</v>
      </c>
      <c r="E3749" s="82" t="s">
        <v>6393</v>
      </c>
    </row>
    <row r="3750" spans="1:5" ht="13.5" customHeight="1">
      <c r="A3750" s="82" t="s">
        <v>4995</v>
      </c>
      <c r="B3750" s="67" t="s">
        <v>6321</v>
      </c>
      <c r="C3750" s="67" t="s">
        <v>6383</v>
      </c>
      <c r="D3750" s="82" t="s">
        <v>2572</v>
      </c>
      <c r="E3750" s="82" t="s">
        <v>6394</v>
      </c>
    </row>
    <row r="3751" spans="1:5" ht="13.5" customHeight="1">
      <c r="A3751" s="82" t="s">
        <v>4995</v>
      </c>
      <c r="B3751" s="67" t="s">
        <v>6321</v>
      </c>
      <c r="C3751" s="67" t="s">
        <v>6383</v>
      </c>
      <c r="D3751" s="82" t="s">
        <v>2562</v>
      </c>
      <c r="E3751" s="82" t="s">
        <v>6395</v>
      </c>
    </row>
    <row r="3752" spans="1:5" ht="13.5" customHeight="1">
      <c r="A3752" s="82" t="s">
        <v>4995</v>
      </c>
      <c r="B3752" s="67" t="s">
        <v>6321</v>
      </c>
      <c r="C3752" s="67" t="s">
        <v>6383</v>
      </c>
      <c r="D3752" s="82" t="s">
        <v>2564</v>
      </c>
      <c r="E3752" s="82" t="s">
        <v>6396</v>
      </c>
    </row>
    <row r="3753" spans="1:5" ht="13.5" customHeight="1">
      <c r="A3753" s="82" t="s">
        <v>4995</v>
      </c>
      <c r="B3753" s="67" t="s">
        <v>6321</v>
      </c>
      <c r="C3753" s="67" t="s">
        <v>6383</v>
      </c>
      <c r="D3753" s="82" t="s">
        <v>2566</v>
      </c>
      <c r="E3753" s="82" t="s">
        <v>6397</v>
      </c>
    </row>
    <row r="3754" spans="1:5" ht="13.5" customHeight="1">
      <c r="A3754" s="82" t="s">
        <v>4995</v>
      </c>
      <c r="B3754" s="67" t="s">
        <v>6321</v>
      </c>
      <c r="C3754" s="67" t="s">
        <v>6383</v>
      </c>
      <c r="D3754" s="67" t="s">
        <v>6398</v>
      </c>
      <c r="E3754" s="82" t="s">
        <v>6399</v>
      </c>
    </row>
    <row r="3755" spans="1:5" ht="13.5" customHeight="1">
      <c r="A3755" s="82" t="s">
        <v>4995</v>
      </c>
      <c r="B3755" s="67" t="s">
        <v>6321</v>
      </c>
      <c r="C3755" s="67" t="s">
        <v>6383</v>
      </c>
      <c r="D3755" s="82" t="s">
        <v>2574</v>
      </c>
      <c r="E3755" s="82" t="s">
        <v>6400</v>
      </c>
    </row>
    <row r="3756" spans="1:5" ht="13.5" customHeight="1">
      <c r="A3756" s="82" t="s">
        <v>4995</v>
      </c>
      <c r="B3756" s="67" t="s">
        <v>6321</v>
      </c>
      <c r="C3756" s="67" t="s">
        <v>6383</v>
      </c>
      <c r="D3756" s="82" t="s">
        <v>2570</v>
      </c>
      <c r="E3756" s="82" t="s">
        <v>6401</v>
      </c>
    </row>
    <row r="3757" spans="1:5" ht="13.5" customHeight="1">
      <c r="A3757" s="82" t="s">
        <v>4995</v>
      </c>
      <c r="B3757" s="67" t="s">
        <v>6321</v>
      </c>
      <c r="C3757" s="67" t="s">
        <v>6383</v>
      </c>
      <c r="D3757" s="82" t="s">
        <v>2581</v>
      </c>
      <c r="E3757" s="82" t="s">
        <v>6402</v>
      </c>
    </row>
    <row r="3758" spans="1:5" ht="13.5" customHeight="1">
      <c r="A3758" s="82" t="s">
        <v>4995</v>
      </c>
      <c r="B3758" s="67" t="s">
        <v>6321</v>
      </c>
      <c r="C3758" s="67" t="s">
        <v>6383</v>
      </c>
      <c r="D3758" s="82" t="s">
        <v>2576</v>
      </c>
      <c r="E3758" s="82" t="s">
        <v>6403</v>
      </c>
    </row>
    <row r="3759" spans="1:5" ht="13.5" customHeight="1">
      <c r="A3759" s="82" t="s">
        <v>4995</v>
      </c>
      <c r="B3759" s="67" t="s">
        <v>6321</v>
      </c>
      <c r="C3759" s="67" t="s">
        <v>6383</v>
      </c>
      <c r="D3759" s="82" t="s">
        <v>635</v>
      </c>
      <c r="E3759" s="82" t="s">
        <v>6404</v>
      </c>
    </row>
    <row r="3760" spans="1:5" ht="13.5" customHeight="1">
      <c r="A3760" s="82" t="s">
        <v>4995</v>
      </c>
      <c r="B3760" s="67" t="s">
        <v>6321</v>
      </c>
      <c r="C3760" s="67" t="s">
        <v>6383</v>
      </c>
      <c r="D3760" s="82" t="s">
        <v>2670</v>
      </c>
      <c r="E3760" s="82" t="s">
        <v>6405</v>
      </c>
    </row>
    <row r="3761" spans="1:5" ht="13.5" customHeight="1">
      <c r="A3761" s="82" t="s">
        <v>4995</v>
      </c>
      <c r="B3761" s="67" t="s">
        <v>6321</v>
      </c>
      <c r="C3761" s="67" t="s">
        <v>6383</v>
      </c>
      <c r="D3761" s="82" t="s">
        <v>2585</v>
      </c>
      <c r="E3761" s="82" t="s">
        <v>6406</v>
      </c>
    </row>
    <row r="3762" spans="1:5" ht="13.5" customHeight="1">
      <c r="A3762" s="82" t="s">
        <v>4995</v>
      </c>
      <c r="B3762" s="67" t="s">
        <v>6321</v>
      </c>
      <c r="C3762" s="67" t="s">
        <v>6407</v>
      </c>
      <c r="D3762" s="82" t="s">
        <v>3959</v>
      </c>
      <c r="E3762" s="82" t="s">
        <v>6408</v>
      </c>
    </row>
    <row r="3763" spans="1:5" ht="13.5" customHeight="1">
      <c r="A3763" s="82" t="s">
        <v>4995</v>
      </c>
      <c r="B3763" s="67" t="s">
        <v>6321</v>
      </c>
      <c r="C3763" s="67" t="s">
        <v>6409</v>
      </c>
      <c r="D3763" s="82" t="s">
        <v>2550</v>
      </c>
      <c r="E3763" s="82" t="s">
        <v>6410</v>
      </c>
    </row>
    <row r="3764" spans="1:5" ht="13.5" customHeight="1">
      <c r="A3764" s="82" t="s">
        <v>4995</v>
      </c>
      <c r="B3764" s="67" t="s">
        <v>6321</v>
      </c>
      <c r="C3764" s="67" t="s">
        <v>6409</v>
      </c>
      <c r="D3764" s="67" t="s">
        <v>6326</v>
      </c>
      <c r="E3764" s="82" t="s">
        <v>6411</v>
      </c>
    </row>
    <row r="3765" spans="1:5" ht="13.5" customHeight="1">
      <c r="A3765" s="82" t="s">
        <v>4995</v>
      </c>
      <c r="B3765" s="67" t="s">
        <v>6321</v>
      </c>
      <c r="C3765" s="67" t="s">
        <v>6409</v>
      </c>
      <c r="D3765" s="82" t="s">
        <v>5215</v>
      </c>
      <c r="E3765" s="82" t="s">
        <v>6412</v>
      </c>
    </row>
    <row r="3766" spans="1:5" ht="13.5" customHeight="1">
      <c r="A3766" s="82" t="s">
        <v>4995</v>
      </c>
      <c r="B3766" s="67" t="s">
        <v>6321</v>
      </c>
      <c r="C3766" s="67" t="s">
        <v>6409</v>
      </c>
      <c r="D3766" s="82" t="s">
        <v>2558</v>
      </c>
      <c r="E3766" s="82" t="s">
        <v>6413</v>
      </c>
    </row>
    <row r="3767" spans="1:5" ht="13.5" customHeight="1">
      <c r="A3767" s="82" t="s">
        <v>4995</v>
      </c>
      <c r="B3767" s="67" t="s">
        <v>6321</v>
      </c>
      <c r="C3767" s="67" t="s">
        <v>6409</v>
      </c>
      <c r="D3767" s="82" t="s">
        <v>2552</v>
      </c>
      <c r="E3767" s="82" t="s">
        <v>6414</v>
      </c>
    </row>
    <row r="3768" spans="1:5" ht="13.5" customHeight="1">
      <c r="A3768" s="82" t="s">
        <v>4995</v>
      </c>
      <c r="B3768" s="67" t="s">
        <v>6321</v>
      </c>
      <c r="C3768" s="67" t="s">
        <v>6409</v>
      </c>
      <c r="D3768" s="82" t="s">
        <v>2554</v>
      </c>
      <c r="E3768" s="82" t="s">
        <v>6415</v>
      </c>
    </row>
    <row r="3769" spans="1:5" ht="13.5" customHeight="1">
      <c r="A3769" s="82" t="s">
        <v>4995</v>
      </c>
      <c r="B3769" s="67" t="s">
        <v>6321</v>
      </c>
      <c r="C3769" s="67" t="s">
        <v>6409</v>
      </c>
      <c r="D3769" s="82" t="s">
        <v>2572</v>
      </c>
      <c r="E3769" s="82" t="s">
        <v>6416</v>
      </c>
    </row>
    <row r="3770" spans="1:5" ht="13.5" customHeight="1">
      <c r="A3770" s="82" t="s">
        <v>4995</v>
      </c>
      <c r="B3770" s="67" t="s">
        <v>6321</v>
      </c>
      <c r="C3770" s="67" t="s">
        <v>6409</v>
      </c>
      <c r="D3770" s="82" t="s">
        <v>2564</v>
      </c>
      <c r="E3770" s="82" t="s">
        <v>6417</v>
      </c>
    </row>
    <row r="3771" spans="1:5" ht="13.5" customHeight="1">
      <c r="A3771" s="82" t="s">
        <v>4995</v>
      </c>
      <c r="B3771" s="67" t="s">
        <v>6321</v>
      </c>
      <c r="C3771" s="67" t="s">
        <v>6409</v>
      </c>
      <c r="D3771" s="82" t="s">
        <v>2574</v>
      </c>
      <c r="E3771" s="82" t="s">
        <v>6418</v>
      </c>
    </row>
    <row r="3772" spans="1:5" ht="13.5" customHeight="1">
      <c r="A3772" s="82" t="s">
        <v>4995</v>
      </c>
      <c r="B3772" s="67" t="s">
        <v>6321</v>
      </c>
      <c r="C3772" s="67" t="s">
        <v>6409</v>
      </c>
      <c r="D3772" s="82" t="s">
        <v>2568</v>
      </c>
      <c r="E3772" s="82" t="s">
        <v>6419</v>
      </c>
    </row>
    <row r="3773" spans="1:5" ht="13.5" customHeight="1">
      <c r="A3773" s="82" t="s">
        <v>4995</v>
      </c>
      <c r="B3773" s="67" t="s">
        <v>6321</v>
      </c>
      <c r="C3773" s="67" t="s">
        <v>6409</v>
      </c>
      <c r="D3773" s="67" t="s">
        <v>6420</v>
      </c>
      <c r="E3773" s="82" t="s">
        <v>6421</v>
      </c>
    </row>
    <row r="3774" spans="1:5" ht="13.5" customHeight="1">
      <c r="A3774" s="82" t="s">
        <v>4995</v>
      </c>
      <c r="B3774" s="67" t="s">
        <v>6321</v>
      </c>
      <c r="C3774" s="67" t="s">
        <v>6409</v>
      </c>
      <c r="D3774" s="82" t="s">
        <v>2672</v>
      </c>
      <c r="E3774" s="82" t="s">
        <v>6422</v>
      </c>
    </row>
    <row r="3775" spans="1:5" ht="13.5" customHeight="1">
      <c r="A3775" s="82" t="s">
        <v>4995</v>
      </c>
      <c r="B3775" s="67" t="s">
        <v>6321</v>
      </c>
      <c r="C3775" s="67" t="s">
        <v>6409</v>
      </c>
      <c r="D3775" s="82" t="s">
        <v>2570</v>
      </c>
      <c r="E3775" s="82" t="s">
        <v>6423</v>
      </c>
    </row>
    <row r="3776" spans="1:5" ht="13.5" customHeight="1">
      <c r="A3776" s="82" t="s">
        <v>4995</v>
      </c>
      <c r="B3776" s="67" t="s">
        <v>3079</v>
      </c>
      <c r="C3776" s="67" t="s">
        <v>6407</v>
      </c>
      <c r="D3776" s="82" t="s">
        <v>2667</v>
      </c>
      <c r="E3776" s="82" t="s">
        <v>6424</v>
      </c>
    </row>
    <row r="3777" spans="1:5" ht="13.5" customHeight="1">
      <c r="A3777" s="82" t="s">
        <v>4995</v>
      </c>
      <c r="B3777" s="67" t="s">
        <v>6321</v>
      </c>
      <c r="C3777" s="67" t="s">
        <v>6409</v>
      </c>
      <c r="D3777" s="82" t="s">
        <v>635</v>
      </c>
      <c r="E3777" s="82" t="s">
        <v>6425</v>
      </c>
    </row>
    <row r="3778" spans="1:5" ht="13.5" customHeight="1">
      <c r="A3778" s="82" t="s">
        <v>4995</v>
      </c>
      <c r="B3778" s="67" t="s">
        <v>6321</v>
      </c>
      <c r="C3778" s="67" t="s">
        <v>6409</v>
      </c>
      <c r="D3778" s="82" t="s">
        <v>2670</v>
      </c>
      <c r="E3778" s="82" t="s">
        <v>6426</v>
      </c>
    </row>
    <row r="3779" spans="1:5" ht="13.5" customHeight="1">
      <c r="A3779" s="82" t="s">
        <v>4995</v>
      </c>
      <c r="B3779" s="67" t="s">
        <v>6321</v>
      </c>
      <c r="C3779" s="67" t="s">
        <v>6409</v>
      </c>
      <c r="D3779" s="82" t="s">
        <v>2585</v>
      </c>
      <c r="E3779" s="82" t="s">
        <v>6427</v>
      </c>
    </row>
    <row r="3780" spans="1:5" ht="13.5" customHeight="1">
      <c r="A3780" s="82" t="s">
        <v>4995</v>
      </c>
      <c r="B3780" s="67" t="s">
        <v>6321</v>
      </c>
      <c r="C3780" s="67" t="s">
        <v>6428</v>
      </c>
      <c r="D3780" s="82" t="s">
        <v>2548</v>
      </c>
      <c r="E3780" s="82" t="s">
        <v>6429</v>
      </c>
    </row>
    <row r="3781" spans="1:5" ht="13.5" customHeight="1">
      <c r="A3781" s="82" t="s">
        <v>4995</v>
      </c>
      <c r="B3781" s="67" t="s">
        <v>6321</v>
      </c>
      <c r="C3781" s="67" t="s">
        <v>6430</v>
      </c>
      <c r="D3781" s="82" t="s">
        <v>2550</v>
      </c>
      <c r="E3781" s="82" t="s">
        <v>6431</v>
      </c>
    </row>
    <row r="3782" spans="1:5" ht="13.5" customHeight="1">
      <c r="A3782" s="82" t="s">
        <v>4995</v>
      </c>
      <c r="B3782" s="67" t="s">
        <v>6321</v>
      </c>
      <c r="C3782" s="67" t="s">
        <v>6428</v>
      </c>
      <c r="D3782" s="82" t="s">
        <v>2552</v>
      </c>
      <c r="E3782" s="82" t="s">
        <v>6432</v>
      </c>
    </row>
    <row r="3783" spans="1:5" ht="13.5" customHeight="1">
      <c r="A3783" s="82" t="s">
        <v>4995</v>
      </c>
      <c r="B3783" s="67" t="s">
        <v>6321</v>
      </c>
      <c r="C3783" s="67" t="s">
        <v>6428</v>
      </c>
      <c r="D3783" s="82" t="s">
        <v>2554</v>
      </c>
      <c r="E3783" s="82" t="s">
        <v>6433</v>
      </c>
    </row>
    <row r="3784" spans="1:5" ht="13.5" customHeight="1">
      <c r="A3784" s="82" t="s">
        <v>4995</v>
      </c>
      <c r="B3784" s="67" t="s">
        <v>6321</v>
      </c>
      <c r="C3784" s="67" t="s">
        <v>6428</v>
      </c>
      <c r="D3784" s="67" t="s">
        <v>6326</v>
      </c>
      <c r="E3784" s="82" t="s">
        <v>6434</v>
      </c>
    </row>
    <row r="3785" spans="1:5" ht="13.5" customHeight="1">
      <c r="A3785" s="82" t="s">
        <v>4995</v>
      </c>
      <c r="B3785" s="67" t="s">
        <v>6321</v>
      </c>
      <c r="C3785" s="67" t="s">
        <v>6428</v>
      </c>
      <c r="D3785" s="82" t="s">
        <v>5215</v>
      </c>
      <c r="E3785" s="82" t="s">
        <v>6435</v>
      </c>
    </row>
    <row r="3786" spans="1:5" ht="13.5" customHeight="1">
      <c r="A3786" s="82" t="s">
        <v>4995</v>
      </c>
      <c r="B3786" s="67" t="s">
        <v>6321</v>
      </c>
      <c r="C3786" s="67" t="s">
        <v>6428</v>
      </c>
      <c r="D3786" s="82" t="s">
        <v>2558</v>
      </c>
      <c r="E3786" s="82" t="s">
        <v>6436</v>
      </c>
    </row>
    <row r="3787" spans="1:5" ht="13.5" customHeight="1">
      <c r="A3787" s="82" t="s">
        <v>4995</v>
      </c>
      <c r="B3787" s="67" t="s">
        <v>6321</v>
      </c>
      <c r="C3787" s="67" t="s">
        <v>6428</v>
      </c>
      <c r="D3787" s="82" t="s">
        <v>2568</v>
      </c>
      <c r="E3787" s="82" t="s">
        <v>6437</v>
      </c>
    </row>
    <row r="3788" spans="1:5" ht="13.5" customHeight="1">
      <c r="A3788" s="82" t="s">
        <v>4995</v>
      </c>
      <c r="B3788" s="67" t="s">
        <v>6321</v>
      </c>
      <c r="C3788" s="67" t="s">
        <v>6428</v>
      </c>
      <c r="D3788" s="82" t="s">
        <v>2570</v>
      </c>
      <c r="E3788" s="82" t="s">
        <v>6438</v>
      </c>
    </row>
    <row r="3789" spans="1:5" ht="13.5" customHeight="1">
      <c r="A3789" s="82" t="s">
        <v>4995</v>
      </c>
      <c r="B3789" s="67" t="s">
        <v>6321</v>
      </c>
      <c r="C3789" s="67" t="s">
        <v>6428</v>
      </c>
      <c r="D3789" s="82" t="s">
        <v>2572</v>
      </c>
      <c r="E3789" s="82" t="s">
        <v>6439</v>
      </c>
    </row>
    <row r="3790" spans="1:5" ht="13.5" customHeight="1">
      <c r="A3790" s="82" t="s">
        <v>4995</v>
      </c>
      <c r="B3790" s="67" t="s">
        <v>6321</v>
      </c>
      <c r="C3790" s="67" t="s">
        <v>6428</v>
      </c>
      <c r="D3790" s="82" t="s">
        <v>2581</v>
      </c>
      <c r="E3790" s="82" t="s">
        <v>6440</v>
      </c>
    </row>
    <row r="3791" spans="1:5" ht="13.5" customHeight="1">
      <c r="A3791" s="82" t="s">
        <v>4995</v>
      </c>
      <c r="B3791" s="67" t="s">
        <v>3079</v>
      </c>
      <c r="C3791" s="67" t="s">
        <v>6430</v>
      </c>
      <c r="D3791" s="82" t="s">
        <v>2667</v>
      </c>
      <c r="E3791" s="82" t="s">
        <v>6441</v>
      </c>
    </row>
    <row r="3792" spans="1:5" ht="13.5" customHeight="1">
      <c r="A3792" s="82" t="s">
        <v>4995</v>
      </c>
      <c r="B3792" s="67" t="s">
        <v>6321</v>
      </c>
      <c r="C3792" s="67" t="s">
        <v>6428</v>
      </c>
      <c r="D3792" s="82" t="s">
        <v>635</v>
      </c>
      <c r="E3792" s="82" t="s">
        <v>6442</v>
      </c>
    </row>
    <row r="3793" spans="1:5" ht="13.5" customHeight="1">
      <c r="A3793" s="82" t="s">
        <v>4995</v>
      </c>
      <c r="B3793" s="67" t="s">
        <v>6321</v>
      </c>
      <c r="C3793" s="67" t="s">
        <v>6428</v>
      </c>
      <c r="D3793" s="82" t="s">
        <v>2579</v>
      </c>
      <c r="E3793" s="82" t="s">
        <v>6443</v>
      </c>
    </row>
    <row r="3794" spans="1:5" ht="13.5" customHeight="1">
      <c r="A3794" s="82" t="s">
        <v>4995</v>
      </c>
      <c r="B3794" s="67" t="s">
        <v>6321</v>
      </c>
      <c r="C3794" s="67" t="s">
        <v>6428</v>
      </c>
      <c r="D3794" s="67" t="s">
        <v>6444</v>
      </c>
      <c r="E3794" s="82" t="s">
        <v>6445</v>
      </c>
    </row>
    <row r="3795" spans="1:5" ht="13.5" customHeight="1">
      <c r="A3795" s="82" t="s">
        <v>4995</v>
      </c>
      <c r="B3795" s="67" t="s">
        <v>6321</v>
      </c>
      <c r="C3795" s="67" t="s">
        <v>6428</v>
      </c>
      <c r="D3795" s="82" t="s">
        <v>2585</v>
      </c>
      <c r="E3795" s="82" t="s">
        <v>6446</v>
      </c>
    </row>
    <row r="3796" spans="1:5" ht="13.5" customHeight="1">
      <c r="A3796" s="82" t="s">
        <v>4995</v>
      </c>
      <c r="B3796" s="67" t="s">
        <v>6321</v>
      </c>
      <c r="C3796" s="67" t="s">
        <v>6447</v>
      </c>
      <c r="D3796" s="82" t="s">
        <v>2548</v>
      </c>
      <c r="E3796" s="82" t="s">
        <v>6448</v>
      </c>
    </row>
    <row r="3797" spans="1:5" ht="13.5" customHeight="1">
      <c r="A3797" s="82" t="s">
        <v>4995</v>
      </c>
      <c r="B3797" s="67" t="s">
        <v>6321</v>
      </c>
      <c r="C3797" s="67" t="s">
        <v>6447</v>
      </c>
      <c r="D3797" s="82" t="s">
        <v>2550</v>
      </c>
      <c r="E3797" s="82" t="s">
        <v>6449</v>
      </c>
    </row>
    <row r="3798" spans="1:5" ht="13.5" customHeight="1">
      <c r="A3798" s="82" t="s">
        <v>4995</v>
      </c>
      <c r="B3798" s="67" t="s">
        <v>6321</v>
      </c>
      <c r="C3798" s="67" t="s">
        <v>6447</v>
      </c>
      <c r="D3798" s="82" t="s">
        <v>2552</v>
      </c>
      <c r="E3798" s="82" t="s">
        <v>6450</v>
      </c>
    </row>
    <row r="3799" spans="1:5" ht="13.5" customHeight="1">
      <c r="A3799" s="82" t="s">
        <v>4995</v>
      </c>
      <c r="B3799" s="67" t="s">
        <v>6321</v>
      </c>
      <c r="C3799" s="67" t="s">
        <v>6447</v>
      </c>
      <c r="D3799" s="82" t="s">
        <v>2554</v>
      </c>
      <c r="E3799" s="82" t="s">
        <v>6451</v>
      </c>
    </row>
    <row r="3800" spans="1:5" ht="13.5" customHeight="1">
      <c r="A3800" s="82" t="s">
        <v>4995</v>
      </c>
      <c r="B3800" s="67" t="s">
        <v>6321</v>
      </c>
      <c r="C3800" s="67" t="s">
        <v>6447</v>
      </c>
      <c r="D3800" s="67" t="s">
        <v>6326</v>
      </c>
      <c r="E3800" s="82" t="s">
        <v>6452</v>
      </c>
    </row>
    <row r="3801" spans="1:5" ht="13.5" customHeight="1">
      <c r="A3801" s="82" t="s">
        <v>4995</v>
      </c>
      <c r="B3801" s="67" t="s">
        <v>6321</v>
      </c>
      <c r="C3801" s="67" t="s">
        <v>6447</v>
      </c>
      <c r="D3801" s="82" t="s">
        <v>2558</v>
      </c>
      <c r="E3801" s="82" t="s">
        <v>6453</v>
      </c>
    </row>
    <row r="3802" spans="1:5" ht="13.5" customHeight="1">
      <c r="A3802" s="82" t="s">
        <v>4995</v>
      </c>
      <c r="B3802" s="67" t="s">
        <v>6321</v>
      </c>
      <c r="C3802" s="67" t="s">
        <v>6447</v>
      </c>
      <c r="D3802" s="82" t="s">
        <v>2568</v>
      </c>
      <c r="E3802" s="82" t="s">
        <v>6454</v>
      </c>
    </row>
    <row r="3803" spans="1:5" ht="13.5" customHeight="1">
      <c r="A3803" s="82" t="s">
        <v>4995</v>
      </c>
      <c r="B3803" s="67" t="s">
        <v>6321</v>
      </c>
      <c r="C3803" s="67" t="s">
        <v>6447</v>
      </c>
      <c r="D3803" s="82" t="s">
        <v>2570</v>
      </c>
      <c r="E3803" s="82" t="s">
        <v>6455</v>
      </c>
    </row>
    <row r="3804" spans="1:5" ht="13.5" customHeight="1">
      <c r="A3804" s="82" t="s">
        <v>4995</v>
      </c>
      <c r="B3804" s="67" t="s">
        <v>6321</v>
      </c>
      <c r="C3804" s="67" t="s">
        <v>6447</v>
      </c>
      <c r="D3804" s="82" t="s">
        <v>2572</v>
      </c>
      <c r="E3804" s="82" t="s">
        <v>6456</v>
      </c>
    </row>
    <row r="3805" spans="1:5" ht="13.5" customHeight="1">
      <c r="A3805" s="82" t="s">
        <v>4995</v>
      </c>
      <c r="B3805" s="67" t="s">
        <v>6321</v>
      </c>
      <c r="C3805" s="67" t="s">
        <v>6447</v>
      </c>
      <c r="D3805" s="82" t="s">
        <v>2574</v>
      </c>
      <c r="E3805" s="82" t="s">
        <v>6457</v>
      </c>
    </row>
    <row r="3806" spans="1:5" ht="13.5" customHeight="1">
      <c r="A3806" s="82" t="s">
        <v>4995</v>
      </c>
      <c r="B3806" s="67" t="s">
        <v>6321</v>
      </c>
      <c r="C3806" s="67" t="s">
        <v>6447</v>
      </c>
      <c r="D3806" s="82" t="s">
        <v>2581</v>
      </c>
      <c r="E3806" s="82" t="s">
        <v>6458</v>
      </c>
    </row>
    <row r="3807" spans="1:5" ht="13.5" customHeight="1">
      <c r="A3807" s="82" t="s">
        <v>4995</v>
      </c>
      <c r="B3807" s="67" t="s">
        <v>6321</v>
      </c>
      <c r="C3807" s="67" t="s">
        <v>6447</v>
      </c>
      <c r="D3807" s="82" t="s">
        <v>2576</v>
      </c>
      <c r="E3807" s="82" t="s">
        <v>6459</v>
      </c>
    </row>
    <row r="3808" spans="1:5" ht="13.5" customHeight="1">
      <c r="A3808" s="82" t="s">
        <v>4995</v>
      </c>
      <c r="B3808" s="67" t="s">
        <v>6321</v>
      </c>
      <c r="C3808" s="67" t="s">
        <v>6447</v>
      </c>
      <c r="D3808" s="82" t="s">
        <v>635</v>
      </c>
      <c r="E3808" s="82" t="s">
        <v>6460</v>
      </c>
    </row>
    <row r="3809" spans="1:5" ht="13.5" customHeight="1">
      <c r="A3809" s="82" t="s">
        <v>4995</v>
      </c>
      <c r="B3809" s="67" t="s">
        <v>6321</v>
      </c>
      <c r="C3809" s="67" t="s">
        <v>6447</v>
      </c>
      <c r="D3809" s="82" t="s">
        <v>2579</v>
      </c>
      <c r="E3809" s="82" t="s">
        <v>6461</v>
      </c>
    </row>
    <row r="3810" spans="1:5" ht="13.5" customHeight="1">
      <c r="A3810" s="82" t="s">
        <v>4995</v>
      </c>
      <c r="B3810" s="67" t="s">
        <v>6321</v>
      </c>
      <c r="C3810" s="67" t="s">
        <v>6447</v>
      </c>
      <c r="D3810" s="82" t="s">
        <v>2585</v>
      </c>
      <c r="E3810" s="82" t="s">
        <v>6462</v>
      </c>
    </row>
    <row r="3811" spans="1:5" ht="13.5" customHeight="1">
      <c r="A3811" s="82" t="s">
        <v>4995</v>
      </c>
      <c r="B3811" s="67" t="s">
        <v>3079</v>
      </c>
      <c r="C3811" s="67" t="s">
        <v>6463</v>
      </c>
      <c r="D3811" s="82" t="s">
        <v>2548</v>
      </c>
      <c r="E3811" s="82" t="s">
        <v>6464</v>
      </c>
    </row>
    <row r="3812" spans="1:5" ht="13.5" customHeight="1">
      <c r="A3812" s="82" t="s">
        <v>4995</v>
      </c>
      <c r="B3812" s="67" t="s">
        <v>6321</v>
      </c>
      <c r="C3812" s="67" t="s">
        <v>6465</v>
      </c>
      <c r="D3812" s="82" t="s">
        <v>2550</v>
      </c>
      <c r="E3812" s="82" t="s">
        <v>6466</v>
      </c>
    </row>
    <row r="3813" spans="1:5" ht="13.5" customHeight="1">
      <c r="A3813" s="82" t="s">
        <v>4995</v>
      </c>
      <c r="B3813" s="67" t="s">
        <v>6321</v>
      </c>
      <c r="C3813" s="67" t="s">
        <v>6465</v>
      </c>
      <c r="D3813" s="82" t="s">
        <v>2552</v>
      </c>
      <c r="E3813" s="82" t="s">
        <v>6467</v>
      </c>
    </row>
    <row r="3814" spans="1:5" ht="13.5" customHeight="1">
      <c r="A3814" s="82" t="s">
        <v>4995</v>
      </c>
      <c r="B3814" s="67" t="s">
        <v>6321</v>
      </c>
      <c r="C3814" s="67" t="s">
        <v>6465</v>
      </c>
      <c r="D3814" s="82" t="s">
        <v>2554</v>
      </c>
      <c r="E3814" s="82" t="s">
        <v>6468</v>
      </c>
    </row>
    <row r="3815" spans="1:5" ht="13.5" customHeight="1">
      <c r="A3815" s="82" t="s">
        <v>4995</v>
      </c>
      <c r="B3815" s="67" t="s">
        <v>6321</v>
      </c>
      <c r="C3815" s="67" t="s">
        <v>6465</v>
      </c>
      <c r="D3815" s="67" t="s">
        <v>6326</v>
      </c>
      <c r="E3815" s="82" t="s">
        <v>6469</v>
      </c>
    </row>
    <row r="3816" spans="1:5" ht="13.5" customHeight="1">
      <c r="A3816" s="82" t="s">
        <v>4995</v>
      </c>
      <c r="B3816" s="67" t="s">
        <v>3079</v>
      </c>
      <c r="C3816" s="67" t="s">
        <v>6463</v>
      </c>
      <c r="D3816" s="82" t="s">
        <v>6470</v>
      </c>
      <c r="E3816" s="82" t="s">
        <v>6471</v>
      </c>
    </row>
    <row r="3817" spans="1:5" ht="13.5" customHeight="1">
      <c r="A3817" s="82" t="s">
        <v>4995</v>
      </c>
      <c r="B3817" s="67" t="s">
        <v>6321</v>
      </c>
      <c r="C3817" s="67" t="s">
        <v>6465</v>
      </c>
      <c r="D3817" s="82" t="s">
        <v>2560</v>
      </c>
      <c r="E3817" s="82" t="s">
        <v>6472</v>
      </c>
    </row>
    <row r="3818" spans="1:5" ht="13.5" customHeight="1">
      <c r="A3818" s="82" t="s">
        <v>4995</v>
      </c>
      <c r="B3818" s="67" t="s">
        <v>6321</v>
      </c>
      <c r="C3818" s="67" t="s">
        <v>6465</v>
      </c>
      <c r="D3818" s="82" t="s">
        <v>2562</v>
      </c>
      <c r="E3818" s="82" t="s">
        <v>6473</v>
      </c>
    </row>
    <row r="3819" spans="1:5" ht="13.5" customHeight="1">
      <c r="A3819" s="82" t="s">
        <v>4995</v>
      </c>
      <c r="B3819" s="67" t="s">
        <v>6321</v>
      </c>
      <c r="C3819" s="67" t="s">
        <v>6465</v>
      </c>
      <c r="D3819" s="82" t="s">
        <v>2564</v>
      </c>
      <c r="E3819" s="82" t="s">
        <v>6474</v>
      </c>
    </row>
    <row r="3820" spans="1:5" ht="13.5" customHeight="1">
      <c r="A3820" s="82" t="s">
        <v>4995</v>
      </c>
      <c r="B3820" s="67" t="s">
        <v>6321</v>
      </c>
      <c r="C3820" s="67" t="s">
        <v>6465</v>
      </c>
      <c r="D3820" s="82" t="s">
        <v>2566</v>
      </c>
      <c r="E3820" s="82" t="s">
        <v>6475</v>
      </c>
    </row>
    <row r="3821" spans="1:5" ht="13.5" customHeight="1">
      <c r="A3821" s="82" t="s">
        <v>4995</v>
      </c>
      <c r="B3821" s="67" t="s">
        <v>6321</v>
      </c>
      <c r="C3821" s="67" t="s">
        <v>6465</v>
      </c>
      <c r="D3821" s="82" t="s">
        <v>2572</v>
      </c>
      <c r="E3821" s="82" t="s">
        <v>6476</v>
      </c>
    </row>
    <row r="3822" spans="1:5" ht="13.5" customHeight="1">
      <c r="A3822" s="82" t="s">
        <v>4995</v>
      </c>
      <c r="B3822" s="67" t="s">
        <v>6321</v>
      </c>
      <c r="C3822" s="67" t="s">
        <v>6465</v>
      </c>
      <c r="D3822" s="82" t="s">
        <v>2574</v>
      </c>
      <c r="E3822" s="82" t="s">
        <v>6477</v>
      </c>
    </row>
    <row r="3823" spans="1:5" ht="13.5" customHeight="1">
      <c r="A3823" s="82" t="s">
        <v>4995</v>
      </c>
      <c r="B3823" s="67" t="s">
        <v>6321</v>
      </c>
      <c r="C3823" s="67" t="s">
        <v>6465</v>
      </c>
      <c r="D3823" s="82" t="s">
        <v>2568</v>
      </c>
      <c r="E3823" s="82" t="s">
        <v>6478</v>
      </c>
    </row>
    <row r="3824" spans="1:5" ht="13.5" customHeight="1">
      <c r="A3824" s="82" t="s">
        <v>4995</v>
      </c>
      <c r="B3824" s="67" t="s">
        <v>6321</v>
      </c>
      <c r="C3824" s="67" t="s">
        <v>6465</v>
      </c>
      <c r="D3824" s="82" t="s">
        <v>2570</v>
      </c>
      <c r="E3824" s="82" t="s">
        <v>6479</v>
      </c>
    </row>
    <row r="3825" spans="1:5" ht="13.5" customHeight="1">
      <c r="A3825" s="82" t="s">
        <v>4995</v>
      </c>
      <c r="B3825" s="67" t="s">
        <v>6321</v>
      </c>
      <c r="C3825" s="67" t="s">
        <v>6463</v>
      </c>
      <c r="D3825" s="82" t="s">
        <v>2672</v>
      </c>
      <c r="E3825" s="82" t="s">
        <v>6480</v>
      </c>
    </row>
    <row r="3826" spans="1:5" ht="13.5" customHeight="1">
      <c r="A3826" s="82" t="s">
        <v>4995</v>
      </c>
      <c r="B3826" s="67" t="s">
        <v>6321</v>
      </c>
      <c r="C3826" s="67" t="s">
        <v>6465</v>
      </c>
      <c r="D3826" s="82" t="s">
        <v>2576</v>
      </c>
      <c r="E3826" s="82" t="s">
        <v>6481</v>
      </c>
    </row>
    <row r="3827" spans="1:5" ht="13.5" customHeight="1">
      <c r="A3827" s="82" t="s">
        <v>4995</v>
      </c>
      <c r="B3827" s="67" t="s">
        <v>6321</v>
      </c>
      <c r="C3827" s="67" t="s">
        <v>6465</v>
      </c>
      <c r="D3827" s="82" t="s">
        <v>635</v>
      </c>
      <c r="E3827" s="82" t="s">
        <v>6482</v>
      </c>
    </row>
    <row r="3828" spans="1:5" ht="13.5" customHeight="1">
      <c r="A3828" s="82" t="s">
        <v>4995</v>
      </c>
      <c r="B3828" s="67" t="s">
        <v>6321</v>
      </c>
      <c r="C3828" s="67" t="s">
        <v>6465</v>
      </c>
      <c r="D3828" s="82" t="s">
        <v>2670</v>
      </c>
      <c r="E3828" s="82" t="s">
        <v>6483</v>
      </c>
    </row>
    <row r="3829" spans="1:5" ht="13.5" customHeight="1">
      <c r="A3829" s="82" t="s">
        <v>4995</v>
      </c>
      <c r="B3829" s="67" t="s">
        <v>6321</v>
      </c>
      <c r="C3829" s="67" t="s">
        <v>6465</v>
      </c>
      <c r="D3829" s="82" t="s">
        <v>2585</v>
      </c>
      <c r="E3829" s="82" t="s">
        <v>6484</v>
      </c>
    </row>
    <row r="3830" spans="1:5" ht="13.5" customHeight="1">
      <c r="A3830" s="82" t="s">
        <v>4995</v>
      </c>
      <c r="B3830" s="67" t="s">
        <v>3079</v>
      </c>
      <c r="C3830" s="82" t="s">
        <v>635</v>
      </c>
      <c r="D3830" s="82" t="s">
        <v>635</v>
      </c>
      <c r="E3830" s="82" t="s">
        <v>6485</v>
      </c>
    </row>
    <row r="3831" spans="1:5" ht="13.5" customHeight="1">
      <c r="A3831" s="82" t="s">
        <v>4995</v>
      </c>
      <c r="B3831" s="67" t="s">
        <v>6486</v>
      </c>
      <c r="C3831" s="67" t="s">
        <v>6487</v>
      </c>
      <c r="D3831" s="82" t="s">
        <v>2550</v>
      </c>
      <c r="E3831" s="82" t="s">
        <v>6488</v>
      </c>
    </row>
    <row r="3832" spans="1:5" ht="13.5" customHeight="1">
      <c r="A3832" s="82" t="s">
        <v>4995</v>
      </c>
      <c r="B3832" s="67" t="s">
        <v>6486</v>
      </c>
      <c r="C3832" s="67" t="s">
        <v>6487</v>
      </c>
      <c r="D3832" s="67" t="s">
        <v>6326</v>
      </c>
      <c r="E3832" s="82" t="s">
        <v>6489</v>
      </c>
    </row>
    <row r="3833" spans="1:5" ht="13.5" customHeight="1">
      <c r="A3833" s="82" t="s">
        <v>4995</v>
      </c>
      <c r="B3833" s="67" t="s">
        <v>6486</v>
      </c>
      <c r="C3833" s="67" t="s">
        <v>6487</v>
      </c>
      <c r="D3833" s="82" t="s">
        <v>2558</v>
      </c>
      <c r="E3833" s="82" t="s">
        <v>6490</v>
      </c>
    </row>
    <row r="3834" spans="1:5" ht="13.5" customHeight="1">
      <c r="A3834" s="82" t="s">
        <v>4995</v>
      </c>
      <c r="B3834" s="67" t="s">
        <v>6486</v>
      </c>
      <c r="C3834" s="67" t="s">
        <v>6487</v>
      </c>
      <c r="D3834" s="82" t="s">
        <v>2552</v>
      </c>
      <c r="E3834" s="82" t="s">
        <v>6491</v>
      </c>
    </row>
    <row r="3835" spans="1:5" ht="13.5" customHeight="1">
      <c r="A3835" s="82" t="s">
        <v>4995</v>
      </c>
      <c r="B3835" s="67" t="s">
        <v>6486</v>
      </c>
      <c r="C3835" s="67" t="s">
        <v>6487</v>
      </c>
      <c r="D3835" s="82" t="s">
        <v>2554</v>
      </c>
      <c r="E3835" s="82" t="s">
        <v>6492</v>
      </c>
    </row>
    <row r="3836" spans="1:5" ht="13.5" customHeight="1">
      <c r="A3836" s="82" t="s">
        <v>4995</v>
      </c>
      <c r="B3836" s="67" t="s">
        <v>6486</v>
      </c>
      <c r="C3836" s="67" t="s">
        <v>6487</v>
      </c>
      <c r="D3836" s="82" t="s">
        <v>3476</v>
      </c>
      <c r="E3836" s="82" t="s">
        <v>6493</v>
      </c>
    </row>
    <row r="3837" spans="1:5" ht="13.5" customHeight="1">
      <c r="A3837" s="82" t="s">
        <v>4995</v>
      </c>
      <c r="B3837" s="67" t="s">
        <v>6486</v>
      </c>
      <c r="C3837" s="67" t="s">
        <v>6487</v>
      </c>
      <c r="D3837" s="82" t="s">
        <v>2568</v>
      </c>
      <c r="E3837" s="82" t="s">
        <v>6494</v>
      </c>
    </row>
    <row r="3838" spans="1:5" ht="13.5" customHeight="1">
      <c r="A3838" s="82" t="s">
        <v>4995</v>
      </c>
      <c r="B3838" s="67" t="s">
        <v>6486</v>
      </c>
      <c r="C3838" s="67" t="s">
        <v>6487</v>
      </c>
      <c r="D3838" s="82" t="s">
        <v>2574</v>
      </c>
      <c r="E3838" s="82" t="s">
        <v>6495</v>
      </c>
    </row>
    <row r="3839" spans="1:5" ht="13.5" customHeight="1">
      <c r="A3839" s="82" t="s">
        <v>4995</v>
      </c>
      <c r="B3839" s="67" t="s">
        <v>6486</v>
      </c>
      <c r="C3839" s="67" t="s">
        <v>6487</v>
      </c>
      <c r="D3839" s="82" t="s">
        <v>2576</v>
      </c>
      <c r="E3839" s="82" t="s">
        <v>6496</v>
      </c>
    </row>
    <row r="3840" spans="1:5" ht="13.5" customHeight="1">
      <c r="A3840" s="82" t="s">
        <v>4995</v>
      </c>
      <c r="B3840" s="67" t="s">
        <v>6486</v>
      </c>
      <c r="C3840" s="67" t="s">
        <v>6487</v>
      </c>
      <c r="D3840" s="82" t="s">
        <v>2581</v>
      </c>
      <c r="E3840" s="82" t="s">
        <v>6497</v>
      </c>
    </row>
    <row r="3841" spans="1:5" ht="13.5" customHeight="1">
      <c r="A3841" s="82" t="s">
        <v>4995</v>
      </c>
      <c r="B3841" s="67" t="s">
        <v>6486</v>
      </c>
      <c r="C3841" s="67" t="s">
        <v>6487</v>
      </c>
      <c r="D3841" s="82" t="s">
        <v>635</v>
      </c>
      <c r="E3841" s="82" t="s">
        <v>6498</v>
      </c>
    </row>
    <row r="3842" spans="1:5" ht="13.5" customHeight="1">
      <c r="A3842" s="82" t="s">
        <v>4995</v>
      </c>
      <c r="B3842" s="67" t="s">
        <v>6486</v>
      </c>
      <c r="C3842" s="67" t="s">
        <v>6487</v>
      </c>
      <c r="D3842" s="82" t="s">
        <v>2579</v>
      </c>
      <c r="E3842" s="82" t="s">
        <v>6499</v>
      </c>
    </row>
    <row r="3843" spans="1:5" ht="13.5" customHeight="1">
      <c r="A3843" s="82" t="s">
        <v>4995</v>
      </c>
      <c r="B3843" s="67" t="s">
        <v>6486</v>
      </c>
      <c r="C3843" s="67" t="s">
        <v>6487</v>
      </c>
      <c r="D3843" s="82" t="s">
        <v>2585</v>
      </c>
      <c r="E3843" s="82" t="s">
        <v>6500</v>
      </c>
    </row>
    <row r="3844" spans="1:5" ht="13.5" customHeight="1">
      <c r="A3844" s="82" t="s">
        <v>4995</v>
      </c>
      <c r="B3844" s="67" t="s">
        <v>6486</v>
      </c>
      <c r="C3844" s="67" t="s">
        <v>6501</v>
      </c>
      <c r="D3844" s="82" t="s">
        <v>2550</v>
      </c>
      <c r="E3844" s="82" t="s">
        <v>6502</v>
      </c>
    </row>
    <row r="3845" spans="1:5" ht="13.5" customHeight="1">
      <c r="A3845" s="82" t="s">
        <v>4995</v>
      </c>
      <c r="B3845" s="67" t="s">
        <v>6486</v>
      </c>
      <c r="C3845" s="67" t="s">
        <v>6501</v>
      </c>
      <c r="D3845" s="67" t="s">
        <v>6326</v>
      </c>
      <c r="E3845" s="82" t="s">
        <v>6503</v>
      </c>
    </row>
    <row r="3846" spans="1:5" ht="13.5" customHeight="1">
      <c r="A3846" s="82" t="s">
        <v>4995</v>
      </c>
      <c r="B3846" s="67" t="s">
        <v>6486</v>
      </c>
      <c r="C3846" s="67" t="s">
        <v>6501</v>
      </c>
      <c r="D3846" s="82" t="s">
        <v>2558</v>
      </c>
      <c r="E3846" s="82" t="s">
        <v>6504</v>
      </c>
    </row>
    <row r="3847" spans="1:5" ht="13.5" customHeight="1">
      <c r="A3847" s="82" t="s">
        <v>4995</v>
      </c>
      <c r="B3847" s="67" t="s">
        <v>6486</v>
      </c>
      <c r="C3847" s="67" t="s">
        <v>6501</v>
      </c>
      <c r="D3847" s="82" t="s">
        <v>2568</v>
      </c>
      <c r="E3847" s="82" t="s">
        <v>6505</v>
      </c>
    </row>
    <row r="3848" spans="1:5" ht="13.5" customHeight="1">
      <c r="A3848" s="82" t="s">
        <v>4995</v>
      </c>
      <c r="B3848" s="67" t="s">
        <v>6486</v>
      </c>
      <c r="C3848" s="67" t="s">
        <v>6501</v>
      </c>
      <c r="D3848" s="82" t="s">
        <v>2574</v>
      </c>
      <c r="E3848" s="82" t="s">
        <v>6506</v>
      </c>
    </row>
    <row r="3849" spans="1:5" ht="13.5" customHeight="1">
      <c r="A3849" s="82" t="s">
        <v>4995</v>
      </c>
      <c r="B3849" s="67" t="s">
        <v>6486</v>
      </c>
      <c r="C3849" s="67" t="s">
        <v>6501</v>
      </c>
      <c r="D3849" s="82" t="s">
        <v>2576</v>
      </c>
      <c r="E3849" s="82" t="s">
        <v>6507</v>
      </c>
    </row>
    <row r="3850" spans="1:5" ht="13.5" customHeight="1">
      <c r="A3850" s="82" t="s">
        <v>4995</v>
      </c>
      <c r="B3850" s="67" t="s">
        <v>6486</v>
      </c>
      <c r="C3850" s="67" t="s">
        <v>6501</v>
      </c>
      <c r="D3850" s="82" t="s">
        <v>635</v>
      </c>
      <c r="E3850" s="82" t="s">
        <v>6508</v>
      </c>
    </row>
    <row r="3851" spans="1:5" ht="13.5" customHeight="1">
      <c r="A3851" s="82" t="s">
        <v>4995</v>
      </c>
      <c r="B3851" s="67" t="s">
        <v>6486</v>
      </c>
      <c r="C3851" s="67" t="s">
        <v>6501</v>
      </c>
      <c r="D3851" s="82" t="s">
        <v>2552</v>
      </c>
      <c r="E3851" s="82" t="s">
        <v>6509</v>
      </c>
    </row>
    <row r="3852" spans="1:5" ht="13.5" customHeight="1">
      <c r="A3852" s="82" t="s">
        <v>4995</v>
      </c>
      <c r="B3852" s="67" t="s">
        <v>6486</v>
      </c>
      <c r="C3852" s="67" t="s">
        <v>6501</v>
      </c>
      <c r="D3852" s="82" t="s">
        <v>2554</v>
      </c>
      <c r="E3852" s="82" t="s">
        <v>6510</v>
      </c>
    </row>
    <row r="3853" spans="1:5" ht="13.5" customHeight="1">
      <c r="A3853" s="82" t="s">
        <v>4995</v>
      </c>
      <c r="B3853" s="67" t="s">
        <v>6486</v>
      </c>
      <c r="C3853" s="67" t="s">
        <v>6501</v>
      </c>
      <c r="D3853" s="82" t="s">
        <v>3476</v>
      </c>
      <c r="E3853" s="82" t="s">
        <v>6511</v>
      </c>
    </row>
    <row r="3854" spans="1:5" ht="13.5" customHeight="1">
      <c r="A3854" s="82" t="s">
        <v>4995</v>
      </c>
      <c r="B3854" s="67" t="s">
        <v>6486</v>
      </c>
      <c r="C3854" s="67" t="s">
        <v>6501</v>
      </c>
      <c r="D3854" s="67" t="s">
        <v>6512</v>
      </c>
      <c r="E3854" s="82" t="s">
        <v>6513</v>
      </c>
    </row>
    <row r="3855" spans="1:5" ht="13.5" customHeight="1">
      <c r="A3855" s="82" t="s">
        <v>4995</v>
      </c>
      <c r="B3855" s="67" t="s">
        <v>6486</v>
      </c>
      <c r="C3855" s="67" t="s">
        <v>6501</v>
      </c>
      <c r="D3855" s="67" t="s">
        <v>6514</v>
      </c>
      <c r="E3855" s="82" t="s">
        <v>6515</v>
      </c>
    </row>
    <row r="3856" spans="1:5" ht="13.5" customHeight="1">
      <c r="A3856" s="82" t="s">
        <v>4995</v>
      </c>
      <c r="B3856" s="67" t="s">
        <v>6486</v>
      </c>
      <c r="C3856" s="67" t="s">
        <v>6501</v>
      </c>
      <c r="D3856" s="82" t="s">
        <v>2581</v>
      </c>
      <c r="E3856" s="82" t="s">
        <v>6516</v>
      </c>
    </row>
    <row r="3857" spans="1:5" ht="13.5" customHeight="1">
      <c r="A3857" s="82" t="s">
        <v>4995</v>
      </c>
      <c r="B3857" s="67" t="s">
        <v>6486</v>
      </c>
      <c r="C3857" s="67" t="s">
        <v>6501</v>
      </c>
      <c r="D3857" s="82" t="s">
        <v>635</v>
      </c>
      <c r="E3857" s="82" t="s">
        <v>6508</v>
      </c>
    </row>
    <row r="3858" spans="1:5" ht="13.5" customHeight="1">
      <c r="A3858" s="82" t="s">
        <v>4995</v>
      </c>
      <c r="B3858" s="67" t="s">
        <v>6486</v>
      </c>
      <c r="C3858" s="67" t="s">
        <v>6501</v>
      </c>
      <c r="D3858" s="82" t="s">
        <v>2579</v>
      </c>
      <c r="E3858" s="82" t="s">
        <v>6517</v>
      </c>
    </row>
    <row r="3859" spans="1:5" ht="13.5" customHeight="1">
      <c r="A3859" s="82" t="s">
        <v>4995</v>
      </c>
      <c r="B3859" s="67" t="s">
        <v>6486</v>
      </c>
      <c r="C3859" s="67" t="s">
        <v>6501</v>
      </c>
      <c r="D3859" s="82" t="s">
        <v>2585</v>
      </c>
      <c r="E3859" s="82" t="s">
        <v>6518</v>
      </c>
    </row>
    <row r="3860" spans="1:5" ht="13.5" customHeight="1">
      <c r="A3860" s="82" t="s">
        <v>4995</v>
      </c>
      <c r="B3860" s="67" t="s">
        <v>6486</v>
      </c>
      <c r="C3860" s="67" t="s">
        <v>6519</v>
      </c>
      <c r="D3860" s="82" t="s">
        <v>2550</v>
      </c>
      <c r="E3860" s="82" t="s">
        <v>6520</v>
      </c>
    </row>
    <row r="3861" spans="1:5" ht="13.5" customHeight="1">
      <c r="A3861" s="82" t="s">
        <v>4995</v>
      </c>
      <c r="B3861" s="67" t="s">
        <v>6486</v>
      </c>
      <c r="C3861" s="67" t="s">
        <v>6519</v>
      </c>
      <c r="D3861" s="67" t="s">
        <v>6326</v>
      </c>
      <c r="E3861" s="82" t="s">
        <v>6521</v>
      </c>
    </row>
    <row r="3862" spans="1:5" ht="13.5" customHeight="1">
      <c r="A3862" s="82" t="s">
        <v>4995</v>
      </c>
      <c r="B3862" s="67" t="s">
        <v>6486</v>
      </c>
      <c r="C3862" s="67" t="s">
        <v>6519</v>
      </c>
      <c r="D3862" s="82" t="s">
        <v>2558</v>
      </c>
      <c r="E3862" s="82" t="s">
        <v>6522</v>
      </c>
    </row>
    <row r="3863" spans="1:5" ht="13.5" customHeight="1">
      <c r="A3863" s="82" t="s">
        <v>4995</v>
      </c>
      <c r="B3863" s="67" t="s">
        <v>6486</v>
      </c>
      <c r="C3863" s="67" t="s">
        <v>6519</v>
      </c>
      <c r="D3863" s="82" t="s">
        <v>2568</v>
      </c>
      <c r="E3863" s="82" t="s">
        <v>6523</v>
      </c>
    </row>
    <row r="3864" spans="1:5" ht="13.5" customHeight="1">
      <c r="A3864" s="82" t="s">
        <v>4995</v>
      </c>
      <c r="B3864" s="67" t="s">
        <v>6486</v>
      </c>
      <c r="C3864" s="67" t="s">
        <v>6519</v>
      </c>
      <c r="D3864" s="82" t="s">
        <v>2574</v>
      </c>
      <c r="E3864" s="82" t="s">
        <v>6524</v>
      </c>
    </row>
    <row r="3865" spans="1:5" ht="13.5" customHeight="1">
      <c r="A3865" s="82" t="s">
        <v>4995</v>
      </c>
      <c r="B3865" s="67" t="s">
        <v>6486</v>
      </c>
      <c r="C3865" s="67" t="s">
        <v>6519</v>
      </c>
      <c r="D3865" s="82" t="s">
        <v>2576</v>
      </c>
      <c r="E3865" s="82" t="s">
        <v>6525</v>
      </c>
    </row>
    <row r="3866" spans="1:5" ht="13.5" customHeight="1">
      <c r="A3866" s="82" t="s">
        <v>4995</v>
      </c>
      <c r="B3866" s="67" t="s">
        <v>6486</v>
      </c>
      <c r="C3866" s="67" t="s">
        <v>6519</v>
      </c>
      <c r="D3866" s="82" t="s">
        <v>635</v>
      </c>
      <c r="E3866" s="82" t="s">
        <v>6526</v>
      </c>
    </row>
    <row r="3867" spans="1:5" ht="13.5" customHeight="1">
      <c r="A3867" s="82" t="s">
        <v>4995</v>
      </c>
      <c r="B3867" s="67" t="s">
        <v>6486</v>
      </c>
      <c r="C3867" s="67" t="s">
        <v>6519</v>
      </c>
      <c r="D3867" s="82" t="s">
        <v>2552</v>
      </c>
      <c r="E3867" s="82" t="s">
        <v>6527</v>
      </c>
    </row>
    <row r="3868" spans="1:5" ht="13.5" customHeight="1">
      <c r="A3868" s="82" t="s">
        <v>4995</v>
      </c>
      <c r="B3868" s="67" t="s">
        <v>6486</v>
      </c>
      <c r="C3868" s="67" t="s">
        <v>6519</v>
      </c>
      <c r="D3868" s="82" t="s">
        <v>2554</v>
      </c>
      <c r="E3868" s="82" t="s">
        <v>6528</v>
      </c>
    </row>
    <row r="3869" spans="1:5" ht="13.5" customHeight="1">
      <c r="A3869" s="82" t="s">
        <v>4995</v>
      </c>
      <c r="B3869" s="67" t="s">
        <v>6486</v>
      </c>
      <c r="C3869" s="67" t="s">
        <v>6519</v>
      </c>
      <c r="D3869" s="82" t="s">
        <v>3476</v>
      </c>
      <c r="E3869" s="82" t="s">
        <v>6529</v>
      </c>
    </row>
    <row r="3870" spans="1:5" ht="13.5" customHeight="1">
      <c r="A3870" s="82" t="s">
        <v>4995</v>
      </c>
      <c r="B3870" s="67" t="s">
        <v>6486</v>
      </c>
      <c r="C3870" s="67" t="s">
        <v>6519</v>
      </c>
      <c r="D3870" s="67" t="s">
        <v>6512</v>
      </c>
      <c r="E3870" s="82" t="s">
        <v>6530</v>
      </c>
    </row>
    <row r="3871" spans="1:5" ht="13.5" customHeight="1">
      <c r="A3871" s="82" t="s">
        <v>4995</v>
      </c>
      <c r="B3871" s="67" t="s">
        <v>6486</v>
      </c>
      <c r="C3871" s="67" t="s">
        <v>6519</v>
      </c>
      <c r="D3871" s="67" t="s">
        <v>6514</v>
      </c>
      <c r="E3871" s="82" t="s">
        <v>6531</v>
      </c>
    </row>
    <row r="3872" spans="1:5" ht="13.5" customHeight="1">
      <c r="A3872" s="82" t="s">
        <v>4995</v>
      </c>
      <c r="B3872" s="67" t="s">
        <v>6486</v>
      </c>
      <c r="C3872" s="67" t="s">
        <v>6519</v>
      </c>
      <c r="D3872" s="82" t="s">
        <v>2581</v>
      </c>
      <c r="E3872" s="82" t="s">
        <v>6532</v>
      </c>
    </row>
    <row r="3873" spans="1:5" ht="13.5" customHeight="1">
      <c r="A3873" s="82" t="s">
        <v>4995</v>
      </c>
      <c r="B3873" s="67" t="s">
        <v>6486</v>
      </c>
      <c r="C3873" s="67" t="s">
        <v>6519</v>
      </c>
      <c r="D3873" s="82" t="s">
        <v>635</v>
      </c>
      <c r="E3873" s="82" t="s">
        <v>6526</v>
      </c>
    </row>
    <row r="3874" spans="1:5" ht="13.5" customHeight="1">
      <c r="A3874" s="82" t="s">
        <v>4995</v>
      </c>
      <c r="B3874" s="67" t="s">
        <v>6486</v>
      </c>
      <c r="C3874" s="67" t="s">
        <v>6519</v>
      </c>
      <c r="D3874" s="82" t="s">
        <v>2579</v>
      </c>
      <c r="E3874" s="82" t="s">
        <v>6533</v>
      </c>
    </row>
    <row r="3875" spans="1:5" ht="13.5" customHeight="1">
      <c r="A3875" s="82" t="s">
        <v>4995</v>
      </c>
      <c r="B3875" s="67" t="s">
        <v>6486</v>
      </c>
      <c r="C3875" s="67" t="s">
        <v>6519</v>
      </c>
      <c r="D3875" s="82" t="s">
        <v>2585</v>
      </c>
      <c r="E3875" s="82" t="s">
        <v>6534</v>
      </c>
    </row>
    <row r="3876" spans="1:5" ht="13.5" customHeight="1">
      <c r="A3876" s="82" t="s">
        <v>4995</v>
      </c>
      <c r="B3876" s="67" t="s">
        <v>6486</v>
      </c>
      <c r="C3876" s="67" t="s">
        <v>6535</v>
      </c>
      <c r="D3876" s="82" t="s">
        <v>2550</v>
      </c>
      <c r="E3876" s="82" t="s">
        <v>6536</v>
      </c>
    </row>
    <row r="3877" spans="1:5" ht="13.5" customHeight="1">
      <c r="A3877" s="82" t="s">
        <v>4995</v>
      </c>
      <c r="B3877" s="67" t="s">
        <v>6486</v>
      </c>
      <c r="C3877" s="67" t="s">
        <v>6535</v>
      </c>
      <c r="D3877" s="82" t="s">
        <v>2552</v>
      </c>
      <c r="E3877" s="82" t="s">
        <v>6537</v>
      </c>
    </row>
    <row r="3878" spans="1:5" ht="13.5" customHeight="1">
      <c r="A3878" s="82" t="s">
        <v>4995</v>
      </c>
      <c r="B3878" s="67" t="s">
        <v>6486</v>
      </c>
      <c r="C3878" s="67" t="s">
        <v>6535</v>
      </c>
      <c r="D3878" s="82" t="s">
        <v>2554</v>
      </c>
      <c r="E3878" s="82" t="s">
        <v>6538</v>
      </c>
    </row>
    <row r="3879" spans="1:5" ht="13.5" customHeight="1">
      <c r="A3879" s="82" t="s">
        <v>4995</v>
      </c>
      <c r="B3879" s="67" t="s">
        <v>6486</v>
      </c>
      <c r="C3879" s="67" t="s">
        <v>6535</v>
      </c>
      <c r="D3879" s="67" t="s">
        <v>6326</v>
      </c>
      <c r="E3879" s="82" t="s">
        <v>6539</v>
      </c>
    </row>
    <row r="3880" spans="1:5" ht="13.5" customHeight="1">
      <c r="A3880" s="82" t="s">
        <v>4995</v>
      </c>
      <c r="B3880" s="67" t="s">
        <v>6486</v>
      </c>
      <c r="C3880" s="67" t="s">
        <v>6535</v>
      </c>
      <c r="D3880" s="82" t="s">
        <v>2558</v>
      </c>
      <c r="E3880" s="82" t="s">
        <v>6540</v>
      </c>
    </row>
    <row r="3881" spans="1:5" ht="13.5" customHeight="1">
      <c r="A3881" s="82" t="s">
        <v>4995</v>
      </c>
      <c r="B3881" s="67" t="s">
        <v>6486</v>
      </c>
      <c r="C3881" s="67" t="s">
        <v>6535</v>
      </c>
      <c r="D3881" s="82" t="s">
        <v>3476</v>
      </c>
      <c r="E3881" s="82" t="s">
        <v>6541</v>
      </c>
    </row>
    <row r="3882" spans="1:5" ht="13.5" customHeight="1">
      <c r="A3882" s="82" t="s">
        <v>4995</v>
      </c>
      <c r="B3882" s="67" t="s">
        <v>6486</v>
      </c>
      <c r="C3882" s="67" t="s">
        <v>6535</v>
      </c>
      <c r="D3882" s="82" t="s">
        <v>2568</v>
      </c>
      <c r="E3882" s="82" t="s">
        <v>6542</v>
      </c>
    </row>
    <row r="3883" spans="1:5" ht="13.5" customHeight="1">
      <c r="A3883" s="82" t="s">
        <v>4995</v>
      </c>
      <c r="B3883" s="67" t="s">
        <v>6486</v>
      </c>
      <c r="C3883" s="67" t="s">
        <v>6535</v>
      </c>
      <c r="D3883" s="82" t="s">
        <v>2574</v>
      </c>
      <c r="E3883" s="82" t="s">
        <v>6543</v>
      </c>
    </row>
    <row r="3884" spans="1:5" ht="13.5" customHeight="1">
      <c r="A3884" s="82" t="s">
        <v>4995</v>
      </c>
      <c r="B3884" s="67" t="s">
        <v>6486</v>
      </c>
      <c r="C3884" s="67" t="s">
        <v>6535</v>
      </c>
      <c r="D3884" s="82" t="s">
        <v>2576</v>
      </c>
      <c r="E3884" s="82" t="s">
        <v>6544</v>
      </c>
    </row>
    <row r="3885" spans="1:5" ht="13.5" customHeight="1">
      <c r="A3885" s="82" t="s">
        <v>4995</v>
      </c>
      <c r="B3885" s="67" t="s">
        <v>6486</v>
      </c>
      <c r="C3885" s="67" t="s">
        <v>6535</v>
      </c>
      <c r="D3885" s="82" t="s">
        <v>635</v>
      </c>
      <c r="E3885" s="82" t="s">
        <v>6545</v>
      </c>
    </row>
    <row r="3886" spans="1:5" ht="13.5" customHeight="1">
      <c r="A3886" s="82" t="s">
        <v>4995</v>
      </c>
      <c r="B3886" s="67" t="s">
        <v>6486</v>
      </c>
      <c r="C3886" s="67" t="s">
        <v>6535</v>
      </c>
      <c r="D3886" s="82" t="s">
        <v>2579</v>
      </c>
      <c r="E3886" s="82" t="s">
        <v>6546</v>
      </c>
    </row>
    <row r="3887" spans="1:5" ht="13.5" customHeight="1">
      <c r="A3887" s="82" t="s">
        <v>4995</v>
      </c>
      <c r="B3887" s="67" t="s">
        <v>6486</v>
      </c>
      <c r="C3887" s="67" t="s">
        <v>6535</v>
      </c>
      <c r="D3887" s="82" t="s">
        <v>2581</v>
      </c>
      <c r="E3887" s="82" t="s">
        <v>6547</v>
      </c>
    </row>
    <row r="3888" spans="1:5" ht="13.5" customHeight="1">
      <c r="A3888" s="82" t="s">
        <v>4995</v>
      </c>
      <c r="B3888" s="67" t="s">
        <v>6486</v>
      </c>
      <c r="C3888" s="67" t="s">
        <v>6535</v>
      </c>
      <c r="D3888" s="82" t="s">
        <v>2585</v>
      </c>
      <c r="E3888" s="82" t="s">
        <v>6548</v>
      </c>
    </row>
    <row r="3889" spans="1:5" ht="13.5" customHeight="1">
      <c r="A3889" s="82" t="s">
        <v>4995</v>
      </c>
      <c r="B3889" s="67" t="s">
        <v>6486</v>
      </c>
      <c r="C3889" s="67" t="s">
        <v>6549</v>
      </c>
      <c r="D3889" s="82" t="s">
        <v>2550</v>
      </c>
      <c r="E3889" s="82" t="s">
        <v>6550</v>
      </c>
    </row>
    <row r="3890" spans="1:5" ht="13.5" customHeight="1">
      <c r="A3890" s="82" t="s">
        <v>4995</v>
      </c>
      <c r="B3890" s="67" t="s">
        <v>6486</v>
      </c>
      <c r="C3890" s="67" t="s">
        <v>6549</v>
      </c>
      <c r="D3890" s="82" t="s">
        <v>2552</v>
      </c>
      <c r="E3890" s="82" t="s">
        <v>6551</v>
      </c>
    </row>
    <row r="3891" spans="1:5" ht="13.5" customHeight="1">
      <c r="A3891" s="82" t="s">
        <v>4995</v>
      </c>
      <c r="B3891" s="67" t="s">
        <v>6486</v>
      </c>
      <c r="C3891" s="67" t="s">
        <v>6549</v>
      </c>
      <c r="D3891" s="82" t="s">
        <v>2554</v>
      </c>
      <c r="E3891" s="82" t="s">
        <v>6552</v>
      </c>
    </row>
    <row r="3892" spans="1:5" ht="13.5" customHeight="1">
      <c r="A3892" s="82" t="s">
        <v>4995</v>
      </c>
      <c r="B3892" s="67" t="s">
        <v>6486</v>
      </c>
      <c r="C3892" s="67" t="s">
        <v>6549</v>
      </c>
      <c r="D3892" s="67" t="s">
        <v>6326</v>
      </c>
      <c r="E3892" s="82" t="s">
        <v>6553</v>
      </c>
    </row>
    <row r="3893" spans="1:5" ht="13.5" customHeight="1">
      <c r="A3893" s="82" t="s">
        <v>4995</v>
      </c>
      <c r="B3893" s="67" t="s">
        <v>6486</v>
      </c>
      <c r="C3893" s="67" t="s">
        <v>6549</v>
      </c>
      <c r="D3893" s="82" t="s">
        <v>2558</v>
      </c>
      <c r="E3893" s="82" t="s">
        <v>6554</v>
      </c>
    </row>
    <row r="3894" spans="1:5" ht="13.5" customHeight="1">
      <c r="A3894" s="82" t="s">
        <v>4995</v>
      </c>
      <c r="B3894" s="67" t="s">
        <v>6486</v>
      </c>
      <c r="C3894" s="67" t="s">
        <v>6549</v>
      </c>
      <c r="D3894" s="82" t="s">
        <v>2560</v>
      </c>
      <c r="E3894" s="82" t="s">
        <v>6555</v>
      </c>
    </row>
    <row r="3895" spans="1:5" ht="13.5" customHeight="1">
      <c r="A3895" s="82" t="s">
        <v>4995</v>
      </c>
      <c r="B3895" s="67" t="s">
        <v>6486</v>
      </c>
      <c r="C3895" s="67" t="s">
        <v>6549</v>
      </c>
      <c r="D3895" s="82" t="s">
        <v>2566</v>
      </c>
      <c r="E3895" s="82" t="s">
        <v>6556</v>
      </c>
    </row>
    <row r="3896" spans="1:5" ht="13.5" customHeight="1">
      <c r="A3896" s="82" t="s">
        <v>4995</v>
      </c>
      <c r="B3896" s="67" t="s">
        <v>6486</v>
      </c>
      <c r="C3896" s="67" t="s">
        <v>6549</v>
      </c>
      <c r="D3896" s="82" t="s">
        <v>2572</v>
      </c>
      <c r="E3896" s="82" t="s">
        <v>6557</v>
      </c>
    </row>
    <row r="3897" spans="1:5" ht="13.5" customHeight="1">
      <c r="A3897" s="82" t="s">
        <v>4995</v>
      </c>
      <c r="B3897" s="67" t="s">
        <v>6486</v>
      </c>
      <c r="C3897" s="67" t="s">
        <v>6549</v>
      </c>
      <c r="D3897" s="82" t="s">
        <v>2574</v>
      </c>
      <c r="E3897" s="82" t="s">
        <v>6558</v>
      </c>
    </row>
    <row r="3898" spans="1:5" ht="13.5" customHeight="1">
      <c r="A3898" s="82" t="s">
        <v>4995</v>
      </c>
      <c r="B3898" s="67" t="s">
        <v>6486</v>
      </c>
      <c r="C3898" s="67" t="s">
        <v>6549</v>
      </c>
      <c r="D3898" s="82" t="s">
        <v>2568</v>
      </c>
      <c r="E3898" s="82" t="s">
        <v>6559</v>
      </c>
    </row>
    <row r="3899" spans="1:5" ht="13.5" customHeight="1">
      <c r="A3899" s="82" t="s">
        <v>4995</v>
      </c>
      <c r="B3899" s="67" t="s">
        <v>6486</v>
      </c>
      <c r="C3899" s="67" t="s">
        <v>6549</v>
      </c>
      <c r="D3899" s="82" t="s">
        <v>2570</v>
      </c>
      <c r="E3899" s="82" t="s">
        <v>6560</v>
      </c>
    </row>
    <row r="3900" spans="1:5" ht="13.5" customHeight="1">
      <c r="A3900" s="82" t="s">
        <v>4995</v>
      </c>
      <c r="B3900" s="67" t="s">
        <v>6486</v>
      </c>
      <c r="C3900" s="67" t="s">
        <v>6549</v>
      </c>
      <c r="D3900" s="82" t="s">
        <v>2581</v>
      </c>
      <c r="E3900" s="82" t="s">
        <v>6561</v>
      </c>
    </row>
    <row r="3901" spans="1:5" ht="13.5" customHeight="1">
      <c r="A3901" s="82" t="s">
        <v>4995</v>
      </c>
      <c r="B3901" s="67" t="s">
        <v>6486</v>
      </c>
      <c r="C3901" s="67" t="s">
        <v>6549</v>
      </c>
      <c r="D3901" s="82" t="s">
        <v>2576</v>
      </c>
      <c r="E3901" s="82" t="s">
        <v>6562</v>
      </c>
    </row>
    <row r="3902" spans="1:5" ht="13.5" customHeight="1">
      <c r="A3902" s="82" t="s">
        <v>4995</v>
      </c>
      <c r="B3902" s="67" t="s">
        <v>6486</v>
      </c>
      <c r="C3902" s="67" t="s">
        <v>6549</v>
      </c>
      <c r="D3902" s="82" t="s">
        <v>635</v>
      </c>
      <c r="E3902" s="82" t="s">
        <v>6563</v>
      </c>
    </row>
    <row r="3903" spans="1:5" ht="13.5" customHeight="1">
      <c r="A3903" s="82" t="s">
        <v>4995</v>
      </c>
      <c r="B3903" s="67" t="s">
        <v>6486</v>
      </c>
      <c r="C3903" s="67" t="s">
        <v>6549</v>
      </c>
      <c r="D3903" s="82" t="s">
        <v>2579</v>
      </c>
      <c r="E3903" s="82" t="s">
        <v>6564</v>
      </c>
    </row>
    <row r="3904" spans="1:5" ht="13.5" customHeight="1">
      <c r="A3904" s="82" t="s">
        <v>4995</v>
      </c>
      <c r="B3904" s="67" t="s">
        <v>6486</v>
      </c>
      <c r="C3904" s="67" t="s">
        <v>6549</v>
      </c>
      <c r="D3904" s="82" t="s">
        <v>2585</v>
      </c>
      <c r="E3904" s="82" t="s">
        <v>6565</v>
      </c>
    </row>
    <row r="3905" spans="1:5" ht="13.5" customHeight="1">
      <c r="A3905" s="82" t="s">
        <v>4995</v>
      </c>
      <c r="B3905" s="67" t="s">
        <v>6486</v>
      </c>
      <c r="C3905" s="82" t="s">
        <v>635</v>
      </c>
      <c r="D3905" s="82" t="s">
        <v>635</v>
      </c>
      <c r="E3905" s="82" t="s">
        <v>6566</v>
      </c>
    </row>
    <row r="3906" spans="1:5" ht="13.5" customHeight="1">
      <c r="A3906" s="82" t="s">
        <v>4995</v>
      </c>
      <c r="B3906" s="67" t="s">
        <v>6567</v>
      </c>
      <c r="C3906" s="67" t="s">
        <v>6568</v>
      </c>
      <c r="D3906" s="82" t="s">
        <v>2548</v>
      </c>
      <c r="E3906" s="82" t="s">
        <v>6569</v>
      </c>
    </row>
    <row r="3907" spans="1:5" ht="13.5" customHeight="1">
      <c r="A3907" s="82" t="s">
        <v>4995</v>
      </c>
      <c r="B3907" s="67" t="s">
        <v>6567</v>
      </c>
      <c r="C3907" s="67" t="s">
        <v>6568</v>
      </c>
      <c r="D3907" s="82" t="s">
        <v>2550</v>
      </c>
      <c r="E3907" s="82" t="s">
        <v>6570</v>
      </c>
    </row>
    <row r="3908" spans="1:5" ht="13.5" customHeight="1">
      <c r="A3908" s="82" t="s">
        <v>4995</v>
      </c>
      <c r="B3908" s="67" t="s">
        <v>6567</v>
      </c>
      <c r="C3908" s="67" t="s">
        <v>6568</v>
      </c>
      <c r="D3908" s="82" t="s">
        <v>2552</v>
      </c>
      <c r="E3908" s="82" t="s">
        <v>6571</v>
      </c>
    </row>
    <row r="3909" spans="1:5" ht="13.5" customHeight="1">
      <c r="A3909" s="82" t="s">
        <v>4995</v>
      </c>
      <c r="B3909" s="67" t="s">
        <v>6567</v>
      </c>
      <c r="C3909" s="67" t="s">
        <v>6568</v>
      </c>
      <c r="D3909" s="82" t="s">
        <v>2554</v>
      </c>
      <c r="E3909" s="82" t="s">
        <v>6572</v>
      </c>
    </row>
    <row r="3910" spans="1:5" ht="13.5" customHeight="1">
      <c r="A3910" s="82" t="s">
        <v>4995</v>
      </c>
      <c r="B3910" s="67" t="s">
        <v>6567</v>
      </c>
      <c r="C3910" s="67" t="s">
        <v>6568</v>
      </c>
      <c r="D3910" s="67" t="s">
        <v>6326</v>
      </c>
      <c r="E3910" s="82" t="s">
        <v>6573</v>
      </c>
    </row>
    <row r="3911" spans="1:5" ht="13.5" customHeight="1">
      <c r="A3911" s="82" t="s">
        <v>4995</v>
      </c>
      <c r="B3911" s="67" t="s">
        <v>6567</v>
      </c>
      <c r="C3911" s="67" t="s">
        <v>6568</v>
      </c>
      <c r="D3911" s="67" t="s">
        <v>6574</v>
      </c>
      <c r="E3911" s="82" t="s">
        <v>6575</v>
      </c>
    </row>
    <row r="3912" spans="1:5" ht="13.5" customHeight="1">
      <c r="A3912" s="82" t="s">
        <v>4995</v>
      </c>
      <c r="B3912" s="67" t="s">
        <v>6567</v>
      </c>
      <c r="C3912" s="67" t="s">
        <v>6568</v>
      </c>
      <c r="D3912" s="82" t="s">
        <v>5215</v>
      </c>
      <c r="E3912" s="82" t="s">
        <v>6576</v>
      </c>
    </row>
    <row r="3913" spans="1:5" ht="13.5" customHeight="1">
      <c r="A3913" s="82" t="s">
        <v>4995</v>
      </c>
      <c r="B3913" s="67" t="s">
        <v>6567</v>
      </c>
      <c r="C3913" s="67" t="s">
        <v>6568</v>
      </c>
      <c r="D3913" s="82" t="s">
        <v>2558</v>
      </c>
      <c r="E3913" s="82" t="s">
        <v>6577</v>
      </c>
    </row>
    <row r="3914" spans="1:5" ht="13.5" customHeight="1">
      <c r="A3914" s="82" t="s">
        <v>4995</v>
      </c>
      <c r="B3914" s="67" t="s">
        <v>6567</v>
      </c>
      <c r="C3914" s="67" t="s">
        <v>6568</v>
      </c>
      <c r="D3914" s="82" t="s">
        <v>2568</v>
      </c>
      <c r="E3914" s="82" t="s">
        <v>6578</v>
      </c>
    </row>
    <row r="3915" spans="1:5" ht="13.5" customHeight="1">
      <c r="A3915" s="82" t="s">
        <v>4995</v>
      </c>
      <c r="B3915" s="67" t="s">
        <v>6567</v>
      </c>
      <c r="C3915" s="67" t="s">
        <v>6568</v>
      </c>
      <c r="D3915" s="82" t="s">
        <v>2572</v>
      </c>
      <c r="E3915" s="82" t="s">
        <v>6579</v>
      </c>
    </row>
    <row r="3916" spans="1:5" ht="13.5" customHeight="1">
      <c r="A3916" s="82" t="s">
        <v>4995</v>
      </c>
      <c r="B3916" s="67" t="s">
        <v>6567</v>
      </c>
      <c r="C3916" s="67" t="s">
        <v>6568</v>
      </c>
      <c r="D3916" s="82" t="s">
        <v>2560</v>
      </c>
      <c r="E3916" s="82" t="s">
        <v>6580</v>
      </c>
    </row>
    <row r="3917" spans="1:5" ht="13.5" customHeight="1">
      <c r="A3917" s="82" t="s">
        <v>4995</v>
      </c>
      <c r="B3917" s="67" t="s">
        <v>6567</v>
      </c>
      <c r="C3917" s="67" t="s">
        <v>6568</v>
      </c>
      <c r="D3917" s="82" t="s">
        <v>2562</v>
      </c>
      <c r="E3917" s="82" t="s">
        <v>6581</v>
      </c>
    </row>
    <row r="3918" spans="1:5" ht="13.5" customHeight="1">
      <c r="A3918" s="82" t="s">
        <v>4995</v>
      </c>
      <c r="B3918" s="67" t="s">
        <v>6567</v>
      </c>
      <c r="C3918" s="67" t="s">
        <v>6568</v>
      </c>
      <c r="D3918" s="82" t="s">
        <v>2566</v>
      </c>
      <c r="E3918" s="82" t="s">
        <v>6582</v>
      </c>
    </row>
    <row r="3919" spans="1:5" ht="13.5" customHeight="1">
      <c r="A3919" s="82" t="s">
        <v>4995</v>
      </c>
      <c r="B3919" s="67" t="s">
        <v>6567</v>
      </c>
      <c r="C3919" s="67" t="s">
        <v>6568</v>
      </c>
      <c r="D3919" s="82" t="s">
        <v>2570</v>
      </c>
      <c r="E3919" s="82" t="s">
        <v>6583</v>
      </c>
    </row>
    <row r="3920" spans="1:5" ht="13.5" customHeight="1">
      <c r="A3920" s="82" t="s">
        <v>4995</v>
      </c>
      <c r="B3920" s="67" t="s">
        <v>6567</v>
      </c>
      <c r="C3920" s="67" t="s">
        <v>6568</v>
      </c>
      <c r="D3920" s="82" t="s">
        <v>635</v>
      </c>
      <c r="E3920" s="82" t="s">
        <v>6584</v>
      </c>
    </row>
    <row r="3921" spans="1:5" ht="13.5" customHeight="1">
      <c r="A3921" s="82" t="s">
        <v>4995</v>
      </c>
      <c r="B3921" s="67" t="s">
        <v>6567</v>
      </c>
      <c r="C3921" s="67" t="s">
        <v>6568</v>
      </c>
      <c r="D3921" s="82" t="s">
        <v>2579</v>
      </c>
      <c r="E3921" s="82" t="s">
        <v>6585</v>
      </c>
    </row>
    <row r="3922" spans="1:5" ht="13.5" customHeight="1">
      <c r="A3922" s="82" t="s">
        <v>4995</v>
      </c>
      <c r="B3922" s="67" t="s">
        <v>6567</v>
      </c>
      <c r="C3922" s="67" t="s">
        <v>6568</v>
      </c>
      <c r="D3922" s="82" t="s">
        <v>2572</v>
      </c>
      <c r="E3922" s="82" t="s">
        <v>6579</v>
      </c>
    </row>
    <row r="3923" spans="1:5" ht="13.5" customHeight="1">
      <c r="A3923" s="82" t="s">
        <v>4995</v>
      </c>
      <c r="B3923" s="67" t="s">
        <v>6567</v>
      </c>
      <c r="C3923" s="67" t="s">
        <v>6568</v>
      </c>
      <c r="D3923" s="82" t="s">
        <v>2581</v>
      </c>
      <c r="E3923" s="82" t="s">
        <v>6586</v>
      </c>
    </row>
    <row r="3924" spans="1:5" ht="13.5" customHeight="1">
      <c r="A3924" s="82" t="s">
        <v>4995</v>
      </c>
      <c r="B3924" s="67" t="s">
        <v>6567</v>
      </c>
      <c r="C3924" s="67" t="s">
        <v>6568</v>
      </c>
      <c r="D3924" s="82" t="s">
        <v>2576</v>
      </c>
      <c r="E3924" s="82" t="s">
        <v>6587</v>
      </c>
    </row>
    <row r="3925" spans="1:5" ht="13.5" customHeight="1">
      <c r="A3925" s="82" t="s">
        <v>4995</v>
      </c>
      <c r="B3925" s="67" t="s">
        <v>6567</v>
      </c>
      <c r="C3925" s="67" t="s">
        <v>6568</v>
      </c>
      <c r="D3925" s="82" t="s">
        <v>2574</v>
      </c>
      <c r="E3925" s="82" t="s">
        <v>6588</v>
      </c>
    </row>
    <row r="3926" spans="1:5" ht="13.5" customHeight="1">
      <c r="A3926" s="82" t="s">
        <v>4995</v>
      </c>
      <c r="B3926" s="67" t="s">
        <v>6567</v>
      </c>
      <c r="C3926" s="67" t="s">
        <v>6568</v>
      </c>
      <c r="D3926" s="82" t="s">
        <v>2585</v>
      </c>
      <c r="E3926" s="82" t="s">
        <v>6589</v>
      </c>
    </row>
    <row r="3927" spans="1:5" ht="13.5" customHeight="1">
      <c r="A3927" s="82" t="s">
        <v>4995</v>
      </c>
      <c r="B3927" s="67" t="s">
        <v>6567</v>
      </c>
      <c r="C3927" s="67" t="s">
        <v>6590</v>
      </c>
      <c r="D3927" s="82" t="s">
        <v>2550</v>
      </c>
      <c r="E3927" s="82" t="s">
        <v>6591</v>
      </c>
    </row>
    <row r="3928" spans="1:5" ht="13.5" customHeight="1">
      <c r="A3928" s="82" t="s">
        <v>4995</v>
      </c>
      <c r="B3928" s="67" t="s">
        <v>6567</v>
      </c>
      <c r="C3928" s="67" t="s">
        <v>6590</v>
      </c>
      <c r="D3928" s="67" t="s">
        <v>6326</v>
      </c>
      <c r="E3928" s="82" t="s">
        <v>6592</v>
      </c>
    </row>
    <row r="3929" spans="1:5" ht="13.5" customHeight="1">
      <c r="A3929" s="82" t="s">
        <v>4995</v>
      </c>
      <c r="B3929" s="67" t="s">
        <v>6567</v>
      </c>
      <c r="C3929" s="67" t="s">
        <v>6590</v>
      </c>
      <c r="D3929" s="82" t="s">
        <v>5215</v>
      </c>
      <c r="E3929" s="82" t="s">
        <v>6593</v>
      </c>
    </row>
    <row r="3930" spans="1:5" ht="13.5" customHeight="1">
      <c r="A3930" s="82" t="s">
        <v>4995</v>
      </c>
      <c r="B3930" s="67" t="s">
        <v>6567</v>
      </c>
      <c r="C3930" s="67" t="s">
        <v>6590</v>
      </c>
      <c r="D3930" s="82" t="s">
        <v>2558</v>
      </c>
      <c r="E3930" s="82" t="s">
        <v>6594</v>
      </c>
    </row>
    <row r="3931" spans="1:5" ht="13.5" customHeight="1">
      <c r="A3931" s="82" t="s">
        <v>4995</v>
      </c>
      <c r="B3931" s="67" t="s">
        <v>6567</v>
      </c>
      <c r="C3931" s="67" t="s">
        <v>6590</v>
      </c>
      <c r="D3931" s="82" t="s">
        <v>2552</v>
      </c>
      <c r="E3931" s="82" t="s">
        <v>6595</v>
      </c>
    </row>
    <row r="3932" spans="1:5" ht="13.5" customHeight="1">
      <c r="A3932" s="82" t="s">
        <v>4995</v>
      </c>
      <c r="B3932" s="67" t="s">
        <v>6567</v>
      </c>
      <c r="C3932" s="67" t="s">
        <v>6590</v>
      </c>
      <c r="D3932" s="82" t="s">
        <v>2554</v>
      </c>
      <c r="E3932" s="82" t="s">
        <v>6596</v>
      </c>
    </row>
    <row r="3933" spans="1:5" ht="13.5" customHeight="1">
      <c r="A3933" s="82" t="s">
        <v>4995</v>
      </c>
      <c r="B3933" s="67" t="s">
        <v>6567</v>
      </c>
      <c r="C3933" s="67" t="s">
        <v>6590</v>
      </c>
      <c r="D3933" s="82" t="s">
        <v>2560</v>
      </c>
      <c r="E3933" s="82" t="s">
        <v>6597</v>
      </c>
    </row>
    <row r="3934" spans="1:5" ht="13.5" customHeight="1">
      <c r="A3934" s="82" t="s">
        <v>4995</v>
      </c>
      <c r="B3934" s="67" t="s">
        <v>6567</v>
      </c>
      <c r="C3934" s="67" t="s">
        <v>6590</v>
      </c>
      <c r="D3934" s="82" t="s">
        <v>2562</v>
      </c>
      <c r="E3934" s="82" t="s">
        <v>6598</v>
      </c>
    </row>
    <row r="3935" spans="1:5" ht="13.5" customHeight="1">
      <c r="A3935" s="82" t="s">
        <v>4995</v>
      </c>
      <c r="B3935" s="67" t="s">
        <v>6567</v>
      </c>
      <c r="C3935" s="67" t="s">
        <v>6590</v>
      </c>
      <c r="D3935" s="82" t="s">
        <v>2566</v>
      </c>
      <c r="E3935" s="82" t="s">
        <v>6599</v>
      </c>
    </row>
    <row r="3936" spans="1:5" ht="13.5" customHeight="1">
      <c r="A3936" s="82" t="s">
        <v>4995</v>
      </c>
      <c r="B3936" s="67" t="s">
        <v>6567</v>
      </c>
      <c r="C3936" s="67" t="s">
        <v>6590</v>
      </c>
      <c r="D3936" s="82" t="s">
        <v>2568</v>
      </c>
      <c r="E3936" s="82" t="s">
        <v>6600</v>
      </c>
    </row>
    <row r="3937" spans="1:5" ht="13.5" customHeight="1">
      <c r="A3937" s="82" t="s">
        <v>4995</v>
      </c>
      <c r="B3937" s="67" t="s">
        <v>6567</v>
      </c>
      <c r="C3937" s="67" t="s">
        <v>6590</v>
      </c>
      <c r="D3937" s="82" t="s">
        <v>2574</v>
      </c>
      <c r="E3937" s="82" t="s">
        <v>6601</v>
      </c>
    </row>
    <row r="3938" spans="1:5" ht="13.5" customHeight="1">
      <c r="A3938" s="82" t="s">
        <v>4995</v>
      </c>
      <c r="B3938" s="67" t="s">
        <v>6567</v>
      </c>
      <c r="C3938" s="67" t="s">
        <v>6590</v>
      </c>
      <c r="D3938" s="82" t="s">
        <v>2570</v>
      </c>
      <c r="E3938" s="82" t="s">
        <v>6602</v>
      </c>
    </row>
    <row r="3939" spans="1:5" ht="13.5" customHeight="1">
      <c r="A3939" s="82" t="s">
        <v>4995</v>
      </c>
      <c r="B3939" s="67" t="s">
        <v>6567</v>
      </c>
      <c r="C3939" s="67" t="s">
        <v>6590</v>
      </c>
      <c r="D3939" s="82" t="s">
        <v>2576</v>
      </c>
      <c r="E3939" s="82" t="s">
        <v>6603</v>
      </c>
    </row>
    <row r="3940" spans="1:5" ht="13.5" customHeight="1">
      <c r="A3940" s="82" t="s">
        <v>4995</v>
      </c>
      <c r="B3940" s="67" t="s">
        <v>6567</v>
      </c>
      <c r="C3940" s="67" t="s">
        <v>6590</v>
      </c>
      <c r="D3940" s="82" t="s">
        <v>635</v>
      </c>
      <c r="E3940" s="82" t="s">
        <v>6604</v>
      </c>
    </row>
    <row r="3941" spans="1:5" ht="13.5" customHeight="1">
      <c r="A3941" s="82" t="s">
        <v>4995</v>
      </c>
      <c r="B3941" s="67" t="s">
        <v>6567</v>
      </c>
      <c r="C3941" s="67" t="s">
        <v>6590</v>
      </c>
      <c r="D3941" s="82" t="s">
        <v>2579</v>
      </c>
      <c r="E3941" s="82" t="s">
        <v>6605</v>
      </c>
    </row>
    <row r="3942" spans="1:5" ht="13.5" customHeight="1">
      <c r="A3942" s="82" t="s">
        <v>4995</v>
      </c>
      <c r="B3942" s="67" t="s">
        <v>6567</v>
      </c>
      <c r="C3942" s="67" t="s">
        <v>6590</v>
      </c>
      <c r="D3942" s="82" t="s">
        <v>2572</v>
      </c>
      <c r="E3942" s="82" t="s">
        <v>6606</v>
      </c>
    </row>
    <row r="3943" spans="1:5" ht="13.5" customHeight="1">
      <c r="A3943" s="82" t="s">
        <v>4995</v>
      </c>
      <c r="B3943" s="67" t="s">
        <v>6567</v>
      </c>
      <c r="C3943" s="67" t="s">
        <v>6590</v>
      </c>
      <c r="D3943" s="82" t="s">
        <v>2581</v>
      </c>
      <c r="E3943" s="82" t="s">
        <v>6607</v>
      </c>
    </row>
    <row r="3944" spans="1:5" ht="13.5" customHeight="1">
      <c r="A3944" s="82" t="s">
        <v>4995</v>
      </c>
      <c r="B3944" s="67" t="s">
        <v>6567</v>
      </c>
      <c r="C3944" s="67" t="s">
        <v>6590</v>
      </c>
      <c r="D3944" s="82" t="s">
        <v>2585</v>
      </c>
      <c r="E3944" s="82" t="s">
        <v>6608</v>
      </c>
    </row>
    <row r="3945" spans="1:5" ht="13.5" customHeight="1">
      <c r="A3945" s="82" t="s">
        <v>4995</v>
      </c>
      <c r="B3945" s="67" t="s">
        <v>6567</v>
      </c>
      <c r="C3945" s="67" t="s">
        <v>6609</v>
      </c>
      <c r="D3945" s="82" t="s">
        <v>2550</v>
      </c>
      <c r="E3945" s="82" t="s">
        <v>6610</v>
      </c>
    </row>
    <row r="3946" spans="1:5" ht="13.5" customHeight="1">
      <c r="A3946" s="82" t="s">
        <v>4995</v>
      </c>
      <c r="B3946" s="67" t="s">
        <v>6567</v>
      </c>
      <c r="C3946" s="67" t="s">
        <v>6609</v>
      </c>
      <c r="D3946" s="67" t="s">
        <v>6326</v>
      </c>
      <c r="E3946" s="82" t="s">
        <v>6611</v>
      </c>
    </row>
    <row r="3947" spans="1:5" ht="13.5" customHeight="1">
      <c r="A3947" s="82" t="s">
        <v>4995</v>
      </c>
      <c r="B3947" s="67" t="s">
        <v>6567</v>
      </c>
      <c r="C3947" s="67" t="s">
        <v>6609</v>
      </c>
      <c r="D3947" s="82" t="s">
        <v>5215</v>
      </c>
      <c r="E3947" s="82" t="s">
        <v>6612</v>
      </c>
    </row>
    <row r="3948" spans="1:5" ht="13.5" customHeight="1">
      <c r="A3948" s="82" t="s">
        <v>4995</v>
      </c>
      <c r="B3948" s="67" t="s">
        <v>6567</v>
      </c>
      <c r="C3948" s="67" t="s">
        <v>6609</v>
      </c>
      <c r="D3948" s="82" t="s">
        <v>2558</v>
      </c>
      <c r="E3948" s="82" t="s">
        <v>6613</v>
      </c>
    </row>
    <row r="3949" spans="1:5" ht="13.5" customHeight="1">
      <c r="A3949" s="82" t="s">
        <v>4995</v>
      </c>
      <c r="B3949" s="67" t="s">
        <v>6567</v>
      </c>
      <c r="C3949" s="67" t="s">
        <v>6609</v>
      </c>
      <c r="D3949" s="82" t="s">
        <v>2552</v>
      </c>
      <c r="E3949" s="82" t="s">
        <v>6614</v>
      </c>
    </row>
    <row r="3950" spans="1:5" ht="13.5" customHeight="1">
      <c r="A3950" s="82" t="s">
        <v>4995</v>
      </c>
      <c r="B3950" s="67" t="s">
        <v>6567</v>
      </c>
      <c r="C3950" s="67" t="s">
        <v>6609</v>
      </c>
      <c r="D3950" s="82" t="s">
        <v>2554</v>
      </c>
      <c r="E3950" s="82" t="s">
        <v>6615</v>
      </c>
    </row>
    <row r="3951" spans="1:5" ht="13.5" customHeight="1">
      <c r="A3951" s="82" t="s">
        <v>4995</v>
      </c>
      <c r="B3951" s="67" t="s">
        <v>6567</v>
      </c>
      <c r="C3951" s="67" t="s">
        <v>6609</v>
      </c>
      <c r="D3951" s="82" t="s">
        <v>2568</v>
      </c>
      <c r="E3951" s="82" t="s">
        <v>6616</v>
      </c>
    </row>
    <row r="3952" spans="1:5" ht="13.5" customHeight="1">
      <c r="A3952" s="82" t="s">
        <v>4995</v>
      </c>
      <c r="B3952" s="67" t="s">
        <v>6567</v>
      </c>
      <c r="C3952" s="67" t="s">
        <v>6609</v>
      </c>
      <c r="D3952" s="82" t="s">
        <v>2574</v>
      </c>
      <c r="E3952" s="82" t="s">
        <v>6617</v>
      </c>
    </row>
    <row r="3953" spans="1:5" ht="13.5" customHeight="1">
      <c r="A3953" s="82" t="s">
        <v>4995</v>
      </c>
      <c r="B3953" s="67" t="s">
        <v>6567</v>
      </c>
      <c r="C3953" s="67" t="s">
        <v>6609</v>
      </c>
      <c r="D3953" s="82" t="s">
        <v>2576</v>
      </c>
      <c r="E3953" s="82" t="s">
        <v>6618</v>
      </c>
    </row>
    <row r="3954" spans="1:5" ht="13.5" customHeight="1">
      <c r="A3954" s="82" t="s">
        <v>4995</v>
      </c>
      <c r="B3954" s="67" t="s">
        <v>6567</v>
      </c>
      <c r="C3954" s="67" t="s">
        <v>6609</v>
      </c>
      <c r="D3954" s="82" t="s">
        <v>635</v>
      </c>
      <c r="E3954" s="82" t="s">
        <v>6619</v>
      </c>
    </row>
    <row r="3955" spans="1:5" ht="13.5" customHeight="1">
      <c r="A3955" s="82" t="s">
        <v>4995</v>
      </c>
      <c r="B3955" s="67" t="s">
        <v>6567</v>
      </c>
      <c r="C3955" s="67" t="s">
        <v>6609</v>
      </c>
      <c r="D3955" s="82" t="s">
        <v>2579</v>
      </c>
      <c r="E3955" s="82" t="s">
        <v>6620</v>
      </c>
    </row>
    <row r="3956" spans="1:5" ht="13.5" customHeight="1">
      <c r="A3956" s="82" t="s">
        <v>4995</v>
      </c>
      <c r="B3956" s="67" t="s">
        <v>6567</v>
      </c>
      <c r="C3956" s="67" t="s">
        <v>6609</v>
      </c>
      <c r="D3956" s="82" t="s">
        <v>3476</v>
      </c>
      <c r="E3956" s="82" t="s">
        <v>6621</v>
      </c>
    </row>
    <row r="3957" spans="1:5" ht="13.5" customHeight="1">
      <c r="A3957" s="82" t="s">
        <v>4995</v>
      </c>
      <c r="B3957" s="67" t="s">
        <v>6567</v>
      </c>
      <c r="C3957" s="67" t="s">
        <v>6609</v>
      </c>
      <c r="D3957" s="82" t="s">
        <v>2585</v>
      </c>
      <c r="E3957" s="82" t="s">
        <v>6622</v>
      </c>
    </row>
    <row r="3958" spans="1:5" ht="13.5" customHeight="1">
      <c r="A3958" s="82" t="s">
        <v>4995</v>
      </c>
      <c r="B3958" s="67" t="s">
        <v>6567</v>
      </c>
      <c r="C3958" s="67" t="s">
        <v>6623</v>
      </c>
      <c r="D3958" s="82" t="s">
        <v>2550</v>
      </c>
      <c r="E3958" s="82" t="s">
        <v>6624</v>
      </c>
    </row>
    <row r="3959" spans="1:5" ht="13.5" customHeight="1">
      <c r="A3959" s="82" t="s">
        <v>4995</v>
      </c>
      <c r="B3959" s="67" t="s">
        <v>6567</v>
      </c>
      <c r="C3959" s="67" t="s">
        <v>6623</v>
      </c>
      <c r="D3959" s="67" t="s">
        <v>6326</v>
      </c>
      <c r="E3959" s="82" t="s">
        <v>6625</v>
      </c>
    </row>
    <row r="3960" spans="1:5" ht="13.5" customHeight="1">
      <c r="A3960" s="82" t="s">
        <v>4995</v>
      </c>
      <c r="B3960" s="67" t="s">
        <v>6567</v>
      </c>
      <c r="C3960" s="67" t="s">
        <v>6623</v>
      </c>
      <c r="D3960" s="82" t="s">
        <v>5215</v>
      </c>
      <c r="E3960" s="82" t="s">
        <v>6626</v>
      </c>
    </row>
    <row r="3961" spans="1:5" ht="13.5" customHeight="1">
      <c r="A3961" s="82" t="s">
        <v>4995</v>
      </c>
      <c r="B3961" s="67" t="s">
        <v>6567</v>
      </c>
      <c r="C3961" s="67" t="s">
        <v>6623</v>
      </c>
      <c r="D3961" s="82" t="s">
        <v>2558</v>
      </c>
      <c r="E3961" s="82" t="s">
        <v>6627</v>
      </c>
    </row>
    <row r="3962" spans="1:5" ht="13.5" customHeight="1">
      <c r="A3962" s="82" t="s">
        <v>4995</v>
      </c>
      <c r="B3962" s="67" t="s">
        <v>6567</v>
      </c>
      <c r="C3962" s="67" t="s">
        <v>6623</v>
      </c>
      <c r="D3962" s="82" t="s">
        <v>2560</v>
      </c>
      <c r="E3962" s="82" t="s">
        <v>6628</v>
      </c>
    </row>
    <row r="3963" spans="1:5" ht="13.5" customHeight="1">
      <c r="A3963" s="82" t="s">
        <v>4995</v>
      </c>
      <c r="B3963" s="67" t="s">
        <v>6567</v>
      </c>
      <c r="C3963" s="67" t="s">
        <v>6623</v>
      </c>
      <c r="D3963" s="82" t="s">
        <v>2562</v>
      </c>
      <c r="E3963" s="82" t="s">
        <v>6629</v>
      </c>
    </row>
    <row r="3964" spans="1:5" ht="13.5" customHeight="1">
      <c r="A3964" s="82" t="s">
        <v>4995</v>
      </c>
      <c r="B3964" s="67" t="s">
        <v>6567</v>
      </c>
      <c r="C3964" s="67" t="s">
        <v>6623</v>
      </c>
      <c r="D3964" s="82" t="s">
        <v>2566</v>
      </c>
      <c r="E3964" s="82" t="s">
        <v>6630</v>
      </c>
    </row>
    <row r="3965" spans="1:5" ht="13.5" customHeight="1">
      <c r="A3965" s="82" t="s">
        <v>4995</v>
      </c>
      <c r="B3965" s="67" t="s">
        <v>6567</v>
      </c>
      <c r="C3965" s="67" t="s">
        <v>6623</v>
      </c>
      <c r="D3965" s="82" t="s">
        <v>2572</v>
      </c>
      <c r="E3965" s="82" t="s">
        <v>6631</v>
      </c>
    </row>
    <row r="3966" spans="1:5" ht="13.5" customHeight="1">
      <c r="A3966" s="82" t="s">
        <v>4995</v>
      </c>
      <c r="B3966" s="67" t="s">
        <v>6567</v>
      </c>
      <c r="C3966" s="67" t="s">
        <v>6623</v>
      </c>
      <c r="D3966" s="82" t="s">
        <v>2552</v>
      </c>
      <c r="E3966" s="82" t="s">
        <v>6632</v>
      </c>
    </row>
    <row r="3967" spans="1:5" ht="13.5" customHeight="1">
      <c r="A3967" s="82" t="s">
        <v>4995</v>
      </c>
      <c r="B3967" s="67" t="s">
        <v>6567</v>
      </c>
      <c r="C3967" s="67" t="s">
        <v>6623</v>
      </c>
      <c r="D3967" s="82" t="s">
        <v>2554</v>
      </c>
      <c r="E3967" s="82" t="s">
        <v>6633</v>
      </c>
    </row>
    <row r="3968" spans="1:5" ht="13.5" customHeight="1">
      <c r="A3968" s="82" t="s">
        <v>4995</v>
      </c>
      <c r="B3968" s="67" t="s">
        <v>6567</v>
      </c>
      <c r="C3968" s="67" t="s">
        <v>6623</v>
      </c>
      <c r="D3968" s="82" t="s">
        <v>2568</v>
      </c>
      <c r="E3968" s="82" t="s">
        <v>6634</v>
      </c>
    </row>
    <row r="3969" spans="1:5" ht="13.5" customHeight="1">
      <c r="A3969" s="82" t="s">
        <v>4995</v>
      </c>
      <c r="B3969" s="67" t="s">
        <v>6567</v>
      </c>
      <c r="C3969" s="67" t="s">
        <v>6623</v>
      </c>
      <c r="D3969" s="82" t="s">
        <v>2574</v>
      </c>
      <c r="E3969" s="82" t="s">
        <v>6635</v>
      </c>
    </row>
    <row r="3970" spans="1:5" ht="13.5" customHeight="1">
      <c r="A3970" s="82" t="s">
        <v>4995</v>
      </c>
      <c r="B3970" s="67" t="s">
        <v>6567</v>
      </c>
      <c r="C3970" s="67" t="s">
        <v>6623</v>
      </c>
      <c r="D3970" s="82" t="s">
        <v>2576</v>
      </c>
      <c r="E3970" s="82" t="s">
        <v>6636</v>
      </c>
    </row>
    <row r="3971" spans="1:5" ht="13.5" customHeight="1">
      <c r="A3971" s="82" t="s">
        <v>4995</v>
      </c>
      <c r="B3971" s="67" t="s">
        <v>6567</v>
      </c>
      <c r="C3971" s="67" t="s">
        <v>6623</v>
      </c>
      <c r="D3971" s="82" t="s">
        <v>635</v>
      </c>
      <c r="E3971" s="82" t="s">
        <v>6637</v>
      </c>
    </row>
    <row r="3972" spans="1:5" ht="13.5" customHeight="1">
      <c r="A3972" s="82" t="s">
        <v>4995</v>
      </c>
      <c r="B3972" s="67" t="s">
        <v>6567</v>
      </c>
      <c r="C3972" s="67" t="s">
        <v>6623</v>
      </c>
      <c r="D3972" s="82" t="s">
        <v>2579</v>
      </c>
      <c r="E3972" s="82" t="s">
        <v>6638</v>
      </c>
    </row>
    <row r="3973" spans="1:5" ht="13.5" customHeight="1">
      <c r="A3973" s="82" t="s">
        <v>4995</v>
      </c>
      <c r="B3973" s="67" t="s">
        <v>6567</v>
      </c>
      <c r="C3973" s="67" t="s">
        <v>6623</v>
      </c>
      <c r="D3973" s="82" t="s">
        <v>2581</v>
      </c>
      <c r="E3973" s="82" t="s">
        <v>6639</v>
      </c>
    </row>
    <row r="3974" spans="1:5" ht="13.5" customHeight="1">
      <c r="A3974" s="82" t="s">
        <v>4995</v>
      </c>
      <c r="B3974" s="67" t="s">
        <v>6567</v>
      </c>
      <c r="C3974" s="67" t="s">
        <v>6623</v>
      </c>
      <c r="D3974" s="82" t="s">
        <v>3476</v>
      </c>
      <c r="E3974" s="82" t="s">
        <v>6640</v>
      </c>
    </row>
    <row r="3975" spans="1:5" ht="13.5" customHeight="1">
      <c r="A3975" s="82" t="s">
        <v>4995</v>
      </c>
      <c r="B3975" s="67" t="s">
        <v>6567</v>
      </c>
      <c r="C3975" s="67" t="s">
        <v>6623</v>
      </c>
      <c r="D3975" s="82" t="s">
        <v>2585</v>
      </c>
      <c r="E3975" s="82" t="s">
        <v>6641</v>
      </c>
    </row>
    <row r="3976" spans="1:5" ht="13.5" customHeight="1">
      <c r="A3976" s="82" t="s">
        <v>4995</v>
      </c>
      <c r="B3976" s="67" t="s">
        <v>6567</v>
      </c>
      <c r="C3976" s="67" t="s">
        <v>6642</v>
      </c>
      <c r="D3976" s="82" t="s">
        <v>2550</v>
      </c>
      <c r="E3976" s="82" t="s">
        <v>6643</v>
      </c>
    </row>
    <row r="3977" spans="1:5" ht="13.5" customHeight="1">
      <c r="A3977" s="82" t="s">
        <v>4995</v>
      </c>
      <c r="B3977" s="67" t="s">
        <v>6567</v>
      </c>
      <c r="C3977" s="67" t="s">
        <v>6642</v>
      </c>
      <c r="D3977" s="67" t="s">
        <v>6326</v>
      </c>
      <c r="E3977" s="82" t="s">
        <v>6644</v>
      </c>
    </row>
    <row r="3978" spans="1:5" ht="13.5" customHeight="1">
      <c r="A3978" s="82" t="s">
        <v>4995</v>
      </c>
      <c r="B3978" s="67" t="s">
        <v>6567</v>
      </c>
      <c r="C3978" s="67" t="s">
        <v>6642</v>
      </c>
      <c r="D3978" s="82" t="s">
        <v>5215</v>
      </c>
      <c r="E3978" s="82" t="s">
        <v>6645</v>
      </c>
    </row>
    <row r="3979" spans="1:5" ht="13.5" customHeight="1">
      <c r="A3979" s="82" t="s">
        <v>4995</v>
      </c>
      <c r="B3979" s="67" t="s">
        <v>6567</v>
      </c>
      <c r="C3979" s="67" t="s">
        <v>6642</v>
      </c>
      <c r="D3979" s="82" t="s">
        <v>2558</v>
      </c>
      <c r="E3979" s="82" t="s">
        <v>6646</v>
      </c>
    </row>
    <row r="3980" spans="1:5" ht="13.5" customHeight="1">
      <c r="A3980" s="82" t="s">
        <v>4995</v>
      </c>
      <c r="B3980" s="67" t="s">
        <v>6567</v>
      </c>
      <c r="C3980" s="67" t="s">
        <v>6642</v>
      </c>
      <c r="D3980" s="82" t="s">
        <v>2552</v>
      </c>
      <c r="E3980" s="82" t="s">
        <v>6647</v>
      </c>
    </row>
    <row r="3981" spans="1:5" ht="13.5" customHeight="1">
      <c r="A3981" s="82" t="s">
        <v>4995</v>
      </c>
      <c r="B3981" s="67" t="s">
        <v>6567</v>
      </c>
      <c r="C3981" s="67" t="s">
        <v>6642</v>
      </c>
      <c r="D3981" s="82" t="s">
        <v>2554</v>
      </c>
      <c r="E3981" s="82" t="s">
        <v>6648</v>
      </c>
    </row>
    <row r="3982" spans="1:5" ht="13.5" customHeight="1">
      <c r="A3982" s="82" t="s">
        <v>4995</v>
      </c>
      <c r="B3982" s="67" t="s">
        <v>6567</v>
      </c>
      <c r="C3982" s="67" t="s">
        <v>6642</v>
      </c>
      <c r="D3982" s="82" t="s">
        <v>2568</v>
      </c>
      <c r="E3982" s="82" t="s">
        <v>6649</v>
      </c>
    </row>
    <row r="3983" spans="1:5" ht="13.5" customHeight="1">
      <c r="A3983" s="82" t="s">
        <v>4995</v>
      </c>
      <c r="B3983" s="67" t="s">
        <v>6567</v>
      </c>
      <c r="C3983" s="67" t="s">
        <v>6642</v>
      </c>
      <c r="D3983" s="82" t="s">
        <v>2574</v>
      </c>
      <c r="E3983" s="82" t="s">
        <v>6650</v>
      </c>
    </row>
    <row r="3984" spans="1:5" ht="13.5" customHeight="1">
      <c r="A3984" s="82" t="s">
        <v>4995</v>
      </c>
      <c r="B3984" s="67" t="s">
        <v>6567</v>
      </c>
      <c r="C3984" s="67" t="s">
        <v>6642</v>
      </c>
      <c r="D3984" s="82" t="s">
        <v>2576</v>
      </c>
      <c r="E3984" s="82" t="s">
        <v>6651</v>
      </c>
    </row>
    <row r="3985" spans="1:5" ht="13.5" customHeight="1">
      <c r="A3985" s="82" t="s">
        <v>4995</v>
      </c>
      <c r="B3985" s="67" t="s">
        <v>6567</v>
      </c>
      <c r="C3985" s="67" t="s">
        <v>6642</v>
      </c>
      <c r="D3985" s="82" t="s">
        <v>635</v>
      </c>
      <c r="E3985" s="82" t="s">
        <v>6652</v>
      </c>
    </row>
    <row r="3986" spans="1:5" ht="13.5" customHeight="1">
      <c r="A3986" s="82" t="s">
        <v>4995</v>
      </c>
      <c r="B3986" s="67" t="s">
        <v>6567</v>
      </c>
      <c r="C3986" s="67" t="s">
        <v>6642</v>
      </c>
      <c r="D3986" s="82" t="s">
        <v>2579</v>
      </c>
      <c r="E3986" s="82" t="s">
        <v>6653</v>
      </c>
    </row>
    <row r="3987" spans="1:5" ht="13.5" customHeight="1">
      <c r="A3987" s="82" t="s">
        <v>4995</v>
      </c>
      <c r="B3987" s="67" t="s">
        <v>6567</v>
      </c>
      <c r="C3987" s="67" t="s">
        <v>6642</v>
      </c>
      <c r="D3987" s="82" t="s">
        <v>2581</v>
      </c>
      <c r="E3987" s="82" t="s">
        <v>6654</v>
      </c>
    </row>
    <row r="3988" spans="1:5" ht="13.5" customHeight="1">
      <c r="A3988" s="82" t="s">
        <v>4995</v>
      </c>
      <c r="B3988" s="67" t="s">
        <v>6567</v>
      </c>
      <c r="C3988" s="67" t="s">
        <v>6642</v>
      </c>
      <c r="D3988" s="82" t="s">
        <v>3476</v>
      </c>
      <c r="E3988" s="82" t="s">
        <v>6655</v>
      </c>
    </row>
    <row r="3989" spans="1:5" ht="13.5" customHeight="1">
      <c r="A3989" s="82" t="s">
        <v>4995</v>
      </c>
      <c r="B3989" s="67" t="s">
        <v>6567</v>
      </c>
      <c r="C3989" s="67" t="s">
        <v>6642</v>
      </c>
      <c r="D3989" s="82" t="s">
        <v>2585</v>
      </c>
      <c r="E3989" s="82" t="s">
        <v>6656</v>
      </c>
    </row>
    <row r="3990" spans="1:5" ht="13.5" customHeight="1">
      <c r="A3990" s="82" t="s">
        <v>4995</v>
      </c>
      <c r="B3990" s="67" t="s">
        <v>6567</v>
      </c>
      <c r="C3990" s="67" t="s">
        <v>6657</v>
      </c>
      <c r="D3990" s="82" t="s">
        <v>2548</v>
      </c>
      <c r="E3990" s="82" t="s">
        <v>6658</v>
      </c>
    </row>
    <row r="3991" spans="1:5" ht="13.5" customHeight="1">
      <c r="A3991" s="82" t="s">
        <v>4995</v>
      </c>
      <c r="B3991" s="67" t="s">
        <v>6567</v>
      </c>
      <c r="C3991" s="67" t="s">
        <v>6657</v>
      </c>
      <c r="D3991" s="82" t="s">
        <v>2550</v>
      </c>
      <c r="E3991" s="82" t="s">
        <v>6659</v>
      </c>
    </row>
    <row r="3992" spans="1:5" ht="13.5" customHeight="1">
      <c r="A3992" s="82" t="s">
        <v>4995</v>
      </c>
      <c r="B3992" s="67" t="s">
        <v>6567</v>
      </c>
      <c r="C3992" s="67" t="s">
        <v>6657</v>
      </c>
      <c r="D3992" s="82" t="s">
        <v>2552</v>
      </c>
      <c r="E3992" s="82" t="s">
        <v>6660</v>
      </c>
    </row>
    <row r="3993" spans="1:5" ht="13.5" customHeight="1">
      <c r="A3993" s="82" t="s">
        <v>4995</v>
      </c>
      <c r="B3993" s="67" t="s">
        <v>6567</v>
      </c>
      <c r="C3993" s="67" t="s">
        <v>6657</v>
      </c>
      <c r="D3993" s="82" t="s">
        <v>2554</v>
      </c>
      <c r="E3993" s="82" t="s">
        <v>6661</v>
      </c>
    </row>
    <row r="3994" spans="1:5" ht="13.5" customHeight="1">
      <c r="A3994" s="82" t="s">
        <v>4995</v>
      </c>
      <c r="B3994" s="67" t="s">
        <v>6567</v>
      </c>
      <c r="C3994" s="67" t="s">
        <v>6657</v>
      </c>
      <c r="D3994" s="67" t="s">
        <v>6326</v>
      </c>
      <c r="E3994" s="82" t="s">
        <v>6662</v>
      </c>
    </row>
    <row r="3995" spans="1:5" ht="13.5" customHeight="1">
      <c r="A3995" s="82" t="s">
        <v>4995</v>
      </c>
      <c r="B3995" s="67" t="s">
        <v>6567</v>
      </c>
      <c r="C3995" s="67" t="s">
        <v>6657</v>
      </c>
      <c r="D3995" s="82" t="s">
        <v>2558</v>
      </c>
      <c r="E3995" s="82" t="s">
        <v>6663</v>
      </c>
    </row>
    <row r="3996" spans="1:5" ht="13.5" customHeight="1">
      <c r="A3996" s="82" t="s">
        <v>4995</v>
      </c>
      <c r="B3996" s="67" t="s">
        <v>6567</v>
      </c>
      <c r="C3996" s="67" t="s">
        <v>6657</v>
      </c>
      <c r="D3996" s="82" t="s">
        <v>2574</v>
      </c>
      <c r="E3996" s="82" t="s">
        <v>6664</v>
      </c>
    </row>
    <row r="3997" spans="1:5" ht="13.5" customHeight="1">
      <c r="A3997" s="82" t="s">
        <v>4995</v>
      </c>
      <c r="B3997" s="67" t="s">
        <v>6567</v>
      </c>
      <c r="C3997" s="67" t="s">
        <v>6657</v>
      </c>
      <c r="D3997" s="82" t="s">
        <v>2568</v>
      </c>
      <c r="E3997" s="82" t="s">
        <v>6665</v>
      </c>
    </row>
    <row r="3998" spans="1:5" ht="13.5" customHeight="1">
      <c r="A3998" s="82" t="s">
        <v>4995</v>
      </c>
      <c r="B3998" s="67" t="s">
        <v>6567</v>
      </c>
      <c r="C3998" s="67" t="s">
        <v>6657</v>
      </c>
      <c r="D3998" s="82" t="s">
        <v>2572</v>
      </c>
      <c r="E3998" s="82" t="s">
        <v>6666</v>
      </c>
    </row>
    <row r="3999" spans="1:5" ht="13.5" customHeight="1">
      <c r="A3999" s="82" t="s">
        <v>4995</v>
      </c>
      <c r="B3999" s="67" t="s">
        <v>6567</v>
      </c>
      <c r="C3999" s="67" t="s">
        <v>6657</v>
      </c>
      <c r="D3999" s="82" t="s">
        <v>2581</v>
      </c>
      <c r="E3999" s="82" t="s">
        <v>6667</v>
      </c>
    </row>
    <row r="4000" spans="1:5" ht="13.5" customHeight="1">
      <c r="A4000" s="82" t="s">
        <v>4995</v>
      </c>
      <c r="B4000" s="67" t="s">
        <v>6567</v>
      </c>
      <c r="C4000" s="67" t="s">
        <v>6657</v>
      </c>
      <c r="D4000" s="82" t="s">
        <v>2576</v>
      </c>
      <c r="E4000" s="82" t="s">
        <v>6668</v>
      </c>
    </row>
    <row r="4001" spans="1:5" ht="13.5" customHeight="1">
      <c r="A4001" s="82" t="s">
        <v>4995</v>
      </c>
      <c r="B4001" s="67" t="s">
        <v>6567</v>
      </c>
      <c r="C4001" s="67" t="s">
        <v>6657</v>
      </c>
      <c r="D4001" s="82" t="s">
        <v>2570</v>
      </c>
      <c r="E4001" s="82" t="s">
        <v>6669</v>
      </c>
    </row>
    <row r="4002" spans="1:5" ht="13.5" customHeight="1">
      <c r="A4002" s="82" t="s">
        <v>4995</v>
      </c>
      <c r="B4002" s="67" t="s">
        <v>6567</v>
      </c>
      <c r="C4002" s="67" t="s">
        <v>6657</v>
      </c>
      <c r="D4002" s="82" t="s">
        <v>635</v>
      </c>
      <c r="E4002" s="82" t="s">
        <v>6670</v>
      </c>
    </row>
    <row r="4003" spans="1:5" ht="13.5" customHeight="1">
      <c r="A4003" s="82" t="s">
        <v>4995</v>
      </c>
      <c r="B4003" s="67" t="s">
        <v>6567</v>
      </c>
      <c r="C4003" s="67" t="s">
        <v>6657</v>
      </c>
      <c r="D4003" s="82" t="s">
        <v>2579</v>
      </c>
      <c r="E4003" s="82" t="s">
        <v>6671</v>
      </c>
    </row>
    <row r="4004" spans="1:5" ht="13.5" customHeight="1">
      <c r="A4004" s="82" t="s">
        <v>4995</v>
      </c>
      <c r="B4004" s="67" t="s">
        <v>6567</v>
      </c>
      <c r="C4004" s="67" t="s">
        <v>6657</v>
      </c>
      <c r="D4004" s="67" t="s">
        <v>6326</v>
      </c>
      <c r="E4004" s="82" t="s">
        <v>6662</v>
      </c>
    </row>
    <row r="4005" spans="1:5" ht="13.5" customHeight="1">
      <c r="A4005" s="82" t="s">
        <v>4995</v>
      </c>
      <c r="B4005" s="67" t="s">
        <v>6567</v>
      </c>
      <c r="C4005" s="67" t="s">
        <v>6657</v>
      </c>
      <c r="D4005" s="82" t="s">
        <v>2585</v>
      </c>
      <c r="E4005" s="82" t="s">
        <v>6672</v>
      </c>
    </row>
    <row r="4006" spans="1:5" ht="13.5" customHeight="1">
      <c r="A4006" s="82" t="s">
        <v>4995</v>
      </c>
      <c r="B4006" s="67" t="s">
        <v>6567</v>
      </c>
      <c r="C4006" s="82" t="s">
        <v>635</v>
      </c>
      <c r="D4006" s="82" t="s">
        <v>635</v>
      </c>
      <c r="E4006" s="82" t="s">
        <v>6673</v>
      </c>
    </row>
    <row r="4007" spans="1:5" ht="13.5" customHeight="1">
      <c r="A4007" s="82" t="s">
        <v>4995</v>
      </c>
      <c r="B4007" s="67" t="s">
        <v>6674</v>
      </c>
      <c r="C4007" s="67" t="s">
        <v>6675</v>
      </c>
      <c r="D4007" s="82" t="s">
        <v>2548</v>
      </c>
      <c r="E4007" s="82" t="s">
        <v>6676</v>
      </c>
    </row>
    <row r="4008" spans="1:5" ht="13.5" customHeight="1">
      <c r="A4008" s="82" t="s">
        <v>4995</v>
      </c>
      <c r="B4008" s="67" t="s">
        <v>6674</v>
      </c>
      <c r="C4008" s="67" t="s">
        <v>6675</v>
      </c>
      <c r="D4008" s="82" t="s">
        <v>2550</v>
      </c>
      <c r="E4008" s="82" t="s">
        <v>6677</v>
      </c>
    </row>
    <row r="4009" spans="1:5" ht="13.5" customHeight="1">
      <c r="A4009" s="82" t="s">
        <v>4995</v>
      </c>
      <c r="B4009" s="67" t="s">
        <v>6674</v>
      </c>
      <c r="C4009" s="67" t="s">
        <v>6675</v>
      </c>
      <c r="D4009" s="82" t="s">
        <v>2552</v>
      </c>
      <c r="E4009" s="82" t="s">
        <v>6678</v>
      </c>
    </row>
    <row r="4010" spans="1:5" ht="13.5" customHeight="1">
      <c r="A4010" s="82" t="s">
        <v>4995</v>
      </c>
      <c r="B4010" s="67" t="s">
        <v>6674</v>
      </c>
      <c r="C4010" s="67" t="s">
        <v>6675</v>
      </c>
      <c r="D4010" s="82" t="s">
        <v>2554</v>
      </c>
      <c r="E4010" s="82" t="s">
        <v>6679</v>
      </c>
    </row>
    <row r="4011" spans="1:5" ht="13.5" customHeight="1">
      <c r="A4011" s="82" t="s">
        <v>4995</v>
      </c>
      <c r="B4011" s="67" t="s">
        <v>6674</v>
      </c>
      <c r="C4011" s="67" t="s">
        <v>6675</v>
      </c>
      <c r="D4011" s="67" t="s">
        <v>6680</v>
      </c>
      <c r="E4011" s="82" t="s">
        <v>6681</v>
      </c>
    </row>
    <row r="4012" spans="1:5" ht="13.5" customHeight="1">
      <c r="A4012" s="82" t="s">
        <v>4995</v>
      </c>
      <c r="B4012" s="67" t="s">
        <v>6674</v>
      </c>
      <c r="C4012" s="67" t="s">
        <v>6675</v>
      </c>
      <c r="D4012" s="67" t="s">
        <v>6326</v>
      </c>
      <c r="E4012" s="82" t="s">
        <v>6682</v>
      </c>
    </row>
    <row r="4013" spans="1:5" ht="13.5" customHeight="1">
      <c r="A4013" s="82" t="s">
        <v>4995</v>
      </c>
      <c r="B4013" s="67" t="s">
        <v>6674</v>
      </c>
      <c r="C4013" s="67" t="s">
        <v>6675</v>
      </c>
      <c r="D4013" s="67" t="s">
        <v>6574</v>
      </c>
      <c r="E4013" s="82" t="s">
        <v>6683</v>
      </c>
    </row>
    <row r="4014" spans="1:5" ht="13.5" customHeight="1">
      <c r="A4014" s="82" t="s">
        <v>4995</v>
      </c>
      <c r="B4014" s="67" t="s">
        <v>6674</v>
      </c>
      <c r="C4014" s="67" t="s">
        <v>6675</v>
      </c>
      <c r="D4014" s="82" t="s">
        <v>5215</v>
      </c>
      <c r="E4014" s="82" t="s">
        <v>6684</v>
      </c>
    </row>
    <row r="4015" spans="1:5" ht="13.5" customHeight="1">
      <c r="A4015" s="82" t="s">
        <v>4995</v>
      </c>
      <c r="B4015" s="67" t="s">
        <v>6674</v>
      </c>
      <c r="C4015" s="67" t="s">
        <v>6675</v>
      </c>
      <c r="D4015" s="82" t="s">
        <v>2558</v>
      </c>
      <c r="E4015" s="82" t="s">
        <v>6685</v>
      </c>
    </row>
    <row r="4016" spans="1:5" ht="13.5" customHeight="1">
      <c r="A4016" s="82" t="s">
        <v>4995</v>
      </c>
      <c r="B4016" s="67" t="s">
        <v>6674</v>
      </c>
      <c r="C4016" s="67" t="s">
        <v>6675</v>
      </c>
      <c r="D4016" s="82" t="s">
        <v>2574</v>
      </c>
      <c r="E4016" s="82" t="s">
        <v>6686</v>
      </c>
    </row>
    <row r="4017" spans="1:5" ht="13.5" customHeight="1">
      <c r="A4017" s="82" t="s">
        <v>4995</v>
      </c>
      <c r="B4017" s="67" t="s">
        <v>6674</v>
      </c>
      <c r="C4017" s="67" t="s">
        <v>6675</v>
      </c>
      <c r="D4017" s="82" t="s">
        <v>2564</v>
      </c>
      <c r="E4017" s="82" t="s">
        <v>6687</v>
      </c>
    </row>
    <row r="4018" spans="1:5" ht="13.5" customHeight="1">
      <c r="A4018" s="82" t="s">
        <v>4995</v>
      </c>
      <c r="B4018" s="67" t="s">
        <v>6674</v>
      </c>
      <c r="C4018" s="67" t="s">
        <v>6675</v>
      </c>
      <c r="D4018" s="82" t="s">
        <v>2568</v>
      </c>
      <c r="E4018" s="82" t="s">
        <v>6688</v>
      </c>
    </row>
    <row r="4019" spans="1:5" ht="13.5" customHeight="1">
      <c r="A4019" s="82" t="s">
        <v>4995</v>
      </c>
      <c r="B4019" s="67" t="s">
        <v>6674</v>
      </c>
      <c r="C4019" s="67" t="s">
        <v>6675</v>
      </c>
      <c r="D4019" s="67" t="s">
        <v>6420</v>
      </c>
      <c r="E4019" s="82" t="s">
        <v>6689</v>
      </c>
    </row>
    <row r="4020" spans="1:5" ht="13.5" customHeight="1">
      <c r="A4020" s="82" t="s">
        <v>4995</v>
      </c>
      <c r="B4020" s="67" t="s">
        <v>6674</v>
      </c>
      <c r="C4020" s="67" t="s">
        <v>6675</v>
      </c>
      <c r="D4020" s="82" t="s">
        <v>2581</v>
      </c>
      <c r="E4020" s="82" t="s">
        <v>6690</v>
      </c>
    </row>
    <row r="4021" spans="1:5" ht="13.5" customHeight="1">
      <c r="A4021" s="82" t="s">
        <v>4995</v>
      </c>
      <c r="B4021" s="67" t="s">
        <v>6674</v>
      </c>
      <c r="C4021" s="67" t="s">
        <v>6675</v>
      </c>
      <c r="D4021" s="82" t="s">
        <v>2570</v>
      </c>
      <c r="E4021" s="82" t="s">
        <v>6691</v>
      </c>
    </row>
    <row r="4022" spans="1:5" ht="13.5" customHeight="1">
      <c r="A4022" s="82" t="s">
        <v>4995</v>
      </c>
      <c r="B4022" s="67" t="s">
        <v>6674</v>
      </c>
      <c r="C4022" s="67" t="s">
        <v>6675</v>
      </c>
      <c r="D4022" s="82" t="s">
        <v>2576</v>
      </c>
      <c r="E4022" s="82" t="s">
        <v>6692</v>
      </c>
    </row>
    <row r="4023" spans="1:5" ht="13.5" customHeight="1">
      <c r="A4023" s="82" t="s">
        <v>4995</v>
      </c>
      <c r="B4023" s="67" t="s">
        <v>6674</v>
      </c>
      <c r="C4023" s="67" t="s">
        <v>6675</v>
      </c>
      <c r="D4023" s="82" t="s">
        <v>635</v>
      </c>
      <c r="E4023" s="82" t="s">
        <v>6693</v>
      </c>
    </row>
    <row r="4024" spans="1:5" ht="13.5" customHeight="1">
      <c r="A4024" s="82" t="s">
        <v>4995</v>
      </c>
      <c r="B4024" s="67" t="s">
        <v>6674</v>
      </c>
      <c r="C4024" s="67" t="s">
        <v>6675</v>
      </c>
      <c r="D4024" s="82" t="s">
        <v>2579</v>
      </c>
      <c r="E4024" s="82" t="s">
        <v>6694</v>
      </c>
    </row>
    <row r="4025" spans="1:5" ht="13.5" customHeight="1">
      <c r="A4025" s="82" t="s">
        <v>4995</v>
      </c>
      <c r="B4025" s="67" t="s">
        <v>6674</v>
      </c>
      <c r="C4025" s="67" t="s">
        <v>6675</v>
      </c>
      <c r="D4025" s="82" t="s">
        <v>2585</v>
      </c>
      <c r="E4025" s="82" t="s">
        <v>6695</v>
      </c>
    </row>
    <row r="4026" spans="1:5" ht="13.5" customHeight="1">
      <c r="A4026" s="82" t="s">
        <v>4995</v>
      </c>
      <c r="B4026" s="67" t="s">
        <v>6674</v>
      </c>
      <c r="C4026" s="67" t="s">
        <v>6696</v>
      </c>
      <c r="D4026" s="82" t="s">
        <v>2548</v>
      </c>
      <c r="E4026" s="82" t="s">
        <v>6697</v>
      </c>
    </row>
    <row r="4027" spans="1:5" ht="13.5" customHeight="1">
      <c r="A4027" s="82" t="s">
        <v>4995</v>
      </c>
      <c r="B4027" s="67" t="s">
        <v>6674</v>
      </c>
      <c r="C4027" s="67" t="s">
        <v>6696</v>
      </c>
      <c r="D4027" s="82" t="s">
        <v>2550</v>
      </c>
      <c r="E4027" s="82" t="s">
        <v>6698</v>
      </c>
    </row>
    <row r="4028" spans="1:5" ht="13.5" customHeight="1">
      <c r="A4028" s="82" t="s">
        <v>4995</v>
      </c>
      <c r="B4028" s="67" t="s">
        <v>6674</v>
      </c>
      <c r="C4028" s="67" t="s">
        <v>6696</v>
      </c>
      <c r="D4028" s="67" t="s">
        <v>6680</v>
      </c>
      <c r="E4028" s="82" t="s">
        <v>6699</v>
      </c>
    </row>
    <row r="4029" spans="1:5" ht="13.5" customHeight="1">
      <c r="A4029" s="82" t="s">
        <v>4995</v>
      </c>
      <c r="B4029" s="67" t="s">
        <v>6674</v>
      </c>
      <c r="C4029" s="67" t="s">
        <v>6696</v>
      </c>
      <c r="D4029" s="67" t="s">
        <v>6574</v>
      </c>
      <c r="E4029" s="82" t="s">
        <v>6700</v>
      </c>
    </row>
    <row r="4030" spans="1:5" ht="13.5" customHeight="1">
      <c r="A4030" s="82" t="s">
        <v>4995</v>
      </c>
      <c r="B4030" s="67" t="s">
        <v>6674</v>
      </c>
      <c r="C4030" s="67" t="s">
        <v>6696</v>
      </c>
      <c r="D4030" s="82" t="s">
        <v>5215</v>
      </c>
      <c r="E4030" s="82" t="s">
        <v>6701</v>
      </c>
    </row>
    <row r="4031" spans="1:5" ht="13.5" customHeight="1">
      <c r="A4031" s="82" t="s">
        <v>4995</v>
      </c>
      <c r="B4031" s="67" t="s">
        <v>6674</v>
      </c>
      <c r="C4031" s="67" t="s">
        <v>6696</v>
      </c>
      <c r="D4031" s="82" t="s">
        <v>2558</v>
      </c>
      <c r="E4031" s="82" t="s">
        <v>6702</v>
      </c>
    </row>
    <row r="4032" spans="1:5" ht="13.5" customHeight="1">
      <c r="A4032" s="82" t="s">
        <v>4995</v>
      </c>
      <c r="B4032" s="67" t="s">
        <v>6674</v>
      </c>
      <c r="C4032" s="67" t="s">
        <v>6696</v>
      </c>
      <c r="D4032" s="82" t="s">
        <v>2552</v>
      </c>
      <c r="E4032" s="82" t="s">
        <v>6703</v>
      </c>
    </row>
    <row r="4033" spans="1:5" ht="13.5" customHeight="1">
      <c r="A4033" s="82" t="s">
        <v>4995</v>
      </c>
      <c r="B4033" s="67" t="s">
        <v>6674</v>
      </c>
      <c r="C4033" s="67" t="s">
        <v>6696</v>
      </c>
      <c r="D4033" s="82" t="s">
        <v>2554</v>
      </c>
      <c r="E4033" s="82" t="s">
        <v>6704</v>
      </c>
    </row>
    <row r="4034" spans="1:5" ht="13.5" customHeight="1">
      <c r="A4034" s="82" t="s">
        <v>4995</v>
      </c>
      <c r="B4034" s="67" t="s">
        <v>6674</v>
      </c>
      <c r="C4034" s="67" t="s">
        <v>6696</v>
      </c>
      <c r="D4034" s="82" t="s">
        <v>2560</v>
      </c>
      <c r="E4034" s="82" t="s">
        <v>6705</v>
      </c>
    </row>
    <row r="4035" spans="1:5" ht="13.5" customHeight="1">
      <c r="A4035" s="82" t="s">
        <v>4995</v>
      </c>
      <c r="B4035" s="67" t="s">
        <v>6674</v>
      </c>
      <c r="C4035" s="67" t="s">
        <v>6696</v>
      </c>
      <c r="D4035" s="82" t="s">
        <v>2562</v>
      </c>
      <c r="E4035" s="82" t="s">
        <v>6706</v>
      </c>
    </row>
    <row r="4036" spans="1:5" ht="13.5" customHeight="1">
      <c r="A4036" s="82" t="s">
        <v>4995</v>
      </c>
      <c r="B4036" s="67" t="s">
        <v>6674</v>
      </c>
      <c r="C4036" s="67" t="s">
        <v>6696</v>
      </c>
      <c r="D4036" s="82" t="s">
        <v>2564</v>
      </c>
      <c r="E4036" s="82" t="s">
        <v>6707</v>
      </c>
    </row>
    <row r="4037" spans="1:5" ht="13.5" customHeight="1">
      <c r="A4037" s="82" t="s">
        <v>4995</v>
      </c>
      <c r="B4037" s="67" t="s">
        <v>6674</v>
      </c>
      <c r="C4037" s="67" t="s">
        <v>6696</v>
      </c>
      <c r="D4037" s="67" t="s">
        <v>6420</v>
      </c>
      <c r="E4037" s="82" t="s">
        <v>6708</v>
      </c>
    </row>
    <row r="4038" spans="1:5" ht="13.5" customHeight="1">
      <c r="A4038" s="82" t="s">
        <v>4995</v>
      </c>
      <c r="B4038" s="67" t="s">
        <v>6674</v>
      </c>
      <c r="C4038" s="67" t="s">
        <v>6696</v>
      </c>
      <c r="D4038" s="82" t="s">
        <v>2568</v>
      </c>
      <c r="E4038" s="82" t="s">
        <v>6709</v>
      </c>
    </row>
    <row r="4039" spans="1:5" ht="13.5" customHeight="1">
      <c r="A4039" s="82" t="s">
        <v>4995</v>
      </c>
      <c r="B4039" s="67" t="s">
        <v>6674</v>
      </c>
      <c r="C4039" s="67" t="s">
        <v>6696</v>
      </c>
      <c r="D4039" s="82" t="s">
        <v>2566</v>
      </c>
      <c r="E4039" s="82" t="s">
        <v>6710</v>
      </c>
    </row>
    <row r="4040" spans="1:5" ht="13.5" customHeight="1">
      <c r="A4040" s="82" t="s">
        <v>4995</v>
      </c>
      <c r="B4040" s="67" t="s">
        <v>6674</v>
      </c>
      <c r="C4040" s="67" t="s">
        <v>6696</v>
      </c>
      <c r="D4040" s="67" t="s">
        <v>6398</v>
      </c>
      <c r="E4040" s="82" t="s">
        <v>6711</v>
      </c>
    </row>
    <row r="4041" spans="1:5" ht="13.5" customHeight="1">
      <c r="A4041" s="82" t="s">
        <v>4995</v>
      </c>
      <c r="B4041" s="67" t="s">
        <v>6674</v>
      </c>
      <c r="C4041" s="67" t="s">
        <v>6696</v>
      </c>
      <c r="D4041" s="82" t="s">
        <v>2574</v>
      </c>
      <c r="E4041" s="82" t="s">
        <v>6712</v>
      </c>
    </row>
    <row r="4042" spans="1:5" ht="13.5" customHeight="1">
      <c r="A4042" s="82" t="s">
        <v>4995</v>
      </c>
      <c r="B4042" s="67" t="s">
        <v>6674</v>
      </c>
      <c r="C4042" s="67" t="s">
        <v>6696</v>
      </c>
      <c r="D4042" s="82" t="s">
        <v>2570</v>
      </c>
      <c r="E4042" s="82" t="s">
        <v>6713</v>
      </c>
    </row>
    <row r="4043" spans="1:5" ht="13.5" customHeight="1">
      <c r="A4043" s="82" t="s">
        <v>4995</v>
      </c>
      <c r="B4043" s="67" t="s">
        <v>6674</v>
      </c>
      <c r="C4043" s="67" t="s">
        <v>6696</v>
      </c>
      <c r="D4043" s="82" t="s">
        <v>2581</v>
      </c>
      <c r="E4043" s="82" t="s">
        <v>6714</v>
      </c>
    </row>
    <row r="4044" spans="1:5" ht="13.5" customHeight="1">
      <c r="A4044" s="82" t="s">
        <v>4995</v>
      </c>
      <c r="B4044" s="67" t="s">
        <v>6674</v>
      </c>
      <c r="C4044" s="67" t="s">
        <v>6696</v>
      </c>
      <c r="D4044" s="82" t="s">
        <v>2576</v>
      </c>
      <c r="E4044" s="82" t="s">
        <v>6715</v>
      </c>
    </row>
    <row r="4045" spans="1:5" ht="13.5" customHeight="1">
      <c r="A4045" s="82" t="s">
        <v>4995</v>
      </c>
      <c r="B4045" s="67" t="s">
        <v>6674</v>
      </c>
      <c r="C4045" s="67" t="s">
        <v>6696</v>
      </c>
      <c r="D4045" s="82" t="s">
        <v>635</v>
      </c>
      <c r="E4045" s="82" t="s">
        <v>6716</v>
      </c>
    </row>
    <row r="4046" spans="1:5" ht="13.5" customHeight="1">
      <c r="A4046" s="82" t="s">
        <v>4995</v>
      </c>
      <c r="B4046" s="67" t="s">
        <v>6674</v>
      </c>
      <c r="C4046" s="67" t="s">
        <v>6696</v>
      </c>
      <c r="D4046" s="82" t="s">
        <v>2579</v>
      </c>
      <c r="E4046" s="82" t="s">
        <v>6717</v>
      </c>
    </row>
    <row r="4047" spans="1:5" ht="13.5" customHeight="1">
      <c r="A4047" s="82" t="s">
        <v>4995</v>
      </c>
      <c r="B4047" s="67" t="s">
        <v>6674</v>
      </c>
      <c r="C4047" s="67" t="s">
        <v>6696</v>
      </c>
      <c r="D4047" s="82" t="s">
        <v>2585</v>
      </c>
      <c r="E4047" s="82" t="s">
        <v>6718</v>
      </c>
    </row>
    <row r="4048" spans="1:5" ht="13.5" customHeight="1">
      <c r="A4048" s="82" t="s">
        <v>4995</v>
      </c>
      <c r="B4048" s="67" t="s">
        <v>6674</v>
      </c>
      <c r="C4048" s="67" t="s">
        <v>6719</v>
      </c>
      <c r="D4048" s="82" t="s">
        <v>2548</v>
      </c>
      <c r="E4048" s="82" t="s">
        <v>6720</v>
      </c>
    </row>
    <row r="4049" spans="1:5" ht="13.5" customHeight="1">
      <c r="A4049" s="82" t="s">
        <v>4995</v>
      </c>
      <c r="B4049" s="67" t="s">
        <v>6674</v>
      </c>
      <c r="C4049" s="67" t="s">
        <v>6719</v>
      </c>
      <c r="D4049" s="82" t="s">
        <v>2550</v>
      </c>
      <c r="E4049" s="82" t="s">
        <v>6721</v>
      </c>
    </row>
    <row r="4050" spans="1:5" ht="13.5" customHeight="1">
      <c r="A4050" s="82" t="s">
        <v>4995</v>
      </c>
      <c r="B4050" s="67" t="s">
        <v>6674</v>
      </c>
      <c r="C4050" s="67" t="s">
        <v>6719</v>
      </c>
      <c r="D4050" s="67" t="s">
        <v>6680</v>
      </c>
      <c r="E4050" s="82" t="s">
        <v>6722</v>
      </c>
    </row>
    <row r="4051" spans="1:5" ht="13.5" customHeight="1">
      <c r="A4051" s="82" t="s">
        <v>4995</v>
      </c>
      <c r="B4051" s="67" t="s">
        <v>6674</v>
      </c>
      <c r="C4051" s="67" t="s">
        <v>6719</v>
      </c>
      <c r="D4051" s="67" t="s">
        <v>6574</v>
      </c>
      <c r="E4051" s="82" t="s">
        <v>6723</v>
      </c>
    </row>
    <row r="4052" spans="1:5" ht="13.5" customHeight="1">
      <c r="A4052" s="82" t="s">
        <v>4995</v>
      </c>
      <c r="B4052" s="67" t="s">
        <v>6674</v>
      </c>
      <c r="C4052" s="67" t="s">
        <v>6719</v>
      </c>
      <c r="D4052" s="82" t="s">
        <v>5215</v>
      </c>
      <c r="E4052" s="82" t="s">
        <v>6724</v>
      </c>
    </row>
    <row r="4053" spans="1:5" ht="13.5" customHeight="1">
      <c r="A4053" s="82" t="s">
        <v>4995</v>
      </c>
      <c r="B4053" s="67" t="s">
        <v>6674</v>
      </c>
      <c r="C4053" s="67" t="s">
        <v>6719</v>
      </c>
      <c r="D4053" s="82" t="s">
        <v>2558</v>
      </c>
      <c r="E4053" s="82" t="s">
        <v>6725</v>
      </c>
    </row>
    <row r="4054" spans="1:5" ht="13.5" customHeight="1">
      <c r="A4054" s="82" t="s">
        <v>4995</v>
      </c>
      <c r="B4054" s="67" t="s">
        <v>6674</v>
      </c>
      <c r="C4054" s="67" t="s">
        <v>6719</v>
      </c>
      <c r="D4054" s="82" t="s">
        <v>2552</v>
      </c>
      <c r="E4054" s="82" t="s">
        <v>6726</v>
      </c>
    </row>
    <row r="4055" spans="1:5" ht="13.5" customHeight="1">
      <c r="A4055" s="82" t="s">
        <v>4995</v>
      </c>
      <c r="B4055" s="67" t="s">
        <v>6674</v>
      </c>
      <c r="C4055" s="67" t="s">
        <v>6719</v>
      </c>
      <c r="D4055" s="82" t="s">
        <v>2554</v>
      </c>
      <c r="E4055" s="82" t="s">
        <v>6727</v>
      </c>
    </row>
    <row r="4056" spans="1:5" ht="13.5" customHeight="1">
      <c r="A4056" s="82" t="s">
        <v>4995</v>
      </c>
      <c r="B4056" s="67" t="s">
        <v>6674</v>
      </c>
      <c r="C4056" s="67" t="s">
        <v>6719</v>
      </c>
      <c r="D4056" s="82" t="s">
        <v>2560</v>
      </c>
      <c r="E4056" s="82" t="s">
        <v>6728</v>
      </c>
    </row>
    <row r="4057" spans="1:5" ht="13.5" customHeight="1">
      <c r="A4057" s="82" t="s">
        <v>4995</v>
      </c>
      <c r="B4057" s="67" t="s">
        <v>6674</v>
      </c>
      <c r="C4057" s="67" t="s">
        <v>6719</v>
      </c>
      <c r="D4057" s="82" t="s">
        <v>2562</v>
      </c>
      <c r="E4057" s="82" t="s">
        <v>6729</v>
      </c>
    </row>
    <row r="4058" spans="1:5" ht="13.5" customHeight="1">
      <c r="A4058" s="82" t="s">
        <v>4995</v>
      </c>
      <c r="B4058" s="67" t="s">
        <v>6674</v>
      </c>
      <c r="C4058" s="67" t="s">
        <v>6719</v>
      </c>
      <c r="D4058" s="82" t="s">
        <v>2564</v>
      </c>
      <c r="E4058" s="82" t="s">
        <v>6730</v>
      </c>
    </row>
    <row r="4059" spans="1:5" ht="13.5" customHeight="1">
      <c r="A4059" s="82" t="s">
        <v>4995</v>
      </c>
      <c r="B4059" s="67" t="s">
        <v>6674</v>
      </c>
      <c r="C4059" s="67" t="s">
        <v>6719</v>
      </c>
      <c r="D4059" s="82" t="s">
        <v>2566</v>
      </c>
      <c r="E4059" s="82" t="s">
        <v>6731</v>
      </c>
    </row>
    <row r="4060" spans="1:5" ht="13.5" customHeight="1">
      <c r="A4060" s="82" t="s">
        <v>4995</v>
      </c>
      <c r="B4060" s="67" t="s">
        <v>6674</v>
      </c>
      <c r="C4060" s="67" t="s">
        <v>6719</v>
      </c>
      <c r="D4060" s="67" t="s">
        <v>6420</v>
      </c>
      <c r="E4060" s="82" t="s">
        <v>6732</v>
      </c>
    </row>
    <row r="4061" spans="1:5" ht="13.5" customHeight="1">
      <c r="A4061" s="82" t="s">
        <v>4995</v>
      </c>
      <c r="B4061" s="67" t="s">
        <v>6674</v>
      </c>
      <c r="C4061" s="67" t="s">
        <v>6719</v>
      </c>
      <c r="D4061" s="82" t="s">
        <v>2572</v>
      </c>
      <c r="E4061" s="82" t="s">
        <v>6733</v>
      </c>
    </row>
    <row r="4062" spans="1:5" ht="13.5" customHeight="1">
      <c r="A4062" s="82" t="s">
        <v>4995</v>
      </c>
      <c r="B4062" s="67" t="s">
        <v>6674</v>
      </c>
      <c r="C4062" s="67" t="s">
        <v>6719</v>
      </c>
      <c r="D4062" s="82" t="s">
        <v>2581</v>
      </c>
      <c r="E4062" s="82" t="s">
        <v>6734</v>
      </c>
    </row>
    <row r="4063" spans="1:5" ht="13.5" customHeight="1">
      <c r="A4063" s="82" t="s">
        <v>4995</v>
      </c>
      <c r="B4063" s="67" t="s">
        <v>6674</v>
      </c>
      <c r="C4063" s="67" t="s">
        <v>6719</v>
      </c>
      <c r="D4063" s="82" t="s">
        <v>2568</v>
      </c>
      <c r="E4063" s="82" t="s">
        <v>6735</v>
      </c>
    </row>
    <row r="4064" spans="1:5" ht="13.5" customHeight="1">
      <c r="A4064" s="82" t="s">
        <v>4995</v>
      </c>
      <c r="B4064" s="67" t="s">
        <v>6674</v>
      </c>
      <c r="C4064" s="67" t="s">
        <v>6719</v>
      </c>
      <c r="D4064" s="82" t="s">
        <v>2570</v>
      </c>
      <c r="E4064" s="82" t="s">
        <v>6736</v>
      </c>
    </row>
    <row r="4065" spans="1:5" ht="13.5" customHeight="1">
      <c r="A4065" s="82" t="s">
        <v>4995</v>
      </c>
      <c r="B4065" s="67" t="s">
        <v>6674</v>
      </c>
      <c r="C4065" s="67" t="s">
        <v>6719</v>
      </c>
      <c r="D4065" s="82" t="s">
        <v>2574</v>
      </c>
      <c r="E4065" s="82" t="s">
        <v>6737</v>
      </c>
    </row>
    <row r="4066" spans="1:5" ht="13.5" customHeight="1">
      <c r="A4066" s="82" t="s">
        <v>4995</v>
      </c>
      <c r="B4066" s="67" t="s">
        <v>6674</v>
      </c>
      <c r="C4066" s="67" t="s">
        <v>6719</v>
      </c>
      <c r="D4066" s="82" t="s">
        <v>2576</v>
      </c>
      <c r="E4066" s="82" t="s">
        <v>6738</v>
      </c>
    </row>
    <row r="4067" spans="1:5" ht="13.5" customHeight="1">
      <c r="A4067" s="82" t="s">
        <v>4995</v>
      </c>
      <c r="B4067" s="67" t="s">
        <v>6674</v>
      </c>
      <c r="C4067" s="67" t="s">
        <v>6719</v>
      </c>
      <c r="D4067" s="82" t="s">
        <v>635</v>
      </c>
      <c r="E4067" s="82" t="s">
        <v>6739</v>
      </c>
    </row>
    <row r="4068" spans="1:5" ht="13.5" customHeight="1">
      <c r="A4068" s="82" t="s">
        <v>4995</v>
      </c>
      <c r="B4068" s="67" t="s">
        <v>6674</v>
      </c>
      <c r="C4068" s="67" t="s">
        <v>6719</v>
      </c>
      <c r="D4068" s="82" t="s">
        <v>2579</v>
      </c>
      <c r="E4068" s="82" t="s">
        <v>6740</v>
      </c>
    </row>
    <row r="4069" spans="1:5" ht="13.5" customHeight="1">
      <c r="A4069" s="82" t="s">
        <v>4995</v>
      </c>
      <c r="B4069" s="67" t="s">
        <v>6674</v>
      </c>
      <c r="C4069" s="67" t="s">
        <v>6719</v>
      </c>
      <c r="D4069" s="82" t="s">
        <v>2585</v>
      </c>
      <c r="E4069" s="82" t="s">
        <v>6741</v>
      </c>
    </row>
    <row r="4070" spans="1:5" ht="13.5" customHeight="1">
      <c r="A4070" s="82" t="s">
        <v>4995</v>
      </c>
      <c r="B4070" s="67" t="s">
        <v>6674</v>
      </c>
      <c r="C4070" s="67" t="s">
        <v>6742</v>
      </c>
      <c r="D4070" s="82" t="s">
        <v>2548</v>
      </c>
      <c r="E4070" s="82" t="s">
        <v>6743</v>
      </c>
    </row>
    <row r="4071" spans="1:5" ht="13.5" customHeight="1">
      <c r="A4071" s="82" t="s">
        <v>4995</v>
      </c>
      <c r="B4071" s="67" t="s">
        <v>6674</v>
      </c>
      <c r="C4071" s="67" t="s">
        <v>6742</v>
      </c>
      <c r="D4071" s="82" t="s">
        <v>2550</v>
      </c>
      <c r="E4071" s="82" t="s">
        <v>6744</v>
      </c>
    </row>
    <row r="4072" spans="1:5" ht="13.5" customHeight="1">
      <c r="A4072" s="82" t="s">
        <v>4995</v>
      </c>
      <c r="B4072" s="67" t="s">
        <v>6674</v>
      </c>
      <c r="C4072" s="67" t="s">
        <v>6742</v>
      </c>
      <c r="D4072" s="67" t="s">
        <v>6680</v>
      </c>
      <c r="E4072" s="82" t="s">
        <v>6745</v>
      </c>
    </row>
    <row r="4073" spans="1:5" ht="13.5" customHeight="1">
      <c r="A4073" s="82" t="s">
        <v>4995</v>
      </c>
      <c r="B4073" s="67" t="s">
        <v>6674</v>
      </c>
      <c r="C4073" s="67" t="s">
        <v>6742</v>
      </c>
      <c r="D4073" s="67" t="s">
        <v>6574</v>
      </c>
      <c r="E4073" s="82" t="s">
        <v>6746</v>
      </c>
    </row>
    <row r="4074" spans="1:5" ht="13.5" customHeight="1">
      <c r="A4074" s="82" t="s">
        <v>4995</v>
      </c>
      <c r="B4074" s="67" t="s">
        <v>6674</v>
      </c>
      <c r="C4074" s="67" t="s">
        <v>6742</v>
      </c>
      <c r="D4074" s="82" t="s">
        <v>5215</v>
      </c>
      <c r="E4074" s="82" t="s">
        <v>6747</v>
      </c>
    </row>
    <row r="4075" spans="1:5" ht="13.5" customHeight="1">
      <c r="A4075" s="82" t="s">
        <v>4995</v>
      </c>
      <c r="B4075" s="67" t="s">
        <v>6674</v>
      </c>
      <c r="C4075" s="67" t="s">
        <v>6742</v>
      </c>
      <c r="D4075" s="82" t="s">
        <v>2558</v>
      </c>
      <c r="E4075" s="82" t="s">
        <v>6748</v>
      </c>
    </row>
    <row r="4076" spans="1:5" ht="13.5" customHeight="1">
      <c r="A4076" s="82" t="s">
        <v>4995</v>
      </c>
      <c r="B4076" s="67" t="s">
        <v>6674</v>
      </c>
      <c r="C4076" s="67" t="s">
        <v>6742</v>
      </c>
      <c r="D4076" s="82" t="s">
        <v>2552</v>
      </c>
      <c r="E4076" s="82" t="s">
        <v>6749</v>
      </c>
    </row>
    <row r="4077" spans="1:5" ht="13.5" customHeight="1">
      <c r="A4077" s="82" t="s">
        <v>4995</v>
      </c>
      <c r="B4077" s="67" t="s">
        <v>6674</v>
      </c>
      <c r="C4077" s="67" t="s">
        <v>6742</v>
      </c>
      <c r="D4077" s="82" t="s">
        <v>2554</v>
      </c>
      <c r="E4077" s="82" t="s">
        <v>6750</v>
      </c>
    </row>
    <row r="4078" spans="1:5" ht="13.5" customHeight="1">
      <c r="A4078" s="82" t="s">
        <v>4995</v>
      </c>
      <c r="B4078" s="67" t="s">
        <v>6674</v>
      </c>
      <c r="C4078" s="67" t="s">
        <v>6742</v>
      </c>
      <c r="D4078" s="82" t="s">
        <v>2560</v>
      </c>
      <c r="E4078" s="82" t="s">
        <v>6751</v>
      </c>
    </row>
    <row r="4079" spans="1:5" ht="13.5" customHeight="1">
      <c r="A4079" s="82" t="s">
        <v>4995</v>
      </c>
      <c r="B4079" s="67" t="s">
        <v>6674</v>
      </c>
      <c r="C4079" s="67" t="s">
        <v>6742</v>
      </c>
      <c r="D4079" s="82" t="s">
        <v>2562</v>
      </c>
      <c r="E4079" s="82" t="s">
        <v>6752</v>
      </c>
    </row>
    <row r="4080" spans="1:5" ht="13.5" customHeight="1">
      <c r="A4080" s="82" t="s">
        <v>4995</v>
      </c>
      <c r="B4080" s="67" t="s">
        <v>6674</v>
      </c>
      <c r="C4080" s="67" t="s">
        <v>6742</v>
      </c>
      <c r="D4080" s="82" t="s">
        <v>2564</v>
      </c>
      <c r="E4080" s="82" t="s">
        <v>6753</v>
      </c>
    </row>
    <row r="4081" spans="1:5" ht="13.5" customHeight="1">
      <c r="A4081" s="82" t="s">
        <v>4995</v>
      </c>
      <c r="B4081" s="67" t="s">
        <v>6674</v>
      </c>
      <c r="C4081" s="67" t="s">
        <v>6742</v>
      </c>
      <c r="D4081" s="82" t="s">
        <v>2566</v>
      </c>
      <c r="E4081" s="82" t="s">
        <v>6754</v>
      </c>
    </row>
    <row r="4082" spans="1:5" ht="13.5" customHeight="1">
      <c r="A4082" s="82" t="s">
        <v>4995</v>
      </c>
      <c r="B4082" s="67" t="s">
        <v>6674</v>
      </c>
      <c r="C4082" s="67" t="s">
        <v>6742</v>
      </c>
      <c r="D4082" s="82" t="s">
        <v>2572</v>
      </c>
      <c r="E4082" s="82" t="s">
        <v>6755</v>
      </c>
    </row>
    <row r="4083" spans="1:5" ht="13.5" customHeight="1">
      <c r="A4083" s="82" t="s">
        <v>4995</v>
      </c>
      <c r="B4083" s="67" t="s">
        <v>6674</v>
      </c>
      <c r="C4083" s="67" t="s">
        <v>6742</v>
      </c>
      <c r="D4083" s="67" t="s">
        <v>6420</v>
      </c>
      <c r="E4083" s="82" t="s">
        <v>6756</v>
      </c>
    </row>
    <row r="4084" spans="1:5" ht="13.5" customHeight="1">
      <c r="A4084" s="82" t="s">
        <v>4995</v>
      </c>
      <c r="B4084" s="67" t="s">
        <v>6674</v>
      </c>
      <c r="C4084" s="67" t="s">
        <v>6742</v>
      </c>
      <c r="D4084" s="82" t="s">
        <v>2581</v>
      </c>
      <c r="E4084" s="82" t="s">
        <v>6757</v>
      </c>
    </row>
    <row r="4085" spans="1:5" ht="13.5" customHeight="1">
      <c r="A4085" s="82" t="s">
        <v>4995</v>
      </c>
      <c r="B4085" s="67" t="s">
        <v>6674</v>
      </c>
      <c r="C4085" s="67" t="s">
        <v>6742</v>
      </c>
      <c r="D4085" s="82" t="s">
        <v>2568</v>
      </c>
      <c r="E4085" s="82" t="s">
        <v>6758</v>
      </c>
    </row>
    <row r="4086" spans="1:5" ht="13.5" customHeight="1">
      <c r="A4086" s="82" t="s">
        <v>4995</v>
      </c>
      <c r="B4086" s="67" t="s">
        <v>6674</v>
      </c>
      <c r="C4086" s="67" t="s">
        <v>6742</v>
      </c>
      <c r="D4086" s="82" t="s">
        <v>2570</v>
      </c>
      <c r="E4086" s="82" t="s">
        <v>6759</v>
      </c>
    </row>
    <row r="4087" spans="1:5" ht="13.5" customHeight="1">
      <c r="A4087" s="82" t="s">
        <v>4995</v>
      </c>
      <c r="B4087" s="67" t="s">
        <v>6674</v>
      </c>
      <c r="C4087" s="67" t="s">
        <v>6742</v>
      </c>
      <c r="D4087" s="82" t="s">
        <v>2574</v>
      </c>
      <c r="E4087" s="82" t="s">
        <v>6760</v>
      </c>
    </row>
    <row r="4088" spans="1:5" ht="13.5" customHeight="1">
      <c r="A4088" s="82" t="s">
        <v>4995</v>
      </c>
      <c r="B4088" s="67" t="s">
        <v>6674</v>
      </c>
      <c r="C4088" s="67" t="s">
        <v>6742</v>
      </c>
      <c r="D4088" s="82" t="s">
        <v>2576</v>
      </c>
      <c r="E4088" s="82" t="s">
        <v>6761</v>
      </c>
    </row>
    <row r="4089" spans="1:5" ht="13.5" customHeight="1">
      <c r="A4089" s="82" t="s">
        <v>4995</v>
      </c>
      <c r="B4089" s="67" t="s">
        <v>6674</v>
      </c>
      <c r="C4089" s="67" t="s">
        <v>6742</v>
      </c>
      <c r="D4089" s="82" t="s">
        <v>635</v>
      </c>
      <c r="E4089" s="82" t="s">
        <v>6762</v>
      </c>
    </row>
    <row r="4090" spans="1:5" ht="13.5" customHeight="1">
      <c r="A4090" s="82" t="s">
        <v>4995</v>
      </c>
      <c r="B4090" s="67" t="s">
        <v>6674</v>
      </c>
      <c r="C4090" s="67" t="s">
        <v>6742</v>
      </c>
      <c r="D4090" s="82" t="s">
        <v>2579</v>
      </c>
      <c r="E4090" s="82" t="s">
        <v>6763</v>
      </c>
    </row>
    <row r="4091" spans="1:5" ht="13.5" customHeight="1">
      <c r="A4091" s="82" t="s">
        <v>4995</v>
      </c>
      <c r="B4091" s="67" t="s">
        <v>6674</v>
      </c>
      <c r="C4091" s="67" t="s">
        <v>6742</v>
      </c>
      <c r="D4091" s="82" t="s">
        <v>2585</v>
      </c>
      <c r="E4091" s="82" t="s">
        <v>6764</v>
      </c>
    </row>
    <row r="4092" spans="1:5" ht="13.5" customHeight="1">
      <c r="A4092" s="82" t="s">
        <v>4995</v>
      </c>
      <c r="B4092" s="67" t="s">
        <v>6674</v>
      </c>
      <c r="C4092" s="67" t="s">
        <v>6765</v>
      </c>
      <c r="D4092" s="82" t="s">
        <v>2548</v>
      </c>
      <c r="E4092" s="82" t="s">
        <v>6766</v>
      </c>
    </row>
    <row r="4093" spans="1:5" ht="13.5" customHeight="1">
      <c r="A4093" s="82" t="s">
        <v>4995</v>
      </c>
      <c r="B4093" s="67" t="s">
        <v>6674</v>
      </c>
      <c r="C4093" s="67" t="s">
        <v>6765</v>
      </c>
      <c r="D4093" s="82" t="s">
        <v>2550</v>
      </c>
      <c r="E4093" s="82" t="s">
        <v>6767</v>
      </c>
    </row>
    <row r="4094" spans="1:5" ht="13.5" customHeight="1">
      <c r="A4094" s="82" t="s">
        <v>4995</v>
      </c>
      <c r="B4094" s="67" t="s">
        <v>6674</v>
      </c>
      <c r="C4094" s="67" t="s">
        <v>6765</v>
      </c>
      <c r="D4094" s="67" t="s">
        <v>6680</v>
      </c>
      <c r="E4094" s="82" t="s">
        <v>6768</v>
      </c>
    </row>
    <row r="4095" spans="1:5" ht="13.5" customHeight="1">
      <c r="A4095" s="82" t="s">
        <v>4995</v>
      </c>
      <c r="B4095" s="67" t="s">
        <v>6674</v>
      </c>
      <c r="C4095" s="67" t="s">
        <v>6765</v>
      </c>
      <c r="D4095" s="82" t="s">
        <v>2558</v>
      </c>
      <c r="E4095" s="82" t="s">
        <v>6769</v>
      </c>
    </row>
    <row r="4096" spans="1:5" ht="13.5" customHeight="1">
      <c r="A4096" s="82" t="s">
        <v>4995</v>
      </c>
      <c r="B4096" s="67" t="s">
        <v>6674</v>
      </c>
      <c r="C4096" s="67" t="s">
        <v>6765</v>
      </c>
      <c r="D4096" s="82" t="s">
        <v>3476</v>
      </c>
      <c r="E4096" s="82" t="s">
        <v>6770</v>
      </c>
    </row>
    <row r="4097" spans="1:5" ht="13.5" customHeight="1">
      <c r="A4097" s="82" t="s">
        <v>4995</v>
      </c>
      <c r="B4097" s="67" t="s">
        <v>6674</v>
      </c>
      <c r="C4097" s="67" t="s">
        <v>6765</v>
      </c>
      <c r="D4097" s="82" t="s">
        <v>2552</v>
      </c>
      <c r="E4097" s="82" t="s">
        <v>6771</v>
      </c>
    </row>
    <row r="4098" spans="1:5" ht="13.5" customHeight="1">
      <c r="A4098" s="82" t="s">
        <v>4995</v>
      </c>
      <c r="B4098" s="67" t="s">
        <v>6674</v>
      </c>
      <c r="C4098" s="67" t="s">
        <v>6765</v>
      </c>
      <c r="D4098" s="82" t="s">
        <v>2554</v>
      </c>
      <c r="E4098" s="82" t="s">
        <v>6772</v>
      </c>
    </row>
    <row r="4099" spans="1:5" ht="13.5" customHeight="1">
      <c r="A4099" s="82" t="s">
        <v>4995</v>
      </c>
      <c r="B4099" s="67" t="s">
        <v>6674</v>
      </c>
      <c r="C4099" s="67" t="s">
        <v>6765</v>
      </c>
      <c r="D4099" s="82" t="s">
        <v>2560</v>
      </c>
      <c r="E4099" s="82" t="s">
        <v>6773</v>
      </c>
    </row>
    <row r="4100" spans="1:5" ht="13.5" customHeight="1">
      <c r="A4100" s="82" t="s">
        <v>4995</v>
      </c>
      <c r="B4100" s="67" t="s">
        <v>6674</v>
      </c>
      <c r="C4100" s="67" t="s">
        <v>6765</v>
      </c>
      <c r="D4100" s="82" t="s">
        <v>2562</v>
      </c>
      <c r="E4100" s="82" t="s">
        <v>6774</v>
      </c>
    </row>
    <row r="4101" spans="1:5" ht="13.5" customHeight="1">
      <c r="A4101" s="82" t="s">
        <v>4995</v>
      </c>
      <c r="B4101" s="67" t="s">
        <v>6674</v>
      </c>
      <c r="C4101" s="67" t="s">
        <v>6765</v>
      </c>
      <c r="D4101" s="82" t="s">
        <v>2564</v>
      </c>
      <c r="E4101" s="82" t="s">
        <v>6775</v>
      </c>
    </row>
    <row r="4102" spans="1:5" ht="13.5" customHeight="1">
      <c r="A4102" s="82" t="s">
        <v>4995</v>
      </c>
      <c r="B4102" s="67" t="s">
        <v>6674</v>
      </c>
      <c r="C4102" s="67" t="s">
        <v>6765</v>
      </c>
      <c r="D4102" s="82" t="s">
        <v>2566</v>
      </c>
      <c r="E4102" s="82" t="s">
        <v>6776</v>
      </c>
    </row>
    <row r="4103" spans="1:5" ht="13.5" customHeight="1">
      <c r="A4103" s="82" t="s">
        <v>4995</v>
      </c>
      <c r="B4103" s="67" t="s">
        <v>6674</v>
      </c>
      <c r="C4103" s="67" t="s">
        <v>6765</v>
      </c>
      <c r="D4103" s="67" t="s">
        <v>6420</v>
      </c>
      <c r="E4103" s="82" t="s">
        <v>6777</v>
      </c>
    </row>
    <row r="4104" spans="1:5" ht="13.5" customHeight="1">
      <c r="A4104" s="82" t="s">
        <v>4995</v>
      </c>
      <c r="B4104" s="67" t="s">
        <v>6674</v>
      </c>
      <c r="C4104" s="67" t="s">
        <v>6765</v>
      </c>
      <c r="D4104" s="82" t="s">
        <v>2572</v>
      </c>
      <c r="E4104" s="82" t="s">
        <v>6778</v>
      </c>
    </row>
    <row r="4105" spans="1:5" ht="13.5" customHeight="1">
      <c r="A4105" s="82" t="s">
        <v>4995</v>
      </c>
      <c r="B4105" s="67" t="s">
        <v>6674</v>
      </c>
      <c r="C4105" s="67" t="s">
        <v>6765</v>
      </c>
      <c r="D4105" s="82" t="s">
        <v>2581</v>
      </c>
      <c r="E4105" s="82" t="s">
        <v>6779</v>
      </c>
    </row>
    <row r="4106" spans="1:5" ht="13.5" customHeight="1">
      <c r="A4106" s="82" t="s">
        <v>4995</v>
      </c>
      <c r="B4106" s="67" t="s">
        <v>6674</v>
      </c>
      <c r="C4106" s="67" t="s">
        <v>6765</v>
      </c>
      <c r="D4106" s="82" t="s">
        <v>2568</v>
      </c>
      <c r="E4106" s="82" t="s">
        <v>6780</v>
      </c>
    </row>
    <row r="4107" spans="1:5" ht="13.5" customHeight="1">
      <c r="A4107" s="82" t="s">
        <v>4995</v>
      </c>
      <c r="B4107" s="67" t="s">
        <v>6674</v>
      </c>
      <c r="C4107" s="67" t="s">
        <v>6765</v>
      </c>
      <c r="D4107" s="82" t="s">
        <v>2570</v>
      </c>
      <c r="E4107" s="82" t="s">
        <v>6781</v>
      </c>
    </row>
    <row r="4108" spans="1:5" ht="13.5" customHeight="1">
      <c r="A4108" s="82" t="s">
        <v>4995</v>
      </c>
      <c r="B4108" s="67" t="s">
        <v>6674</v>
      </c>
      <c r="C4108" s="67" t="s">
        <v>6765</v>
      </c>
      <c r="D4108" s="82" t="s">
        <v>2574</v>
      </c>
      <c r="E4108" s="82" t="s">
        <v>6782</v>
      </c>
    </row>
    <row r="4109" spans="1:5" ht="13.5" customHeight="1">
      <c r="A4109" s="82" t="s">
        <v>4995</v>
      </c>
      <c r="B4109" s="67" t="s">
        <v>6674</v>
      </c>
      <c r="C4109" s="67" t="s">
        <v>6765</v>
      </c>
      <c r="D4109" s="82" t="s">
        <v>2576</v>
      </c>
      <c r="E4109" s="82" t="s">
        <v>6783</v>
      </c>
    </row>
    <row r="4110" spans="1:5" ht="13.5" customHeight="1">
      <c r="A4110" s="82" t="s">
        <v>4995</v>
      </c>
      <c r="B4110" s="67" t="s">
        <v>6674</v>
      </c>
      <c r="C4110" s="67" t="s">
        <v>6765</v>
      </c>
      <c r="D4110" s="82" t="s">
        <v>635</v>
      </c>
      <c r="E4110" s="82" t="s">
        <v>6784</v>
      </c>
    </row>
    <row r="4111" spans="1:5" ht="13.5" customHeight="1">
      <c r="A4111" s="82" t="s">
        <v>4995</v>
      </c>
      <c r="B4111" s="67" t="s">
        <v>6674</v>
      </c>
      <c r="C4111" s="67" t="s">
        <v>6765</v>
      </c>
      <c r="D4111" s="82" t="s">
        <v>2579</v>
      </c>
      <c r="E4111" s="82" t="s">
        <v>6785</v>
      </c>
    </row>
    <row r="4112" spans="1:5" ht="13.5" customHeight="1">
      <c r="A4112" s="82" t="s">
        <v>4995</v>
      </c>
      <c r="B4112" s="67" t="s">
        <v>6674</v>
      </c>
      <c r="C4112" s="67" t="s">
        <v>6765</v>
      </c>
      <c r="D4112" s="82" t="s">
        <v>2585</v>
      </c>
      <c r="E4112" s="82" t="s">
        <v>6786</v>
      </c>
    </row>
    <row r="4113" spans="1:5" ht="13.5" customHeight="1">
      <c r="A4113" s="82" t="s">
        <v>4995</v>
      </c>
      <c r="B4113" s="67" t="s">
        <v>6674</v>
      </c>
      <c r="C4113" s="67" t="s">
        <v>6787</v>
      </c>
      <c r="D4113" s="82" t="s">
        <v>2548</v>
      </c>
      <c r="E4113" s="82" t="s">
        <v>6788</v>
      </c>
    </row>
    <row r="4114" spans="1:5" ht="13.5" customHeight="1">
      <c r="A4114" s="82" t="s">
        <v>4995</v>
      </c>
      <c r="B4114" s="67" t="s">
        <v>6674</v>
      </c>
      <c r="C4114" s="67" t="s">
        <v>6787</v>
      </c>
      <c r="D4114" s="82" t="s">
        <v>2550</v>
      </c>
      <c r="E4114" s="82" t="s">
        <v>6789</v>
      </c>
    </row>
    <row r="4115" spans="1:5" ht="13.5" customHeight="1">
      <c r="A4115" s="82" t="s">
        <v>4995</v>
      </c>
      <c r="B4115" s="67" t="s">
        <v>6674</v>
      </c>
      <c r="C4115" s="67" t="s">
        <v>6787</v>
      </c>
      <c r="D4115" s="67" t="s">
        <v>6680</v>
      </c>
      <c r="E4115" s="82" t="s">
        <v>6790</v>
      </c>
    </row>
    <row r="4116" spans="1:5" ht="13.5" customHeight="1">
      <c r="A4116" s="82" t="s">
        <v>4995</v>
      </c>
      <c r="B4116" s="67" t="s">
        <v>6674</v>
      </c>
      <c r="C4116" s="67" t="s">
        <v>6787</v>
      </c>
      <c r="D4116" s="82" t="s">
        <v>3476</v>
      </c>
      <c r="E4116" s="82" t="s">
        <v>6791</v>
      </c>
    </row>
    <row r="4117" spans="1:5" ht="13.5" customHeight="1">
      <c r="A4117" s="82" t="s">
        <v>4995</v>
      </c>
      <c r="B4117" s="67" t="s">
        <v>6674</v>
      </c>
      <c r="C4117" s="67" t="s">
        <v>6787</v>
      </c>
      <c r="D4117" s="67" t="s">
        <v>6574</v>
      </c>
      <c r="E4117" s="82" t="s">
        <v>6792</v>
      </c>
    </row>
    <row r="4118" spans="1:5" ht="13.5" customHeight="1">
      <c r="A4118" s="82" t="s">
        <v>4995</v>
      </c>
      <c r="B4118" s="67" t="s">
        <v>6674</v>
      </c>
      <c r="C4118" s="67" t="s">
        <v>6787</v>
      </c>
      <c r="D4118" s="82" t="s">
        <v>5215</v>
      </c>
      <c r="E4118" s="82" t="s">
        <v>6793</v>
      </c>
    </row>
    <row r="4119" spans="1:5" ht="13.5" customHeight="1">
      <c r="A4119" s="82" t="s">
        <v>4995</v>
      </c>
      <c r="B4119" s="67" t="s">
        <v>6674</v>
      </c>
      <c r="C4119" s="67" t="s">
        <v>6787</v>
      </c>
      <c r="D4119" s="82" t="s">
        <v>2558</v>
      </c>
      <c r="E4119" s="82" t="s">
        <v>6794</v>
      </c>
    </row>
    <row r="4120" spans="1:5" ht="13.5" customHeight="1">
      <c r="A4120" s="82" t="s">
        <v>4995</v>
      </c>
      <c r="B4120" s="67" t="s">
        <v>6674</v>
      </c>
      <c r="C4120" s="67" t="s">
        <v>6787</v>
      </c>
      <c r="D4120" s="82" t="s">
        <v>2552</v>
      </c>
      <c r="E4120" s="82" t="s">
        <v>6795</v>
      </c>
    </row>
    <row r="4121" spans="1:5" ht="13.5" customHeight="1">
      <c r="A4121" s="82" t="s">
        <v>4995</v>
      </c>
      <c r="B4121" s="67" t="s">
        <v>6674</v>
      </c>
      <c r="C4121" s="67" t="s">
        <v>6787</v>
      </c>
      <c r="D4121" s="82" t="s">
        <v>2554</v>
      </c>
      <c r="E4121" s="82" t="s">
        <v>6796</v>
      </c>
    </row>
    <row r="4122" spans="1:5" ht="13.5" customHeight="1">
      <c r="A4122" s="82" t="s">
        <v>4995</v>
      </c>
      <c r="B4122" s="67" t="s">
        <v>6674</v>
      </c>
      <c r="C4122" s="67" t="s">
        <v>6787</v>
      </c>
      <c r="D4122" s="82" t="s">
        <v>2572</v>
      </c>
      <c r="E4122" s="82" t="s">
        <v>6797</v>
      </c>
    </row>
    <row r="4123" spans="1:5" ht="13.5" customHeight="1">
      <c r="A4123" s="82" t="s">
        <v>4995</v>
      </c>
      <c r="B4123" s="67" t="s">
        <v>6674</v>
      </c>
      <c r="C4123" s="67" t="s">
        <v>6787</v>
      </c>
      <c r="D4123" s="82" t="s">
        <v>2560</v>
      </c>
      <c r="E4123" s="82" t="s">
        <v>6798</v>
      </c>
    </row>
    <row r="4124" spans="1:5" ht="13.5" customHeight="1">
      <c r="A4124" s="82" t="s">
        <v>4995</v>
      </c>
      <c r="B4124" s="67" t="s">
        <v>6674</v>
      </c>
      <c r="C4124" s="67" t="s">
        <v>6787</v>
      </c>
      <c r="D4124" s="82" t="s">
        <v>2562</v>
      </c>
      <c r="E4124" s="82" t="s">
        <v>6799</v>
      </c>
    </row>
    <row r="4125" spans="1:5" ht="13.5" customHeight="1">
      <c r="A4125" s="82" t="s">
        <v>4995</v>
      </c>
      <c r="B4125" s="67" t="s">
        <v>6674</v>
      </c>
      <c r="C4125" s="67" t="s">
        <v>6787</v>
      </c>
      <c r="D4125" s="82" t="s">
        <v>2564</v>
      </c>
      <c r="E4125" s="82" t="s">
        <v>6800</v>
      </c>
    </row>
    <row r="4126" spans="1:5" ht="13.5" customHeight="1">
      <c r="A4126" s="82" t="s">
        <v>4995</v>
      </c>
      <c r="B4126" s="67" t="s">
        <v>6674</v>
      </c>
      <c r="C4126" s="67" t="s">
        <v>6787</v>
      </c>
      <c r="D4126" s="82" t="s">
        <v>2566</v>
      </c>
      <c r="E4126" s="82" t="s">
        <v>6801</v>
      </c>
    </row>
    <row r="4127" spans="1:5" ht="13.5" customHeight="1">
      <c r="A4127" s="82" t="s">
        <v>4995</v>
      </c>
      <c r="B4127" s="67" t="s">
        <v>6674</v>
      </c>
      <c r="C4127" s="67" t="s">
        <v>6787</v>
      </c>
      <c r="D4127" s="82" t="s">
        <v>2581</v>
      </c>
      <c r="E4127" s="82" t="s">
        <v>6802</v>
      </c>
    </row>
    <row r="4128" spans="1:5" ht="13.5" customHeight="1">
      <c r="A4128" s="82" t="s">
        <v>4995</v>
      </c>
      <c r="B4128" s="67" t="s">
        <v>6674</v>
      </c>
      <c r="C4128" s="67" t="s">
        <v>6787</v>
      </c>
      <c r="D4128" s="67" t="s">
        <v>6420</v>
      </c>
      <c r="E4128" s="82" t="s">
        <v>6803</v>
      </c>
    </row>
    <row r="4129" spans="1:5" ht="13.5" customHeight="1">
      <c r="A4129" s="82" t="s">
        <v>4995</v>
      </c>
      <c r="B4129" s="67" t="s">
        <v>6674</v>
      </c>
      <c r="C4129" s="67" t="s">
        <v>6787</v>
      </c>
      <c r="D4129" s="82" t="s">
        <v>2568</v>
      </c>
      <c r="E4129" s="82" t="s">
        <v>6804</v>
      </c>
    </row>
    <row r="4130" spans="1:5" ht="13.5" customHeight="1">
      <c r="A4130" s="82" t="s">
        <v>4995</v>
      </c>
      <c r="B4130" s="67" t="s">
        <v>6674</v>
      </c>
      <c r="C4130" s="67" t="s">
        <v>6787</v>
      </c>
      <c r="D4130" s="82" t="s">
        <v>2570</v>
      </c>
      <c r="E4130" s="82" t="s">
        <v>6805</v>
      </c>
    </row>
    <row r="4131" spans="1:5" ht="13.5" customHeight="1">
      <c r="A4131" s="82" t="s">
        <v>4995</v>
      </c>
      <c r="B4131" s="67" t="s">
        <v>6674</v>
      </c>
      <c r="C4131" s="67" t="s">
        <v>6787</v>
      </c>
      <c r="D4131" s="82" t="s">
        <v>2574</v>
      </c>
      <c r="E4131" s="82" t="s">
        <v>6806</v>
      </c>
    </row>
    <row r="4132" spans="1:5" ht="13.5" customHeight="1">
      <c r="A4132" s="82" t="s">
        <v>4995</v>
      </c>
      <c r="B4132" s="67" t="s">
        <v>6674</v>
      </c>
      <c r="C4132" s="67" t="s">
        <v>6787</v>
      </c>
      <c r="D4132" s="82" t="s">
        <v>2576</v>
      </c>
      <c r="E4132" s="82" t="s">
        <v>6807</v>
      </c>
    </row>
    <row r="4133" spans="1:5" ht="13.5" customHeight="1">
      <c r="A4133" s="82" t="s">
        <v>4995</v>
      </c>
      <c r="B4133" s="67" t="s">
        <v>6674</v>
      </c>
      <c r="C4133" s="67" t="s">
        <v>6787</v>
      </c>
      <c r="D4133" s="82" t="s">
        <v>635</v>
      </c>
      <c r="E4133" s="82" t="s">
        <v>6808</v>
      </c>
    </row>
    <row r="4134" spans="1:5" ht="13.5" customHeight="1">
      <c r="A4134" s="82" t="s">
        <v>4995</v>
      </c>
      <c r="B4134" s="67" t="s">
        <v>6674</v>
      </c>
      <c r="C4134" s="67" t="s">
        <v>6787</v>
      </c>
      <c r="D4134" s="82" t="s">
        <v>2579</v>
      </c>
      <c r="E4134" s="82" t="s">
        <v>6809</v>
      </c>
    </row>
    <row r="4135" spans="1:5" ht="13.5" customHeight="1">
      <c r="A4135" s="82" t="s">
        <v>4995</v>
      </c>
      <c r="B4135" s="67" t="s">
        <v>6674</v>
      </c>
      <c r="C4135" s="67" t="s">
        <v>6787</v>
      </c>
      <c r="D4135" s="82" t="s">
        <v>2585</v>
      </c>
      <c r="E4135" s="82" t="s">
        <v>6810</v>
      </c>
    </row>
    <row r="4136" spans="1:5" ht="13.5" customHeight="1">
      <c r="A4136" s="82" t="s">
        <v>4995</v>
      </c>
      <c r="B4136" s="67" t="s">
        <v>6674</v>
      </c>
      <c r="C4136" s="67" t="s">
        <v>6811</v>
      </c>
      <c r="D4136" s="82" t="s">
        <v>2548</v>
      </c>
      <c r="E4136" s="82" t="s">
        <v>6812</v>
      </c>
    </row>
    <row r="4137" spans="1:5" ht="13.5" customHeight="1">
      <c r="A4137" s="82" t="s">
        <v>4995</v>
      </c>
      <c r="B4137" s="67" t="s">
        <v>6674</v>
      </c>
      <c r="C4137" s="67" t="s">
        <v>6811</v>
      </c>
      <c r="D4137" s="82" t="s">
        <v>2550</v>
      </c>
      <c r="E4137" s="82" t="s">
        <v>6813</v>
      </c>
    </row>
    <row r="4138" spans="1:5" ht="13.5" customHeight="1">
      <c r="A4138" s="82" t="s">
        <v>4995</v>
      </c>
      <c r="B4138" s="67" t="s">
        <v>6674</v>
      </c>
      <c r="C4138" s="67" t="s">
        <v>6811</v>
      </c>
      <c r="D4138" s="67" t="s">
        <v>6680</v>
      </c>
      <c r="E4138" s="82" t="s">
        <v>6814</v>
      </c>
    </row>
    <row r="4139" spans="1:5" ht="13.5" customHeight="1">
      <c r="A4139" s="82" t="s">
        <v>4995</v>
      </c>
      <c r="B4139" s="67" t="s">
        <v>6674</v>
      </c>
      <c r="C4139" s="67" t="s">
        <v>6811</v>
      </c>
      <c r="D4139" s="82" t="s">
        <v>2558</v>
      </c>
      <c r="E4139" s="82" t="s">
        <v>6815</v>
      </c>
    </row>
    <row r="4140" spans="1:5" ht="13.5" customHeight="1">
      <c r="A4140" s="82" t="s">
        <v>4995</v>
      </c>
      <c r="B4140" s="67" t="s">
        <v>6674</v>
      </c>
      <c r="C4140" s="67" t="s">
        <v>6811</v>
      </c>
      <c r="D4140" s="82" t="s">
        <v>2552</v>
      </c>
      <c r="E4140" s="82" t="s">
        <v>6816</v>
      </c>
    </row>
    <row r="4141" spans="1:5" ht="13.5" customHeight="1">
      <c r="A4141" s="82" t="s">
        <v>4995</v>
      </c>
      <c r="B4141" s="67" t="s">
        <v>6674</v>
      </c>
      <c r="C4141" s="67" t="s">
        <v>6811</v>
      </c>
      <c r="D4141" s="82" t="s">
        <v>2554</v>
      </c>
      <c r="E4141" s="82" t="s">
        <v>6817</v>
      </c>
    </row>
    <row r="4142" spans="1:5" ht="13.5" customHeight="1">
      <c r="A4142" s="82" t="s">
        <v>4995</v>
      </c>
      <c r="B4142" s="67" t="s">
        <v>6674</v>
      </c>
      <c r="C4142" s="67" t="s">
        <v>6811</v>
      </c>
      <c r="D4142" s="82" t="s">
        <v>5215</v>
      </c>
      <c r="E4142" s="82" t="s">
        <v>6818</v>
      </c>
    </row>
    <row r="4143" spans="1:5" ht="13.5" customHeight="1">
      <c r="A4143" s="82" t="s">
        <v>4995</v>
      </c>
      <c r="B4143" s="67" t="s">
        <v>6674</v>
      </c>
      <c r="C4143" s="67" t="s">
        <v>6811</v>
      </c>
      <c r="D4143" s="82" t="s">
        <v>2574</v>
      </c>
      <c r="E4143" s="82" t="s">
        <v>6819</v>
      </c>
    </row>
    <row r="4144" spans="1:5" ht="13.5" customHeight="1">
      <c r="A4144" s="82" t="s">
        <v>4995</v>
      </c>
      <c r="B4144" s="67" t="s">
        <v>6674</v>
      </c>
      <c r="C4144" s="67" t="s">
        <v>6811</v>
      </c>
      <c r="D4144" s="82" t="s">
        <v>2568</v>
      </c>
      <c r="E4144" s="82" t="s">
        <v>6820</v>
      </c>
    </row>
    <row r="4145" spans="1:5" ht="13.5" customHeight="1">
      <c r="A4145" s="82" t="s">
        <v>4995</v>
      </c>
      <c r="B4145" s="67" t="s">
        <v>6674</v>
      </c>
      <c r="C4145" s="67" t="s">
        <v>6811</v>
      </c>
      <c r="D4145" s="82" t="s">
        <v>2560</v>
      </c>
      <c r="E4145" s="82" t="s">
        <v>6821</v>
      </c>
    </row>
    <row r="4146" spans="1:5" ht="13.5" customHeight="1">
      <c r="A4146" s="82" t="s">
        <v>4995</v>
      </c>
      <c r="B4146" s="67" t="s">
        <v>6674</v>
      </c>
      <c r="C4146" s="67" t="s">
        <v>6811</v>
      </c>
      <c r="D4146" s="82" t="s">
        <v>2562</v>
      </c>
      <c r="E4146" s="82" t="s">
        <v>6822</v>
      </c>
    </row>
    <row r="4147" spans="1:5" ht="13.5" customHeight="1">
      <c r="A4147" s="82" t="s">
        <v>4995</v>
      </c>
      <c r="B4147" s="67" t="s">
        <v>6674</v>
      </c>
      <c r="C4147" s="67" t="s">
        <v>6811</v>
      </c>
      <c r="D4147" s="82" t="s">
        <v>2564</v>
      </c>
      <c r="E4147" s="82" t="s">
        <v>6823</v>
      </c>
    </row>
    <row r="4148" spans="1:5" ht="13.5" customHeight="1">
      <c r="A4148" s="82" t="s">
        <v>4995</v>
      </c>
      <c r="B4148" s="67" t="s">
        <v>6674</v>
      </c>
      <c r="C4148" s="67" t="s">
        <v>6811</v>
      </c>
      <c r="D4148" s="82" t="s">
        <v>2566</v>
      </c>
      <c r="E4148" s="82" t="s">
        <v>6824</v>
      </c>
    </row>
    <row r="4149" spans="1:5" ht="13.5" customHeight="1">
      <c r="A4149" s="82" t="s">
        <v>4995</v>
      </c>
      <c r="B4149" s="67" t="s">
        <v>6674</v>
      </c>
      <c r="C4149" s="67" t="s">
        <v>6811</v>
      </c>
      <c r="D4149" s="82" t="s">
        <v>2581</v>
      </c>
      <c r="E4149" s="82" t="s">
        <v>6825</v>
      </c>
    </row>
    <row r="4150" spans="1:5" ht="13.5" customHeight="1">
      <c r="A4150" s="82" t="s">
        <v>4995</v>
      </c>
      <c r="B4150" s="67" t="s">
        <v>6674</v>
      </c>
      <c r="C4150" s="67" t="s">
        <v>6811</v>
      </c>
      <c r="D4150" s="67" t="s">
        <v>6420</v>
      </c>
      <c r="E4150" s="82" t="s">
        <v>6826</v>
      </c>
    </row>
    <row r="4151" spans="1:5" ht="13.5" customHeight="1">
      <c r="A4151" s="82" t="s">
        <v>4995</v>
      </c>
      <c r="B4151" s="67" t="s">
        <v>6674</v>
      </c>
      <c r="C4151" s="67" t="s">
        <v>6811</v>
      </c>
      <c r="D4151" s="82" t="s">
        <v>2576</v>
      </c>
      <c r="E4151" s="82" t="s">
        <v>6827</v>
      </c>
    </row>
    <row r="4152" spans="1:5" ht="13.5" customHeight="1">
      <c r="A4152" s="82" t="s">
        <v>4995</v>
      </c>
      <c r="B4152" s="67" t="s">
        <v>6674</v>
      </c>
      <c r="C4152" s="67" t="s">
        <v>6811</v>
      </c>
      <c r="D4152" s="82" t="s">
        <v>2570</v>
      </c>
      <c r="E4152" s="82" t="s">
        <v>6828</v>
      </c>
    </row>
    <row r="4153" spans="1:5" ht="13.5" customHeight="1">
      <c r="A4153" s="82" t="s">
        <v>4995</v>
      </c>
      <c r="B4153" s="67" t="s">
        <v>6674</v>
      </c>
      <c r="C4153" s="67" t="s">
        <v>6811</v>
      </c>
      <c r="D4153" s="82" t="s">
        <v>635</v>
      </c>
      <c r="E4153" s="82" t="s">
        <v>6829</v>
      </c>
    </row>
    <row r="4154" spans="1:5" ht="13.5" customHeight="1">
      <c r="A4154" s="82" t="s">
        <v>4995</v>
      </c>
      <c r="B4154" s="67" t="s">
        <v>6674</v>
      </c>
      <c r="C4154" s="67" t="s">
        <v>6811</v>
      </c>
      <c r="D4154" s="82" t="s">
        <v>2579</v>
      </c>
      <c r="E4154" s="82" t="s">
        <v>6830</v>
      </c>
    </row>
    <row r="4155" spans="1:5" ht="13.5" customHeight="1">
      <c r="A4155" s="82" t="s">
        <v>4995</v>
      </c>
      <c r="B4155" s="67" t="s">
        <v>6674</v>
      </c>
      <c r="C4155" s="67" t="s">
        <v>6811</v>
      </c>
      <c r="D4155" s="82" t="s">
        <v>2585</v>
      </c>
      <c r="E4155" s="82" t="s">
        <v>6831</v>
      </c>
    </row>
    <row r="4156" spans="1:5" ht="13.5" customHeight="1">
      <c r="A4156" s="82" t="s">
        <v>4995</v>
      </c>
      <c r="B4156" s="67" t="s">
        <v>6674</v>
      </c>
      <c r="C4156" s="67" t="s">
        <v>6832</v>
      </c>
      <c r="D4156" s="82" t="s">
        <v>2548</v>
      </c>
      <c r="E4156" s="82" t="s">
        <v>6833</v>
      </c>
    </row>
    <row r="4157" spans="1:5" ht="13.5" customHeight="1">
      <c r="A4157" s="82" t="s">
        <v>4995</v>
      </c>
      <c r="B4157" s="67" t="s">
        <v>6674</v>
      </c>
      <c r="C4157" s="67" t="s">
        <v>6832</v>
      </c>
      <c r="D4157" s="82" t="s">
        <v>2550</v>
      </c>
      <c r="E4157" s="82" t="s">
        <v>6834</v>
      </c>
    </row>
    <row r="4158" spans="1:5" ht="13.5" customHeight="1">
      <c r="A4158" s="82" t="s">
        <v>4995</v>
      </c>
      <c r="B4158" s="67" t="s">
        <v>6674</v>
      </c>
      <c r="C4158" s="67" t="s">
        <v>6832</v>
      </c>
      <c r="D4158" s="82" t="s">
        <v>2552</v>
      </c>
      <c r="E4158" s="82" t="s">
        <v>6835</v>
      </c>
    </row>
    <row r="4159" spans="1:5" ht="13.5" customHeight="1">
      <c r="A4159" s="82" t="s">
        <v>4995</v>
      </c>
      <c r="B4159" s="67" t="s">
        <v>6674</v>
      </c>
      <c r="C4159" s="67" t="s">
        <v>6832</v>
      </c>
      <c r="D4159" s="82" t="s">
        <v>2554</v>
      </c>
      <c r="E4159" s="82" t="s">
        <v>6836</v>
      </c>
    </row>
    <row r="4160" spans="1:5" ht="13.5" customHeight="1">
      <c r="A4160" s="82" t="s">
        <v>4995</v>
      </c>
      <c r="B4160" s="67" t="s">
        <v>6674</v>
      </c>
      <c r="C4160" s="67" t="s">
        <v>6832</v>
      </c>
      <c r="D4160" s="82" t="s">
        <v>2574</v>
      </c>
      <c r="E4160" s="82" t="s">
        <v>6837</v>
      </c>
    </row>
    <row r="4161" spans="1:5" ht="13.5" customHeight="1">
      <c r="A4161" s="82" t="s">
        <v>4995</v>
      </c>
      <c r="B4161" s="67" t="s">
        <v>6674</v>
      </c>
      <c r="C4161" s="67" t="s">
        <v>6832</v>
      </c>
      <c r="D4161" s="82" t="s">
        <v>2560</v>
      </c>
      <c r="E4161" s="82" t="s">
        <v>6838</v>
      </c>
    </row>
    <row r="4162" spans="1:5" ht="13.5" customHeight="1">
      <c r="A4162" s="82" t="s">
        <v>4995</v>
      </c>
      <c r="B4162" s="67" t="s">
        <v>6674</v>
      </c>
      <c r="C4162" s="67" t="s">
        <v>6832</v>
      </c>
      <c r="D4162" s="82" t="s">
        <v>2562</v>
      </c>
      <c r="E4162" s="82" t="s">
        <v>6839</v>
      </c>
    </row>
    <row r="4163" spans="1:5" ht="13.5" customHeight="1">
      <c r="A4163" s="82" t="s">
        <v>4995</v>
      </c>
      <c r="B4163" s="67" t="s">
        <v>6674</v>
      </c>
      <c r="C4163" s="67" t="s">
        <v>6832</v>
      </c>
      <c r="D4163" s="82" t="s">
        <v>2564</v>
      </c>
      <c r="E4163" s="82" t="s">
        <v>6840</v>
      </c>
    </row>
    <row r="4164" spans="1:5" ht="13.5" customHeight="1">
      <c r="A4164" s="82" t="s">
        <v>4995</v>
      </c>
      <c r="B4164" s="67" t="s">
        <v>6674</v>
      </c>
      <c r="C4164" s="67" t="s">
        <v>6832</v>
      </c>
      <c r="D4164" s="82" t="s">
        <v>2566</v>
      </c>
      <c r="E4164" s="82" t="s">
        <v>6841</v>
      </c>
    </row>
    <row r="4165" spans="1:5" ht="13.5" customHeight="1">
      <c r="A4165" s="82" t="s">
        <v>4995</v>
      </c>
      <c r="B4165" s="67" t="s">
        <v>6674</v>
      </c>
      <c r="C4165" s="67" t="s">
        <v>6832</v>
      </c>
      <c r="D4165" s="82" t="s">
        <v>2581</v>
      </c>
      <c r="E4165" s="82" t="s">
        <v>6842</v>
      </c>
    </row>
    <row r="4166" spans="1:5" ht="13.5" customHeight="1">
      <c r="A4166" s="82" t="s">
        <v>4995</v>
      </c>
      <c r="B4166" s="67" t="s">
        <v>6674</v>
      </c>
      <c r="C4166" s="67" t="s">
        <v>6832</v>
      </c>
      <c r="D4166" s="67" t="s">
        <v>6680</v>
      </c>
      <c r="E4166" s="82" t="s">
        <v>6843</v>
      </c>
    </row>
    <row r="4167" spans="1:5" ht="13.5" customHeight="1">
      <c r="A4167" s="82" t="s">
        <v>4995</v>
      </c>
      <c r="B4167" s="67" t="s">
        <v>6674</v>
      </c>
      <c r="C4167" s="67" t="s">
        <v>6832</v>
      </c>
      <c r="D4167" s="82" t="s">
        <v>2558</v>
      </c>
      <c r="E4167" s="82" t="s">
        <v>6844</v>
      </c>
    </row>
    <row r="4168" spans="1:5" ht="13.5" customHeight="1">
      <c r="A4168" s="82" t="s">
        <v>4995</v>
      </c>
      <c r="B4168" s="67" t="s">
        <v>6674</v>
      </c>
      <c r="C4168" s="67" t="s">
        <v>6832</v>
      </c>
      <c r="D4168" s="82" t="s">
        <v>2568</v>
      </c>
      <c r="E4168" s="82" t="s">
        <v>6845</v>
      </c>
    </row>
    <row r="4169" spans="1:5" ht="13.5" customHeight="1">
      <c r="A4169" s="82" t="s">
        <v>4995</v>
      </c>
      <c r="B4169" s="67" t="s">
        <v>6674</v>
      </c>
      <c r="C4169" s="67" t="s">
        <v>6832</v>
      </c>
      <c r="D4169" s="82" t="s">
        <v>2576</v>
      </c>
      <c r="E4169" s="82" t="s">
        <v>6846</v>
      </c>
    </row>
    <row r="4170" spans="1:5" ht="13.5" customHeight="1">
      <c r="A4170" s="82" t="s">
        <v>4995</v>
      </c>
      <c r="B4170" s="67" t="s">
        <v>6674</v>
      </c>
      <c r="C4170" s="67" t="s">
        <v>6832</v>
      </c>
      <c r="D4170" s="82" t="s">
        <v>2570</v>
      </c>
      <c r="E4170" s="82" t="s">
        <v>6847</v>
      </c>
    </row>
    <row r="4171" spans="1:5" ht="13.5" customHeight="1">
      <c r="A4171" s="82" t="s">
        <v>4995</v>
      </c>
      <c r="B4171" s="67" t="s">
        <v>6674</v>
      </c>
      <c r="C4171" s="67" t="s">
        <v>6832</v>
      </c>
      <c r="D4171" s="82" t="s">
        <v>635</v>
      </c>
      <c r="E4171" s="82" t="s">
        <v>6848</v>
      </c>
    </row>
    <row r="4172" spans="1:5" ht="13.5" customHeight="1">
      <c r="A4172" s="82" t="s">
        <v>4995</v>
      </c>
      <c r="B4172" s="67" t="s">
        <v>6674</v>
      </c>
      <c r="C4172" s="67" t="s">
        <v>6832</v>
      </c>
      <c r="D4172" s="82" t="s">
        <v>2579</v>
      </c>
      <c r="E4172" s="82" t="s">
        <v>6849</v>
      </c>
    </row>
    <row r="4173" spans="1:5" ht="13.5" customHeight="1">
      <c r="A4173" s="82" t="s">
        <v>4995</v>
      </c>
      <c r="B4173" s="67" t="s">
        <v>6674</v>
      </c>
      <c r="C4173" s="67" t="s">
        <v>6832</v>
      </c>
      <c r="D4173" s="82" t="s">
        <v>2585</v>
      </c>
      <c r="E4173" s="82" t="s">
        <v>6850</v>
      </c>
    </row>
    <row r="4174" spans="1:5" ht="13.5" customHeight="1">
      <c r="A4174" s="82" t="s">
        <v>4995</v>
      </c>
      <c r="B4174" s="67" t="s">
        <v>6674</v>
      </c>
      <c r="C4174" s="67" t="s">
        <v>6851</v>
      </c>
      <c r="D4174" s="82" t="s">
        <v>2548</v>
      </c>
      <c r="E4174" s="82" t="s">
        <v>6852</v>
      </c>
    </row>
    <row r="4175" spans="1:5" ht="13.5" customHeight="1">
      <c r="A4175" s="82" t="s">
        <v>4995</v>
      </c>
      <c r="B4175" s="67" t="s">
        <v>6674</v>
      </c>
      <c r="C4175" s="67" t="s">
        <v>6851</v>
      </c>
      <c r="D4175" s="82" t="s">
        <v>2550</v>
      </c>
      <c r="E4175" s="82" t="s">
        <v>6853</v>
      </c>
    </row>
    <row r="4176" spans="1:5" ht="13.5" customHeight="1">
      <c r="A4176" s="82" t="s">
        <v>4995</v>
      </c>
      <c r="B4176" s="67" t="s">
        <v>6674</v>
      </c>
      <c r="C4176" s="67" t="s">
        <v>6851</v>
      </c>
      <c r="D4176" s="82" t="s">
        <v>2552</v>
      </c>
      <c r="E4176" s="82" t="s">
        <v>6854</v>
      </c>
    </row>
    <row r="4177" spans="1:5" ht="13.5" customHeight="1">
      <c r="A4177" s="82" t="s">
        <v>4995</v>
      </c>
      <c r="B4177" s="67" t="s">
        <v>6674</v>
      </c>
      <c r="C4177" s="67" t="s">
        <v>6851</v>
      </c>
      <c r="D4177" s="82" t="s">
        <v>2554</v>
      </c>
      <c r="E4177" s="82" t="s">
        <v>6855</v>
      </c>
    </row>
    <row r="4178" spans="1:5" ht="13.5" customHeight="1">
      <c r="A4178" s="82" t="s">
        <v>4995</v>
      </c>
      <c r="B4178" s="67" t="s">
        <v>6674</v>
      </c>
      <c r="C4178" s="67" t="s">
        <v>6851</v>
      </c>
      <c r="D4178" s="67" t="s">
        <v>6680</v>
      </c>
      <c r="E4178" s="82" t="s">
        <v>6856</v>
      </c>
    </row>
    <row r="4179" spans="1:5" ht="13.5" customHeight="1">
      <c r="A4179" s="82" t="s">
        <v>4995</v>
      </c>
      <c r="B4179" s="67" t="s">
        <v>6674</v>
      </c>
      <c r="C4179" s="67" t="s">
        <v>6851</v>
      </c>
      <c r="D4179" s="82" t="s">
        <v>2558</v>
      </c>
      <c r="E4179" s="82" t="s">
        <v>6857</v>
      </c>
    </row>
    <row r="4180" spans="1:5" ht="13.5" customHeight="1">
      <c r="A4180" s="82" t="s">
        <v>4995</v>
      </c>
      <c r="B4180" s="67" t="s">
        <v>6674</v>
      </c>
      <c r="C4180" s="67" t="s">
        <v>6851</v>
      </c>
      <c r="D4180" s="82" t="s">
        <v>2568</v>
      </c>
      <c r="E4180" s="82" t="s">
        <v>6858</v>
      </c>
    </row>
    <row r="4181" spans="1:5" ht="13.5" customHeight="1">
      <c r="A4181" s="82" t="s">
        <v>4995</v>
      </c>
      <c r="B4181" s="67" t="s">
        <v>6674</v>
      </c>
      <c r="C4181" s="67" t="s">
        <v>6851</v>
      </c>
      <c r="D4181" s="82" t="s">
        <v>2574</v>
      </c>
      <c r="E4181" s="82" t="s">
        <v>6859</v>
      </c>
    </row>
    <row r="4182" spans="1:5" ht="13.5" customHeight="1">
      <c r="A4182" s="82" t="s">
        <v>4995</v>
      </c>
      <c r="B4182" s="67" t="s">
        <v>6674</v>
      </c>
      <c r="C4182" s="67" t="s">
        <v>6851</v>
      </c>
      <c r="D4182" s="67" t="s">
        <v>6420</v>
      </c>
      <c r="E4182" s="82" t="s">
        <v>6860</v>
      </c>
    </row>
    <row r="4183" spans="1:5" ht="13.5" customHeight="1">
      <c r="A4183" s="82" t="s">
        <v>4995</v>
      </c>
      <c r="B4183" s="67" t="s">
        <v>6674</v>
      </c>
      <c r="C4183" s="67" t="s">
        <v>6851</v>
      </c>
      <c r="D4183" s="82" t="s">
        <v>2560</v>
      </c>
      <c r="E4183" s="82" t="s">
        <v>6861</v>
      </c>
    </row>
    <row r="4184" spans="1:5" ht="13.5" customHeight="1">
      <c r="A4184" s="82" t="s">
        <v>4995</v>
      </c>
      <c r="B4184" s="67" t="s">
        <v>6674</v>
      </c>
      <c r="C4184" s="67" t="s">
        <v>6851</v>
      </c>
      <c r="D4184" s="82" t="s">
        <v>2562</v>
      </c>
      <c r="E4184" s="82" t="s">
        <v>6862</v>
      </c>
    </row>
    <row r="4185" spans="1:5" ht="13.5" customHeight="1">
      <c r="A4185" s="82" t="s">
        <v>4995</v>
      </c>
      <c r="B4185" s="67" t="s">
        <v>6674</v>
      </c>
      <c r="C4185" s="67" t="s">
        <v>6851</v>
      </c>
      <c r="D4185" s="82" t="s">
        <v>2564</v>
      </c>
      <c r="E4185" s="82" t="s">
        <v>6863</v>
      </c>
    </row>
    <row r="4186" spans="1:5" ht="13.5" customHeight="1">
      <c r="A4186" s="82" t="s">
        <v>4995</v>
      </c>
      <c r="B4186" s="67" t="s">
        <v>6674</v>
      </c>
      <c r="C4186" s="67" t="s">
        <v>6851</v>
      </c>
      <c r="D4186" s="82" t="s">
        <v>2566</v>
      </c>
      <c r="E4186" s="82" t="s">
        <v>6864</v>
      </c>
    </row>
    <row r="4187" spans="1:5" ht="13.5" customHeight="1">
      <c r="A4187" s="82" t="s">
        <v>4995</v>
      </c>
      <c r="B4187" s="67" t="s">
        <v>6674</v>
      </c>
      <c r="C4187" s="67" t="s">
        <v>6851</v>
      </c>
      <c r="D4187" s="82" t="s">
        <v>2581</v>
      </c>
      <c r="E4187" s="82" t="s">
        <v>6865</v>
      </c>
    </row>
    <row r="4188" spans="1:5" ht="13.5" customHeight="1">
      <c r="A4188" s="82" t="s">
        <v>4995</v>
      </c>
      <c r="B4188" s="67" t="s">
        <v>6674</v>
      </c>
      <c r="C4188" s="67" t="s">
        <v>6851</v>
      </c>
      <c r="D4188" s="82" t="s">
        <v>2576</v>
      </c>
      <c r="E4188" s="82" t="s">
        <v>6866</v>
      </c>
    </row>
    <row r="4189" spans="1:5" ht="13.5" customHeight="1">
      <c r="A4189" s="82" t="s">
        <v>4995</v>
      </c>
      <c r="B4189" s="67" t="s">
        <v>6674</v>
      </c>
      <c r="C4189" s="67" t="s">
        <v>6851</v>
      </c>
      <c r="D4189" s="82" t="s">
        <v>2570</v>
      </c>
      <c r="E4189" s="82" t="s">
        <v>6867</v>
      </c>
    </row>
    <row r="4190" spans="1:5" ht="13.5" customHeight="1">
      <c r="A4190" s="82" t="s">
        <v>4995</v>
      </c>
      <c r="B4190" s="67" t="s">
        <v>6674</v>
      </c>
      <c r="C4190" s="67" t="s">
        <v>6851</v>
      </c>
      <c r="D4190" s="82" t="s">
        <v>635</v>
      </c>
      <c r="E4190" s="82" t="s">
        <v>6868</v>
      </c>
    </row>
    <row r="4191" spans="1:5" ht="13.5" customHeight="1">
      <c r="A4191" s="82" t="s">
        <v>4995</v>
      </c>
      <c r="B4191" s="67" t="s">
        <v>6674</v>
      </c>
      <c r="C4191" s="67" t="s">
        <v>6851</v>
      </c>
      <c r="D4191" s="82" t="s">
        <v>2579</v>
      </c>
      <c r="E4191" s="82" t="s">
        <v>6869</v>
      </c>
    </row>
    <row r="4192" spans="1:5" ht="13.5" customHeight="1">
      <c r="A4192" s="82" t="s">
        <v>4995</v>
      </c>
      <c r="B4192" s="67" t="s">
        <v>6674</v>
      </c>
      <c r="C4192" s="67" t="s">
        <v>6851</v>
      </c>
      <c r="D4192" s="82" t="s">
        <v>2585</v>
      </c>
      <c r="E4192" s="82" t="s">
        <v>6870</v>
      </c>
    </row>
    <row r="4193" spans="1:5" ht="13.5" customHeight="1">
      <c r="A4193" s="82" t="s">
        <v>4995</v>
      </c>
      <c r="B4193" s="67" t="s">
        <v>6674</v>
      </c>
      <c r="C4193" s="82" t="s">
        <v>635</v>
      </c>
      <c r="D4193" s="82" t="s">
        <v>635</v>
      </c>
      <c r="E4193" s="82" t="s">
        <v>6871</v>
      </c>
    </row>
    <row r="4194" spans="1:5" ht="13.5" customHeight="1">
      <c r="A4194" s="82" t="s">
        <v>4995</v>
      </c>
      <c r="B4194" s="67" t="s">
        <v>6872</v>
      </c>
      <c r="C4194" s="67" t="s">
        <v>6873</v>
      </c>
      <c r="D4194" s="82" t="s">
        <v>2548</v>
      </c>
      <c r="E4194" s="82" t="s">
        <v>6874</v>
      </c>
    </row>
    <row r="4195" spans="1:5" ht="13.5" customHeight="1">
      <c r="A4195" s="82" t="s">
        <v>4995</v>
      </c>
      <c r="B4195" s="67" t="s">
        <v>6872</v>
      </c>
      <c r="C4195" s="67" t="s">
        <v>6873</v>
      </c>
      <c r="D4195" s="82" t="s">
        <v>2550</v>
      </c>
      <c r="E4195" s="82" t="s">
        <v>6875</v>
      </c>
    </row>
    <row r="4196" spans="1:5" ht="13.5" customHeight="1">
      <c r="A4196" s="82" t="s">
        <v>4995</v>
      </c>
      <c r="B4196" s="67" t="s">
        <v>6872</v>
      </c>
      <c r="C4196" s="67" t="s">
        <v>6873</v>
      </c>
      <c r="D4196" s="82" t="s">
        <v>2552</v>
      </c>
      <c r="E4196" s="82" t="s">
        <v>6876</v>
      </c>
    </row>
    <row r="4197" spans="1:5" ht="13.5" customHeight="1">
      <c r="A4197" s="82" t="s">
        <v>4995</v>
      </c>
      <c r="B4197" s="67" t="s">
        <v>6872</v>
      </c>
      <c r="C4197" s="67" t="s">
        <v>6873</v>
      </c>
      <c r="D4197" s="82" t="s">
        <v>2554</v>
      </c>
      <c r="E4197" s="82" t="s">
        <v>6877</v>
      </c>
    </row>
    <row r="4198" spans="1:5" ht="13.5" customHeight="1">
      <c r="A4198" s="82" t="s">
        <v>4995</v>
      </c>
      <c r="B4198" s="67" t="s">
        <v>6872</v>
      </c>
      <c r="C4198" s="67" t="s">
        <v>6873</v>
      </c>
      <c r="D4198" s="67" t="s">
        <v>6326</v>
      </c>
      <c r="E4198" s="82" t="s">
        <v>6878</v>
      </c>
    </row>
    <row r="4199" spans="1:5" ht="13.5" customHeight="1">
      <c r="A4199" s="82" t="s">
        <v>4995</v>
      </c>
      <c r="B4199" s="67" t="s">
        <v>6872</v>
      </c>
      <c r="C4199" s="67" t="s">
        <v>6873</v>
      </c>
      <c r="D4199" s="82" t="s">
        <v>2558</v>
      </c>
      <c r="E4199" s="82" t="s">
        <v>6879</v>
      </c>
    </row>
    <row r="4200" spans="1:5" ht="13.5" customHeight="1">
      <c r="A4200" s="82" t="s">
        <v>4995</v>
      </c>
      <c r="B4200" s="67" t="s">
        <v>6872</v>
      </c>
      <c r="C4200" s="67" t="s">
        <v>6873</v>
      </c>
      <c r="D4200" s="82" t="s">
        <v>2574</v>
      </c>
      <c r="E4200" s="82" t="s">
        <v>6880</v>
      </c>
    </row>
    <row r="4201" spans="1:5" ht="13.5" customHeight="1">
      <c r="A4201" s="82" t="s">
        <v>4995</v>
      </c>
      <c r="B4201" s="67" t="s">
        <v>6872</v>
      </c>
      <c r="C4201" s="67" t="s">
        <v>6873</v>
      </c>
      <c r="D4201" s="82" t="s">
        <v>2568</v>
      </c>
      <c r="E4201" s="82" t="s">
        <v>6881</v>
      </c>
    </row>
    <row r="4202" spans="1:5" ht="13.5" customHeight="1">
      <c r="A4202" s="82" t="s">
        <v>4995</v>
      </c>
      <c r="B4202" s="67" t="s">
        <v>6872</v>
      </c>
      <c r="C4202" s="67" t="s">
        <v>6873</v>
      </c>
      <c r="D4202" s="82" t="s">
        <v>2572</v>
      </c>
      <c r="E4202" s="82" t="s">
        <v>6882</v>
      </c>
    </row>
    <row r="4203" spans="1:5" ht="13.5" customHeight="1">
      <c r="A4203" s="82" t="s">
        <v>4995</v>
      </c>
      <c r="B4203" s="67" t="s">
        <v>6872</v>
      </c>
      <c r="C4203" s="67" t="s">
        <v>6873</v>
      </c>
      <c r="D4203" s="82" t="s">
        <v>2581</v>
      </c>
      <c r="E4203" s="82" t="s">
        <v>6883</v>
      </c>
    </row>
    <row r="4204" spans="1:5" ht="13.5" customHeight="1">
      <c r="A4204" s="82" t="s">
        <v>4995</v>
      </c>
      <c r="B4204" s="67" t="s">
        <v>6872</v>
      </c>
      <c r="C4204" s="67" t="s">
        <v>6873</v>
      </c>
      <c r="D4204" s="82" t="s">
        <v>2576</v>
      </c>
      <c r="E4204" s="82" t="s">
        <v>6884</v>
      </c>
    </row>
    <row r="4205" spans="1:5" ht="13.5" customHeight="1">
      <c r="A4205" s="82" t="s">
        <v>4995</v>
      </c>
      <c r="B4205" s="67" t="s">
        <v>6872</v>
      </c>
      <c r="C4205" s="67" t="s">
        <v>6873</v>
      </c>
      <c r="D4205" s="82" t="s">
        <v>2570</v>
      </c>
      <c r="E4205" s="82" t="s">
        <v>6885</v>
      </c>
    </row>
    <row r="4206" spans="1:5" ht="13.5" customHeight="1">
      <c r="A4206" s="82" t="s">
        <v>4995</v>
      </c>
      <c r="B4206" s="67" t="s">
        <v>6872</v>
      </c>
      <c r="C4206" s="67" t="s">
        <v>6873</v>
      </c>
      <c r="D4206" s="82" t="s">
        <v>635</v>
      </c>
      <c r="E4206" s="82" t="s">
        <v>6886</v>
      </c>
    </row>
    <row r="4207" spans="1:5" ht="13.5" customHeight="1">
      <c r="A4207" s="82" t="s">
        <v>4995</v>
      </c>
      <c r="B4207" s="67" t="s">
        <v>6872</v>
      </c>
      <c r="C4207" s="67" t="s">
        <v>6873</v>
      </c>
      <c r="D4207" s="82" t="s">
        <v>2579</v>
      </c>
      <c r="E4207" s="82" t="s">
        <v>6887</v>
      </c>
    </row>
    <row r="4208" spans="1:5" ht="13.5" customHeight="1">
      <c r="A4208" s="82" t="s">
        <v>4995</v>
      </c>
      <c r="B4208" s="67" t="s">
        <v>6872</v>
      </c>
      <c r="C4208" s="67" t="s">
        <v>6873</v>
      </c>
      <c r="D4208" s="82" t="s">
        <v>2585</v>
      </c>
      <c r="E4208" s="82" t="s">
        <v>6888</v>
      </c>
    </row>
    <row r="4209" spans="1:5" ht="13.5" customHeight="1">
      <c r="A4209" s="82" t="s">
        <v>4995</v>
      </c>
      <c r="B4209" s="67" t="s">
        <v>6872</v>
      </c>
      <c r="C4209" s="67" t="s">
        <v>6889</v>
      </c>
      <c r="D4209" s="82" t="s">
        <v>2548</v>
      </c>
      <c r="E4209" s="82" t="s">
        <v>6890</v>
      </c>
    </row>
    <row r="4210" spans="1:5" ht="13.5" customHeight="1">
      <c r="A4210" s="82" t="s">
        <v>4995</v>
      </c>
      <c r="B4210" s="67" t="s">
        <v>6872</v>
      </c>
      <c r="C4210" s="67" t="s">
        <v>6889</v>
      </c>
      <c r="D4210" s="82" t="s">
        <v>2550</v>
      </c>
      <c r="E4210" s="82" t="s">
        <v>6891</v>
      </c>
    </row>
    <row r="4211" spans="1:5" ht="13.5" customHeight="1">
      <c r="A4211" s="82" t="s">
        <v>4995</v>
      </c>
      <c r="B4211" s="67" t="s">
        <v>6872</v>
      </c>
      <c r="C4211" s="67" t="s">
        <v>6889</v>
      </c>
      <c r="D4211" s="82" t="s">
        <v>2552</v>
      </c>
      <c r="E4211" s="82" t="s">
        <v>6892</v>
      </c>
    </row>
    <row r="4212" spans="1:5" ht="13.5" customHeight="1">
      <c r="A4212" s="82" t="s">
        <v>4995</v>
      </c>
      <c r="B4212" s="67" t="s">
        <v>6872</v>
      </c>
      <c r="C4212" s="67" t="s">
        <v>6889</v>
      </c>
      <c r="D4212" s="82" t="s">
        <v>2554</v>
      </c>
      <c r="E4212" s="82" t="s">
        <v>6893</v>
      </c>
    </row>
    <row r="4213" spans="1:5" ht="13.5" customHeight="1">
      <c r="A4213" s="82" t="s">
        <v>4995</v>
      </c>
      <c r="B4213" s="67" t="s">
        <v>6872</v>
      </c>
      <c r="C4213" s="67" t="s">
        <v>6889</v>
      </c>
      <c r="D4213" s="67" t="s">
        <v>6326</v>
      </c>
      <c r="E4213" s="82" t="s">
        <v>6894</v>
      </c>
    </row>
    <row r="4214" spans="1:5" ht="13.5" customHeight="1">
      <c r="A4214" s="82" t="s">
        <v>4995</v>
      </c>
      <c r="B4214" s="67" t="s">
        <v>6872</v>
      </c>
      <c r="C4214" s="67" t="s">
        <v>6889</v>
      </c>
      <c r="D4214" s="82" t="s">
        <v>2558</v>
      </c>
      <c r="E4214" s="82" t="s">
        <v>6895</v>
      </c>
    </row>
    <row r="4215" spans="1:5" ht="13.5" customHeight="1">
      <c r="A4215" s="82" t="s">
        <v>4995</v>
      </c>
      <c r="B4215" s="67" t="s">
        <v>6872</v>
      </c>
      <c r="C4215" s="67" t="s">
        <v>6889</v>
      </c>
      <c r="D4215" s="82" t="s">
        <v>2574</v>
      </c>
      <c r="E4215" s="82" t="s">
        <v>6896</v>
      </c>
    </row>
    <row r="4216" spans="1:5" ht="13.5" customHeight="1">
      <c r="A4216" s="82" t="s">
        <v>4995</v>
      </c>
      <c r="B4216" s="67" t="s">
        <v>6872</v>
      </c>
      <c r="C4216" s="67" t="s">
        <v>6889</v>
      </c>
      <c r="D4216" s="82" t="s">
        <v>2568</v>
      </c>
      <c r="E4216" s="82" t="s">
        <v>6897</v>
      </c>
    </row>
    <row r="4217" spans="1:5" ht="13.5" customHeight="1">
      <c r="A4217" s="82" t="s">
        <v>4995</v>
      </c>
      <c r="B4217" s="67" t="s">
        <v>6872</v>
      </c>
      <c r="C4217" s="67" t="s">
        <v>6889</v>
      </c>
      <c r="D4217" s="82" t="s">
        <v>2572</v>
      </c>
      <c r="E4217" s="82" t="s">
        <v>6898</v>
      </c>
    </row>
    <row r="4218" spans="1:5" ht="13.5" customHeight="1">
      <c r="A4218" s="82" t="s">
        <v>4995</v>
      </c>
      <c r="B4218" s="67" t="s">
        <v>6872</v>
      </c>
      <c r="C4218" s="67" t="s">
        <v>6889</v>
      </c>
      <c r="D4218" s="82" t="s">
        <v>2581</v>
      </c>
      <c r="E4218" s="82" t="s">
        <v>6899</v>
      </c>
    </row>
    <row r="4219" spans="1:5" ht="13.5" customHeight="1">
      <c r="A4219" s="82" t="s">
        <v>4995</v>
      </c>
      <c r="B4219" s="67" t="s">
        <v>6872</v>
      </c>
      <c r="C4219" s="67" t="s">
        <v>6889</v>
      </c>
      <c r="D4219" s="82" t="s">
        <v>2576</v>
      </c>
      <c r="E4219" s="82" t="s">
        <v>6900</v>
      </c>
    </row>
    <row r="4220" spans="1:5" ht="13.5" customHeight="1">
      <c r="A4220" s="82" t="s">
        <v>4995</v>
      </c>
      <c r="B4220" s="67" t="s">
        <v>6872</v>
      </c>
      <c r="C4220" s="67" t="s">
        <v>6889</v>
      </c>
      <c r="D4220" s="82" t="s">
        <v>2570</v>
      </c>
      <c r="E4220" s="82" t="s">
        <v>6901</v>
      </c>
    </row>
    <row r="4221" spans="1:5" ht="13.5" customHeight="1">
      <c r="A4221" s="82" t="s">
        <v>4995</v>
      </c>
      <c r="B4221" s="67" t="s">
        <v>6872</v>
      </c>
      <c r="C4221" s="67" t="s">
        <v>6889</v>
      </c>
      <c r="D4221" s="82" t="s">
        <v>635</v>
      </c>
      <c r="E4221" s="82" t="s">
        <v>6902</v>
      </c>
    </row>
    <row r="4222" spans="1:5" ht="13.5" customHeight="1">
      <c r="A4222" s="82" t="s">
        <v>4995</v>
      </c>
      <c r="B4222" s="67" t="s">
        <v>6872</v>
      </c>
      <c r="C4222" s="67" t="s">
        <v>6889</v>
      </c>
      <c r="D4222" s="82" t="s">
        <v>2579</v>
      </c>
      <c r="E4222" s="82" t="s">
        <v>6903</v>
      </c>
    </row>
    <row r="4223" spans="1:5" ht="13.5" customHeight="1">
      <c r="A4223" s="82" t="s">
        <v>4995</v>
      </c>
      <c r="B4223" s="67" t="s">
        <v>6872</v>
      </c>
      <c r="C4223" s="67" t="s">
        <v>6889</v>
      </c>
      <c r="D4223" s="82" t="s">
        <v>2585</v>
      </c>
      <c r="E4223" s="82" t="s">
        <v>6904</v>
      </c>
    </row>
    <row r="4224" spans="1:5" ht="13.5" customHeight="1">
      <c r="A4224" s="82" t="s">
        <v>4995</v>
      </c>
      <c r="B4224" s="67" t="s">
        <v>6872</v>
      </c>
      <c r="C4224" s="67" t="s">
        <v>6905</v>
      </c>
      <c r="D4224" s="82" t="s">
        <v>2548</v>
      </c>
      <c r="E4224" s="82" t="s">
        <v>6906</v>
      </c>
    </row>
    <row r="4225" spans="1:5" ht="13.5" customHeight="1">
      <c r="A4225" s="82" t="s">
        <v>4995</v>
      </c>
      <c r="B4225" s="67" t="s">
        <v>6872</v>
      </c>
      <c r="C4225" s="67" t="s">
        <v>6905</v>
      </c>
      <c r="D4225" s="82" t="s">
        <v>2550</v>
      </c>
      <c r="E4225" s="82" t="s">
        <v>6907</v>
      </c>
    </row>
    <row r="4226" spans="1:5" ht="13.5" customHeight="1">
      <c r="A4226" s="82" t="s">
        <v>4995</v>
      </c>
      <c r="B4226" s="67" t="s">
        <v>6872</v>
      </c>
      <c r="C4226" s="67" t="s">
        <v>6905</v>
      </c>
      <c r="D4226" s="82" t="s">
        <v>2552</v>
      </c>
      <c r="E4226" s="82" t="s">
        <v>6908</v>
      </c>
    </row>
    <row r="4227" spans="1:5" ht="13.5" customHeight="1">
      <c r="A4227" s="82" t="s">
        <v>4995</v>
      </c>
      <c r="B4227" s="67" t="s">
        <v>6872</v>
      </c>
      <c r="C4227" s="67" t="s">
        <v>6905</v>
      </c>
      <c r="D4227" s="82" t="s">
        <v>2554</v>
      </c>
      <c r="E4227" s="82" t="s">
        <v>6909</v>
      </c>
    </row>
    <row r="4228" spans="1:5" ht="13.5" customHeight="1">
      <c r="A4228" s="82" t="s">
        <v>4995</v>
      </c>
      <c r="B4228" s="67" t="s">
        <v>6872</v>
      </c>
      <c r="C4228" s="67" t="s">
        <v>6905</v>
      </c>
      <c r="D4228" s="67" t="s">
        <v>6326</v>
      </c>
      <c r="E4228" s="82" t="s">
        <v>6910</v>
      </c>
    </row>
    <row r="4229" spans="1:5" ht="13.5" customHeight="1">
      <c r="A4229" s="82" t="s">
        <v>4995</v>
      </c>
      <c r="B4229" s="67" t="s">
        <v>6872</v>
      </c>
      <c r="C4229" s="67" t="s">
        <v>6905</v>
      </c>
      <c r="D4229" s="82" t="s">
        <v>2558</v>
      </c>
      <c r="E4229" s="82" t="s">
        <v>6911</v>
      </c>
    </row>
    <row r="4230" spans="1:5" ht="13.5" customHeight="1">
      <c r="A4230" s="82" t="s">
        <v>4995</v>
      </c>
      <c r="B4230" s="67" t="s">
        <v>6872</v>
      </c>
      <c r="C4230" s="67" t="s">
        <v>6905</v>
      </c>
      <c r="D4230" s="82" t="s">
        <v>2574</v>
      </c>
      <c r="E4230" s="82" t="s">
        <v>6912</v>
      </c>
    </row>
    <row r="4231" spans="1:5" ht="13.5" customHeight="1">
      <c r="A4231" s="82" t="s">
        <v>4995</v>
      </c>
      <c r="B4231" s="67" t="s">
        <v>6872</v>
      </c>
      <c r="C4231" s="67" t="s">
        <v>6905</v>
      </c>
      <c r="D4231" s="82" t="s">
        <v>2568</v>
      </c>
      <c r="E4231" s="82" t="s">
        <v>6913</v>
      </c>
    </row>
    <row r="4232" spans="1:5" ht="13.5" customHeight="1">
      <c r="A4232" s="82" t="s">
        <v>4995</v>
      </c>
      <c r="B4232" s="67" t="s">
        <v>6872</v>
      </c>
      <c r="C4232" s="67" t="s">
        <v>6905</v>
      </c>
      <c r="D4232" s="82" t="s">
        <v>2572</v>
      </c>
      <c r="E4232" s="82" t="s">
        <v>6914</v>
      </c>
    </row>
    <row r="4233" spans="1:5" ht="13.5" customHeight="1">
      <c r="A4233" s="82" t="s">
        <v>4995</v>
      </c>
      <c r="B4233" s="67" t="s">
        <v>6872</v>
      </c>
      <c r="C4233" s="67" t="s">
        <v>6905</v>
      </c>
      <c r="D4233" s="82" t="s">
        <v>2581</v>
      </c>
      <c r="E4233" s="82" t="s">
        <v>6915</v>
      </c>
    </row>
    <row r="4234" spans="1:5" ht="13.5" customHeight="1">
      <c r="A4234" s="82" t="s">
        <v>4995</v>
      </c>
      <c r="B4234" s="67" t="s">
        <v>6872</v>
      </c>
      <c r="C4234" s="67" t="s">
        <v>6905</v>
      </c>
      <c r="D4234" s="82" t="s">
        <v>2576</v>
      </c>
      <c r="E4234" s="82" t="s">
        <v>6916</v>
      </c>
    </row>
    <row r="4235" spans="1:5" ht="13.5" customHeight="1">
      <c r="A4235" s="82" t="s">
        <v>4995</v>
      </c>
      <c r="B4235" s="67" t="s">
        <v>6872</v>
      </c>
      <c r="C4235" s="67" t="s">
        <v>6905</v>
      </c>
      <c r="D4235" s="82" t="s">
        <v>2570</v>
      </c>
      <c r="E4235" s="82" t="s">
        <v>6917</v>
      </c>
    </row>
    <row r="4236" spans="1:5" ht="13.5" customHeight="1">
      <c r="A4236" s="82" t="s">
        <v>4995</v>
      </c>
      <c r="B4236" s="67" t="s">
        <v>6872</v>
      </c>
      <c r="C4236" s="67" t="s">
        <v>6905</v>
      </c>
      <c r="D4236" s="82" t="s">
        <v>635</v>
      </c>
      <c r="E4236" s="82" t="s">
        <v>6918</v>
      </c>
    </row>
    <row r="4237" spans="1:5" ht="13.5" customHeight="1">
      <c r="A4237" s="82" t="s">
        <v>4995</v>
      </c>
      <c r="B4237" s="67" t="s">
        <v>6872</v>
      </c>
      <c r="C4237" s="67" t="s">
        <v>6905</v>
      </c>
      <c r="D4237" s="82" t="s">
        <v>2579</v>
      </c>
      <c r="E4237" s="82" t="s">
        <v>6919</v>
      </c>
    </row>
    <row r="4238" spans="1:5" ht="13.5" customHeight="1">
      <c r="A4238" s="82" t="s">
        <v>4995</v>
      </c>
      <c r="B4238" s="67" t="s">
        <v>6872</v>
      </c>
      <c r="C4238" s="67" t="s">
        <v>6905</v>
      </c>
      <c r="D4238" s="82" t="s">
        <v>2585</v>
      </c>
      <c r="E4238" s="82" t="s">
        <v>6920</v>
      </c>
    </row>
    <row r="4239" spans="1:5" ht="13.5" customHeight="1">
      <c r="A4239" s="82" t="s">
        <v>4995</v>
      </c>
      <c r="B4239" s="67" t="s">
        <v>6872</v>
      </c>
      <c r="C4239" s="82" t="s">
        <v>3350</v>
      </c>
      <c r="D4239" s="82" t="s">
        <v>2548</v>
      </c>
      <c r="E4239" s="82" t="s">
        <v>6921</v>
      </c>
    </row>
    <row r="4240" spans="1:5" ht="13.5" customHeight="1">
      <c r="A4240" s="82" t="s">
        <v>4995</v>
      </c>
      <c r="B4240" s="67" t="s">
        <v>6872</v>
      </c>
      <c r="C4240" s="82" t="s">
        <v>3350</v>
      </c>
      <c r="D4240" s="82" t="s">
        <v>2550</v>
      </c>
      <c r="E4240" s="82" t="s">
        <v>6922</v>
      </c>
    </row>
    <row r="4241" spans="1:5" ht="13.5" customHeight="1">
      <c r="A4241" s="82" t="s">
        <v>4995</v>
      </c>
      <c r="B4241" s="67" t="s">
        <v>6872</v>
      </c>
      <c r="C4241" s="82" t="s">
        <v>3350</v>
      </c>
      <c r="D4241" s="82" t="s">
        <v>2552</v>
      </c>
      <c r="E4241" s="82" t="s">
        <v>6923</v>
      </c>
    </row>
    <row r="4242" spans="1:5" ht="13.5" customHeight="1">
      <c r="A4242" s="82" t="s">
        <v>4995</v>
      </c>
      <c r="B4242" s="67" t="s">
        <v>6872</v>
      </c>
      <c r="C4242" s="82" t="s">
        <v>3350</v>
      </c>
      <c r="D4242" s="82" t="s">
        <v>2554</v>
      </c>
      <c r="E4242" s="82" t="s">
        <v>6924</v>
      </c>
    </row>
    <row r="4243" spans="1:5" ht="13.5" customHeight="1">
      <c r="A4243" s="82" t="s">
        <v>4995</v>
      </c>
      <c r="B4243" s="67" t="s">
        <v>6872</v>
      </c>
      <c r="C4243" s="82" t="s">
        <v>3350</v>
      </c>
      <c r="D4243" s="67" t="s">
        <v>6326</v>
      </c>
      <c r="E4243" s="82" t="s">
        <v>6925</v>
      </c>
    </row>
    <row r="4244" spans="1:5" ht="13.5" customHeight="1">
      <c r="A4244" s="82" t="s">
        <v>4995</v>
      </c>
      <c r="B4244" s="67" t="s">
        <v>6872</v>
      </c>
      <c r="C4244" s="82" t="s">
        <v>3350</v>
      </c>
      <c r="D4244" s="82" t="s">
        <v>2558</v>
      </c>
      <c r="E4244" s="82" t="s">
        <v>6926</v>
      </c>
    </row>
    <row r="4245" spans="1:5" ht="13.5" customHeight="1">
      <c r="A4245" s="82" t="s">
        <v>4995</v>
      </c>
      <c r="B4245" s="67" t="s">
        <v>6872</v>
      </c>
      <c r="C4245" s="82" t="s">
        <v>3350</v>
      </c>
      <c r="D4245" s="82" t="s">
        <v>2574</v>
      </c>
      <c r="E4245" s="82" t="s">
        <v>6927</v>
      </c>
    </row>
    <row r="4246" spans="1:5" ht="13.5" customHeight="1">
      <c r="A4246" s="82" t="s">
        <v>4995</v>
      </c>
      <c r="B4246" s="67" t="s">
        <v>6872</v>
      </c>
      <c r="C4246" s="82" t="s">
        <v>3350</v>
      </c>
      <c r="D4246" s="82" t="s">
        <v>2568</v>
      </c>
      <c r="E4246" s="82" t="s">
        <v>6928</v>
      </c>
    </row>
    <row r="4247" spans="1:5" ht="13.5" customHeight="1">
      <c r="A4247" s="82" t="s">
        <v>4995</v>
      </c>
      <c r="B4247" s="67" t="s">
        <v>6872</v>
      </c>
      <c r="C4247" s="82" t="s">
        <v>3350</v>
      </c>
      <c r="D4247" s="82" t="s">
        <v>2572</v>
      </c>
      <c r="E4247" s="82" t="s">
        <v>6929</v>
      </c>
    </row>
    <row r="4248" spans="1:5" ht="13.5" customHeight="1">
      <c r="A4248" s="82" t="s">
        <v>4995</v>
      </c>
      <c r="B4248" s="67" t="s">
        <v>6872</v>
      </c>
      <c r="C4248" s="82" t="s">
        <v>3350</v>
      </c>
      <c r="D4248" s="82" t="s">
        <v>2581</v>
      </c>
      <c r="E4248" s="82" t="s">
        <v>6930</v>
      </c>
    </row>
    <row r="4249" spans="1:5" ht="13.5" customHeight="1">
      <c r="A4249" s="82" t="s">
        <v>4995</v>
      </c>
      <c r="B4249" s="67" t="s">
        <v>6872</v>
      </c>
      <c r="C4249" s="82" t="s">
        <v>3350</v>
      </c>
      <c r="D4249" s="82" t="s">
        <v>2576</v>
      </c>
      <c r="E4249" s="82" t="s">
        <v>6931</v>
      </c>
    </row>
    <row r="4250" spans="1:5" ht="13.5" customHeight="1">
      <c r="A4250" s="82" t="s">
        <v>4995</v>
      </c>
      <c r="B4250" s="67" t="s">
        <v>6872</v>
      </c>
      <c r="C4250" s="82" t="s">
        <v>3350</v>
      </c>
      <c r="D4250" s="82" t="s">
        <v>2570</v>
      </c>
      <c r="E4250" s="82" t="s">
        <v>6932</v>
      </c>
    </row>
    <row r="4251" spans="1:5" ht="13.5" customHeight="1">
      <c r="A4251" s="82" t="s">
        <v>4995</v>
      </c>
      <c r="B4251" s="67" t="s">
        <v>6872</v>
      </c>
      <c r="C4251" s="82" t="s">
        <v>3350</v>
      </c>
      <c r="D4251" s="82" t="s">
        <v>635</v>
      </c>
      <c r="E4251" s="82" t="s">
        <v>6933</v>
      </c>
    </row>
    <row r="4252" spans="1:5" ht="13.5" customHeight="1">
      <c r="A4252" s="82" t="s">
        <v>4995</v>
      </c>
      <c r="B4252" s="67" t="s">
        <v>6872</v>
      </c>
      <c r="C4252" s="82" t="s">
        <v>3350</v>
      </c>
      <c r="D4252" s="82" t="s">
        <v>2579</v>
      </c>
      <c r="E4252" s="82" t="s">
        <v>6934</v>
      </c>
    </row>
    <row r="4253" spans="1:5" ht="13.5" customHeight="1">
      <c r="A4253" s="82" t="s">
        <v>4995</v>
      </c>
      <c r="B4253" s="67" t="s">
        <v>6872</v>
      </c>
      <c r="C4253" s="82" t="s">
        <v>3350</v>
      </c>
      <c r="D4253" s="82" t="s">
        <v>2585</v>
      </c>
      <c r="E4253" s="82" t="s">
        <v>6935</v>
      </c>
    </row>
    <row r="4254" spans="1:5" ht="13.5" customHeight="1">
      <c r="A4254" s="82" t="s">
        <v>4995</v>
      </c>
      <c r="B4254" s="67" t="s">
        <v>6872</v>
      </c>
      <c r="C4254" s="67" t="s">
        <v>6936</v>
      </c>
      <c r="D4254" s="82" t="s">
        <v>2548</v>
      </c>
      <c r="E4254" s="82" t="s">
        <v>6937</v>
      </c>
    </row>
    <row r="4255" spans="1:5" ht="13.5" customHeight="1">
      <c r="A4255" s="82" t="s">
        <v>4995</v>
      </c>
      <c r="B4255" s="67" t="s">
        <v>6872</v>
      </c>
      <c r="C4255" s="67" t="s">
        <v>6936</v>
      </c>
      <c r="D4255" s="82" t="s">
        <v>2550</v>
      </c>
      <c r="E4255" s="82" t="s">
        <v>6938</v>
      </c>
    </row>
    <row r="4256" spans="1:5" ht="13.5" customHeight="1">
      <c r="A4256" s="82" t="s">
        <v>4995</v>
      </c>
      <c r="B4256" s="67" t="s">
        <v>6872</v>
      </c>
      <c r="C4256" s="67" t="s">
        <v>6936</v>
      </c>
      <c r="D4256" s="82" t="s">
        <v>2552</v>
      </c>
      <c r="E4256" s="82" t="s">
        <v>6939</v>
      </c>
    </row>
    <row r="4257" spans="1:5" ht="13.5" customHeight="1">
      <c r="A4257" s="82" t="s">
        <v>4995</v>
      </c>
      <c r="B4257" s="67" t="s">
        <v>6872</v>
      </c>
      <c r="C4257" s="67" t="s">
        <v>6936</v>
      </c>
      <c r="D4257" s="82" t="s">
        <v>2554</v>
      </c>
      <c r="E4257" s="82" t="s">
        <v>6940</v>
      </c>
    </row>
    <row r="4258" spans="1:5" ht="13.5" customHeight="1">
      <c r="A4258" s="82" t="s">
        <v>4995</v>
      </c>
      <c r="B4258" s="67" t="s">
        <v>6872</v>
      </c>
      <c r="C4258" s="67" t="s">
        <v>6936</v>
      </c>
      <c r="D4258" s="67" t="s">
        <v>6326</v>
      </c>
      <c r="E4258" s="82" t="s">
        <v>6941</v>
      </c>
    </row>
    <row r="4259" spans="1:5" ht="13.5" customHeight="1">
      <c r="A4259" s="82" t="s">
        <v>4995</v>
      </c>
      <c r="B4259" s="67" t="s">
        <v>6872</v>
      </c>
      <c r="C4259" s="67" t="s">
        <v>6936</v>
      </c>
      <c r="D4259" s="82" t="s">
        <v>2558</v>
      </c>
      <c r="E4259" s="82" t="s">
        <v>6942</v>
      </c>
    </row>
    <row r="4260" spans="1:5" ht="13.5" customHeight="1">
      <c r="A4260" s="82" t="s">
        <v>4995</v>
      </c>
      <c r="B4260" s="67" t="s">
        <v>6872</v>
      </c>
      <c r="C4260" s="67" t="s">
        <v>6936</v>
      </c>
      <c r="D4260" s="82" t="s">
        <v>2574</v>
      </c>
      <c r="E4260" s="82" t="s">
        <v>6943</v>
      </c>
    </row>
    <row r="4261" spans="1:5" ht="13.5" customHeight="1">
      <c r="A4261" s="82" t="s">
        <v>4995</v>
      </c>
      <c r="B4261" s="67" t="s">
        <v>6872</v>
      </c>
      <c r="C4261" s="67" t="s">
        <v>6936</v>
      </c>
      <c r="D4261" s="82" t="s">
        <v>2568</v>
      </c>
      <c r="E4261" s="82" t="s">
        <v>6944</v>
      </c>
    </row>
    <row r="4262" spans="1:5" ht="13.5" customHeight="1">
      <c r="A4262" s="82" t="s">
        <v>4995</v>
      </c>
      <c r="B4262" s="67" t="s">
        <v>6872</v>
      </c>
      <c r="C4262" s="67" t="s">
        <v>6936</v>
      </c>
      <c r="D4262" s="82" t="s">
        <v>2572</v>
      </c>
      <c r="E4262" s="82" t="s">
        <v>6945</v>
      </c>
    </row>
    <row r="4263" spans="1:5" ht="13.5" customHeight="1">
      <c r="A4263" s="82" t="s">
        <v>4995</v>
      </c>
      <c r="B4263" s="67" t="s">
        <v>6872</v>
      </c>
      <c r="C4263" s="67" t="s">
        <v>6936</v>
      </c>
      <c r="D4263" s="82" t="s">
        <v>2581</v>
      </c>
      <c r="E4263" s="82" t="s">
        <v>6946</v>
      </c>
    </row>
    <row r="4264" spans="1:5" ht="13.5" customHeight="1">
      <c r="A4264" s="82" t="s">
        <v>4995</v>
      </c>
      <c r="B4264" s="67" t="s">
        <v>6872</v>
      </c>
      <c r="C4264" s="67" t="s">
        <v>6936</v>
      </c>
      <c r="D4264" s="82" t="s">
        <v>2576</v>
      </c>
      <c r="E4264" s="82" t="s">
        <v>6947</v>
      </c>
    </row>
    <row r="4265" spans="1:5" ht="13.5" customHeight="1">
      <c r="A4265" s="82" t="s">
        <v>4995</v>
      </c>
      <c r="B4265" s="67" t="s">
        <v>6872</v>
      </c>
      <c r="C4265" s="67" t="s">
        <v>6936</v>
      </c>
      <c r="D4265" s="82" t="s">
        <v>2570</v>
      </c>
      <c r="E4265" s="82" t="s">
        <v>6948</v>
      </c>
    </row>
    <row r="4266" spans="1:5" ht="13.5" customHeight="1">
      <c r="A4266" s="82" t="s">
        <v>4995</v>
      </c>
      <c r="B4266" s="67" t="s">
        <v>6872</v>
      </c>
      <c r="C4266" s="67" t="s">
        <v>6936</v>
      </c>
      <c r="D4266" s="82" t="s">
        <v>635</v>
      </c>
      <c r="E4266" s="82" t="s">
        <v>6949</v>
      </c>
    </row>
    <row r="4267" spans="1:5" ht="13.5" customHeight="1">
      <c r="A4267" s="82" t="s">
        <v>4995</v>
      </c>
      <c r="B4267" s="67" t="s">
        <v>6872</v>
      </c>
      <c r="C4267" s="67" t="s">
        <v>6936</v>
      </c>
      <c r="D4267" s="82" t="s">
        <v>2579</v>
      </c>
      <c r="E4267" s="82" t="s">
        <v>6950</v>
      </c>
    </row>
    <row r="4268" spans="1:5" ht="13.5" customHeight="1">
      <c r="A4268" s="82" t="s">
        <v>4995</v>
      </c>
      <c r="B4268" s="67" t="s">
        <v>6872</v>
      </c>
      <c r="C4268" s="67" t="s">
        <v>6936</v>
      </c>
      <c r="D4268" s="82" t="s">
        <v>2585</v>
      </c>
      <c r="E4268" s="82" t="s">
        <v>6951</v>
      </c>
    </row>
    <row r="4269" spans="1:5" ht="13.5" customHeight="1">
      <c r="A4269" s="82" t="s">
        <v>4995</v>
      </c>
      <c r="B4269" s="67" t="s">
        <v>6872</v>
      </c>
      <c r="C4269" s="82" t="s">
        <v>635</v>
      </c>
      <c r="D4269" s="82" t="s">
        <v>2548</v>
      </c>
      <c r="E4269" s="82" t="s">
        <v>6952</v>
      </c>
    </row>
    <row r="4270" spans="1:5" ht="13.5" customHeight="1">
      <c r="A4270" s="82" t="s">
        <v>4995</v>
      </c>
      <c r="B4270" s="67" t="s">
        <v>6872</v>
      </c>
      <c r="C4270" s="82" t="s">
        <v>635</v>
      </c>
      <c r="D4270" s="82" t="s">
        <v>2550</v>
      </c>
      <c r="E4270" s="82" t="s">
        <v>6953</v>
      </c>
    </row>
    <row r="4271" spans="1:5" ht="13.5" customHeight="1">
      <c r="A4271" s="82" t="s">
        <v>4995</v>
      </c>
      <c r="B4271" s="67" t="s">
        <v>6872</v>
      </c>
      <c r="C4271" s="82" t="s">
        <v>635</v>
      </c>
      <c r="D4271" s="82" t="s">
        <v>2552</v>
      </c>
      <c r="E4271" s="82" t="s">
        <v>6954</v>
      </c>
    </row>
    <row r="4272" spans="1:5" ht="13.5" customHeight="1">
      <c r="A4272" s="82" t="s">
        <v>4995</v>
      </c>
      <c r="B4272" s="67" t="s">
        <v>6872</v>
      </c>
      <c r="C4272" s="82" t="s">
        <v>635</v>
      </c>
      <c r="D4272" s="82" t="s">
        <v>2554</v>
      </c>
      <c r="E4272" s="82" t="s">
        <v>6955</v>
      </c>
    </row>
    <row r="4273" spans="1:5" ht="13.5" customHeight="1">
      <c r="A4273" s="82" t="s">
        <v>4995</v>
      </c>
      <c r="B4273" s="67" t="s">
        <v>6872</v>
      </c>
      <c r="C4273" s="82" t="s">
        <v>635</v>
      </c>
      <c r="D4273" s="67" t="s">
        <v>6326</v>
      </c>
      <c r="E4273" s="82" t="s">
        <v>6956</v>
      </c>
    </row>
    <row r="4274" spans="1:5" ht="13.5" customHeight="1">
      <c r="A4274" s="82" t="s">
        <v>4995</v>
      </c>
      <c r="B4274" s="67" t="s">
        <v>6872</v>
      </c>
      <c r="C4274" s="82" t="s">
        <v>635</v>
      </c>
      <c r="D4274" s="82" t="s">
        <v>2558</v>
      </c>
      <c r="E4274" s="82" t="s">
        <v>6957</v>
      </c>
    </row>
    <row r="4275" spans="1:5" ht="13.5" customHeight="1">
      <c r="A4275" s="82" t="s">
        <v>4995</v>
      </c>
      <c r="B4275" s="67" t="s">
        <v>6872</v>
      </c>
      <c r="C4275" s="82" t="s">
        <v>635</v>
      </c>
      <c r="D4275" s="82" t="s">
        <v>2574</v>
      </c>
      <c r="E4275" s="82" t="s">
        <v>6958</v>
      </c>
    </row>
    <row r="4276" spans="1:5" ht="13.5" customHeight="1">
      <c r="A4276" s="82" t="s">
        <v>4995</v>
      </c>
      <c r="B4276" s="67" t="s">
        <v>6872</v>
      </c>
      <c r="C4276" s="82" t="s">
        <v>635</v>
      </c>
      <c r="D4276" s="82" t="s">
        <v>2568</v>
      </c>
      <c r="E4276" s="82" t="s">
        <v>6959</v>
      </c>
    </row>
    <row r="4277" spans="1:5" ht="13.5" customHeight="1">
      <c r="A4277" s="82" t="s">
        <v>4995</v>
      </c>
      <c r="B4277" s="67" t="s">
        <v>6872</v>
      </c>
      <c r="C4277" s="82" t="s">
        <v>635</v>
      </c>
      <c r="D4277" s="82" t="s">
        <v>2572</v>
      </c>
      <c r="E4277" s="82" t="s">
        <v>6960</v>
      </c>
    </row>
    <row r="4278" spans="1:5" ht="13.5" customHeight="1">
      <c r="A4278" s="82" t="s">
        <v>4995</v>
      </c>
      <c r="B4278" s="67" t="s">
        <v>6872</v>
      </c>
      <c r="C4278" s="82" t="s">
        <v>635</v>
      </c>
      <c r="D4278" s="82" t="s">
        <v>2581</v>
      </c>
      <c r="E4278" s="82" t="s">
        <v>6961</v>
      </c>
    </row>
    <row r="4279" spans="1:5" ht="13.5" customHeight="1">
      <c r="A4279" s="82" t="s">
        <v>4995</v>
      </c>
      <c r="B4279" s="67" t="s">
        <v>6872</v>
      </c>
      <c r="C4279" s="82" t="s">
        <v>635</v>
      </c>
      <c r="D4279" s="82" t="s">
        <v>2576</v>
      </c>
      <c r="E4279" s="82" t="s">
        <v>6962</v>
      </c>
    </row>
    <row r="4280" spans="1:5" ht="13.5" customHeight="1">
      <c r="A4280" s="82" t="s">
        <v>4995</v>
      </c>
      <c r="B4280" s="67" t="s">
        <v>6872</v>
      </c>
      <c r="C4280" s="82" t="s">
        <v>635</v>
      </c>
      <c r="D4280" s="82" t="s">
        <v>2570</v>
      </c>
      <c r="E4280" s="82" t="s">
        <v>6963</v>
      </c>
    </row>
    <row r="4281" spans="1:5" ht="13.5" customHeight="1">
      <c r="A4281" s="82" t="s">
        <v>4995</v>
      </c>
      <c r="B4281" s="67" t="s">
        <v>6872</v>
      </c>
      <c r="C4281" s="82" t="s">
        <v>635</v>
      </c>
      <c r="D4281" s="82" t="s">
        <v>635</v>
      </c>
      <c r="E4281" s="82" t="s">
        <v>6964</v>
      </c>
    </row>
    <row r="4282" spans="1:5" ht="13.5" customHeight="1">
      <c r="A4282" s="82" t="s">
        <v>4995</v>
      </c>
      <c r="B4282" s="67" t="s">
        <v>6872</v>
      </c>
      <c r="C4282" s="82" t="s">
        <v>635</v>
      </c>
      <c r="D4282" s="82" t="s">
        <v>2579</v>
      </c>
      <c r="E4282" s="82" t="s">
        <v>6965</v>
      </c>
    </row>
    <row r="4283" spans="1:5" ht="13.5" customHeight="1">
      <c r="A4283" s="82" t="s">
        <v>4995</v>
      </c>
      <c r="B4283" s="67" t="s">
        <v>6872</v>
      </c>
      <c r="C4283" s="82" t="s">
        <v>635</v>
      </c>
      <c r="D4283" s="82" t="s">
        <v>2585</v>
      </c>
      <c r="E4283" s="82" t="s">
        <v>6966</v>
      </c>
    </row>
    <row r="4284" spans="1:5" ht="13.5" customHeight="1">
      <c r="A4284" s="82" t="s">
        <v>4995</v>
      </c>
      <c r="B4284" s="67" t="s">
        <v>6967</v>
      </c>
      <c r="C4284" s="90" t="s">
        <v>6124</v>
      </c>
      <c r="D4284" s="82" t="s">
        <v>2548</v>
      </c>
      <c r="E4284" s="82" t="s">
        <v>6968</v>
      </c>
    </row>
    <row r="4285" spans="1:5" ht="13.5" customHeight="1">
      <c r="A4285" s="82" t="s">
        <v>4995</v>
      </c>
      <c r="B4285" s="67" t="s">
        <v>6967</v>
      </c>
      <c r="C4285" s="90" t="s">
        <v>6124</v>
      </c>
      <c r="D4285" s="82" t="s">
        <v>2550</v>
      </c>
      <c r="E4285" s="82" t="s">
        <v>6969</v>
      </c>
    </row>
    <row r="4286" spans="1:5" ht="13.5" customHeight="1">
      <c r="A4286" s="82" t="s">
        <v>4995</v>
      </c>
      <c r="B4286" s="67" t="s">
        <v>6967</v>
      </c>
      <c r="C4286" s="90" t="s">
        <v>6124</v>
      </c>
      <c r="D4286" s="82" t="s">
        <v>2552</v>
      </c>
      <c r="E4286" s="82" t="s">
        <v>6970</v>
      </c>
    </row>
    <row r="4287" spans="1:5" ht="13.5" customHeight="1">
      <c r="A4287" s="82" t="s">
        <v>4995</v>
      </c>
      <c r="B4287" s="67" t="s">
        <v>6967</v>
      </c>
      <c r="C4287" s="90" t="s">
        <v>6124</v>
      </c>
      <c r="D4287" s="82" t="s">
        <v>2554</v>
      </c>
      <c r="E4287" s="82" t="s">
        <v>6971</v>
      </c>
    </row>
    <row r="4288" spans="1:5" ht="13.5" customHeight="1">
      <c r="A4288" s="82" t="s">
        <v>4995</v>
      </c>
      <c r="B4288" s="67" t="s">
        <v>6967</v>
      </c>
      <c r="C4288" s="90" t="s">
        <v>6124</v>
      </c>
      <c r="D4288" s="82" t="s">
        <v>2583</v>
      </c>
      <c r="E4288" s="82" t="s">
        <v>6972</v>
      </c>
    </row>
    <row r="4289" spans="1:5" ht="13.5" customHeight="1">
      <c r="A4289" s="82" t="s">
        <v>4995</v>
      </c>
      <c r="B4289" s="67" t="s">
        <v>6967</v>
      </c>
      <c r="C4289" s="90" t="s">
        <v>6124</v>
      </c>
      <c r="D4289" s="82" t="s">
        <v>3858</v>
      </c>
      <c r="E4289" s="82" t="s">
        <v>6973</v>
      </c>
    </row>
    <row r="4290" spans="1:5" ht="13.5" customHeight="1">
      <c r="A4290" s="82" t="s">
        <v>4995</v>
      </c>
      <c r="B4290" s="67" t="s">
        <v>6967</v>
      </c>
      <c r="C4290" s="90" t="s">
        <v>6124</v>
      </c>
      <c r="D4290" s="82" t="s">
        <v>2564</v>
      </c>
      <c r="E4290" s="82" t="s">
        <v>6974</v>
      </c>
    </row>
    <row r="4291" spans="1:5" ht="13.5" customHeight="1">
      <c r="A4291" s="82" t="s">
        <v>4995</v>
      </c>
      <c r="B4291" s="67" t="s">
        <v>6967</v>
      </c>
      <c r="C4291" s="90" t="s">
        <v>6124</v>
      </c>
      <c r="D4291" s="82" t="s">
        <v>2560</v>
      </c>
      <c r="E4291" s="82" t="s">
        <v>6975</v>
      </c>
    </row>
    <row r="4292" spans="1:5" ht="13.5" customHeight="1">
      <c r="A4292" s="82" t="s">
        <v>4995</v>
      </c>
      <c r="B4292" s="67" t="s">
        <v>6967</v>
      </c>
      <c r="C4292" s="90" t="s">
        <v>6124</v>
      </c>
      <c r="D4292" s="82" t="s">
        <v>2562</v>
      </c>
      <c r="E4292" s="82" t="s">
        <v>6976</v>
      </c>
    </row>
    <row r="4293" spans="1:5" ht="13.5" customHeight="1">
      <c r="A4293" s="82" t="s">
        <v>4995</v>
      </c>
      <c r="B4293" s="67" t="s">
        <v>6967</v>
      </c>
      <c r="C4293" s="90" t="s">
        <v>6124</v>
      </c>
      <c r="D4293" s="82" t="s">
        <v>2566</v>
      </c>
      <c r="E4293" s="82" t="s">
        <v>6977</v>
      </c>
    </row>
    <row r="4294" spans="1:5" ht="13.5" customHeight="1">
      <c r="A4294" s="82" t="s">
        <v>4995</v>
      </c>
      <c r="B4294" s="67" t="s">
        <v>6967</v>
      </c>
      <c r="C4294" s="90" t="s">
        <v>6124</v>
      </c>
      <c r="D4294" s="82" t="s">
        <v>2572</v>
      </c>
      <c r="E4294" s="82" t="s">
        <v>6978</v>
      </c>
    </row>
    <row r="4295" spans="1:5" ht="13.5" customHeight="1">
      <c r="A4295" s="82" t="s">
        <v>4995</v>
      </c>
      <c r="B4295" s="67" t="s">
        <v>6967</v>
      </c>
      <c r="C4295" s="90" t="s">
        <v>6124</v>
      </c>
      <c r="D4295" s="82" t="s">
        <v>2574</v>
      </c>
      <c r="E4295" s="82" t="s">
        <v>6979</v>
      </c>
    </row>
    <row r="4296" spans="1:5" ht="13.5" customHeight="1">
      <c r="A4296" s="82" t="s">
        <v>4995</v>
      </c>
      <c r="B4296" s="67" t="s">
        <v>6967</v>
      </c>
      <c r="C4296" s="90" t="s">
        <v>6124</v>
      </c>
      <c r="D4296" s="82" t="s">
        <v>2568</v>
      </c>
      <c r="E4296" s="82" t="s">
        <v>6980</v>
      </c>
    </row>
    <row r="4297" spans="1:5" ht="13.5" customHeight="1">
      <c r="A4297" s="82" t="s">
        <v>4995</v>
      </c>
      <c r="B4297" s="67" t="s">
        <v>6967</v>
      </c>
      <c r="C4297" s="90" t="s">
        <v>6124</v>
      </c>
      <c r="D4297" s="82" t="s">
        <v>2570</v>
      </c>
      <c r="E4297" s="82" t="s">
        <v>6981</v>
      </c>
    </row>
    <row r="4298" spans="1:5" ht="13.5" customHeight="1">
      <c r="A4298" s="82" t="s">
        <v>4995</v>
      </c>
      <c r="B4298" s="67" t="s">
        <v>6967</v>
      </c>
      <c r="C4298" s="90" t="s">
        <v>6124</v>
      </c>
      <c r="D4298" s="82" t="s">
        <v>2581</v>
      </c>
      <c r="E4298" s="82" t="s">
        <v>6982</v>
      </c>
    </row>
    <row r="4299" spans="1:5" ht="13.5" customHeight="1">
      <c r="A4299" s="82" t="s">
        <v>4995</v>
      </c>
      <c r="B4299" s="67" t="s">
        <v>6967</v>
      </c>
      <c r="C4299" s="90" t="s">
        <v>6124</v>
      </c>
      <c r="D4299" s="82" t="s">
        <v>2576</v>
      </c>
      <c r="E4299" s="82" t="s">
        <v>6983</v>
      </c>
    </row>
    <row r="4300" spans="1:5" ht="13.5" customHeight="1">
      <c r="A4300" s="82" t="s">
        <v>4995</v>
      </c>
      <c r="B4300" s="67" t="s">
        <v>6967</v>
      </c>
      <c r="C4300" s="90" t="s">
        <v>6124</v>
      </c>
      <c r="D4300" s="82" t="s">
        <v>635</v>
      </c>
      <c r="E4300" s="82" t="s">
        <v>6984</v>
      </c>
    </row>
    <row r="4301" spans="1:5" ht="13.5" customHeight="1">
      <c r="A4301" s="82" t="s">
        <v>4995</v>
      </c>
      <c r="B4301" s="67" t="s">
        <v>6967</v>
      </c>
      <c r="C4301" s="90" t="s">
        <v>6124</v>
      </c>
      <c r="D4301" s="82" t="s">
        <v>2579</v>
      </c>
      <c r="E4301" s="82" t="s">
        <v>6985</v>
      </c>
    </row>
    <row r="4302" spans="1:5" ht="13.5" customHeight="1">
      <c r="A4302" s="82" t="s">
        <v>4995</v>
      </c>
      <c r="B4302" s="67" t="s">
        <v>6967</v>
      </c>
      <c r="C4302" s="90" t="s">
        <v>6124</v>
      </c>
      <c r="D4302" s="82" t="s">
        <v>3872</v>
      </c>
      <c r="E4302" s="82" t="s">
        <v>6986</v>
      </c>
    </row>
    <row r="4303" spans="1:5" ht="13.5" customHeight="1">
      <c r="A4303" s="82" t="s">
        <v>4995</v>
      </c>
      <c r="B4303" s="67" t="s">
        <v>6967</v>
      </c>
      <c r="C4303" s="90" t="s">
        <v>6124</v>
      </c>
      <c r="D4303" s="82" t="s">
        <v>2585</v>
      </c>
      <c r="E4303" s="82" t="s">
        <v>6987</v>
      </c>
    </row>
    <row r="4304" spans="1:5" ht="13.5" customHeight="1">
      <c r="A4304" s="82" t="s">
        <v>4995</v>
      </c>
      <c r="B4304" s="67" t="s">
        <v>6967</v>
      </c>
      <c r="C4304" s="90" t="s">
        <v>6145</v>
      </c>
      <c r="D4304" s="82" t="s">
        <v>2548</v>
      </c>
      <c r="E4304" s="82" t="s">
        <v>6988</v>
      </c>
    </row>
    <row r="4305" spans="1:5" ht="13.5" customHeight="1">
      <c r="A4305" s="82" t="s">
        <v>4995</v>
      </c>
      <c r="B4305" s="67" t="s">
        <v>6967</v>
      </c>
      <c r="C4305" s="90" t="s">
        <v>6145</v>
      </c>
      <c r="D4305" s="82" t="s">
        <v>2550</v>
      </c>
      <c r="E4305" s="82" t="s">
        <v>6989</v>
      </c>
    </row>
    <row r="4306" spans="1:5" ht="13.5" customHeight="1">
      <c r="A4306" s="82" t="s">
        <v>4995</v>
      </c>
      <c r="B4306" s="67" t="s">
        <v>6967</v>
      </c>
      <c r="C4306" s="90" t="s">
        <v>6145</v>
      </c>
      <c r="D4306" s="82" t="s">
        <v>2552</v>
      </c>
      <c r="E4306" s="82" t="s">
        <v>6990</v>
      </c>
    </row>
    <row r="4307" spans="1:5" ht="13.5" customHeight="1">
      <c r="A4307" s="82" t="s">
        <v>4995</v>
      </c>
      <c r="B4307" s="67" t="s">
        <v>6967</v>
      </c>
      <c r="C4307" s="90" t="s">
        <v>6145</v>
      </c>
      <c r="D4307" s="82" t="s">
        <v>2554</v>
      </c>
      <c r="E4307" s="82" t="s">
        <v>6991</v>
      </c>
    </row>
    <row r="4308" spans="1:5" ht="13.5" customHeight="1">
      <c r="A4308" s="82" t="s">
        <v>4995</v>
      </c>
      <c r="B4308" s="67" t="s">
        <v>6967</v>
      </c>
      <c r="C4308" s="90" t="s">
        <v>6145</v>
      </c>
      <c r="D4308" s="82" t="s">
        <v>2583</v>
      </c>
      <c r="E4308" s="82" t="s">
        <v>6992</v>
      </c>
    </row>
    <row r="4309" spans="1:5" ht="13.5" customHeight="1">
      <c r="A4309" s="82" t="s">
        <v>4995</v>
      </c>
      <c r="B4309" s="67" t="s">
        <v>6967</v>
      </c>
      <c r="C4309" s="90" t="s">
        <v>6145</v>
      </c>
      <c r="D4309" s="82" t="s">
        <v>3858</v>
      </c>
      <c r="E4309" s="82" t="s">
        <v>6993</v>
      </c>
    </row>
    <row r="4310" spans="1:5" ht="13.5" customHeight="1">
      <c r="A4310" s="82" t="s">
        <v>4995</v>
      </c>
      <c r="B4310" s="67" t="s">
        <v>6967</v>
      </c>
      <c r="C4310" s="90" t="s">
        <v>6145</v>
      </c>
      <c r="D4310" s="82" t="s">
        <v>2564</v>
      </c>
      <c r="E4310" s="82" t="s">
        <v>6994</v>
      </c>
    </row>
    <row r="4311" spans="1:5" ht="13.5" customHeight="1">
      <c r="A4311" s="82" t="s">
        <v>4995</v>
      </c>
      <c r="B4311" s="67" t="s">
        <v>6967</v>
      </c>
      <c r="C4311" s="90" t="s">
        <v>6145</v>
      </c>
      <c r="D4311" s="82" t="s">
        <v>2560</v>
      </c>
      <c r="E4311" s="82" t="s">
        <v>6995</v>
      </c>
    </row>
    <row r="4312" spans="1:5" ht="13.5" customHeight="1">
      <c r="A4312" s="82" t="s">
        <v>4995</v>
      </c>
      <c r="B4312" s="67" t="s">
        <v>6967</v>
      </c>
      <c r="C4312" s="90" t="s">
        <v>6145</v>
      </c>
      <c r="D4312" s="82" t="s">
        <v>2562</v>
      </c>
      <c r="E4312" s="82" t="s">
        <v>6996</v>
      </c>
    </row>
    <row r="4313" spans="1:5" ht="13.5" customHeight="1">
      <c r="A4313" s="82" t="s">
        <v>4995</v>
      </c>
      <c r="B4313" s="67" t="s">
        <v>6967</v>
      </c>
      <c r="C4313" s="90" t="s">
        <v>6145</v>
      </c>
      <c r="D4313" s="82" t="s">
        <v>2566</v>
      </c>
      <c r="E4313" s="82" t="s">
        <v>6997</v>
      </c>
    </row>
    <row r="4314" spans="1:5" ht="13.5" customHeight="1">
      <c r="A4314" s="82" t="s">
        <v>4995</v>
      </c>
      <c r="B4314" s="67" t="s">
        <v>6967</v>
      </c>
      <c r="C4314" s="90" t="s">
        <v>6145</v>
      </c>
      <c r="D4314" s="82" t="s">
        <v>2572</v>
      </c>
      <c r="E4314" s="82" t="s">
        <v>6998</v>
      </c>
    </row>
    <row r="4315" spans="1:5" ht="13.5" customHeight="1">
      <c r="A4315" s="82" t="s">
        <v>4995</v>
      </c>
      <c r="B4315" s="67" t="s">
        <v>6967</v>
      </c>
      <c r="C4315" s="90" t="s">
        <v>6145</v>
      </c>
      <c r="D4315" s="82" t="s">
        <v>2574</v>
      </c>
      <c r="E4315" s="82" t="s">
        <v>6999</v>
      </c>
    </row>
    <row r="4316" spans="1:5" ht="13.5" customHeight="1">
      <c r="A4316" s="82" t="s">
        <v>4995</v>
      </c>
      <c r="B4316" s="67" t="s">
        <v>6967</v>
      </c>
      <c r="C4316" s="90" t="s">
        <v>6145</v>
      </c>
      <c r="D4316" s="82" t="s">
        <v>2568</v>
      </c>
      <c r="E4316" s="82" t="s">
        <v>7000</v>
      </c>
    </row>
    <row r="4317" spans="1:5" ht="13.5" customHeight="1">
      <c r="A4317" s="82" t="s">
        <v>4995</v>
      </c>
      <c r="B4317" s="67" t="s">
        <v>6967</v>
      </c>
      <c r="C4317" s="90" t="s">
        <v>6145</v>
      </c>
      <c r="D4317" s="82" t="s">
        <v>2570</v>
      </c>
      <c r="E4317" s="82" t="s">
        <v>7001</v>
      </c>
    </row>
    <row r="4318" spans="1:5" ht="13.5" customHeight="1">
      <c r="A4318" s="82" t="s">
        <v>4995</v>
      </c>
      <c r="B4318" s="67" t="s">
        <v>6967</v>
      </c>
      <c r="C4318" s="90" t="s">
        <v>6145</v>
      </c>
      <c r="D4318" s="82" t="s">
        <v>2581</v>
      </c>
      <c r="E4318" s="82" t="s">
        <v>7002</v>
      </c>
    </row>
    <row r="4319" spans="1:5" ht="13.5" customHeight="1">
      <c r="A4319" s="82" t="s">
        <v>4995</v>
      </c>
      <c r="B4319" s="67" t="s">
        <v>6967</v>
      </c>
      <c r="C4319" s="90" t="s">
        <v>6145</v>
      </c>
      <c r="D4319" s="82" t="s">
        <v>2576</v>
      </c>
      <c r="E4319" s="82" t="s">
        <v>7003</v>
      </c>
    </row>
    <row r="4320" spans="1:5" ht="13.5" customHeight="1">
      <c r="A4320" s="82" t="s">
        <v>4995</v>
      </c>
      <c r="B4320" s="67" t="s">
        <v>6967</v>
      </c>
      <c r="C4320" s="90" t="s">
        <v>6145</v>
      </c>
      <c r="D4320" s="82" t="s">
        <v>635</v>
      </c>
      <c r="E4320" s="82" t="s">
        <v>7004</v>
      </c>
    </row>
    <row r="4321" spans="1:5" ht="13.5" customHeight="1">
      <c r="A4321" s="82" t="s">
        <v>4995</v>
      </c>
      <c r="B4321" s="67" t="s">
        <v>6967</v>
      </c>
      <c r="C4321" s="90" t="s">
        <v>6145</v>
      </c>
      <c r="D4321" s="82" t="s">
        <v>2579</v>
      </c>
      <c r="E4321" s="82" t="s">
        <v>7005</v>
      </c>
    </row>
    <row r="4322" spans="1:5" ht="13.5" customHeight="1">
      <c r="A4322" s="82" t="s">
        <v>4995</v>
      </c>
      <c r="B4322" s="67" t="s">
        <v>6967</v>
      </c>
      <c r="C4322" s="90" t="s">
        <v>6145</v>
      </c>
      <c r="D4322" s="82" t="s">
        <v>3872</v>
      </c>
      <c r="E4322" s="82" t="s">
        <v>7006</v>
      </c>
    </row>
    <row r="4323" spans="1:5" ht="13.5" customHeight="1">
      <c r="A4323" s="82" t="s">
        <v>4995</v>
      </c>
      <c r="B4323" s="67" t="s">
        <v>6967</v>
      </c>
      <c r="C4323" s="90" t="s">
        <v>6145</v>
      </c>
      <c r="D4323" s="82" t="s">
        <v>2585</v>
      </c>
      <c r="E4323" s="82" t="s">
        <v>7007</v>
      </c>
    </row>
    <row r="4324" spans="1:5" ht="13.5" customHeight="1">
      <c r="A4324" s="82" t="s">
        <v>4995</v>
      </c>
      <c r="B4324" s="67" t="s">
        <v>6967</v>
      </c>
      <c r="C4324" s="90" t="s">
        <v>6166</v>
      </c>
      <c r="D4324" s="82" t="s">
        <v>2548</v>
      </c>
      <c r="E4324" s="82" t="s">
        <v>7008</v>
      </c>
    </row>
    <row r="4325" spans="1:5" ht="13.5" customHeight="1">
      <c r="A4325" s="82" t="s">
        <v>4995</v>
      </c>
      <c r="B4325" s="67" t="s">
        <v>6967</v>
      </c>
      <c r="C4325" s="90" t="s">
        <v>6166</v>
      </c>
      <c r="D4325" s="82" t="s">
        <v>2550</v>
      </c>
      <c r="E4325" s="82" t="s">
        <v>7009</v>
      </c>
    </row>
    <row r="4326" spans="1:5" ht="13.5" customHeight="1">
      <c r="A4326" s="82" t="s">
        <v>4995</v>
      </c>
      <c r="B4326" s="67" t="s">
        <v>6967</v>
      </c>
      <c r="C4326" s="90" t="s">
        <v>6166</v>
      </c>
      <c r="D4326" s="82" t="s">
        <v>2552</v>
      </c>
      <c r="E4326" s="82" t="s">
        <v>7010</v>
      </c>
    </row>
    <row r="4327" spans="1:5" ht="13.5" customHeight="1">
      <c r="A4327" s="82" t="s">
        <v>4995</v>
      </c>
      <c r="B4327" s="67" t="s">
        <v>6967</v>
      </c>
      <c r="C4327" s="90" t="s">
        <v>6166</v>
      </c>
      <c r="D4327" s="82" t="s">
        <v>2554</v>
      </c>
      <c r="E4327" s="82" t="s">
        <v>7011</v>
      </c>
    </row>
    <row r="4328" spans="1:5" ht="13.5" customHeight="1">
      <c r="A4328" s="82" t="s">
        <v>4995</v>
      </c>
      <c r="B4328" s="67" t="s">
        <v>6967</v>
      </c>
      <c r="C4328" s="90" t="s">
        <v>6166</v>
      </c>
      <c r="D4328" s="82" t="s">
        <v>2583</v>
      </c>
      <c r="E4328" s="82" t="s">
        <v>7012</v>
      </c>
    </row>
    <row r="4329" spans="1:5" ht="13.5" customHeight="1">
      <c r="A4329" s="82" t="s">
        <v>4995</v>
      </c>
      <c r="B4329" s="67" t="s">
        <v>6967</v>
      </c>
      <c r="C4329" s="90" t="s">
        <v>6166</v>
      </c>
      <c r="D4329" s="82" t="s">
        <v>3858</v>
      </c>
      <c r="E4329" s="82" t="s">
        <v>7013</v>
      </c>
    </row>
    <row r="4330" spans="1:5" ht="13.5" customHeight="1">
      <c r="A4330" s="82" t="s">
        <v>4995</v>
      </c>
      <c r="B4330" s="67" t="s">
        <v>6967</v>
      </c>
      <c r="C4330" s="90" t="s">
        <v>6166</v>
      </c>
      <c r="D4330" s="82" t="s">
        <v>2564</v>
      </c>
      <c r="E4330" s="82" t="s">
        <v>7014</v>
      </c>
    </row>
    <row r="4331" spans="1:5" ht="13.5" customHeight="1">
      <c r="A4331" s="82" t="s">
        <v>4995</v>
      </c>
      <c r="B4331" s="67" t="s">
        <v>6967</v>
      </c>
      <c r="C4331" s="90" t="s">
        <v>6166</v>
      </c>
      <c r="D4331" s="82" t="s">
        <v>2560</v>
      </c>
      <c r="E4331" s="82" t="s">
        <v>7015</v>
      </c>
    </row>
    <row r="4332" spans="1:5" ht="13.5" customHeight="1">
      <c r="A4332" s="82" t="s">
        <v>4995</v>
      </c>
      <c r="B4332" s="67" t="s">
        <v>6967</v>
      </c>
      <c r="C4332" s="90" t="s">
        <v>6166</v>
      </c>
      <c r="D4332" s="82" t="s">
        <v>2562</v>
      </c>
      <c r="E4332" s="82" t="s">
        <v>7016</v>
      </c>
    </row>
    <row r="4333" spans="1:5" ht="13.5" customHeight="1">
      <c r="A4333" s="82" t="s">
        <v>4995</v>
      </c>
      <c r="B4333" s="67" t="s">
        <v>6967</v>
      </c>
      <c r="C4333" s="90" t="s">
        <v>6166</v>
      </c>
      <c r="D4333" s="82" t="s">
        <v>2566</v>
      </c>
      <c r="E4333" s="82" t="s">
        <v>7017</v>
      </c>
    </row>
    <row r="4334" spans="1:5" ht="13.5" customHeight="1">
      <c r="A4334" s="82" t="s">
        <v>4995</v>
      </c>
      <c r="B4334" s="67" t="s">
        <v>6967</v>
      </c>
      <c r="C4334" s="90" t="s">
        <v>6166</v>
      </c>
      <c r="D4334" s="82" t="s">
        <v>2572</v>
      </c>
      <c r="E4334" s="82" t="s">
        <v>7018</v>
      </c>
    </row>
    <row r="4335" spans="1:5" ht="13.5" customHeight="1">
      <c r="A4335" s="82" t="s">
        <v>4995</v>
      </c>
      <c r="B4335" s="67" t="s">
        <v>6967</v>
      </c>
      <c r="C4335" s="90" t="s">
        <v>6166</v>
      </c>
      <c r="D4335" s="82" t="s">
        <v>2574</v>
      </c>
      <c r="E4335" s="82" t="s">
        <v>7019</v>
      </c>
    </row>
    <row r="4336" spans="1:5" ht="13.5" customHeight="1">
      <c r="A4336" s="82" t="s">
        <v>4995</v>
      </c>
      <c r="B4336" s="67" t="s">
        <v>6967</v>
      </c>
      <c r="C4336" s="90" t="s">
        <v>6166</v>
      </c>
      <c r="D4336" s="82" t="s">
        <v>2568</v>
      </c>
      <c r="E4336" s="82" t="s">
        <v>7020</v>
      </c>
    </row>
    <row r="4337" spans="1:5" ht="13.5" customHeight="1">
      <c r="A4337" s="82" t="s">
        <v>4995</v>
      </c>
      <c r="B4337" s="67" t="s">
        <v>6967</v>
      </c>
      <c r="C4337" s="90" t="s">
        <v>6166</v>
      </c>
      <c r="D4337" s="82" t="s">
        <v>2570</v>
      </c>
      <c r="E4337" s="82" t="s">
        <v>7021</v>
      </c>
    </row>
    <row r="4338" spans="1:5" ht="13.5" customHeight="1">
      <c r="A4338" s="82" t="s">
        <v>4995</v>
      </c>
      <c r="B4338" s="67" t="s">
        <v>6967</v>
      </c>
      <c r="C4338" s="90" t="s">
        <v>6166</v>
      </c>
      <c r="D4338" s="82" t="s">
        <v>2581</v>
      </c>
      <c r="E4338" s="82" t="s">
        <v>7022</v>
      </c>
    </row>
    <row r="4339" spans="1:5" ht="13.5" customHeight="1">
      <c r="A4339" s="82" t="s">
        <v>4995</v>
      </c>
      <c r="B4339" s="67" t="s">
        <v>6967</v>
      </c>
      <c r="C4339" s="90" t="s">
        <v>6166</v>
      </c>
      <c r="D4339" s="82" t="s">
        <v>2576</v>
      </c>
      <c r="E4339" s="82" t="s">
        <v>7023</v>
      </c>
    </row>
    <row r="4340" spans="1:5" ht="13.5" customHeight="1">
      <c r="A4340" s="82" t="s">
        <v>4995</v>
      </c>
      <c r="B4340" s="67" t="s">
        <v>6967</v>
      </c>
      <c r="C4340" s="90" t="s">
        <v>6166</v>
      </c>
      <c r="D4340" s="82" t="s">
        <v>635</v>
      </c>
      <c r="E4340" s="82" t="s">
        <v>7024</v>
      </c>
    </row>
    <row r="4341" spans="1:5" ht="13.5" customHeight="1">
      <c r="A4341" s="82" t="s">
        <v>4995</v>
      </c>
      <c r="B4341" s="67" t="s">
        <v>6967</v>
      </c>
      <c r="C4341" s="90" t="s">
        <v>6166</v>
      </c>
      <c r="D4341" s="82" t="s">
        <v>2579</v>
      </c>
      <c r="E4341" s="82" t="s">
        <v>7025</v>
      </c>
    </row>
    <row r="4342" spans="1:5" ht="13.5" customHeight="1">
      <c r="A4342" s="82" t="s">
        <v>4995</v>
      </c>
      <c r="B4342" s="67" t="s">
        <v>6967</v>
      </c>
      <c r="C4342" s="90" t="s">
        <v>6166</v>
      </c>
      <c r="D4342" s="82" t="s">
        <v>3872</v>
      </c>
      <c r="E4342" s="82" t="s">
        <v>7026</v>
      </c>
    </row>
    <row r="4343" spans="1:5" ht="13.5" customHeight="1">
      <c r="A4343" s="82" t="s">
        <v>4995</v>
      </c>
      <c r="B4343" s="67" t="s">
        <v>6967</v>
      </c>
      <c r="C4343" s="90" t="s">
        <v>6166</v>
      </c>
      <c r="D4343" s="82" t="s">
        <v>2585</v>
      </c>
      <c r="E4343" s="82" t="s">
        <v>7027</v>
      </c>
    </row>
    <row r="4344" spans="1:5" ht="13.5" customHeight="1">
      <c r="A4344" s="82" t="s">
        <v>4995</v>
      </c>
      <c r="B4344" s="67" t="s">
        <v>6967</v>
      </c>
      <c r="C4344" s="90" t="s">
        <v>6074</v>
      </c>
      <c r="D4344" s="82" t="s">
        <v>2548</v>
      </c>
      <c r="E4344" s="82" t="s">
        <v>7028</v>
      </c>
    </row>
    <row r="4345" spans="1:5" ht="13.5" customHeight="1">
      <c r="A4345" s="82" t="s">
        <v>4995</v>
      </c>
      <c r="B4345" s="67" t="s">
        <v>6967</v>
      </c>
      <c r="C4345" s="90" t="s">
        <v>6074</v>
      </c>
      <c r="D4345" s="82" t="s">
        <v>2550</v>
      </c>
      <c r="E4345" s="82" t="s">
        <v>7029</v>
      </c>
    </row>
    <row r="4346" spans="1:5" ht="13.5" customHeight="1">
      <c r="A4346" s="82" t="s">
        <v>4995</v>
      </c>
      <c r="B4346" s="67" t="s">
        <v>6967</v>
      </c>
      <c r="C4346" s="90" t="s">
        <v>6074</v>
      </c>
      <c r="D4346" s="82" t="s">
        <v>2552</v>
      </c>
      <c r="E4346" s="82" t="s">
        <v>7030</v>
      </c>
    </row>
    <row r="4347" spans="1:5" ht="13.5" customHeight="1">
      <c r="A4347" s="82" t="s">
        <v>4995</v>
      </c>
      <c r="B4347" s="67" t="s">
        <v>6967</v>
      </c>
      <c r="C4347" s="90" t="s">
        <v>6074</v>
      </c>
      <c r="D4347" s="82" t="s">
        <v>2554</v>
      </c>
      <c r="E4347" s="82" t="s">
        <v>7031</v>
      </c>
    </row>
    <row r="4348" spans="1:5" ht="13.5" customHeight="1">
      <c r="A4348" s="82" t="s">
        <v>4995</v>
      </c>
      <c r="B4348" s="67" t="s">
        <v>6967</v>
      </c>
      <c r="C4348" s="90" t="s">
        <v>6074</v>
      </c>
      <c r="D4348" s="82" t="s">
        <v>2583</v>
      </c>
      <c r="E4348" s="82" t="s">
        <v>7032</v>
      </c>
    </row>
    <row r="4349" spans="1:5" ht="13.5" customHeight="1">
      <c r="A4349" s="82" t="s">
        <v>4995</v>
      </c>
      <c r="B4349" s="67" t="s">
        <v>6967</v>
      </c>
      <c r="C4349" s="90" t="s">
        <v>6074</v>
      </c>
      <c r="D4349" s="82" t="s">
        <v>3858</v>
      </c>
      <c r="E4349" s="82" t="s">
        <v>7033</v>
      </c>
    </row>
    <row r="4350" spans="1:5" ht="13.5" customHeight="1">
      <c r="A4350" s="82" t="s">
        <v>4995</v>
      </c>
      <c r="B4350" s="67" t="s">
        <v>6967</v>
      </c>
      <c r="C4350" s="90" t="s">
        <v>6074</v>
      </c>
      <c r="D4350" s="82" t="s">
        <v>2564</v>
      </c>
      <c r="E4350" s="82" t="s">
        <v>7034</v>
      </c>
    </row>
    <row r="4351" spans="1:5" ht="13.5" customHeight="1">
      <c r="A4351" s="82" t="s">
        <v>4995</v>
      </c>
      <c r="B4351" s="67" t="s">
        <v>6967</v>
      </c>
      <c r="C4351" s="90" t="s">
        <v>6074</v>
      </c>
      <c r="D4351" s="82" t="s">
        <v>2560</v>
      </c>
      <c r="E4351" s="82" t="s">
        <v>7035</v>
      </c>
    </row>
    <row r="4352" spans="1:5" ht="13.5" customHeight="1">
      <c r="A4352" s="82" t="s">
        <v>4995</v>
      </c>
      <c r="B4352" s="67" t="s">
        <v>6967</v>
      </c>
      <c r="C4352" s="90" t="s">
        <v>6074</v>
      </c>
      <c r="D4352" s="82" t="s">
        <v>2562</v>
      </c>
      <c r="E4352" s="82" t="s">
        <v>7036</v>
      </c>
    </row>
    <row r="4353" spans="1:5" ht="13.5" customHeight="1">
      <c r="A4353" s="82" t="s">
        <v>4995</v>
      </c>
      <c r="B4353" s="67" t="s">
        <v>6967</v>
      </c>
      <c r="C4353" s="90" t="s">
        <v>6074</v>
      </c>
      <c r="D4353" s="82" t="s">
        <v>2566</v>
      </c>
      <c r="E4353" s="82" t="s">
        <v>7037</v>
      </c>
    </row>
    <row r="4354" spans="1:5" ht="13.5" customHeight="1">
      <c r="A4354" s="82" t="s">
        <v>4995</v>
      </c>
      <c r="B4354" s="67" t="s">
        <v>6967</v>
      </c>
      <c r="C4354" s="90" t="s">
        <v>6074</v>
      </c>
      <c r="D4354" s="82" t="s">
        <v>2572</v>
      </c>
      <c r="E4354" s="82" t="s">
        <v>7038</v>
      </c>
    </row>
    <row r="4355" spans="1:5" ht="13.5" customHeight="1">
      <c r="A4355" s="82" t="s">
        <v>4995</v>
      </c>
      <c r="B4355" s="67" t="s">
        <v>6967</v>
      </c>
      <c r="C4355" s="90" t="s">
        <v>6074</v>
      </c>
      <c r="D4355" s="82" t="s">
        <v>2574</v>
      </c>
      <c r="E4355" s="82" t="s">
        <v>7039</v>
      </c>
    </row>
    <row r="4356" spans="1:5" ht="13.5" customHeight="1">
      <c r="A4356" s="82" t="s">
        <v>4995</v>
      </c>
      <c r="B4356" s="67" t="s">
        <v>6967</v>
      </c>
      <c r="C4356" s="90" t="s">
        <v>6074</v>
      </c>
      <c r="D4356" s="82" t="s">
        <v>2568</v>
      </c>
      <c r="E4356" s="82" t="s">
        <v>7040</v>
      </c>
    </row>
    <row r="4357" spans="1:5" ht="13.5" customHeight="1">
      <c r="A4357" s="82" t="s">
        <v>4995</v>
      </c>
      <c r="B4357" s="67" t="s">
        <v>6967</v>
      </c>
      <c r="C4357" s="90" t="s">
        <v>6074</v>
      </c>
      <c r="D4357" s="82" t="s">
        <v>2570</v>
      </c>
      <c r="E4357" s="82" t="s">
        <v>7041</v>
      </c>
    </row>
    <row r="4358" spans="1:5" ht="13.5" customHeight="1">
      <c r="A4358" s="82" t="s">
        <v>4995</v>
      </c>
      <c r="B4358" s="67" t="s">
        <v>6967</v>
      </c>
      <c r="C4358" s="90" t="s">
        <v>6074</v>
      </c>
      <c r="D4358" s="82" t="s">
        <v>2581</v>
      </c>
      <c r="E4358" s="82" t="s">
        <v>7042</v>
      </c>
    </row>
    <row r="4359" spans="1:5" ht="13.5" customHeight="1">
      <c r="A4359" s="82" t="s">
        <v>4995</v>
      </c>
      <c r="B4359" s="67" t="s">
        <v>6967</v>
      </c>
      <c r="C4359" s="90" t="s">
        <v>6074</v>
      </c>
      <c r="D4359" s="82" t="s">
        <v>2576</v>
      </c>
      <c r="E4359" s="82" t="s">
        <v>7043</v>
      </c>
    </row>
    <row r="4360" spans="1:5" ht="13.5" customHeight="1">
      <c r="A4360" s="82" t="s">
        <v>4995</v>
      </c>
      <c r="B4360" s="67" t="s">
        <v>6967</v>
      </c>
      <c r="C4360" s="90" t="s">
        <v>6074</v>
      </c>
      <c r="D4360" s="82" t="s">
        <v>635</v>
      </c>
      <c r="E4360" s="82" t="s">
        <v>7044</v>
      </c>
    </row>
    <row r="4361" spans="1:5" ht="13.5" customHeight="1">
      <c r="A4361" s="82" t="s">
        <v>4995</v>
      </c>
      <c r="B4361" s="67" t="s">
        <v>6967</v>
      </c>
      <c r="C4361" s="90" t="s">
        <v>6074</v>
      </c>
      <c r="D4361" s="82" t="s">
        <v>2579</v>
      </c>
      <c r="E4361" s="82" t="s">
        <v>7045</v>
      </c>
    </row>
    <row r="4362" spans="1:5" ht="13.5" customHeight="1">
      <c r="A4362" s="82" t="s">
        <v>4995</v>
      </c>
      <c r="B4362" s="67" t="s">
        <v>6967</v>
      </c>
      <c r="C4362" s="90" t="s">
        <v>6074</v>
      </c>
      <c r="D4362" s="82" t="s">
        <v>3872</v>
      </c>
      <c r="E4362" s="82" t="s">
        <v>7046</v>
      </c>
    </row>
    <row r="4363" spans="1:5" ht="13.5" customHeight="1">
      <c r="A4363" s="82" t="s">
        <v>4995</v>
      </c>
      <c r="B4363" s="67" t="s">
        <v>6967</v>
      </c>
      <c r="C4363" s="90" t="s">
        <v>6074</v>
      </c>
      <c r="D4363" s="82" t="s">
        <v>2585</v>
      </c>
      <c r="E4363" s="82" t="s">
        <v>7047</v>
      </c>
    </row>
    <row r="4364" spans="1:5" ht="13.5" customHeight="1">
      <c r="A4364" s="82" t="s">
        <v>4995</v>
      </c>
      <c r="B4364" s="67" t="s">
        <v>6967</v>
      </c>
      <c r="C4364" s="90" t="s">
        <v>6054</v>
      </c>
      <c r="D4364" s="82" t="s">
        <v>2548</v>
      </c>
      <c r="E4364" s="82" t="s">
        <v>7048</v>
      </c>
    </row>
    <row r="4365" spans="1:5" ht="13.5" customHeight="1">
      <c r="A4365" s="82" t="s">
        <v>4995</v>
      </c>
      <c r="B4365" s="67" t="s">
        <v>6967</v>
      </c>
      <c r="C4365" s="90" t="s">
        <v>6054</v>
      </c>
      <c r="D4365" s="82" t="s">
        <v>2550</v>
      </c>
      <c r="E4365" s="82" t="s">
        <v>7049</v>
      </c>
    </row>
    <row r="4366" spans="1:5" ht="13.5" customHeight="1">
      <c r="A4366" s="82" t="s">
        <v>4995</v>
      </c>
      <c r="B4366" s="67" t="s">
        <v>6967</v>
      </c>
      <c r="C4366" s="90" t="s">
        <v>6054</v>
      </c>
      <c r="D4366" s="82" t="s">
        <v>2552</v>
      </c>
      <c r="E4366" s="82" t="s">
        <v>7050</v>
      </c>
    </row>
    <row r="4367" spans="1:5" ht="13.5" customHeight="1">
      <c r="A4367" s="82" t="s">
        <v>4995</v>
      </c>
      <c r="B4367" s="67" t="s">
        <v>6967</v>
      </c>
      <c r="C4367" s="90" t="s">
        <v>6054</v>
      </c>
      <c r="D4367" s="82" t="s">
        <v>2554</v>
      </c>
      <c r="E4367" s="82" t="s">
        <v>7051</v>
      </c>
    </row>
    <row r="4368" spans="1:5" ht="13.5" customHeight="1">
      <c r="A4368" s="82" t="s">
        <v>4995</v>
      </c>
      <c r="B4368" s="67" t="s">
        <v>6967</v>
      </c>
      <c r="C4368" s="90" t="s">
        <v>6054</v>
      </c>
      <c r="D4368" s="82" t="s">
        <v>2583</v>
      </c>
      <c r="E4368" s="82" t="s">
        <v>7052</v>
      </c>
    </row>
    <row r="4369" spans="1:5" ht="13.5" customHeight="1">
      <c r="A4369" s="82" t="s">
        <v>4995</v>
      </c>
      <c r="B4369" s="67" t="s">
        <v>6967</v>
      </c>
      <c r="C4369" s="90" t="s">
        <v>6054</v>
      </c>
      <c r="D4369" s="82" t="s">
        <v>3858</v>
      </c>
      <c r="E4369" s="82" t="s">
        <v>7053</v>
      </c>
    </row>
    <row r="4370" spans="1:5" ht="13.5" customHeight="1">
      <c r="A4370" s="82" t="s">
        <v>4995</v>
      </c>
      <c r="B4370" s="67" t="s">
        <v>6967</v>
      </c>
      <c r="C4370" s="90" t="s">
        <v>6054</v>
      </c>
      <c r="D4370" s="82" t="s">
        <v>2564</v>
      </c>
      <c r="E4370" s="82" t="s">
        <v>7054</v>
      </c>
    </row>
    <row r="4371" spans="1:5" ht="13.5" customHeight="1">
      <c r="A4371" s="82" t="s">
        <v>4995</v>
      </c>
      <c r="B4371" s="67" t="s">
        <v>6967</v>
      </c>
      <c r="C4371" s="90" t="s">
        <v>6054</v>
      </c>
      <c r="D4371" s="82" t="s">
        <v>2560</v>
      </c>
      <c r="E4371" s="82" t="s">
        <v>7055</v>
      </c>
    </row>
    <row r="4372" spans="1:5" ht="13.5" customHeight="1">
      <c r="A4372" s="82" t="s">
        <v>4995</v>
      </c>
      <c r="B4372" s="67" t="s">
        <v>6967</v>
      </c>
      <c r="C4372" s="90" t="s">
        <v>6054</v>
      </c>
      <c r="D4372" s="82" t="s">
        <v>2562</v>
      </c>
      <c r="E4372" s="82" t="s">
        <v>7056</v>
      </c>
    </row>
    <row r="4373" spans="1:5" ht="13.5" customHeight="1">
      <c r="A4373" s="82" t="s">
        <v>4995</v>
      </c>
      <c r="B4373" s="67" t="s">
        <v>6967</v>
      </c>
      <c r="C4373" s="90" t="s">
        <v>6054</v>
      </c>
      <c r="D4373" s="82" t="s">
        <v>2566</v>
      </c>
      <c r="E4373" s="82" t="s">
        <v>7057</v>
      </c>
    </row>
    <row r="4374" spans="1:5" ht="13.5" customHeight="1">
      <c r="A4374" s="82" t="s">
        <v>4995</v>
      </c>
      <c r="B4374" s="67" t="s">
        <v>6967</v>
      </c>
      <c r="C4374" s="90" t="s">
        <v>6054</v>
      </c>
      <c r="D4374" s="82" t="s">
        <v>2572</v>
      </c>
      <c r="E4374" s="82" t="s">
        <v>7058</v>
      </c>
    </row>
    <row r="4375" spans="1:5" ht="13.5" customHeight="1">
      <c r="A4375" s="82" t="s">
        <v>4995</v>
      </c>
      <c r="B4375" s="67" t="s">
        <v>6967</v>
      </c>
      <c r="C4375" s="90" t="s">
        <v>6054</v>
      </c>
      <c r="D4375" s="82" t="s">
        <v>2574</v>
      </c>
      <c r="E4375" s="82" t="s">
        <v>7059</v>
      </c>
    </row>
    <row r="4376" spans="1:5" ht="13.5" customHeight="1">
      <c r="A4376" s="82" t="s">
        <v>4995</v>
      </c>
      <c r="B4376" s="67" t="s">
        <v>6967</v>
      </c>
      <c r="C4376" s="90" t="s">
        <v>6054</v>
      </c>
      <c r="D4376" s="82" t="s">
        <v>2568</v>
      </c>
      <c r="E4376" s="82" t="s">
        <v>7060</v>
      </c>
    </row>
    <row r="4377" spans="1:5" ht="13.5" customHeight="1">
      <c r="A4377" s="82" t="s">
        <v>4995</v>
      </c>
      <c r="B4377" s="67" t="s">
        <v>6967</v>
      </c>
      <c r="C4377" s="90" t="s">
        <v>6054</v>
      </c>
      <c r="D4377" s="82" t="s">
        <v>2570</v>
      </c>
      <c r="E4377" s="82" t="s">
        <v>7061</v>
      </c>
    </row>
    <row r="4378" spans="1:5" ht="13.5" customHeight="1">
      <c r="A4378" s="82" t="s">
        <v>4995</v>
      </c>
      <c r="B4378" s="67" t="s">
        <v>6967</v>
      </c>
      <c r="C4378" s="90" t="s">
        <v>6054</v>
      </c>
      <c r="D4378" s="82" t="s">
        <v>2581</v>
      </c>
      <c r="E4378" s="82" t="s">
        <v>7062</v>
      </c>
    </row>
    <row r="4379" spans="1:5" ht="13.5" customHeight="1">
      <c r="A4379" s="82" t="s">
        <v>4995</v>
      </c>
      <c r="B4379" s="67" t="s">
        <v>6967</v>
      </c>
      <c r="C4379" s="90" t="s">
        <v>6054</v>
      </c>
      <c r="D4379" s="82" t="s">
        <v>2667</v>
      </c>
      <c r="E4379" s="82" t="s">
        <v>7063</v>
      </c>
    </row>
    <row r="4380" spans="1:5" ht="13.5" customHeight="1">
      <c r="A4380" s="82" t="s">
        <v>4995</v>
      </c>
      <c r="B4380" s="67" t="s">
        <v>6967</v>
      </c>
      <c r="C4380" s="90" t="s">
        <v>6054</v>
      </c>
      <c r="D4380" s="82" t="s">
        <v>635</v>
      </c>
      <c r="E4380" s="82" t="s">
        <v>7064</v>
      </c>
    </row>
    <row r="4381" spans="1:5" ht="13.5" customHeight="1">
      <c r="A4381" s="82" t="s">
        <v>4995</v>
      </c>
      <c r="B4381" s="67" t="s">
        <v>6967</v>
      </c>
      <c r="C4381" s="90" t="s">
        <v>6054</v>
      </c>
      <c r="D4381" s="82" t="s">
        <v>2579</v>
      </c>
      <c r="E4381" s="82" t="s">
        <v>7065</v>
      </c>
    </row>
    <row r="4382" spans="1:5" ht="13.5" customHeight="1">
      <c r="A4382" s="82" t="s">
        <v>4995</v>
      </c>
      <c r="B4382" s="67" t="s">
        <v>6967</v>
      </c>
      <c r="C4382" s="90" t="s">
        <v>6054</v>
      </c>
      <c r="D4382" s="82" t="s">
        <v>3872</v>
      </c>
      <c r="E4382" s="82" t="s">
        <v>7066</v>
      </c>
    </row>
    <row r="4383" spans="1:5" ht="13.5" customHeight="1">
      <c r="A4383" s="82" t="s">
        <v>4995</v>
      </c>
      <c r="B4383" s="67" t="s">
        <v>7067</v>
      </c>
      <c r="C4383" s="90" t="s">
        <v>7068</v>
      </c>
      <c r="D4383" s="82" t="s">
        <v>2585</v>
      </c>
      <c r="E4383" s="82" t="s">
        <v>7069</v>
      </c>
    </row>
    <row r="4384" spans="1:5" ht="13.5" customHeight="1">
      <c r="A4384" s="82" t="s">
        <v>4995</v>
      </c>
      <c r="B4384" s="67" t="s">
        <v>6967</v>
      </c>
      <c r="C4384" s="82" t="s">
        <v>3350</v>
      </c>
      <c r="D4384" s="82" t="s">
        <v>2548</v>
      </c>
      <c r="E4384" s="82" t="s">
        <v>7070</v>
      </c>
    </row>
    <row r="4385" spans="1:5" ht="13.5" customHeight="1">
      <c r="A4385" s="82" t="s">
        <v>4995</v>
      </c>
      <c r="B4385" s="67" t="s">
        <v>6967</v>
      </c>
      <c r="C4385" s="82" t="s">
        <v>3350</v>
      </c>
      <c r="D4385" s="82" t="s">
        <v>2550</v>
      </c>
      <c r="E4385" s="82" t="s">
        <v>7071</v>
      </c>
    </row>
    <row r="4386" spans="1:5" ht="13.5" customHeight="1">
      <c r="A4386" s="82" t="s">
        <v>4995</v>
      </c>
      <c r="B4386" s="67" t="s">
        <v>6967</v>
      </c>
      <c r="C4386" s="82" t="s">
        <v>3350</v>
      </c>
      <c r="D4386" s="82" t="s">
        <v>2552</v>
      </c>
      <c r="E4386" s="82" t="s">
        <v>7072</v>
      </c>
    </row>
    <row r="4387" spans="1:5" ht="13.5" customHeight="1">
      <c r="A4387" s="82" t="s">
        <v>4995</v>
      </c>
      <c r="B4387" s="67" t="s">
        <v>6967</v>
      </c>
      <c r="C4387" s="82" t="s">
        <v>3350</v>
      </c>
      <c r="D4387" s="82" t="s">
        <v>2554</v>
      </c>
      <c r="E4387" s="82" t="s">
        <v>7073</v>
      </c>
    </row>
    <row r="4388" spans="1:5" ht="13.5" customHeight="1">
      <c r="A4388" s="82" t="s">
        <v>4995</v>
      </c>
      <c r="B4388" s="67" t="s">
        <v>6967</v>
      </c>
      <c r="C4388" s="82" t="s">
        <v>3350</v>
      </c>
      <c r="D4388" s="82" t="s">
        <v>2583</v>
      </c>
      <c r="E4388" s="82" t="s">
        <v>7074</v>
      </c>
    </row>
    <row r="4389" spans="1:5" ht="13.5" customHeight="1">
      <c r="A4389" s="82" t="s">
        <v>4995</v>
      </c>
      <c r="B4389" s="67" t="s">
        <v>6967</v>
      </c>
      <c r="C4389" s="82" t="s">
        <v>3350</v>
      </c>
      <c r="D4389" s="82" t="s">
        <v>3858</v>
      </c>
      <c r="E4389" s="82" t="s">
        <v>7075</v>
      </c>
    </row>
    <row r="4390" spans="1:5" ht="13.5" customHeight="1">
      <c r="A4390" s="82" t="s">
        <v>4995</v>
      </c>
      <c r="B4390" s="67" t="s">
        <v>6967</v>
      </c>
      <c r="C4390" s="82" t="s">
        <v>3350</v>
      </c>
      <c r="D4390" s="82" t="s">
        <v>2564</v>
      </c>
      <c r="E4390" s="82" t="s">
        <v>7076</v>
      </c>
    </row>
    <row r="4391" spans="1:5" ht="13.5" customHeight="1">
      <c r="A4391" s="82" t="s">
        <v>4995</v>
      </c>
      <c r="B4391" s="67" t="s">
        <v>6967</v>
      </c>
      <c r="C4391" s="82" t="s">
        <v>3350</v>
      </c>
      <c r="D4391" s="82" t="s">
        <v>2560</v>
      </c>
      <c r="E4391" s="82" t="s">
        <v>7077</v>
      </c>
    </row>
    <row r="4392" spans="1:5" ht="13.5" customHeight="1">
      <c r="A4392" s="82" t="s">
        <v>4995</v>
      </c>
      <c r="B4392" s="67" t="s">
        <v>6967</v>
      </c>
      <c r="C4392" s="82" t="s">
        <v>3350</v>
      </c>
      <c r="D4392" s="82" t="s">
        <v>2562</v>
      </c>
      <c r="E4392" s="82" t="s">
        <v>7078</v>
      </c>
    </row>
    <row r="4393" spans="1:5" ht="13.5" customHeight="1">
      <c r="A4393" s="82" t="s">
        <v>4995</v>
      </c>
      <c r="B4393" s="67" t="s">
        <v>6967</v>
      </c>
      <c r="C4393" s="82" t="s">
        <v>3350</v>
      </c>
      <c r="D4393" s="82" t="s">
        <v>2566</v>
      </c>
      <c r="E4393" s="82" t="s">
        <v>7079</v>
      </c>
    </row>
    <row r="4394" spans="1:5" ht="13.5" customHeight="1">
      <c r="A4394" s="82" t="s">
        <v>4995</v>
      </c>
      <c r="B4394" s="67" t="s">
        <v>6967</v>
      </c>
      <c r="C4394" s="82" t="s">
        <v>3350</v>
      </c>
      <c r="D4394" s="82" t="s">
        <v>2572</v>
      </c>
      <c r="E4394" s="82" t="s">
        <v>7080</v>
      </c>
    </row>
    <row r="4395" spans="1:5" ht="13.5" customHeight="1">
      <c r="A4395" s="82" t="s">
        <v>4995</v>
      </c>
      <c r="B4395" s="67" t="s">
        <v>6967</v>
      </c>
      <c r="C4395" s="82" t="s">
        <v>3350</v>
      </c>
      <c r="D4395" s="82" t="s">
        <v>2574</v>
      </c>
      <c r="E4395" s="82" t="s">
        <v>7081</v>
      </c>
    </row>
    <row r="4396" spans="1:5" ht="13.5" customHeight="1">
      <c r="A4396" s="82" t="s">
        <v>4995</v>
      </c>
      <c r="B4396" s="67" t="s">
        <v>6967</v>
      </c>
      <c r="C4396" s="82" t="s">
        <v>3350</v>
      </c>
      <c r="D4396" s="82" t="s">
        <v>2568</v>
      </c>
      <c r="E4396" s="82" t="s">
        <v>7082</v>
      </c>
    </row>
    <row r="4397" spans="1:5" ht="13.5" customHeight="1">
      <c r="A4397" s="82" t="s">
        <v>4995</v>
      </c>
      <c r="B4397" s="67" t="s">
        <v>6967</v>
      </c>
      <c r="C4397" s="82" t="s">
        <v>3350</v>
      </c>
      <c r="D4397" s="82" t="s">
        <v>2570</v>
      </c>
      <c r="E4397" s="82" t="s">
        <v>7083</v>
      </c>
    </row>
    <row r="4398" spans="1:5" ht="13.5" customHeight="1">
      <c r="A4398" s="82" t="s">
        <v>4995</v>
      </c>
      <c r="B4398" s="67" t="s">
        <v>6967</v>
      </c>
      <c r="C4398" s="82" t="s">
        <v>3350</v>
      </c>
      <c r="D4398" s="82" t="s">
        <v>2581</v>
      </c>
      <c r="E4398" s="82" t="s">
        <v>7084</v>
      </c>
    </row>
    <row r="4399" spans="1:5" ht="13.5" customHeight="1">
      <c r="A4399" s="82" t="s">
        <v>4995</v>
      </c>
      <c r="B4399" s="67" t="s">
        <v>6967</v>
      </c>
      <c r="C4399" s="82" t="s">
        <v>3350</v>
      </c>
      <c r="D4399" s="82" t="s">
        <v>2576</v>
      </c>
      <c r="E4399" s="82" t="s">
        <v>7085</v>
      </c>
    </row>
    <row r="4400" spans="1:5" ht="13.5" customHeight="1">
      <c r="A4400" s="82" t="s">
        <v>4995</v>
      </c>
      <c r="B4400" s="67" t="s">
        <v>6967</v>
      </c>
      <c r="C4400" s="82" t="s">
        <v>3350</v>
      </c>
      <c r="D4400" s="82" t="s">
        <v>635</v>
      </c>
      <c r="E4400" s="82" t="s">
        <v>7086</v>
      </c>
    </row>
    <row r="4401" spans="1:5" ht="13.5" customHeight="1">
      <c r="A4401" s="82" t="s">
        <v>4995</v>
      </c>
      <c r="B4401" s="67" t="s">
        <v>6967</v>
      </c>
      <c r="C4401" s="82" t="s">
        <v>3350</v>
      </c>
      <c r="D4401" s="82" t="s">
        <v>2579</v>
      </c>
      <c r="E4401" s="82" t="s">
        <v>7087</v>
      </c>
    </row>
    <row r="4402" spans="1:5" ht="13.5" customHeight="1">
      <c r="A4402" s="82" t="s">
        <v>4995</v>
      </c>
      <c r="B4402" s="67" t="s">
        <v>6967</v>
      </c>
      <c r="C4402" s="82" t="s">
        <v>3350</v>
      </c>
      <c r="D4402" s="82" t="s">
        <v>3872</v>
      </c>
      <c r="E4402" s="82" t="s">
        <v>7088</v>
      </c>
    </row>
    <row r="4403" spans="1:5" ht="13.5" customHeight="1">
      <c r="A4403" s="82" t="s">
        <v>4995</v>
      </c>
      <c r="B4403" s="67" t="s">
        <v>6967</v>
      </c>
      <c r="C4403" s="82" t="s">
        <v>3350</v>
      </c>
      <c r="D4403" s="82" t="s">
        <v>2585</v>
      </c>
      <c r="E4403" s="82" t="s">
        <v>7089</v>
      </c>
    </row>
    <row r="4404" spans="1:5" ht="13.5" customHeight="1">
      <c r="A4404" s="82" t="s">
        <v>4995</v>
      </c>
      <c r="B4404" s="67" t="s">
        <v>6967</v>
      </c>
      <c r="C4404" s="82" t="s">
        <v>635</v>
      </c>
      <c r="D4404" s="82" t="s">
        <v>635</v>
      </c>
      <c r="E4404" s="82" t="s">
        <v>7090</v>
      </c>
    </row>
    <row r="4405" spans="1:5" ht="13.5" customHeight="1">
      <c r="A4405" s="82" t="s">
        <v>4995</v>
      </c>
      <c r="B4405" s="90" t="s">
        <v>7091</v>
      </c>
      <c r="C4405" s="90" t="s">
        <v>7092</v>
      </c>
      <c r="D4405" s="82" t="s">
        <v>2548</v>
      </c>
      <c r="E4405" s="82" t="s">
        <v>7093</v>
      </c>
    </row>
    <row r="4406" spans="1:5" ht="13.5" customHeight="1">
      <c r="A4406" s="82" t="s">
        <v>4995</v>
      </c>
      <c r="B4406" s="90" t="s">
        <v>7091</v>
      </c>
      <c r="C4406" s="90" t="s">
        <v>7092</v>
      </c>
      <c r="D4406" s="82" t="s">
        <v>2550</v>
      </c>
      <c r="E4406" s="82" t="s">
        <v>7094</v>
      </c>
    </row>
    <row r="4407" spans="1:5" ht="13.5" customHeight="1">
      <c r="A4407" s="82" t="s">
        <v>4995</v>
      </c>
      <c r="B4407" s="90" t="s">
        <v>7091</v>
      </c>
      <c r="C4407" s="90" t="s">
        <v>7092</v>
      </c>
      <c r="D4407" s="82" t="s">
        <v>2552</v>
      </c>
      <c r="E4407" s="82" t="s">
        <v>7095</v>
      </c>
    </row>
    <row r="4408" spans="1:5" ht="13.5" customHeight="1">
      <c r="A4408" s="82" t="s">
        <v>4995</v>
      </c>
      <c r="B4408" s="90" t="s">
        <v>7091</v>
      </c>
      <c r="C4408" s="90" t="s">
        <v>7092</v>
      </c>
      <c r="D4408" s="82" t="s">
        <v>2554</v>
      </c>
      <c r="E4408" s="82" t="s">
        <v>7096</v>
      </c>
    </row>
    <row r="4409" spans="1:5" ht="13.5" customHeight="1">
      <c r="A4409" s="82" t="s">
        <v>4995</v>
      </c>
      <c r="B4409" s="90" t="s">
        <v>7091</v>
      </c>
      <c r="C4409" s="90" t="s">
        <v>7092</v>
      </c>
      <c r="D4409" s="82" t="s">
        <v>2583</v>
      </c>
      <c r="E4409" s="82" t="s">
        <v>7097</v>
      </c>
    </row>
    <row r="4410" spans="1:5" ht="13.5" customHeight="1">
      <c r="A4410" s="82" t="s">
        <v>4995</v>
      </c>
      <c r="B4410" s="90" t="s">
        <v>7091</v>
      </c>
      <c r="C4410" s="90" t="s">
        <v>7092</v>
      </c>
      <c r="D4410" s="82" t="s">
        <v>3858</v>
      </c>
      <c r="E4410" s="82" t="s">
        <v>7098</v>
      </c>
    </row>
    <row r="4411" spans="1:5" ht="13.5" customHeight="1">
      <c r="A4411" s="82" t="s">
        <v>4995</v>
      </c>
      <c r="B4411" s="90" t="s">
        <v>7091</v>
      </c>
      <c r="C4411" s="90" t="s">
        <v>7092</v>
      </c>
      <c r="D4411" s="82" t="s">
        <v>2564</v>
      </c>
      <c r="E4411" s="82" t="s">
        <v>7099</v>
      </c>
    </row>
    <row r="4412" spans="1:5" ht="13.5" customHeight="1">
      <c r="A4412" s="82" t="s">
        <v>4995</v>
      </c>
      <c r="B4412" s="90" t="s">
        <v>7091</v>
      </c>
      <c r="C4412" s="90" t="s">
        <v>7092</v>
      </c>
      <c r="D4412" s="82" t="s">
        <v>2560</v>
      </c>
      <c r="E4412" s="82" t="s">
        <v>7100</v>
      </c>
    </row>
    <row r="4413" spans="1:5" ht="13.5" customHeight="1">
      <c r="A4413" s="82" t="s">
        <v>4995</v>
      </c>
      <c r="B4413" s="90" t="s">
        <v>7091</v>
      </c>
      <c r="C4413" s="90" t="s">
        <v>7092</v>
      </c>
      <c r="D4413" s="82" t="s">
        <v>2562</v>
      </c>
      <c r="E4413" s="82" t="s">
        <v>7101</v>
      </c>
    </row>
    <row r="4414" spans="1:5" ht="13.5" customHeight="1">
      <c r="A4414" s="82" t="s">
        <v>4995</v>
      </c>
      <c r="B4414" s="90" t="s">
        <v>7091</v>
      </c>
      <c r="C4414" s="90" t="s">
        <v>7092</v>
      </c>
      <c r="D4414" s="82" t="s">
        <v>2566</v>
      </c>
      <c r="E4414" s="82" t="s">
        <v>7102</v>
      </c>
    </row>
    <row r="4415" spans="1:5" ht="13.5" customHeight="1">
      <c r="A4415" s="82" t="s">
        <v>4995</v>
      </c>
      <c r="B4415" s="90" t="s">
        <v>7091</v>
      </c>
      <c r="C4415" s="90" t="s">
        <v>7092</v>
      </c>
      <c r="D4415" s="82" t="s">
        <v>2572</v>
      </c>
      <c r="E4415" s="82" t="s">
        <v>7103</v>
      </c>
    </row>
    <row r="4416" spans="1:5" ht="13.5" customHeight="1">
      <c r="A4416" s="82" t="s">
        <v>4995</v>
      </c>
      <c r="B4416" s="90" t="s">
        <v>7091</v>
      </c>
      <c r="C4416" s="90" t="s">
        <v>7092</v>
      </c>
      <c r="D4416" s="82" t="s">
        <v>2574</v>
      </c>
      <c r="E4416" s="82" t="s">
        <v>7104</v>
      </c>
    </row>
    <row r="4417" spans="1:5" ht="13.5" customHeight="1">
      <c r="A4417" s="82" t="s">
        <v>4995</v>
      </c>
      <c r="B4417" s="90" t="s">
        <v>7091</v>
      </c>
      <c r="C4417" s="90" t="s">
        <v>7092</v>
      </c>
      <c r="D4417" s="82" t="s">
        <v>2568</v>
      </c>
      <c r="E4417" s="82" t="s">
        <v>7105</v>
      </c>
    </row>
    <row r="4418" spans="1:5" ht="13.5" customHeight="1">
      <c r="A4418" s="82" t="s">
        <v>4995</v>
      </c>
      <c r="B4418" s="90" t="s">
        <v>7091</v>
      </c>
      <c r="C4418" s="90" t="s">
        <v>7092</v>
      </c>
      <c r="D4418" s="82" t="s">
        <v>2570</v>
      </c>
      <c r="E4418" s="82" t="s">
        <v>7106</v>
      </c>
    </row>
    <row r="4419" spans="1:5" ht="13.5" customHeight="1">
      <c r="A4419" s="82" t="s">
        <v>4995</v>
      </c>
      <c r="B4419" s="90" t="s">
        <v>7091</v>
      </c>
      <c r="C4419" s="90" t="s">
        <v>7092</v>
      </c>
      <c r="D4419" s="82" t="s">
        <v>2581</v>
      </c>
      <c r="E4419" s="82" t="s">
        <v>7107</v>
      </c>
    </row>
    <row r="4420" spans="1:5" ht="13.5" customHeight="1">
      <c r="A4420" s="82" t="s">
        <v>4995</v>
      </c>
      <c r="B4420" s="90" t="s">
        <v>7091</v>
      </c>
      <c r="C4420" s="90" t="s">
        <v>7092</v>
      </c>
      <c r="D4420" s="82" t="s">
        <v>2576</v>
      </c>
      <c r="E4420" s="82" t="s">
        <v>7108</v>
      </c>
    </row>
    <row r="4421" spans="1:5" ht="13.5" customHeight="1">
      <c r="A4421" s="82" t="s">
        <v>4995</v>
      </c>
      <c r="B4421" s="90" t="s">
        <v>7091</v>
      </c>
      <c r="C4421" s="90" t="s">
        <v>7092</v>
      </c>
      <c r="D4421" s="82" t="s">
        <v>635</v>
      </c>
      <c r="E4421" s="82" t="s">
        <v>7109</v>
      </c>
    </row>
    <row r="4422" spans="1:5" ht="13.5" customHeight="1">
      <c r="A4422" s="82" t="s">
        <v>4995</v>
      </c>
      <c r="B4422" s="90" t="s">
        <v>7091</v>
      </c>
      <c r="C4422" s="90" t="s">
        <v>7092</v>
      </c>
      <c r="D4422" s="82" t="s">
        <v>2579</v>
      </c>
      <c r="E4422" s="82" t="s">
        <v>7110</v>
      </c>
    </row>
    <row r="4423" spans="1:5" ht="13.5" customHeight="1">
      <c r="A4423" s="82" t="s">
        <v>4995</v>
      </c>
      <c r="B4423" s="90" t="s">
        <v>7091</v>
      </c>
      <c r="C4423" s="90" t="s">
        <v>7092</v>
      </c>
      <c r="D4423" s="82" t="s">
        <v>3872</v>
      </c>
      <c r="E4423" s="82" t="s">
        <v>7111</v>
      </c>
    </row>
    <row r="4424" spans="1:5" ht="13.5" customHeight="1">
      <c r="A4424" s="82" t="s">
        <v>4995</v>
      </c>
      <c r="B4424" s="90" t="s">
        <v>7091</v>
      </c>
      <c r="C4424" s="90" t="s">
        <v>7092</v>
      </c>
      <c r="D4424" s="82" t="s">
        <v>2585</v>
      </c>
      <c r="E4424" s="82" t="s">
        <v>7112</v>
      </c>
    </row>
    <row r="4425" spans="1:5" ht="13.5" customHeight="1">
      <c r="A4425" s="82" t="s">
        <v>4995</v>
      </c>
      <c r="B4425" s="90" t="s">
        <v>7091</v>
      </c>
      <c r="C4425" s="90" t="s">
        <v>7113</v>
      </c>
      <c r="D4425" s="82" t="s">
        <v>2548</v>
      </c>
      <c r="E4425" s="82" t="s">
        <v>7114</v>
      </c>
    </row>
    <row r="4426" spans="1:5" ht="13.5" customHeight="1">
      <c r="A4426" s="82" t="s">
        <v>4995</v>
      </c>
      <c r="B4426" s="90" t="s">
        <v>7091</v>
      </c>
      <c r="C4426" s="90" t="s">
        <v>7113</v>
      </c>
      <c r="D4426" s="82" t="s">
        <v>2550</v>
      </c>
      <c r="E4426" s="82" t="s">
        <v>7115</v>
      </c>
    </row>
    <row r="4427" spans="1:5" ht="13.5" customHeight="1">
      <c r="A4427" s="82" t="s">
        <v>4995</v>
      </c>
      <c r="B4427" s="90" t="s">
        <v>7091</v>
      </c>
      <c r="C4427" s="90" t="s">
        <v>7113</v>
      </c>
      <c r="D4427" s="82" t="s">
        <v>2552</v>
      </c>
      <c r="E4427" s="82" t="s">
        <v>7116</v>
      </c>
    </row>
    <row r="4428" spans="1:5" ht="13.5" customHeight="1">
      <c r="A4428" s="82" t="s">
        <v>4995</v>
      </c>
      <c r="B4428" s="90" t="s">
        <v>7091</v>
      </c>
      <c r="C4428" s="90" t="s">
        <v>7113</v>
      </c>
      <c r="D4428" s="82" t="s">
        <v>2554</v>
      </c>
      <c r="E4428" s="82" t="s">
        <v>7117</v>
      </c>
    </row>
    <row r="4429" spans="1:5" ht="13.5" customHeight="1">
      <c r="A4429" s="82" t="s">
        <v>4995</v>
      </c>
      <c r="B4429" s="90" t="s">
        <v>7091</v>
      </c>
      <c r="C4429" s="90" t="s">
        <v>7113</v>
      </c>
      <c r="D4429" s="82" t="s">
        <v>2583</v>
      </c>
      <c r="E4429" s="82" t="s">
        <v>7118</v>
      </c>
    </row>
    <row r="4430" spans="1:5" ht="13.5" customHeight="1">
      <c r="A4430" s="82" t="s">
        <v>4995</v>
      </c>
      <c r="B4430" s="90" t="s">
        <v>7091</v>
      </c>
      <c r="C4430" s="90" t="s">
        <v>7113</v>
      </c>
      <c r="D4430" s="82" t="s">
        <v>3858</v>
      </c>
      <c r="E4430" s="82" t="s">
        <v>7119</v>
      </c>
    </row>
    <row r="4431" spans="1:5" ht="13.5" customHeight="1">
      <c r="A4431" s="82" t="s">
        <v>4995</v>
      </c>
      <c r="B4431" s="90" t="s">
        <v>7091</v>
      </c>
      <c r="C4431" s="90" t="s">
        <v>7113</v>
      </c>
      <c r="D4431" s="82" t="s">
        <v>2564</v>
      </c>
      <c r="E4431" s="82" t="s">
        <v>7120</v>
      </c>
    </row>
    <row r="4432" spans="1:5" ht="13.5" customHeight="1">
      <c r="A4432" s="82" t="s">
        <v>4995</v>
      </c>
      <c r="B4432" s="90" t="s">
        <v>7091</v>
      </c>
      <c r="C4432" s="90" t="s">
        <v>7113</v>
      </c>
      <c r="D4432" s="82" t="s">
        <v>2560</v>
      </c>
      <c r="E4432" s="82" t="s">
        <v>7121</v>
      </c>
    </row>
    <row r="4433" spans="1:5" ht="13.5" customHeight="1">
      <c r="A4433" s="82" t="s">
        <v>4995</v>
      </c>
      <c r="B4433" s="90" t="s">
        <v>7091</v>
      </c>
      <c r="C4433" s="90" t="s">
        <v>7113</v>
      </c>
      <c r="D4433" s="82" t="s">
        <v>2562</v>
      </c>
      <c r="E4433" s="82" t="s">
        <v>7122</v>
      </c>
    </row>
    <row r="4434" spans="1:5" ht="13.5" customHeight="1">
      <c r="A4434" s="82" t="s">
        <v>4995</v>
      </c>
      <c r="B4434" s="90" t="s">
        <v>7091</v>
      </c>
      <c r="C4434" s="90" t="s">
        <v>7113</v>
      </c>
      <c r="D4434" s="82" t="s">
        <v>2566</v>
      </c>
      <c r="E4434" s="82" t="s">
        <v>7123</v>
      </c>
    </row>
    <row r="4435" spans="1:5" ht="13.5" customHeight="1">
      <c r="A4435" s="82" t="s">
        <v>4995</v>
      </c>
      <c r="B4435" s="90" t="s">
        <v>7091</v>
      </c>
      <c r="C4435" s="90" t="s">
        <v>7113</v>
      </c>
      <c r="D4435" s="82" t="s">
        <v>2572</v>
      </c>
      <c r="E4435" s="82" t="s">
        <v>7124</v>
      </c>
    </row>
    <row r="4436" spans="1:5" ht="13.5" customHeight="1">
      <c r="A4436" s="82" t="s">
        <v>4995</v>
      </c>
      <c r="B4436" s="90" t="s">
        <v>7091</v>
      </c>
      <c r="C4436" s="90" t="s">
        <v>7113</v>
      </c>
      <c r="D4436" s="82" t="s">
        <v>2574</v>
      </c>
      <c r="E4436" s="82" t="s">
        <v>7125</v>
      </c>
    </row>
    <row r="4437" spans="1:5" ht="13.5" customHeight="1">
      <c r="A4437" s="82" t="s">
        <v>4995</v>
      </c>
      <c r="B4437" s="90" t="s">
        <v>7091</v>
      </c>
      <c r="C4437" s="90" t="s">
        <v>7113</v>
      </c>
      <c r="D4437" s="82" t="s">
        <v>2568</v>
      </c>
      <c r="E4437" s="82" t="s">
        <v>7126</v>
      </c>
    </row>
    <row r="4438" spans="1:5" ht="13.5" customHeight="1">
      <c r="A4438" s="82" t="s">
        <v>4995</v>
      </c>
      <c r="B4438" s="90" t="s">
        <v>7091</v>
      </c>
      <c r="C4438" s="90" t="s">
        <v>7113</v>
      </c>
      <c r="D4438" s="82" t="s">
        <v>2570</v>
      </c>
      <c r="E4438" s="82" t="s">
        <v>7127</v>
      </c>
    </row>
    <row r="4439" spans="1:5" ht="13.5" customHeight="1">
      <c r="A4439" s="82" t="s">
        <v>4995</v>
      </c>
      <c r="B4439" s="90" t="s">
        <v>7091</v>
      </c>
      <c r="C4439" s="90" t="s">
        <v>7113</v>
      </c>
      <c r="D4439" s="82" t="s">
        <v>2581</v>
      </c>
      <c r="E4439" s="82" t="s">
        <v>7128</v>
      </c>
    </row>
    <row r="4440" spans="1:5" ht="13.5" customHeight="1">
      <c r="A4440" s="82" t="s">
        <v>4995</v>
      </c>
      <c r="B4440" s="90" t="s">
        <v>7091</v>
      </c>
      <c r="C4440" s="90" t="s">
        <v>7113</v>
      </c>
      <c r="D4440" s="82" t="s">
        <v>2576</v>
      </c>
      <c r="E4440" s="82" t="s">
        <v>7129</v>
      </c>
    </row>
    <row r="4441" spans="1:5" ht="13.5" customHeight="1">
      <c r="A4441" s="82" t="s">
        <v>4995</v>
      </c>
      <c r="B4441" s="90" t="s">
        <v>7091</v>
      </c>
      <c r="C4441" s="90" t="s">
        <v>7113</v>
      </c>
      <c r="D4441" s="82" t="s">
        <v>635</v>
      </c>
      <c r="E4441" s="82" t="s">
        <v>7130</v>
      </c>
    </row>
    <row r="4442" spans="1:5" ht="13.5" customHeight="1">
      <c r="A4442" s="82" t="s">
        <v>4995</v>
      </c>
      <c r="B4442" s="90" t="s">
        <v>7091</v>
      </c>
      <c r="C4442" s="90" t="s">
        <v>7113</v>
      </c>
      <c r="D4442" s="82" t="s">
        <v>2579</v>
      </c>
      <c r="E4442" s="82" t="s">
        <v>7131</v>
      </c>
    </row>
    <row r="4443" spans="1:5" ht="13.5" customHeight="1">
      <c r="A4443" s="82" t="s">
        <v>4995</v>
      </c>
      <c r="B4443" s="90" t="s">
        <v>7091</v>
      </c>
      <c r="C4443" s="90" t="s">
        <v>7113</v>
      </c>
      <c r="D4443" s="82" t="s">
        <v>3872</v>
      </c>
      <c r="E4443" s="82" t="s">
        <v>7132</v>
      </c>
    </row>
    <row r="4444" spans="1:5" ht="13.5" customHeight="1">
      <c r="A4444" s="82" t="s">
        <v>4995</v>
      </c>
      <c r="B4444" s="90" t="s">
        <v>7091</v>
      </c>
      <c r="C4444" s="90" t="s">
        <v>7113</v>
      </c>
      <c r="D4444" s="82" t="s">
        <v>2585</v>
      </c>
      <c r="E4444" s="82" t="s">
        <v>7133</v>
      </c>
    </row>
    <row r="4445" spans="1:5" ht="13.5" customHeight="1">
      <c r="A4445" s="82" t="s">
        <v>4995</v>
      </c>
      <c r="B4445" s="90" t="s">
        <v>7091</v>
      </c>
      <c r="C4445" s="90" t="s">
        <v>7134</v>
      </c>
      <c r="D4445" s="82" t="s">
        <v>2548</v>
      </c>
      <c r="E4445" s="82" t="s">
        <v>7135</v>
      </c>
    </row>
    <row r="4446" spans="1:5" ht="13.5" customHeight="1">
      <c r="A4446" s="82" t="s">
        <v>4995</v>
      </c>
      <c r="B4446" s="90" t="s">
        <v>7091</v>
      </c>
      <c r="C4446" s="90" t="s">
        <v>7134</v>
      </c>
      <c r="D4446" s="82" t="s">
        <v>2550</v>
      </c>
      <c r="E4446" s="82" t="s">
        <v>7136</v>
      </c>
    </row>
    <row r="4447" spans="1:5" ht="13.5" customHeight="1">
      <c r="A4447" s="82" t="s">
        <v>4995</v>
      </c>
      <c r="B4447" s="90" t="s">
        <v>7091</v>
      </c>
      <c r="C4447" s="90" t="s">
        <v>7134</v>
      </c>
      <c r="D4447" s="82" t="s">
        <v>2552</v>
      </c>
      <c r="E4447" s="82" t="s">
        <v>7137</v>
      </c>
    </row>
    <row r="4448" spans="1:5" ht="13.5" customHeight="1">
      <c r="A4448" s="82" t="s">
        <v>4995</v>
      </c>
      <c r="B4448" s="90" t="s">
        <v>7091</v>
      </c>
      <c r="C4448" s="90" t="s">
        <v>7134</v>
      </c>
      <c r="D4448" s="82" t="s">
        <v>2554</v>
      </c>
      <c r="E4448" s="82" t="s">
        <v>7138</v>
      </c>
    </row>
    <row r="4449" spans="1:5" ht="13.5" customHeight="1">
      <c r="A4449" s="82" t="s">
        <v>4995</v>
      </c>
      <c r="B4449" s="90" t="s">
        <v>7091</v>
      </c>
      <c r="C4449" s="90" t="s">
        <v>7134</v>
      </c>
      <c r="D4449" s="82" t="s">
        <v>2583</v>
      </c>
      <c r="E4449" s="82" t="s">
        <v>7139</v>
      </c>
    </row>
    <row r="4450" spans="1:5" ht="13.5" customHeight="1">
      <c r="A4450" s="82" t="s">
        <v>4995</v>
      </c>
      <c r="B4450" s="90" t="s">
        <v>7091</v>
      </c>
      <c r="C4450" s="90" t="s">
        <v>7134</v>
      </c>
      <c r="D4450" s="82" t="s">
        <v>3858</v>
      </c>
      <c r="E4450" s="82" t="s">
        <v>7140</v>
      </c>
    </row>
    <row r="4451" spans="1:5" ht="13.5" customHeight="1">
      <c r="A4451" s="82" t="s">
        <v>4995</v>
      </c>
      <c r="B4451" s="90" t="s">
        <v>7091</v>
      </c>
      <c r="C4451" s="90" t="s">
        <v>7134</v>
      </c>
      <c r="D4451" s="82" t="s">
        <v>2564</v>
      </c>
      <c r="E4451" s="82" t="s">
        <v>7141</v>
      </c>
    </row>
    <row r="4452" spans="1:5" ht="13.5" customHeight="1">
      <c r="A4452" s="82" t="s">
        <v>4995</v>
      </c>
      <c r="B4452" s="90" t="s">
        <v>7091</v>
      </c>
      <c r="C4452" s="90" t="s">
        <v>7134</v>
      </c>
      <c r="D4452" s="82" t="s">
        <v>2560</v>
      </c>
      <c r="E4452" s="82" t="s">
        <v>7142</v>
      </c>
    </row>
    <row r="4453" spans="1:5" ht="13.5" customHeight="1">
      <c r="A4453" s="82" t="s">
        <v>4995</v>
      </c>
      <c r="B4453" s="90" t="s">
        <v>7091</v>
      </c>
      <c r="C4453" s="90" t="s">
        <v>7134</v>
      </c>
      <c r="D4453" s="82" t="s">
        <v>2562</v>
      </c>
      <c r="E4453" s="82" t="s">
        <v>7143</v>
      </c>
    </row>
    <row r="4454" spans="1:5" ht="13.5" customHeight="1">
      <c r="A4454" s="82" t="s">
        <v>4995</v>
      </c>
      <c r="B4454" s="90" t="s">
        <v>7091</v>
      </c>
      <c r="C4454" s="90" t="s">
        <v>7134</v>
      </c>
      <c r="D4454" s="82" t="s">
        <v>2566</v>
      </c>
      <c r="E4454" s="82" t="s">
        <v>7144</v>
      </c>
    </row>
    <row r="4455" spans="1:5" ht="13.5" customHeight="1">
      <c r="A4455" s="82" t="s">
        <v>4995</v>
      </c>
      <c r="B4455" s="90" t="s">
        <v>7091</v>
      </c>
      <c r="C4455" s="90" t="s">
        <v>7134</v>
      </c>
      <c r="D4455" s="82" t="s">
        <v>2572</v>
      </c>
      <c r="E4455" s="82" t="s">
        <v>7145</v>
      </c>
    </row>
    <row r="4456" spans="1:5" ht="13.5" customHeight="1">
      <c r="A4456" s="82" t="s">
        <v>4995</v>
      </c>
      <c r="B4456" s="90" t="s">
        <v>7091</v>
      </c>
      <c r="C4456" s="90" t="s">
        <v>7134</v>
      </c>
      <c r="D4456" s="82" t="s">
        <v>2574</v>
      </c>
      <c r="E4456" s="82" t="s">
        <v>7146</v>
      </c>
    </row>
    <row r="4457" spans="1:5" ht="13.5" customHeight="1">
      <c r="A4457" s="82" t="s">
        <v>4995</v>
      </c>
      <c r="B4457" s="90" t="s">
        <v>7091</v>
      </c>
      <c r="C4457" s="90" t="s">
        <v>7134</v>
      </c>
      <c r="D4457" s="82" t="s">
        <v>2568</v>
      </c>
      <c r="E4457" s="82" t="s">
        <v>7147</v>
      </c>
    </row>
    <row r="4458" spans="1:5" ht="13.5" customHeight="1">
      <c r="A4458" s="82" t="s">
        <v>4995</v>
      </c>
      <c r="B4458" s="90" t="s">
        <v>7091</v>
      </c>
      <c r="C4458" s="90" t="s">
        <v>7134</v>
      </c>
      <c r="D4458" s="82" t="s">
        <v>2570</v>
      </c>
      <c r="E4458" s="82" t="s">
        <v>7148</v>
      </c>
    </row>
    <row r="4459" spans="1:5" ht="13.5" customHeight="1">
      <c r="A4459" s="82" t="s">
        <v>4995</v>
      </c>
      <c r="B4459" s="90" t="s">
        <v>7091</v>
      </c>
      <c r="C4459" s="90" t="s">
        <v>7134</v>
      </c>
      <c r="D4459" s="82" t="s">
        <v>2581</v>
      </c>
      <c r="E4459" s="82" t="s">
        <v>7149</v>
      </c>
    </row>
    <row r="4460" spans="1:5" ht="13.5" customHeight="1">
      <c r="A4460" s="82" t="s">
        <v>4995</v>
      </c>
      <c r="B4460" s="90" t="s">
        <v>7091</v>
      </c>
      <c r="C4460" s="90" t="s">
        <v>7134</v>
      </c>
      <c r="D4460" s="82" t="s">
        <v>2576</v>
      </c>
      <c r="E4460" s="82" t="s">
        <v>7150</v>
      </c>
    </row>
    <row r="4461" spans="1:5" ht="13.5" customHeight="1">
      <c r="A4461" s="82" t="s">
        <v>4995</v>
      </c>
      <c r="B4461" s="90" t="s">
        <v>7091</v>
      </c>
      <c r="C4461" s="90" t="s">
        <v>7134</v>
      </c>
      <c r="D4461" s="82" t="s">
        <v>635</v>
      </c>
      <c r="E4461" s="82" t="s">
        <v>7151</v>
      </c>
    </row>
    <row r="4462" spans="1:5" ht="13.5" customHeight="1">
      <c r="A4462" s="82" t="s">
        <v>4995</v>
      </c>
      <c r="B4462" s="90" t="s">
        <v>7091</v>
      </c>
      <c r="C4462" s="90" t="s">
        <v>7134</v>
      </c>
      <c r="D4462" s="82" t="s">
        <v>2579</v>
      </c>
      <c r="E4462" s="82" t="s">
        <v>7152</v>
      </c>
    </row>
    <row r="4463" spans="1:5" ht="13.5" customHeight="1">
      <c r="A4463" s="82" t="s">
        <v>4995</v>
      </c>
      <c r="B4463" s="90" t="s">
        <v>7091</v>
      </c>
      <c r="C4463" s="90" t="s">
        <v>7134</v>
      </c>
      <c r="D4463" s="82" t="s">
        <v>3872</v>
      </c>
      <c r="E4463" s="82" t="s">
        <v>7153</v>
      </c>
    </row>
    <row r="4464" spans="1:5" ht="13.5" customHeight="1">
      <c r="A4464" s="82" t="s">
        <v>4995</v>
      </c>
      <c r="B4464" s="90" t="s">
        <v>7091</v>
      </c>
      <c r="C4464" s="90" t="s">
        <v>7134</v>
      </c>
      <c r="D4464" s="82" t="s">
        <v>2585</v>
      </c>
      <c r="E4464" s="82" t="s">
        <v>7154</v>
      </c>
    </row>
    <row r="4465" spans="1:5" ht="13.5" customHeight="1">
      <c r="A4465" s="82" t="s">
        <v>4995</v>
      </c>
      <c r="B4465" s="90" t="s">
        <v>7091</v>
      </c>
      <c r="C4465" s="82" t="s">
        <v>7155</v>
      </c>
      <c r="D4465" s="82" t="s">
        <v>2548</v>
      </c>
      <c r="E4465" s="82" t="s">
        <v>7156</v>
      </c>
    </row>
    <row r="4466" spans="1:5" ht="13.5" customHeight="1">
      <c r="A4466" s="82" t="s">
        <v>4995</v>
      </c>
      <c r="B4466" s="90" t="s">
        <v>7091</v>
      </c>
      <c r="C4466" s="82" t="s">
        <v>7155</v>
      </c>
      <c r="D4466" s="82" t="s">
        <v>2550</v>
      </c>
      <c r="E4466" s="82" t="s">
        <v>7157</v>
      </c>
    </row>
    <row r="4467" spans="1:5" ht="13.5" customHeight="1">
      <c r="A4467" s="82" t="s">
        <v>4995</v>
      </c>
      <c r="B4467" s="90" t="s">
        <v>7091</v>
      </c>
      <c r="C4467" s="82" t="s">
        <v>7155</v>
      </c>
      <c r="D4467" s="82" t="s">
        <v>2552</v>
      </c>
      <c r="E4467" s="82" t="s">
        <v>7158</v>
      </c>
    </row>
    <row r="4468" spans="1:5" ht="13.5" customHeight="1">
      <c r="A4468" s="82" t="s">
        <v>4995</v>
      </c>
      <c r="B4468" s="90" t="s">
        <v>7159</v>
      </c>
      <c r="C4468" s="82" t="s">
        <v>7160</v>
      </c>
      <c r="D4468" s="82" t="s">
        <v>4045</v>
      </c>
      <c r="E4468" s="82" t="s">
        <v>7161</v>
      </c>
    </row>
    <row r="4469" spans="1:5" ht="13.5" customHeight="1">
      <c r="A4469" s="82" t="s">
        <v>4995</v>
      </c>
      <c r="B4469" s="90" t="s">
        <v>7091</v>
      </c>
      <c r="C4469" s="82" t="s">
        <v>7155</v>
      </c>
      <c r="D4469" s="82" t="s">
        <v>2583</v>
      </c>
      <c r="E4469" s="82" t="s">
        <v>7162</v>
      </c>
    </row>
    <row r="4470" spans="1:5" ht="13.5" customHeight="1">
      <c r="A4470" s="82" t="s">
        <v>4995</v>
      </c>
      <c r="B4470" s="90" t="s">
        <v>7091</v>
      </c>
      <c r="C4470" s="82" t="s">
        <v>7155</v>
      </c>
      <c r="D4470" s="82" t="s">
        <v>3858</v>
      </c>
      <c r="E4470" s="82" t="s">
        <v>7163</v>
      </c>
    </row>
    <row r="4471" spans="1:5" ht="13.5" customHeight="1">
      <c r="A4471" s="82" t="s">
        <v>4995</v>
      </c>
      <c r="B4471" s="90" t="s">
        <v>7091</v>
      </c>
      <c r="C4471" s="82" t="s">
        <v>7155</v>
      </c>
      <c r="D4471" s="82" t="s">
        <v>2564</v>
      </c>
      <c r="E4471" s="82" t="s">
        <v>7164</v>
      </c>
    </row>
    <row r="4472" spans="1:5" ht="13.5" customHeight="1">
      <c r="A4472" s="82" t="s">
        <v>4995</v>
      </c>
      <c r="B4472" s="90" t="s">
        <v>7091</v>
      </c>
      <c r="C4472" s="82" t="s">
        <v>7155</v>
      </c>
      <c r="D4472" s="82" t="s">
        <v>2560</v>
      </c>
      <c r="E4472" s="82" t="s">
        <v>7165</v>
      </c>
    </row>
    <row r="4473" spans="1:5" ht="13.5" customHeight="1">
      <c r="A4473" s="82" t="s">
        <v>4995</v>
      </c>
      <c r="B4473" s="90" t="s">
        <v>7091</v>
      </c>
      <c r="C4473" s="82" t="s">
        <v>7155</v>
      </c>
      <c r="D4473" s="82" t="s">
        <v>2562</v>
      </c>
      <c r="E4473" s="82" t="s">
        <v>7166</v>
      </c>
    </row>
    <row r="4474" spans="1:5" ht="13.5" customHeight="1">
      <c r="A4474" s="82" t="s">
        <v>4995</v>
      </c>
      <c r="B4474" s="90" t="s">
        <v>7091</v>
      </c>
      <c r="C4474" s="82" t="s">
        <v>7155</v>
      </c>
      <c r="D4474" s="82" t="s">
        <v>2566</v>
      </c>
      <c r="E4474" s="82" t="s">
        <v>7167</v>
      </c>
    </row>
    <row r="4475" spans="1:5" ht="13.5" customHeight="1">
      <c r="A4475" s="82" t="s">
        <v>4995</v>
      </c>
      <c r="B4475" s="90" t="s">
        <v>7091</v>
      </c>
      <c r="C4475" s="82" t="s">
        <v>7155</v>
      </c>
      <c r="D4475" s="82" t="s">
        <v>2572</v>
      </c>
      <c r="E4475" s="82" t="s">
        <v>7168</v>
      </c>
    </row>
    <row r="4476" spans="1:5" ht="13.5" customHeight="1">
      <c r="A4476" s="82" t="s">
        <v>4995</v>
      </c>
      <c r="B4476" s="90" t="s">
        <v>7091</v>
      </c>
      <c r="C4476" s="82" t="s">
        <v>7155</v>
      </c>
      <c r="D4476" s="82" t="s">
        <v>2574</v>
      </c>
      <c r="E4476" s="82" t="s">
        <v>7169</v>
      </c>
    </row>
    <row r="4477" spans="1:5" ht="13.5" customHeight="1">
      <c r="A4477" s="82" t="s">
        <v>4995</v>
      </c>
      <c r="B4477" s="90" t="s">
        <v>7091</v>
      </c>
      <c r="C4477" s="82" t="s">
        <v>7155</v>
      </c>
      <c r="D4477" s="82" t="s">
        <v>2568</v>
      </c>
      <c r="E4477" s="82" t="s">
        <v>7170</v>
      </c>
    </row>
    <row r="4478" spans="1:5" ht="13.5" customHeight="1">
      <c r="A4478" s="82" t="s">
        <v>4995</v>
      </c>
      <c r="B4478" s="90" t="s">
        <v>7091</v>
      </c>
      <c r="C4478" s="82" t="s">
        <v>7155</v>
      </c>
      <c r="D4478" s="82" t="s">
        <v>2570</v>
      </c>
      <c r="E4478" s="82" t="s">
        <v>7171</v>
      </c>
    </row>
    <row r="4479" spans="1:5" ht="13.5" customHeight="1">
      <c r="A4479" s="82" t="s">
        <v>4995</v>
      </c>
      <c r="B4479" s="90" t="s">
        <v>7091</v>
      </c>
      <c r="C4479" s="82" t="s">
        <v>7155</v>
      </c>
      <c r="D4479" s="82" t="s">
        <v>2581</v>
      </c>
      <c r="E4479" s="82" t="s">
        <v>7172</v>
      </c>
    </row>
    <row r="4480" spans="1:5" ht="13.5" customHeight="1">
      <c r="A4480" s="82" t="s">
        <v>4995</v>
      </c>
      <c r="B4480" s="90" t="s">
        <v>7159</v>
      </c>
      <c r="C4480" s="82" t="s">
        <v>7155</v>
      </c>
      <c r="D4480" s="82" t="s">
        <v>2576</v>
      </c>
      <c r="E4480" s="82" t="s">
        <v>7173</v>
      </c>
    </row>
    <row r="4481" spans="1:5" ht="13.5" customHeight="1">
      <c r="A4481" s="82" t="s">
        <v>4995</v>
      </c>
      <c r="B4481" s="90" t="s">
        <v>7091</v>
      </c>
      <c r="C4481" s="82" t="s">
        <v>7155</v>
      </c>
      <c r="D4481" s="82" t="s">
        <v>635</v>
      </c>
      <c r="E4481" s="82" t="s">
        <v>7174</v>
      </c>
    </row>
    <row r="4482" spans="1:5" ht="13.5" customHeight="1">
      <c r="A4482" s="82" t="s">
        <v>4995</v>
      </c>
      <c r="B4482" s="90" t="s">
        <v>7091</v>
      </c>
      <c r="C4482" s="82" t="s">
        <v>7155</v>
      </c>
      <c r="D4482" s="82" t="s">
        <v>2579</v>
      </c>
      <c r="E4482" s="82" t="s">
        <v>7175</v>
      </c>
    </row>
    <row r="4483" spans="1:5" ht="13.5" customHeight="1">
      <c r="A4483" s="82" t="s">
        <v>4995</v>
      </c>
      <c r="B4483" s="90" t="s">
        <v>7091</v>
      </c>
      <c r="C4483" s="82" t="s">
        <v>7155</v>
      </c>
      <c r="D4483" s="82" t="s">
        <v>3872</v>
      </c>
      <c r="E4483" s="82" t="s">
        <v>7176</v>
      </c>
    </row>
    <row r="4484" spans="1:5" ht="13.5" customHeight="1">
      <c r="A4484" s="82" t="s">
        <v>4995</v>
      </c>
      <c r="B4484" s="90" t="s">
        <v>7091</v>
      </c>
      <c r="C4484" s="82" t="s">
        <v>7155</v>
      </c>
      <c r="D4484" s="82" t="s">
        <v>2585</v>
      </c>
      <c r="E4484" s="82" t="s">
        <v>7177</v>
      </c>
    </row>
    <row r="4485" spans="1:5" ht="13.5" customHeight="1">
      <c r="A4485" s="82" t="s">
        <v>4995</v>
      </c>
      <c r="B4485" s="90" t="s">
        <v>7091</v>
      </c>
      <c r="C4485" s="82" t="s">
        <v>7155</v>
      </c>
      <c r="D4485" s="82" t="s">
        <v>635</v>
      </c>
      <c r="E4485" s="82" t="s">
        <v>7174</v>
      </c>
    </row>
    <row r="4486" spans="1:5" s="96" customFormat="1" ht="13.5" customHeight="1">
      <c r="A4486" s="82" t="s">
        <v>2545</v>
      </c>
      <c r="B4486" s="95" t="s">
        <v>7178</v>
      </c>
      <c r="C4486" s="95" t="s">
        <v>2666</v>
      </c>
      <c r="D4486" s="82" t="s">
        <v>3959</v>
      </c>
      <c r="E4486" s="82" t="s">
        <v>7179</v>
      </c>
    </row>
    <row r="4487" spans="1:5" s="96" customFormat="1" ht="13.5" customHeight="1">
      <c r="A4487" s="82" t="s">
        <v>2545</v>
      </c>
      <c r="B4487" s="95" t="s">
        <v>7180</v>
      </c>
      <c r="C4487" s="95" t="s">
        <v>2666</v>
      </c>
      <c r="D4487" s="82" t="s">
        <v>607</v>
      </c>
      <c r="E4487" s="82" t="s">
        <v>7181</v>
      </c>
    </row>
    <row r="4488" spans="1:5" s="96" customFormat="1" ht="13.5" customHeight="1">
      <c r="A4488" s="82" t="s">
        <v>2545</v>
      </c>
      <c r="B4488" s="95" t="s">
        <v>7180</v>
      </c>
      <c r="C4488" s="95" t="s">
        <v>2666</v>
      </c>
      <c r="D4488" s="82" t="s">
        <v>7182</v>
      </c>
      <c r="E4488" s="82" t="s">
        <v>7183</v>
      </c>
    </row>
    <row r="4489" spans="1:5" s="96" customFormat="1" ht="13.5" customHeight="1">
      <c r="A4489" s="82" t="s">
        <v>2545</v>
      </c>
      <c r="B4489" s="95" t="s">
        <v>7180</v>
      </c>
      <c r="C4489" s="95" t="s">
        <v>2666</v>
      </c>
      <c r="D4489" s="82" t="s">
        <v>4045</v>
      </c>
      <c r="E4489" s="82" t="s">
        <v>7184</v>
      </c>
    </row>
    <row r="4490" spans="1:5" s="96" customFormat="1" ht="13.5" customHeight="1">
      <c r="A4490" s="82" t="s">
        <v>2545</v>
      </c>
      <c r="B4490" s="95" t="s">
        <v>7180</v>
      </c>
      <c r="C4490" s="95" t="s">
        <v>2666</v>
      </c>
      <c r="D4490" s="82" t="s">
        <v>4240</v>
      </c>
      <c r="E4490" s="82" t="s">
        <v>7185</v>
      </c>
    </row>
    <row r="4491" spans="1:5" s="96" customFormat="1" ht="13.5" customHeight="1">
      <c r="A4491" s="82" t="s">
        <v>2545</v>
      </c>
      <c r="B4491" s="95" t="s">
        <v>7180</v>
      </c>
      <c r="C4491" s="95" t="s">
        <v>2666</v>
      </c>
      <c r="D4491" s="82" t="s">
        <v>3965</v>
      </c>
      <c r="E4491" s="82" t="s">
        <v>7186</v>
      </c>
    </row>
    <row r="4492" spans="1:5" s="96" customFormat="1" ht="13.5" customHeight="1">
      <c r="A4492" s="82" t="s">
        <v>2545</v>
      </c>
      <c r="B4492" s="95" t="s">
        <v>7180</v>
      </c>
      <c r="C4492" s="95" t="s">
        <v>2666</v>
      </c>
      <c r="D4492" s="82" t="s">
        <v>7187</v>
      </c>
      <c r="E4492" s="82" t="s">
        <v>7188</v>
      </c>
    </row>
    <row r="4493" spans="1:5" s="96" customFormat="1" ht="13.5" customHeight="1">
      <c r="A4493" s="82" t="s">
        <v>2545</v>
      </c>
      <c r="B4493" s="95" t="s">
        <v>7180</v>
      </c>
      <c r="C4493" s="95" t="s">
        <v>2666</v>
      </c>
      <c r="D4493" s="82" t="s">
        <v>7189</v>
      </c>
      <c r="E4493" s="82" t="s">
        <v>7190</v>
      </c>
    </row>
    <row r="4494" spans="1:5" s="96" customFormat="1" ht="13.5" customHeight="1">
      <c r="A4494" s="82" t="s">
        <v>2545</v>
      </c>
      <c r="B4494" s="95" t="s">
        <v>7180</v>
      </c>
      <c r="C4494" s="95" t="s">
        <v>2666</v>
      </c>
      <c r="D4494" s="82" t="s">
        <v>7191</v>
      </c>
      <c r="E4494" s="82" t="s">
        <v>7192</v>
      </c>
    </row>
    <row r="4495" spans="1:5" s="96" customFormat="1" ht="13.5" customHeight="1">
      <c r="A4495" s="82" t="s">
        <v>2545</v>
      </c>
      <c r="B4495" s="95" t="s">
        <v>7180</v>
      </c>
      <c r="C4495" s="95" t="s">
        <v>2666</v>
      </c>
      <c r="D4495" s="82" t="s">
        <v>7193</v>
      </c>
      <c r="E4495" s="82" t="s">
        <v>7194</v>
      </c>
    </row>
    <row r="4496" spans="1:5" s="96" customFormat="1" ht="13.5" customHeight="1">
      <c r="A4496" s="82" t="s">
        <v>2545</v>
      </c>
      <c r="B4496" s="95" t="s">
        <v>7180</v>
      </c>
      <c r="C4496" s="95" t="s">
        <v>2666</v>
      </c>
      <c r="D4496" s="82" t="s">
        <v>7195</v>
      </c>
      <c r="E4496" s="82" t="s">
        <v>7196</v>
      </c>
    </row>
    <row r="4497" spans="1:5" s="96" customFormat="1" ht="13.5" customHeight="1">
      <c r="A4497" s="82" t="s">
        <v>2545</v>
      </c>
      <c r="B4497" s="95" t="s">
        <v>7180</v>
      </c>
      <c r="C4497" s="95" t="s">
        <v>2666</v>
      </c>
      <c r="D4497" s="82" t="s">
        <v>7197</v>
      </c>
      <c r="E4497" s="82" t="s">
        <v>7198</v>
      </c>
    </row>
    <row r="4498" spans="1:5" s="96" customFormat="1" ht="13.5" customHeight="1">
      <c r="A4498" s="82" t="s">
        <v>2545</v>
      </c>
      <c r="B4498" s="95" t="s">
        <v>7180</v>
      </c>
      <c r="C4498" s="95" t="s">
        <v>2666</v>
      </c>
      <c r="D4498" s="82" t="s">
        <v>7199</v>
      </c>
      <c r="E4498" s="82" t="s">
        <v>7200</v>
      </c>
    </row>
    <row r="4499" spans="1:5" s="96" customFormat="1" ht="13.5" customHeight="1">
      <c r="A4499" s="82" t="s">
        <v>2545</v>
      </c>
      <c r="B4499" s="95" t="s">
        <v>7180</v>
      </c>
      <c r="C4499" s="95" t="s">
        <v>2666</v>
      </c>
      <c r="D4499" s="82" t="s">
        <v>7201</v>
      </c>
      <c r="E4499" s="82" t="s">
        <v>7202</v>
      </c>
    </row>
    <row r="4500" spans="1:5" s="96" customFormat="1" ht="13.5" customHeight="1">
      <c r="A4500" s="82" t="s">
        <v>2545</v>
      </c>
      <c r="B4500" s="95" t="s">
        <v>7180</v>
      </c>
      <c r="C4500" s="95" t="s">
        <v>2666</v>
      </c>
      <c r="D4500" s="82" t="s">
        <v>2672</v>
      </c>
      <c r="E4500" s="82" t="s">
        <v>7203</v>
      </c>
    </row>
    <row r="4501" spans="1:5" s="96" customFormat="1" ht="13.5" customHeight="1">
      <c r="A4501" s="82" t="s">
        <v>2545</v>
      </c>
      <c r="B4501" s="95" t="s">
        <v>7180</v>
      </c>
      <c r="C4501" s="95" t="s">
        <v>2666</v>
      </c>
      <c r="D4501" s="82" t="s">
        <v>2667</v>
      </c>
      <c r="E4501" s="82" t="s">
        <v>7204</v>
      </c>
    </row>
    <row r="4502" spans="1:5" s="96" customFormat="1" ht="13.5" customHeight="1">
      <c r="A4502" s="82" t="s">
        <v>2545</v>
      </c>
      <c r="B4502" s="95" t="s">
        <v>7180</v>
      </c>
      <c r="C4502" s="95" t="s">
        <v>2666</v>
      </c>
      <c r="D4502" s="82" t="s">
        <v>635</v>
      </c>
      <c r="E4502" s="82" t="s">
        <v>7205</v>
      </c>
    </row>
    <row r="4503" spans="1:5" s="96" customFormat="1" ht="13.5" customHeight="1">
      <c r="A4503" s="82" t="s">
        <v>2545</v>
      </c>
      <c r="B4503" s="95" t="s">
        <v>7180</v>
      </c>
      <c r="C4503" s="95" t="s">
        <v>2666</v>
      </c>
      <c r="D4503" s="82" t="s">
        <v>2670</v>
      </c>
      <c r="E4503" s="82" t="s">
        <v>7206</v>
      </c>
    </row>
    <row r="4504" spans="1:5" s="96" customFormat="1" ht="13.5" customHeight="1">
      <c r="A4504" s="82" t="s">
        <v>2545</v>
      </c>
      <c r="B4504" s="95" t="s">
        <v>7180</v>
      </c>
      <c r="C4504" s="95" t="s">
        <v>2666</v>
      </c>
      <c r="D4504" s="82" t="s">
        <v>7207</v>
      </c>
      <c r="E4504" s="82" t="s">
        <v>7208</v>
      </c>
    </row>
    <row r="4505" spans="1:5" s="96" customFormat="1" ht="13.5" customHeight="1">
      <c r="A4505" s="82" t="s">
        <v>2545</v>
      </c>
      <c r="B4505" s="95" t="s">
        <v>7180</v>
      </c>
      <c r="C4505" s="95" t="s">
        <v>2666</v>
      </c>
      <c r="D4505" s="82" t="s">
        <v>7209</v>
      </c>
      <c r="E4505" s="82" t="s">
        <v>7210</v>
      </c>
    </row>
    <row r="4506" spans="1:5" s="96" customFormat="1" ht="13.5" customHeight="1">
      <c r="A4506" s="82" t="s">
        <v>2545</v>
      </c>
      <c r="B4506" s="95" t="s">
        <v>7178</v>
      </c>
      <c r="C4506" s="97" t="s">
        <v>2666</v>
      </c>
      <c r="D4506" s="82" t="s">
        <v>3959</v>
      </c>
      <c r="E4506" s="82" t="s">
        <v>7211</v>
      </c>
    </row>
    <row r="4507" spans="1:5" s="96" customFormat="1" ht="13.5" customHeight="1">
      <c r="A4507" s="82" t="s">
        <v>2545</v>
      </c>
      <c r="B4507" s="95" t="s">
        <v>7178</v>
      </c>
      <c r="C4507" s="97" t="s">
        <v>2666</v>
      </c>
      <c r="D4507" s="82" t="s">
        <v>607</v>
      </c>
      <c r="E4507" s="82" t="s">
        <v>7212</v>
      </c>
    </row>
    <row r="4508" spans="1:5" s="96" customFormat="1" ht="13.5" customHeight="1">
      <c r="A4508" s="82" t="s">
        <v>2545</v>
      </c>
      <c r="B4508" s="95" t="s">
        <v>7178</v>
      </c>
      <c r="C4508" s="97" t="s">
        <v>2666</v>
      </c>
      <c r="D4508" s="82" t="s">
        <v>7182</v>
      </c>
      <c r="E4508" s="82" t="s">
        <v>7213</v>
      </c>
    </row>
    <row r="4509" spans="1:5" s="96" customFormat="1" ht="13.5" customHeight="1">
      <c r="A4509" s="82" t="s">
        <v>2545</v>
      </c>
      <c r="B4509" s="95" t="s">
        <v>7178</v>
      </c>
      <c r="C4509" s="97" t="s">
        <v>2666</v>
      </c>
      <c r="D4509" s="82" t="s">
        <v>4045</v>
      </c>
      <c r="E4509" s="82" t="s">
        <v>7214</v>
      </c>
    </row>
    <row r="4510" spans="1:5" s="96" customFormat="1" ht="13.5" customHeight="1">
      <c r="A4510" s="82" t="s">
        <v>2545</v>
      </c>
      <c r="B4510" s="95" t="s">
        <v>7178</v>
      </c>
      <c r="C4510" s="97" t="s">
        <v>2666</v>
      </c>
      <c r="D4510" s="82" t="s">
        <v>4240</v>
      </c>
      <c r="E4510" s="82" t="s">
        <v>7215</v>
      </c>
    </row>
    <row r="4511" spans="1:5" s="96" customFormat="1" ht="13.5" customHeight="1">
      <c r="A4511" s="82" t="s">
        <v>2545</v>
      </c>
      <c r="B4511" s="95" t="s">
        <v>7178</v>
      </c>
      <c r="C4511" s="97" t="s">
        <v>2666</v>
      </c>
      <c r="D4511" s="82" t="s">
        <v>3965</v>
      </c>
      <c r="E4511" s="82" t="s">
        <v>7216</v>
      </c>
    </row>
    <row r="4512" spans="1:5" s="96" customFormat="1" ht="13.5" customHeight="1">
      <c r="A4512" s="82" t="s">
        <v>2545</v>
      </c>
      <c r="B4512" s="95" t="s">
        <v>7178</v>
      </c>
      <c r="C4512" s="97" t="s">
        <v>2666</v>
      </c>
      <c r="D4512" s="82" t="s">
        <v>7187</v>
      </c>
      <c r="E4512" s="82" t="s">
        <v>7217</v>
      </c>
    </row>
    <row r="4513" spans="1:5" s="96" customFormat="1" ht="13.5" customHeight="1">
      <c r="A4513" s="82" t="s">
        <v>2545</v>
      </c>
      <c r="B4513" s="95" t="s">
        <v>7178</v>
      </c>
      <c r="C4513" s="97" t="s">
        <v>2666</v>
      </c>
      <c r="D4513" s="82" t="s">
        <v>7189</v>
      </c>
      <c r="E4513" s="82" t="s">
        <v>7218</v>
      </c>
    </row>
    <row r="4514" spans="1:5" s="96" customFormat="1" ht="13.5" customHeight="1">
      <c r="A4514" s="82" t="s">
        <v>2545</v>
      </c>
      <c r="B4514" s="95" t="s">
        <v>7178</v>
      </c>
      <c r="C4514" s="97" t="s">
        <v>2666</v>
      </c>
      <c r="D4514" s="82" t="s">
        <v>7191</v>
      </c>
      <c r="E4514" s="82" t="s">
        <v>7219</v>
      </c>
    </row>
    <row r="4515" spans="1:5" s="96" customFormat="1" ht="13.5" customHeight="1">
      <c r="A4515" s="82" t="s">
        <v>2545</v>
      </c>
      <c r="B4515" s="95" t="s">
        <v>7178</v>
      </c>
      <c r="C4515" s="97" t="s">
        <v>2666</v>
      </c>
      <c r="D4515" s="82" t="s">
        <v>7193</v>
      </c>
      <c r="E4515" s="82" t="s">
        <v>7220</v>
      </c>
    </row>
    <row r="4516" spans="1:5" s="96" customFormat="1" ht="13.5" customHeight="1">
      <c r="A4516" s="82" t="s">
        <v>2545</v>
      </c>
      <c r="B4516" s="95" t="s">
        <v>7178</v>
      </c>
      <c r="C4516" s="97" t="s">
        <v>2666</v>
      </c>
      <c r="D4516" s="82" t="s">
        <v>7195</v>
      </c>
      <c r="E4516" s="82" t="s">
        <v>7221</v>
      </c>
    </row>
    <row r="4517" spans="1:5" s="96" customFormat="1" ht="13.5" customHeight="1">
      <c r="A4517" s="82" t="s">
        <v>2545</v>
      </c>
      <c r="B4517" s="95" t="s">
        <v>7178</v>
      </c>
      <c r="C4517" s="97" t="s">
        <v>2666</v>
      </c>
      <c r="D4517" s="82" t="s">
        <v>7197</v>
      </c>
      <c r="E4517" s="82" t="s">
        <v>7222</v>
      </c>
    </row>
    <row r="4518" spans="1:5" s="96" customFormat="1" ht="13.5" customHeight="1">
      <c r="A4518" s="82" t="s">
        <v>2545</v>
      </c>
      <c r="B4518" s="95" t="s">
        <v>7178</v>
      </c>
      <c r="C4518" s="97" t="s">
        <v>2666</v>
      </c>
      <c r="D4518" s="82" t="s">
        <v>7199</v>
      </c>
      <c r="E4518" s="82" t="s">
        <v>7223</v>
      </c>
    </row>
    <row r="4519" spans="1:5" s="96" customFormat="1" ht="13.5" customHeight="1">
      <c r="A4519" s="82" t="s">
        <v>2545</v>
      </c>
      <c r="B4519" s="95" t="s">
        <v>7178</v>
      </c>
      <c r="C4519" s="97" t="s">
        <v>2666</v>
      </c>
      <c r="D4519" s="82" t="s">
        <v>7201</v>
      </c>
      <c r="E4519" s="82" t="s">
        <v>7224</v>
      </c>
    </row>
    <row r="4520" spans="1:5" s="96" customFormat="1" ht="13.5" customHeight="1">
      <c r="A4520" s="82" t="s">
        <v>2545</v>
      </c>
      <c r="B4520" s="95" t="s">
        <v>7178</v>
      </c>
      <c r="C4520" s="97" t="s">
        <v>2666</v>
      </c>
      <c r="D4520" s="82" t="s">
        <v>2672</v>
      </c>
      <c r="E4520" s="82" t="s">
        <v>7225</v>
      </c>
    </row>
    <row r="4521" spans="1:5" s="96" customFormat="1" ht="13.5" customHeight="1">
      <c r="A4521" s="82" t="s">
        <v>2545</v>
      </c>
      <c r="B4521" s="95" t="s">
        <v>7178</v>
      </c>
      <c r="C4521" s="97" t="s">
        <v>2666</v>
      </c>
      <c r="D4521" s="82" t="s">
        <v>2667</v>
      </c>
      <c r="E4521" s="82" t="s">
        <v>7226</v>
      </c>
    </row>
    <row r="4522" spans="1:5" s="96" customFormat="1" ht="13.5" customHeight="1">
      <c r="A4522" s="82" t="s">
        <v>2545</v>
      </c>
      <c r="B4522" s="95" t="s">
        <v>7178</v>
      </c>
      <c r="C4522" s="97" t="s">
        <v>2666</v>
      </c>
      <c r="D4522" s="82" t="s">
        <v>635</v>
      </c>
      <c r="E4522" s="82" t="s">
        <v>7227</v>
      </c>
    </row>
    <row r="4523" spans="1:5" s="96" customFormat="1" ht="13.5" customHeight="1">
      <c r="A4523" s="82" t="s">
        <v>2545</v>
      </c>
      <c r="B4523" s="95" t="s">
        <v>7178</v>
      </c>
      <c r="C4523" s="97" t="s">
        <v>2666</v>
      </c>
      <c r="D4523" s="82" t="s">
        <v>2670</v>
      </c>
      <c r="E4523" s="82" t="s">
        <v>7228</v>
      </c>
    </row>
    <row r="4524" spans="1:5" s="96" customFormat="1" ht="13.5" customHeight="1">
      <c r="A4524" s="82" t="s">
        <v>2545</v>
      </c>
      <c r="B4524" s="95" t="s">
        <v>7178</v>
      </c>
      <c r="C4524" s="97" t="s">
        <v>2666</v>
      </c>
      <c r="D4524" s="82" t="s">
        <v>7207</v>
      </c>
      <c r="E4524" s="82" t="s">
        <v>7229</v>
      </c>
    </row>
    <row r="4525" spans="1:5" s="96" customFormat="1" ht="13.5" customHeight="1">
      <c r="A4525" s="82" t="s">
        <v>2545</v>
      </c>
      <c r="B4525" s="95" t="s">
        <v>7178</v>
      </c>
      <c r="C4525" s="97" t="s">
        <v>2666</v>
      </c>
      <c r="D4525" s="82" t="s">
        <v>7209</v>
      </c>
      <c r="E4525" s="82" t="s">
        <v>7230</v>
      </c>
    </row>
    <row r="4526" spans="1:5" s="96" customFormat="1" ht="13.5" customHeight="1">
      <c r="A4526" s="82" t="s">
        <v>2545</v>
      </c>
      <c r="B4526" s="95" t="s">
        <v>7178</v>
      </c>
      <c r="C4526" s="97" t="s">
        <v>2666</v>
      </c>
      <c r="D4526" s="82" t="s">
        <v>3959</v>
      </c>
      <c r="E4526" s="82" t="s">
        <v>7231</v>
      </c>
    </row>
    <row r="4527" spans="1:5" s="96" customFormat="1" ht="13.5" customHeight="1">
      <c r="A4527" s="82" t="s">
        <v>2545</v>
      </c>
      <c r="B4527" s="95" t="s">
        <v>7178</v>
      </c>
      <c r="C4527" s="97" t="s">
        <v>2666</v>
      </c>
      <c r="D4527" s="82" t="s">
        <v>607</v>
      </c>
      <c r="E4527" s="82" t="s">
        <v>7232</v>
      </c>
    </row>
    <row r="4528" spans="1:5" s="96" customFormat="1" ht="13.5" customHeight="1">
      <c r="A4528" s="82" t="s">
        <v>2545</v>
      </c>
      <c r="B4528" s="95" t="s">
        <v>7178</v>
      </c>
      <c r="C4528" s="97" t="s">
        <v>2666</v>
      </c>
      <c r="D4528" s="82" t="s">
        <v>7182</v>
      </c>
      <c r="E4528" s="82" t="s">
        <v>7233</v>
      </c>
    </row>
    <row r="4529" spans="1:5" s="96" customFormat="1" ht="13.5" customHeight="1">
      <c r="A4529" s="82" t="s">
        <v>2545</v>
      </c>
      <c r="B4529" s="95" t="s">
        <v>7178</v>
      </c>
      <c r="C4529" s="97" t="s">
        <v>2666</v>
      </c>
      <c r="D4529" s="82" t="s">
        <v>4045</v>
      </c>
      <c r="E4529" s="82" t="s">
        <v>7234</v>
      </c>
    </row>
    <row r="4530" spans="1:5" s="96" customFormat="1" ht="13.5" customHeight="1">
      <c r="A4530" s="82" t="s">
        <v>2545</v>
      </c>
      <c r="B4530" s="95" t="s">
        <v>7178</v>
      </c>
      <c r="C4530" s="97" t="s">
        <v>2666</v>
      </c>
      <c r="D4530" s="82" t="s">
        <v>4240</v>
      </c>
      <c r="E4530" s="82" t="s">
        <v>7235</v>
      </c>
    </row>
    <row r="4531" spans="1:5" s="96" customFormat="1" ht="13.5" customHeight="1">
      <c r="A4531" s="82" t="s">
        <v>2545</v>
      </c>
      <c r="B4531" s="95" t="s">
        <v>7178</v>
      </c>
      <c r="C4531" s="97" t="s">
        <v>2666</v>
      </c>
      <c r="D4531" s="82" t="s">
        <v>3965</v>
      </c>
      <c r="E4531" s="82" t="s">
        <v>7236</v>
      </c>
    </row>
    <row r="4532" spans="1:5" s="96" customFormat="1" ht="13.5" customHeight="1">
      <c r="A4532" s="82" t="s">
        <v>2545</v>
      </c>
      <c r="B4532" s="95" t="s">
        <v>7178</v>
      </c>
      <c r="C4532" s="97" t="s">
        <v>2666</v>
      </c>
      <c r="D4532" s="82" t="s">
        <v>7187</v>
      </c>
      <c r="E4532" s="82" t="s">
        <v>7237</v>
      </c>
    </row>
    <row r="4533" spans="1:5" s="96" customFormat="1" ht="13.5" customHeight="1">
      <c r="A4533" s="82" t="s">
        <v>2545</v>
      </c>
      <c r="B4533" s="95" t="s">
        <v>7178</v>
      </c>
      <c r="C4533" s="97" t="s">
        <v>2666</v>
      </c>
      <c r="D4533" s="82" t="s">
        <v>7189</v>
      </c>
      <c r="E4533" s="82" t="s">
        <v>7238</v>
      </c>
    </row>
    <row r="4534" spans="1:5" s="96" customFormat="1" ht="13.5" customHeight="1">
      <c r="A4534" s="82" t="s">
        <v>2545</v>
      </c>
      <c r="B4534" s="95" t="s">
        <v>7178</v>
      </c>
      <c r="C4534" s="97" t="s">
        <v>2666</v>
      </c>
      <c r="D4534" s="82" t="s">
        <v>7191</v>
      </c>
      <c r="E4534" s="82" t="s">
        <v>7239</v>
      </c>
    </row>
    <row r="4535" spans="1:5" s="96" customFormat="1" ht="13.5" customHeight="1">
      <c r="A4535" s="82" t="s">
        <v>2545</v>
      </c>
      <c r="B4535" s="95" t="s">
        <v>7178</v>
      </c>
      <c r="C4535" s="97" t="s">
        <v>2666</v>
      </c>
      <c r="D4535" s="82" t="s">
        <v>7193</v>
      </c>
      <c r="E4535" s="82" t="s">
        <v>7240</v>
      </c>
    </row>
    <row r="4536" spans="1:5" s="96" customFormat="1" ht="13.5" customHeight="1">
      <c r="A4536" s="82" t="s">
        <v>2545</v>
      </c>
      <c r="B4536" s="95" t="s">
        <v>7178</v>
      </c>
      <c r="C4536" s="97" t="s">
        <v>2666</v>
      </c>
      <c r="D4536" s="82" t="s">
        <v>7195</v>
      </c>
      <c r="E4536" s="82" t="s">
        <v>7241</v>
      </c>
    </row>
    <row r="4537" spans="1:5" s="96" customFormat="1" ht="13.5" customHeight="1">
      <c r="A4537" s="82" t="s">
        <v>2545</v>
      </c>
      <c r="B4537" s="95" t="s">
        <v>7178</v>
      </c>
      <c r="C4537" s="97" t="s">
        <v>2666</v>
      </c>
      <c r="D4537" s="82" t="s">
        <v>7197</v>
      </c>
      <c r="E4537" s="82" t="s">
        <v>7242</v>
      </c>
    </row>
    <row r="4538" spans="1:5" s="96" customFormat="1" ht="13.5" customHeight="1">
      <c r="A4538" s="82" t="s">
        <v>2545</v>
      </c>
      <c r="B4538" s="95" t="s">
        <v>7178</v>
      </c>
      <c r="C4538" s="97" t="s">
        <v>2666</v>
      </c>
      <c r="D4538" s="82" t="s">
        <v>7199</v>
      </c>
      <c r="E4538" s="82" t="s">
        <v>7243</v>
      </c>
    </row>
    <row r="4539" spans="1:5" s="96" customFormat="1" ht="13.5" customHeight="1">
      <c r="A4539" s="82" t="s">
        <v>2545</v>
      </c>
      <c r="B4539" s="95" t="s">
        <v>7178</v>
      </c>
      <c r="C4539" s="97" t="s">
        <v>2666</v>
      </c>
      <c r="D4539" s="82" t="s">
        <v>7201</v>
      </c>
      <c r="E4539" s="82" t="s">
        <v>7244</v>
      </c>
    </row>
    <row r="4540" spans="1:5" s="96" customFormat="1" ht="13.5" customHeight="1">
      <c r="A4540" s="82" t="s">
        <v>2545</v>
      </c>
      <c r="B4540" s="95" t="s">
        <v>7178</v>
      </c>
      <c r="C4540" s="97" t="s">
        <v>2666</v>
      </c>
      <c r="D4540" s="82" t="s">
        <v>2672</v>
      </c>
      <c r="E4540" s="82" t="s">
        <v>7245</v>
      </c>
    </row>
    <row r="4541" spans="1:5" s="96" customFormat="1" ht="13.5" customHeight="1">
      <c r="A4541" s="82" t="s">
        <v>2545</v>
      </c>
      <c r="B4541" s="95" t="s">
        <v>7178</v>
      </c>
      <c r="C4541" s="97" t="s">
        <v>2666</v>
      </c>
      <c r="D4541" s="82" t="s">
        <v>2667</v>
      </c>
      <c r="E4541" s="82" t="s">
        <v>7246</v>
      </c>
    </row>
    <row r="4542" spans="1:5" s="96" customFormat="1" ht="13.5" customHeight="1">
      <c r="A4542" s="82" t="s">
        <v>2545</v>
      </c>
      <c r="B4542" s="95" t="s">
        <v>7178</v>
      </c>
      <c r="C4542" s="97" t="s">
        <v>2666</v>
      </c>
      <c r="D4542" s="82" t="s">
        <v>635</v>
      </c>
      <c r="E4542" s="82" t="s">
        <v>7247</v>
      </c>
    </row>
    <row r="4543" spans="1:5" s="96" customFormat="1" ht="13.5" customHeight="1">
      <c r="A4543" s="82" t="s">
        <v>2545</v>
      </c>
      <c r="B4543" s="95" t="s">
        <v>7178</v>
      </c>
      <c r="C4543" s="97" t="s">
        <v>2666</v>
      </c>
      <c r="D4543" s="82" t="s">
        <v>2670</v>
      </c>
      <c r="E4543" s="82" t="s">
        <v>7248</v>
      </c>
    </row>
    <row r="4544" spans="1:5" s="96" customFormat="1" ht="13.5" customHeight="1">
      <c r="A4544" s="82" t="s">
        <v>2545</v>
      </c>
      <c r="B4544" s="95" t="s">
        <v>7178</v>
      </c>
      <c r="C4544" s="97" t="s">
        <v>2666</v>
      </c>
      <c r="D4544" s="82" t="s">
        <v>7207</v>
      </c>
      <c r="E4544" s="82" t="s">
        <v>7249</v>
      </c>
    </row>
    <row r="4545" spans="1:5" s="96" customFormat="1" ht="13.5" customHeight="1">
      <c r="A4545" s="82" t="s">
        <v>2545</v>
      </c>
      <c r="B4545" s="95" t="s">
        <v>7178</v>
      </c>
      <c r="C4545" s="97" t="s">
        <v>2666</v>
      </c>
      <c r="D4545" s="82" t="s">
        <v>7209</v>
      </c>
      <c r="E4545" s="82" t="s">
        <v>7250</v>
      </c>
    </row>
    <row r="4546" spans="1:5" s="96" customFormat="1" ht="13.5" customHeight="1">
      <c r="A4546" s="82" t="s">
        <v>2545</v>
      </c>
      <c r="B4546" s="95" t="s">
        <v>7178</v>
      </c>
      <c r="C4546" s="97" t="s">
        <v>2666</v>
      </c>
      <c r="D4546" s="82" t="s">
        <v>3959</v>
      </c>
      <c r="E4546" s="82" t="s">
        <v>7251</v>
      </c>
    </row>
    <row r="4547" spans="1:5" s="96" customFormat="1" ht="13.5" customHeight="1">
      <c r="A4547" s="82" t="s">
        <v>2545</v>
      </c>
      <c r="B4547" s="95" t="s">
        <v>7178</v>
      </c>
      <c r="C4547" s="97" t="s">
        <v>2666</v>
      </c>
      <c r="D4547" s="82" t="s">
        <v>607</v>
      </c>
      <c r="E4547" s="82" t="s">
        <v>7252</v>
      </c>
    </row>
    <row r="4548" spans="1:5" s="96" customFormat="1" ht="13.5" customHeight="1">
      <c r="A4548" s="82" t="s">
        <v>2545</v>
      </c>
      <c r="B4548" s="95" t="s">
        <v>7178</v>
      </c>
      <c r="C4548" s="97" t="s">
        <v>2666</v>
      </c>
      <c r="D4548" s="82" t="s">
        <v>7182</v>
      </c>
      <c r="E4548" s="82" t="s">
        <v>7253</v>
      </c>
    </row>
    <row r="4549" spans="1:5" s="96" customFormat="1" ht="13.5" customHeight="1">
      <c r="A4549" s="82" t="s">
        <v>2545</v>
      </c>
      <c r="B4549" s="95" t="s">
        <v>7178</v>
      </c>
      <c r="C4549" s="97" t="s">
        <v>2666</v>
      </c>
      <c r="D4549" s="82" t="s">
        <v>4045</v>
      </c>
      <c r="E4549" s="82" t="s">
        <v>7254</v>
      </c>
    </row>
    <row r="4550" spans="1:5" s="96" customFormat="1" ht="13.5" customHeight="1">
      <c r="A4550" s="82" t="s">
        <v>2545</v>
      </c>
      <c r="B4550" s="95" t="s">
        <v>7178</v>
      </c>
      <c r="C4550" s="97" t="s">
        <v>2666</v>
      </c>
      <c r="D4550" s="82" t="s">
        <v>4240</v>
      </c>
      <c r="E4550" s="82" t="s">
        <v>7255</v>
      </c>
    </row>
    <row r="4551" spans="1:5" s="96" customFormat="1" ht="13.5" customHeight="1">
      <c r="A4551" s="82" t="s">
        <v>2545</v>
      </c>
      <c r="B4551" s="95" t="s">
        <v>7178</v>
      </c>
      <c r="C4551" s="97" t="s">
        <v>2666</v>
      </c>
      <c r="D4551" s="82" t="s">
        <v>3965</v>
      </c>
      <c r="E4551" s="82" t="s">
        <v>7256</v>
      </c>
    </row>
    <row r="4552" spans="1:5" s="96" customFormat="1" ht="13.5" customHeight="1">
      <c r="A4552" s="82" t="s">
        <v>2545</v>
      </c>
      <c r="B4552" s="95" t="s">
        <v>7178</v>
      </c>
      <c r="C4552" s="97" t="s">
        <v>2666</v>
      </c>
      <c r="D4552" s="82" t="s">
        <v>7187</v>
      </c>
      <c r="E4552" s="82" t="s">
        <v>7257</v>
      </c>
    </row>
    <row r="4553" spans="1:5" s="96" customFormat="1" ht="13.5" customHeight="1">
      <c r="A4553" s="82" t="s">
        <v>2545</v>
      </c>
      <c r="B4553" s="95" t="s">
        <v>7178</v>
      </c>
      <c r="C4553" s="97" t="s">
        <v>2666</v>
      </c>
      <c r="D4553" s="82" t="s">
        <v>7189</v>
      </c>
      <c r="E4553" s="82" t="s">
        <v>7258</v>
      </c>
    </row>
    <row r="4554" spans="1:5" s="96" customFormat="1" ht="13.5" customHeight="1">
      <c r="A4554" s="82" t="s">
        <v>2545</v>
      </c>
      <c r="B4554" s="95" t="s">
        <v>7178</v>
      </c>
      <c r="C4554" s="97" t="s">
        <v>2666</v>
      </c>
      <c r="D4554" s="82" t="s">
        <v>7191</v>
      </c>
      <c r="E4554" s="82" t="s">
        <v>7259</v>
      </c>
    </row>
    <row r="4555" spans="1:5" s="96" customFormat="1" ht="13.5" customHeight="1">
      <c r="A4555" s="82" t="s">
        <v>2545</v>
      </c>
      <c r="B4555" s="95" t="s">
        <v>7178</v>
      </c>
      <c r="C4555" s="97" t="s">
        <v>2666</v>
      </c>
      <c r="D4555" s="82" t="s">
        <v>7193</v>
      </c>
      <c r="E4555" s="82" t="s">
        <v>7260</v>
      </c>
    </row>
    <row r="4556" spans="1:5" s="96" customFormat="1" ht="13.5" customHeight="1">
      <c r="A4556" s="82" t="s">
        <v>2545</v>
      </c>
      <c r="B4556" s="95" t="s">
        <v>7178</v>
      </c>
      <c r="C4556" s="97" t="s">
        <v>2666</v>
      </c>
      <c r="D4556" s="82" t="s">
        <v>7195</v>
      </c>
      <c r="E4556" s="82" t="s">
        <v>7261</v>
      </c>
    </row>
    <row r="4557" spans="1:5" s="96" customFormat="1" ht="13.5" customHeight="1">
      <c r="A4557" s="82" t="s">
        <v>2545</v>
      </c>
      <c r="B4557" s="95" t="s">
        <v>7178</v>
      </c>
      <c r="C4557" s="97" t="s">
        <v>2666</v>
      </c>
      <c r="D4557" s="82" t="s">
        <v>7197</v>
      </c>
      <c r="E4557" s="82" t="s">
        <v>7262</v>
      </c>
    </row>
    <row r="4558" spans="1:5" s="96" customFormat="1" ht="13.5" customHeight="1">
      <c r="A4558" s="82" t="s">
        <v>2545</v>
      </c>
      <c r="B4558" s="95" t="s">
        <v>7178</v>
      </c>
      <c r="C4558" s="97" t="s">
        <v>2666</v>
      </c>
      <c r="D4558" s="82" t="s">
        <v>7199</v>
      </c>
      <c r="E4558" s="82" t="s">
        <v>7263</v>
      </c>
    </row>
    <row r="4559" spans="1:5" s="96" customFormat="1" ht="13.5" customHeight="1">
      <c r="A4559" s="82" t="s">
        <v>2545</v>
      </c>
      <c r="B4559" s="95" t="s">
        <v>7178</v>
      </c>
      <c r="C4559" s="97" t="s">
        <v>2666</v>
      </c>
      <c r="D4559" s="82" t="s">
        <v>7201</v>
      </c>
      <c r="E4559" s="82" t="s">
        <v>7264</v>
      </c>
    </row>
    <row r="4560" spans="1:5" s="96" customFormat="1" ht="13.5" customHeight="1">
      <c r="A4560" s="82" t="s">
        <v>2545</v>
      </c>
      <c r="B4560" s="95" t="s">
        <v>7178</v>
      </c>
      <c r="C4560" s="97" t="s">
        <v>2666</v>
      </c>
      <c r="D4560" s="82" t="s">
        <v>2672</v>
      </c>
      <c r="E4560" s="82" t="s">
        <v>7265</v>
      </c>
    </row>
    <row r="4561" spans="1:5" s="96" customFormat="1" ht="13.5" customHeight="1">
      <c r="A4561" s="82" t="s">
        <v>2545</v>
      </c>
      <c r="B4561" s="95" t="s">
        <v>7178</v>
      </c>
      <c r="C4561" s="97" t="s">
        <v>2666</v>
      </c>
      <c r="D4561" s="82" t="s">
        <v>2667</v>
      </c>
      <c r="E4561" s="82" t="s">
        <v>7266</v>
      </c>
    </row>
    <row r="4562" spans="1:5" s="96" customFormat="1" ht="13.5" customHeight="1">
      <c r="A4562" s="82" t="s">
        <v>2545</v>
      </c>
      <c r="B4562" s="95" t="s">
        <v>7178</v>
      </c>
      <c r="C4562" s="97" t="s">
        <v>2666</v>
      </c>
      <c r="D4562" s="82" t="s">
        <v>635</v>
      </c>
      <c r="E4562" s="82" t="s">
        <v>7267</v>
      </c>
    </row>
    <row r="4563" spans="1:5" s="96" customFormat="1" ht="13.5" customHeight="1">
      <c r="A4563" s="82" t="s">
        <v>2545</v>
      </c>
      <c r="B4563" s="95" t="s">
        <v>7178</v>
      </c>
      <c r="C4563" s="97" t="s">
        <v>2666</v>
      </c>
      <c r="D4563" s="82" t="s">
        <v>2670</v>
      </c>
      <c r="E4563" s="82" t="s">
        <v>7268</v>
      </c>
    </row>
    <row r="4564" spans="1:5" s="96" customFormat="1" ht="13.5" customHeight="1">
      <c r="A4564" s="82" t="s">
        <v>2545</v>
      </c>
      <c r="B4564" s="95" t="s">
        <v>7178</v>
      </c>
      <c r="C4564" s="97" t="s">
        <v>2666</v>
      </c>
      <c r="D4564" s="82" t="s">
        <v>7207</v>
      </c>
      <c r="E4564" s="82" t="s">
        <v>7269</v>
      </c>
    </row>
    <row r="4565" spans="1:5" s="96" customFormat="1" ht="13.5" customHeight="1">
      <c r="A4565" s="82" t="s">
        <v>2545</v>
      </c>
      <c r="B4565" s="95" t="s">
        <v>7178</v>
      </c>
      <c r="C4565" s="97" t="s">
        <v>2666</v>
      </c>
      <c r="D4565" s="82" t="s">
        <v>7209</v>
      </c>
      <c r="E4565" s="82" t="s">
        <v>7270</v>
      </c>
    </row>
    <row r="4566" spans="1:5" s="96" customFormat="1" ht="13.5" customHeight="1">
      <c r="A4566" s="82" t="s">
        <v>2545</v>
      </c>
      <c r="B4566" s="95" t="s">
        <v>7178</v>
      </c>
      <c r="C4566" s="95" t="s">
        <v>2666</v>
      </c>
      <c r="D4566" s="82" t="s">
        <v>3959</v>
      </c>
      <c r="E4566" s="82" t="s">
        <v>7271</v>
      </c>
    </row>
    <row r="4567" spans="1:5" s="96" customFormat="1" ht="13.5" customHeight="1">
      <c r="A4567" s="82" t="s">
        <v>2545</v>
      </c>
      <c r="B4567" s="95" t="s">
        <v>7178</v>
      </c>
      <c r="C4567" s="95" t="s">
        <v>2666</v>
      </c>
      <c r="D4567" s="82" t="s">
        <v>607</v>
      </c>
      <c r="E4567" s="82" t="s">
        <v>7272</v>
      </c>
    </row>
    <row r="4568" spans="1:5" s="96" customFormat="1" ht="13.5" customHeight="1">
      <c r="A4568" s="82" t="s">
        <v>2545</v>
      </c>
      <c r="B4568" s="95" t="s">
        <v>7178</v>
      </c>
      <c r="C4568" s="95" t="s">
        <v>2666</v>
      </c>
      <c r="D4568" s="82" t="s">
        <v>7182</v>
      </c>
      <c r="E4568" s="82" t="s">
        <v>7273</v>
      </c>
    </row>
    <row r="4569" spans="1:5" s="96" customFormat="1" ht="13.5" customHeight="1">
      <c r="A4569" s="82" t="s">
        <v>2545</v>
      </c>
      <c r="B4569" s="95" t="s">
        <v>7178</v>
      </c>
      <c r="C4569" s="95" t="s">
        <v>2666</v>
      </c>
      <c r="D4569" s="82" t="s">
        <v>4045</v>
      </c>
      <c r="E4569" s="82" t="s">
        <v>7274</v>
      </c>
    </row>
    <row r="4570" spans="1:5" s="96" customFormat="1" ht="13.5" customHeight="1">
      <c r="A4570" s="82" t="s">
        <v>2545</v>
      </c>
      <c r="B4570" s="95" t="s">
        <v>7178</v>
      </c>
      <c r="C4570" s="95" t="s">
        <v>2666</v>
      </c>
      <c r="D4570" s="82" t="s">
        <v>4240</v>
      </c>
      <c r="E4570" s="82" t="s">
        <v>7275</v>
      </c>
    </row>
    <row r="4571" spans="1:5" s="96" customFormat="1" ht="13.5" customHeight="1">
      <c r="A4571" s="82" t="s">
        <v>2545</v>
      </c>
      <c r="B4571" s="95" t="s">
        <v>7178</v>
      </c>
      <c r="C4571" s="95" t="s">
        <v>2666</v>
      </c>
      <c r="D4571" s="82" t="s">
        <v>3965</v>
      </c>
      <c r="E4571" s="82" t="s">
        <v>7276</v>
      </c>
    </row>
    <row r="4572" spans="1:5" s="96" customFormat="1" ht="13.5" customHeight="1">
      <c r="A4572" s="82" t="s">
        <v>2545</v>
      </c>
      <c r="B4572" s="95" t="s">
        <v>7178</v>
      </c>
      <c r="C4572" s="95" t="s">
        <v>2666</v>
      </c>
      <c r="D4572" s="82" t="s">
        <v>7187</v>
      </c>
      <c r="E4572" s="82" t="s">
        <v>7277</v>
      </c>
    </row>
    <row r="4573" spans="1:5" s="96" customFormat="1" ht="13.5" customHeight="1">
      <c r="A4573" s="82" t="s">
        <v>2545</v>
      </c>
      <c r="B4573" s="95" t="s">
        <v>7178</v>
      </c>
      <c r="C4573" s="95" t="s">
        <v>2666</v>
      </c>
      <c r="D4573" s="82" t="s">
        <v>7189</v>
      </c>
      <c r="E4573" s="82" t="s">
        <v>7278</v>
      </c>
    </row>
    <row r="4574" spans="1:5" s="96" customFormat="1" ht="13.5" customHeight="1">
      <c r="A4574" s="82" t="s">
        <v>2545</v>
      </c>
      <c r="B4574" s="95" t="s">
        <v>7178</v>
      </c>
      <c r="C4574" s="95" t="s">
        <v>2666</v>
      </c>
      <c r="D4574" s="82" t="s">
        <v>7191</v>
      </c>
      <c r="E4574" s="82" t="s">
        <v>7279</v>
      </c>
    </row>
    <row r="4575" spans="1:5" s="96" customFormat="1" ht="13.5" customHeight="1">
      <c r="A4575" s="82" t="s">
        <v>2545</v>
      </c>
      <c r="B4575" s="95" t="s">
        <v>7178</v>
      </c>
      <c r="C4575" s="95" t="s">
        <v>2666</v>
      </c>
      <c r="D4575" s="82" t="s">
        <v>7193</v>
      </c>
      <c r="E4575" s="82" t="s">
        <v>7280</v>
      </c>
    </row>
    <row r="4576" spans="1:5" s="96" customFormat="1" ht="13.5" customHeight="1">
      <c r="A4576" s="82" t="s">
        <v>2545</v>
      </c>
      <c r="B4576" s="95" t="s">
        <v>7178</v>
      </c>
      <c r="C4576" s="95" t="s">
        <v>2666</v>
      </c>
      <c r="D4576" s="82" t="s">
        <v>7195</v>
      </c>
      <c r="E4576" s="82" t="s">
        <v>7281</v>
      </c>
    </row>
    <row r="4577" spans="1:5" s="96" customFormat="1" ht="13.5" customHeight="1">
      <c r="A4577" s="82" t="s">
        <v>2545</v>
      </c>
      <c r="B4577" s="95" t="s">
        <v>7178</v>
      </c>
      <c r="C4577" s="95" t="s">
        <v>2666</v>
      </c>
      <c r="D4577" s="82" t="s">
        <v>7197</v>
      </c>
      <c r="E4577" s="82" t="s">
        <v>7282</v>
      </c>
    </row>
    <row r="4578" spans="1:5" s="96" customFormat="1" ht="13.5" customHeight="1">
      <c r="A4578" s="82" t="s">
        <v>2545</v>
      </c>
      <c r="B4578" s="95" t="s">
        <v>7178</v>
      </c>
      <c r="C4578" s="95" t="s">
        <v>2666</v>
      </c>
      <c r="D4578" s="82" t="s">
        <v>7199</v>
      </c>
      <c r="E4578" s="82" t="s">
        <v>7283</v>
      </c>
    </row>
    <row r="4579" spans="1:5" s="96" customFormat="1" ht="13.5" customHeight="1">
      <c r="A4579" s="82" t="s">
        <v>2545</v>
      </c>
      <c r="B4579" s="95" t="s">
        <v>7178</v>
      </c>
      <c r="C4579" s="95" t="s">
        <v>2666</v>
      </c>
      <c r="D4579" s="82" t="s">
        <v>7201</v>
      </c>
      <c r="E4579" s="82" t="s">
        <v>7284</v>
      </c>
    </row>
    <row r="4580" spans="1:5" s="96" customFormat="1" ht="13.5" customHeight="1">
      <c r="A4580" s="82" t="s">
        <v>2545</v>
      </c>
      <c r="B4580" s="95" t="s">
        <v>7178</v>
      </c>
      <c r="C4580" s="95" t="s">
        <v>2666</v>
      </c>
      <c r="D4580" s="82" t="s">
        <v>2672</v>
      </c>
      <c r="E4580" s="82" t="s">
        <v>7285</v>
      </c>
    </row>
    <row r="4581" spans="1:5" s="96" customFormat="1" ht="13.5" customHeight="1">
      <c r="A4581" s="82" t="s">
        <v>2545</v>
      </c>
      <c r="B4581" s="95" t="s">
        <v>7178</v>
      </c>
      <c r="C4581" s="95" t="s">
        <v>2666</v>
      </c>
      <c r="D4581" s="82" t="s">
        <v>2667</v>
      </c>
      <c r="E4581" s="82" t="s">
        <v>7286</v>
      </c>
    </row>
    <row r="4582" spans="1:5" s="96" customFormat="1" ht="13.5" customHeight="1">
      <c r="A4582" s="82" t="s">
        <v>2545</v>
      </c>
      <c r="B4582" s="95" t="s">
        <v>7178</v>
      </c>
      <c r="C4582" s="95" t="s">
        <v>2666</v>
      </c>
      <c r="D4582" s="82" t="s">
        <v>635</v>
      </c>
      <c r="E4582" s="82" t="s">
        <v>7287</v>
      </c>
    </row>
    <row r="4583" spans="1:5" s="96" customFormat="1" ht="13.5" customHeight="1">
      <c r="A4583" s="82" t="s">
        <v>2545</v>
      </c>
      <c r="B4583" s="95" t="s">
        <v>7178</v>
      </c>
      <c r="C4583" s="95" t="s">
        <v>2666</v>
      </c>
      <c r="D4583" s="82" t="s">
        <v>2670</v>
      </c>
      <c r="E4583" s="82" t="s">
        <v>7288</v>
      </c>
    </row>
    <row r="4584" spans="1:5" s="96" customFormat="1" ht="13.5" customHeight="1">
      <c r="A4584" s="82" t="s">
        <v>2545</v>
      </c>
      <c r="B4584" s="95" t="s">
        <v>7178</v>
      </c>
      <c r="C4584" s="95" t="s">
        <v>2666</v>
      </c>
      <c r="D4584" s="82" t="s">
        <v>7207</v>
      </c>
      <c r="E4584" s="82" t="s">
        <v>7289</v>
      </c>
    </row>
    <row r="4585" spans="1:5" s="96" customFormat="1" ht="13.5" customHeight="1">
      <c r="A4585" s="82" t="s">
        <v>2545</v>
      </c>
      <c r="B4585" s="95" t="s">
        <v>7178</v>
      </c>
      <c r="C4585" s="95" t="s">
        <v>2666</v>
      </c>
      <c r="D4585" s="82" t="s">
        <v>7209</v>
      </c>
      <c r="E4585" s="82" t="s">
        <v>7290</v>
      </c>
    </row>
    <row r="4586" spans="1:5" s="96" customFormat="1" ht="13.5" customHeight="1">
      <c r="A4586" s="82" t="s">
        <v>2545</v>
      </c>
      <c r="B4586" s="95" t="s">
        <v>7178</v>
      </c>
      <c r="C4586" s="97" t="s">
        <v>2666</v>
      </c>
      <c r="D4586" s="82" t="s">
        <v>3959</v>
      </c>
      <c r="E4586" s="82" t="s">
        <v>7291</v>
      </c>
    </row>
    <row r="4587" spans="1:5" s="96" customFormat="1" ht="13.5" customHeight="1">
      <c r="A4587" s="82" t="s">
        <v>2545</v>
      </c>
      <c r="B4587" s="95" t="s">
        <v>7178</v>
      </c>
      <c r="C4587" s="97" t="s">
        <v>2666</v>
      </c>
      <c r="D4587" s="82" t="s">
        <v>607</v>
      </c>
      <c r="E4587" s="82" t="s">
        <v>7292</v>
      </c>
    </row>
    <row r="4588" spans="1:5" s="96" customFormat="1" ht="13.5" customHeight="1">
      <c r="A4588" s="82" t="s">
        <v>2545</v>
      </c>
      <c r="B4588" s="95" t="s">
        <v>7178</v>
      </c>
      <c r="C4588" s="97" t="s">
        <v>2666</v>
      </c>
      <c r="D4588" s="82" t="s">
        <v>7182</v>
      </c>
      <c r="E4588" s="82" t="s">
        <v>7293</v>
      </c>
    </row>
    <row r="4589" spans="1:5" s="96" customFormat="1" ht="13.5" customHeight="1">
      <c r="A4589" s="82" t="s">
        <v>2545</v>
      </c>
      <c r="B4589" s="95" t="s">
        <v>7178</v>
      </c>
      <c r="C4589" s="97" t="s">
        <v>2666</v>
      </c>
      <c r="D4589" s="82" t="s">
        <v>4045</v>
      </c>
      <c r="E4589" s="82" t="s">
        <v>7294</v>
      </c>
    </row>
    <row r="4590" spans="1:5" s="96" customFormat="1" ht="13.5" customHeight="1">
      <c r="A4590" s="82" t="s">
        <v>2545</v>
      </c>
      <c r="B4590" s="95" t="s">
        <v>7178</v>
      </c>
      <c r="C4590" s="97" t="s">
        <v>2666</v>
      </c>
      <c r="D4590" s="82" t="s">
        <v>4240</v>
      </c>
      <c r="E4590" s="82" t="s">
        <v>7295</v>
      </c>
    </row>
    <row r="4591" spans="1:5" s="96" customFormat="1" ht="13.5" customHeight="1">
      <c r="A4591" s="82" t="s">
        <v>2545</v>
      </c>
      <c r="B4591" s="95" t="s">
        <v>7178</v>
      </c>
      <c r="C4591" s="97" t="s">
        <v>2666</v>
      </c>
      <c r="D4591" s="82" t="s">
        <v>3965</v>
      </c>
      <c r="E4591" s="82" t="s">
        <v>7296</v>
      </c>
    </row>
    <row r="4592" spans="1:5" s="96" customFormat="1" ht="13.5" customHeight="1">
      <c r="A4592" s="82" t="s">
        <v>2545</v>
      </c>
      <c r="B4592" s="95" t="s">
        <v>7178</v>
      </c>
      <c r="C4592" s="97" t="s">
        <v>2666</v>
      </c>
      <c r="D4592" s="82" t="s">
        <v>7187</v>
      </c>
      <c r="E4592" s="82" t="s">
        <v>7297</v>
      </c>
    </row>
    <row r="4593" spans="1:5" s="96" customFormat="1" ht="13.5" customHeight="1">
      <c r="A4593" s="82" t="s">
        <v>2545</v>
      </c>
      <c r="B4593" s="95" t="s">
        <v>7178</v>
      </c>
      <c r="C4593" s="97" t="s">
        <v>2666</v>
      </c>
      <c r="D4593" s="82" t="s">
        <v>7189</v>
      </c>
      <c r="E4593" s="82" t="s">
        <v>7298</v>
      </c>
    </row>
    <row r="4594" spans="1:5" s="96" customFormat="1" ht="13.5" customHeight="1">
      <c r="A4594" s="82" t="s">
        <v>2545</v>
      </c>
      <c r="B4594" s="95" t="s">
        <v>7178</v>
      </c>
      <c r="C4594" s="97" t="s">
        <v>2666</v>
      </c>
      <c r="D4594" s="82" t="s">
        <v>7191</v>
      </c>
      <c r="E4594" s="82" t="s">
        <v>7299</v>
      </c>
    </row>
    <row r="4595" spans="1:5" s="96" customFormat="1" ht="13.5" customHeight="1">
      <c r="A4595" s="82" t="s">
        <v>2545</v>
      </c>
      <c r="B4595" s="95" t="s">
        <v>7178</v>
      </c>
      <c r="C4595" s="97" t="s">
        <v>2666</v>
      </c>
      <c r="D4595" s="82" t="s">
        <v>7193</v>
      </c>
      <c r="E4595" s="82" t="s">
        <v>7300</v>
      </c>
    </row>
    <row r="4596" spans="1:5" s="96" customFormat="1" ht="13.5" customHeight="1">
      <c r="A4596" s="82" t="s">
        <v>2545</v>
      </c>
      <c r="B4596" s="95" t="s">
        <v>7178</v>
      </c>
      <c r="C4596" s="97" t="s">
        <v>2666</v>
      </c>
      <c r="D4596" s="82" t="s">
        <v>7195</v>
      </c>
      <c r="E4596" s="82" t="s">
        <v>7301</v>
      </c>
    </row>
    <row r="4597" spans="1:5" s="96" customFormat="1" ht="13.5" customHeight="1">
      <c r="A4597" s="82" t="s">
        <v>2545</v>
      </c>
      <c r="B4597" s="95" t="s">
        <v>7178</v>
      </c>
      <c r="C4597" s="97" t="s">
        <v>2666</v>
      </c>
      <c r="D4597" s="82" t="s">
        <v>7197</v>
      </c>
      <c r="E4597" s="82" t="s">
        <v>7302</v>
      </c>
    </row>
    <row r="4598" spans="1:5" s="96" customFormat="1" ht="13.5" customHeight="1">
      <c r="A4598" s="82" t="s">
        <v>2545</v>
      </c>
      <c r="B4598" s="95" t="s">
        <v>7178</v>
      </c>
      <c r="C4598" s="97" t="s">
        <v>2666</v>
      </c>
      <c r="D4598" s="82" t="s">
        <v>7199</v>
      </c>
      <c r="E4598" s="82" t="s">
        <v>7303</v>
      </c>
    </row>
    <row r="4599" spans="1:5" s="96" customFormat="1" ht="13.5" customHeight="1">
      <c r="A4599" s="82" t="s">
        <v>2545</v>
      </c>
      <c r="B4599" s="95" t="s">
        <v>7178</v>
      </c>
      <c r="C4599" s="97" t="s">
        <v>2666</v>
      </c>
      <c r="D4599" s="82" t="s">
        <v>7201</v>
      </c>
      <c r="E4599" s="82" t="s">
        <v>7304</v>
      </c>
    </row>
    <row r="4600" spans="1:5" s="96" customFormat="1" ht="13.5" customHeight="1">
      <c r="A4600" s="82" t="s">
        <v>2545</v>
      </c>
      <c r="B4600" s="95" t="s">
        <v>7178</v>
      </c>
      <c r="C4600" s="97" t="s">
        <v>2666</v>
      </c>
      <c r="D4600" s="82" t="s">
        <v>2672</v>
      </c>
      <c r="E4600" s="82" t="s">
        <v>7305</v>
      </c>
    </row>
    <row r="4601" spans="1:5" s="96" customFormat="1" ht="13.5" customHeight="1">
      <c r="A4601" s="82" t="s">
        <v>2545</v>
      </c>
      <c r="B4601" s="95" t="s">
        <v>7178</v>
      </c>
      <c r="C4601" s="97" t="s">
        <v>2666</v>
      </c>
      <c r="D4601" s="82" t="s">
        <v>2667</v>
      </c>
      <c r="E4601" s="82" t="s">
        <v>7306</v>
      </c>
    </row>
    <row r="4602" spans="1:5" s="96" customFormat="1" ht="13.5" customHeight="1">
      <c r="A4602" s="82" t="s">
        <v>2545</v>
      </c>
      <c r="B4602" s="95" t="s">
        <v>7178</v>
      </c>
      <c r="C4602" s="97" t="s">
        <v>2666</v>
      </c>
      <c r="D4602" s="82" t="s">
        <v>635</v>
      </c>
      <c r="E4602" s="82" t="s">
        <v>7307</v>
      </c>
    </row>
    <row r="4603" spans="1:5" s="96" customFormat="1" ht="13.5" customHeight="1">
      <c r="A4603" s="82" t="s">
        <v>2545</v>
      </c>
      <c r="B4603" s="95" t="s">
        <v>7178</v>
      </c>
      <c r="C4603" s="97" t="s">
        <v>2666</v>
      </c>
      <c r="D4603" s="82" t="s">
        <v>2670</v>
      </c>
      <c r="E4603" s="82" t="s">
        <v>7308</v>
      </c>
    </row>
    <row r="4604" spans="1:5" s="96" customFormat="1" ht="13.5" customHeight="1">
      <c r="A4604" s="82" t="s">
        <v>2545</v>
      </c>
      <c r="B4604" s="95" t="s">
        <v>7178</v>
      </c>
      <c r="C4604" s="97" t="s">
        <v>2666</v>
      </c>
      <c r="D4604" s="82" t="s">
        <v>7207</v>
      </c>
      <c r="E4604" s="82" t="s">
        <v>7309</v>
      </c>
    </row>
    <row r="4605" spans="1:5" s="96" customFormat="1" ht="13.5" customHeight="1">
      <c r="A4605" s="82" t="s">
        <v>2545</v>
      </c>
      <c r="B4605" s="95" t="s">
        <v>7178</v>
      </c>
      <c r="C4605" s="97" t="s">
        <v>2666</v>
      </c>
      <c r="D4605" s="82" t="s">
        <v>7209</v>
      </c>
      <c r="E4605" s="82" t="s">
        <v>7310</v>
      </c>
    </row>
    <row r="4606" spans="1:5" s="96" customFormat="1" ht="13.5" customHeight="1">
      <c r="A4606" s="82" t="s">
        <v>2545</v>
      </c>
      <c r="B4606" s="95" t="s">
        <v>7178</v>
      </c>
      <c r="C4606" s="95" t="s">
        <v>2666</v>
      </c>
      <c r="D4606" s="82" t="s">
        <v>3959</v>
      </c>
      <c r="E4606" s="82" t="s">
        <v>7311</v>
      </c>
    </row>
    <row r="4607" spans="1:5" s="96" customFormat="1" ht="13.5" customHeight="1">
      <c r="A4607" s="82" t="s">
        <v>2545</v>
      </c>
      <c r="B4607" s="95" t="s">
        <v>7178</v>
      </c>
      <c r="C4607" s="95" t="s">
        <v>2666</v>
      </c>
      <c r="D4607" s="82" t="s">
        <v>607</v>
      </c>
      <c r="E4607" s="82" t="s">
        <v>7312</v>
      </c>
    </row>
    <row r="4608" spans="1:5" s="96" customFormat="1" ht="13.5" customHeight="1">
      <c r="A4608" s="82" t="s">
        <v>2545</v>
      </c>
      <c r="B4608" s="95" t="s">
        <v>7178</v>
      </c>
      <c r="C4608" s="95" t="s">
        <v>2666</v>
      </c>
      <c r="D4608" s="82" t="s">
        <v>7182</v>
      </c>
      <c r="E4608" s="82" t="s">
        <v>7313</v>
      </c>
    </row>
    <row r="4609" spans="1:5" s="96" customFormat="1" ht="13.5" customHeight="1">
      <c r="A4609" s="82" t="s">
        <v>2545</v>
      </c>
      <c r="B4609" s="95" t="s">
        <v>7178</v>
      </c>
      <c r="C4609" s="95" t="s">
        <v>2666</v>
      </c>
      <c r="D4609" s="82" t="s">
        <v>4045</v>
      </c>
      <c r="E4609" s="82" t="s">
        <v>7314</v>
      </c>
    </row>
    <row r="4610" spans="1:5" s="96" customFormat="1" ht="13.5" customHeight="1">
      <c r="A4610" s="82" t="s">
        <v>2545</v>
      </c>
      <c r="B4610" s="95" t="s">
        <v>7178</v>
      </c>
      <c r="C4610" s="95" t="s">
        <v>2666</v>
      </c>
      <c r="D4610" s="82" t="s">
        <v>4240</v>
      </c>
      <c r="E4610" s="82" t="s">
        <v>7315</v>
      </c>
    </row>
    <row r="4611" spans="1:5" s="96" customFormat="1" ht="13.5" customHeight="1">
      <c r="A4611" s="82" t="s">
        <v>2545</v>
      </c>
      <c r="B4611" s="95" t="s">
        <v>7178</v>
      </c>
      <c r="C4611" s="95" t="s">
        <v>2666</v>
      </c>
      <c r="D4611" s="82" t="s">
        <v>3965</v>
      </c>
      <c r="E4611" s="82" t="s">
        <v>7316</v>
      </c>
    </row>
    <row r="4612" spans="1:5" s="96" customFormat="1" ht="13.5" customHeight="1">
      <c r="A4612" s="82" t="s">
        <v>2545</v>
      </c>
      <c r="B4612" s="95" t="s">
        <v>7178</v>
      </c>
      <c r="C4612" s="95" t="s">
        <v>2666</v>
      </c>
      <c r="D4612" s="82" t="s">
        <v>7187</v>
      </c>
      <c r="E4612" s="82" t="s">
        <v>7317</v>
      </c>
    </row>
    <row r="4613" spans="1:5" s="96" customFormat="1" ht="13.5" customHeight="1">
      <c r="A4613" s="82" t="s">
        <v>2545</v>
      </c>
      <c r="B4613" s="95" t="s">
        <v>7178</v>
      </c>
      <c r="C4613" s="95" t="s">
        <v>2666</v>
      </c>
      <c r="D4613" s="82" t="s">
        <v>7189</v>
      </c>
      <c r="E4613" s="82" t="s">
        <v>7318</v>
      </c>
    </row>
    <row r="4614" spans="1:5" s="96" customFormat="1" ht="13.5" customHeight="1">
      <c r="A4614" s="82" t="s">
        <v>2545</v>
      </c>
      <c r="B4614" s="95" t="s">
        <v>7178</v>
      </c>
      <c r="C4614" s="95" t="s">
        <v>2666</v>
      </c>
      <c r="D4614" s="82" t="s">
        <v>7191</v>
      </c>
      <c r="E4614" s="82" t="s">
        <v>7319</v>
      </c>
    </row>
    <row r="4615" spans="1:5" s="96" customFormat="1" ht="13.5" customHeight="1">
      <c r="A4615" s="82" t="s">
        <v>2545</v>
      </c>
      <c r="B4615" s="95" t="s">
        <v>7178</v>
      </c>
      <c r="C4615" s="95" t="s">
        <v>2666</v>
      </c>
      <c r="D4615" s="82" t="s">
        <v>7193</v>
      </c>
      <c r="E4615" s="82" t="s">
        <v>7320</v>
      </c>
    </row>
    <row r="4616" spans="1:5" s="96" customFormat="1" ht="13.5" customHeight="1">
      <c r="A4616" s="82" t="s">
        <v>2545</v>
      </c>
      <c r="B4616" s="95" t="s">
        <v>7178</v>
      </c>
      <c r="C4616" s="95" t="s">
        <v>2666</v>
      </c>
      <c r="D4616" s="82" t="s">
        <v>7195</v>
      </c>
      <c r="E4616" s="82" t="s">
        <v>7321</v>
      </c>
    </row>
    <row r="4617" spans="1:5" s="96" customFormat="1" ht="13.5" customHeight="1">
      <c r="A4617" s="82" t="s">
        <v>2545</v>
      </c>
      <c r="B4617" s="95" t="s">
        <v>7178</v>
      </c>
      <c r="C4617" s="95" t="s">
        <v>2666</v>
      </c>
      <c r="D4617" s="82" t="s">
        <v>7197</v>
      </c>
      <c r="E4617" s="82" t="s">
        <v>7322</v>
      </c>
    </row>
    <row r="4618" spans="1:5" s="96" customFormat="1" ht="13.5" customHeight="1">
      <c r="A4618" s="82" t="s">
        <v>2545</v>
      </c>
      <c r="B4618" s="95" t="s">
        <v>7178</v>
      </c>
      <c r="C4618" s="95" t="s">
        <v>2666</v>
      </c>
      <c r="D4618" s="82" t="s">
        <v>7199</v>
      </c>
      <c r="E4618" s="82" t="s">
        <v>7323</v>
      </c>
    </row>
    <row r="4619" spans="1:5" s="96" customFormat="1" ht="13.5" customHeight="1">
      <c r="A4619" s="82" t="s">
        <v>2545</v>
      </c>
      <c r="B4619" s="95" t="s">
        <v>7178</v>
      </c>
      <c r="C4619" s="95" t="s">
        <v>2666</v>
      </c>
      <c r="D4619" s="82" t="s">
        <v>7201</v>
      </c>
      <c r="E4619" s="82" t="s">
        <v>7324</v>
      </c>
    </row>
    <row r="4620" spans="1:5" s="96" customFormat="1" ht="13.5" customHeight="1">
      <c r="A4620" s="82" t="s">
        <v>2545</v>
      </c>
      <c r="B4620" s="95" t="s">
        <v>7178</v>
      </c>
      <c r="C4620" s="95" t="s">
        <v>2666</v>
      </c>
      <c r="D4620" s="82" t="s">
        <v>2672</v>
      </c>
      <c r="E4620" s="82" t="s">
        <v>7325</v>
      </c>
    </row>
    <row r="4621" spans="1:5" s="96" customFormat="1" ht="13.5" customHeight="1">
      <c r="A4621" s="82" t="s">
        <v>2545</v>
      </c>
      <c r="B4621" s="95" t="s">
        <v>7178</v>
      </c>
      <c r="C4621" s="95" t="s">
        <v>2666</v>
      </c>
      <c r="D4621" s="82" t="s">
        <v>2667</v>
      </c>
      <c r="E4621" s="82" t="s">
        <v>7326</v>
      </c>
    </row>
    <row r="4622" spans="1:5" s="96" customFormat="1" ht="13.5" customHeight="1">
      <c r="A4622" s="82" t="s">
        <v>2545</v>
      </c>
      <c r="B4622" s="95" t="s">
        <v>7178</v>
      </c>
      <c r="C4622" s="95" t="s">
        <v>2666</v>
      </c>
      <c r="D4622" s="82" t="s">
        <v>635</v>
      </c>
      <c r="E4622" s="82" t="s">
        <v>7327</v>
      </c>
    </row>
    <row r="4623" spans="1:5" s="96" customFormat="1" ht="13.5" customHeight="1">
      <c r="A4623" s="82" t="s">
        <v>2545</v>
      </c>
      <c r="B4623" s="95" t="s">
        <v>7178</v>
      </c>
      <c r="C4623" s="95" t="s">
        <v>2666</v>
      </c>
      <c r="D4623" s="82" t="s">
        <v>2670</v>
      </c>
      <c r="E4623" s="82" t="s">
        <v>7328</v>
      </c>
    </row>
    <row r="4624" spans="1:5" s="96" customFormat="1" ht="13.5" customHeight="1">
      <c r="A4624" s="82" t="s">
        <v>2545</v>
      </c>
      <c r="B4624" s="95" t="s">
        <v>7178</v>
      </c>
      <c r="C4624" s="95" t="s">
        <v>2666</v>
      </c>
      <c r="D4624" s="82" t="s">
        <v>7207</v>
      </c>
      <c r="E4624" s="82" t="s">
        <v>7329</v>
      </c>
    </row>
    <row r="4625" spans="1:5" s="96" customFormat="1" ht="13.5" customHeight="1">
      <c r="A4625" s="82" t="s">
        <v>2545</v>
      </c>
      <c r="B4625" s="95" t="s">
        <v>7178</v>
      </c>
      <c r="C4625" s="95" t="s">
        <v>2666</v>
      </c>
      <c r="D4625" s="82" t="s">
        <v>7209</v>
      </c>
      <c r="E4625" s="82" t="s">
        <v>7330</v>
      </c>
    </row>
    <row r="4626" spans="1:5" s="96" customFormat="1" ht="13.5" customHeight="1">
      <c r="A4626" s="82" t="s">
        <v>2545</v>
      </c>
      <c r="B4626" s="95" t="s">
        <v>7178</v>
      </c>
      <c r="C4626" s="95" t="s">
        <v>2666</v>
      </c>
      <c r="D4626" s="82" t="s">
        <v>3959</v>
      </c>
      <c r="E4626" s="82" t="s">
        <v>7331</v>
      </c>
    </row>
    <row r="4627" spans="1:5" s="96" customFormat="1" ht="13.5" customHeight="1">
      <c r="A4627" s="82" t="s">
        <v>2545</v>
      </c>
      <c r="B4627" s="95" t="s">
        <v>7178</v>
      </c>
      <c r="C4627" s="95" t="s">
        <v>2666</v>
      </c>
      <c r="D4627" s="82" t="s">
        <v>607</v>
      </c>
      <c r="E4627" s="82" t="s">
        <v>7332</v>
      </c>
    </row>
    <row r="4628" spans="1:5" s="96" customFormat="1" ht="13.5" customHeight="1">
      <c r="A4628" s="82" t="s">
        <v>2545</v>
      </c>
      <c r="B4628" s="95" t="s">
        <v>7178</v>
      </c>
      <c r="C4628" s="95" t="s">
        <v>2666</v>
      </c>
      <c r="D4628" s="82" t="s">
        <v>7182</v>
      </c>
      <c r="E4628" s="82" t="s">
        <v>7333</v>
      </c>
    </row>
    <row r="4629" spans="1:5" s="96" customFormat="1" ht="13.5" customHeight="1">
      <c r="A4629" s="82" t="s">
        <v>2545</v>
      </c>
      <c r="B4629" s="95" t="s">
        <v>7178</v>
      </c>
      <c r="C4629" s="95" t="s">
        <v>2666</v>
      </c>
      <c r="D4629" s="82" t="s">
        <v>4045</v>
      </c>
      <c r="E4629" s="82" t="s">
        <v>7334</v>
      </c>
    </row>
    <row r="4630" spans="1:5" s="96" customFormat="1" ht="13.5" customHeight="1">
      <c r="A4630" s="82" t="s">
        <v>2545</v>
      </c>
      <c r="B4630" s="95" t="s">
        <v>7178</v>
      </c>
      <c r="C4630" s="95" t="s">
        <v>2666</v>
      </c>
      <c r="D4630" s="82" t="s">
        <v>4240</v>
      </c>
      <c r="E4630" s="82" t="s">
        <v>7335</v>
      </c>
    </row>
    <row r="4631" spans="1:5" s="96" customFormat="1" ht="13.5" customHeight="1">
      <c r="A4631" s="82" t="s">
        <v>2545</v>
      </c>
      <c r="B4631" s="95" t="s">
        <v>7178</v>
      </c>
      <c r="C4631" s="95" t="s">
        <v>2666</v>
      </c>
      <c r="D4631" s="82" t="s">
        <v>3965</v>
      </c>
      <c r="E4631" s="82" t="s">
        <v>7336</v>
      </c>
    </row>
    <row r="4632" spans="1:5" s="96" customFormat="1" ht="13.5" customHeight="1">
      <c r="A4632" s="82" t="s">
        <v>2545</v>
      </c>
      <c r="B4632" s="95" t="s">
        <v>7178</v>
      </c>
      <c r="C4632" s="95" t="s">
        <v>2666</v>
      </c>
      <c r="D4632" s="82" t="s">
        <v>7187</v>
      </c>
      <c r="E4632" s="82" t="s">
        <v>7337</v>
      </c>
    </row>
    <row r="4633" spans="1:5" s="96" customFormat="1" ht="13.5" customHeight="1">
      <c r="A4633" s="82" t="s">
        <v>2545</v>
      </c>
      <c r="B4633" s="95" t="s">
        <v>7178</v>
      </c>
      <c r="C4633" s="95" t="s">
        <v>2666</v>
      </c>
      <c r="D4633" s="82" t="s">
        <v>7189</v>
      </c>
      <c r="E4633" s="82" t="s">
        <v>7338</v>
      </c>
    </row>
    <row r="4634" spans="1:5" s="96" customFormat="1" ht="13.5" customHeight="1">
      <c r="A4634" s="82" t="s">
        <v>2545</v>
      </c>
      <c r="B4634" s="95" t="s">
        <v>7178</v>
      </c>
      <c r="C4634" s="95" t="s">
        <v>2666</v>
      </c>
      <c r="D4634" s="82" t="s">
        <v>7191</v>
      </c>
      <c r="E4634" s="82" t="s">
        <v>7339</v>
      </c>
    </row>
    <row r="4635" spans="1:5" s="96" customFormat="1" ht="13.5" customHeight="1">
      <c r="A4635" s="82" t="s">
        <v>2545</v>
      </c>
      <c r="B4635" s="95" t="s">
        <v>7178</v>
      </c>
      <c r="C4635" s="95" t="s">
        <v>2666</v>
      </c>
      <c r="D4635" s="82" t="s">
        <v>7193</v>
      </c>
      <c r="E4635" s="82" t="s">
        <v>7340</v>
      </c>
    </row>
    <row r="4636" spans="1:5" s="96" customFormat="1" ht="13.5" customHeight="1">
      <c r="A4636" s="82" t="s">
        <v>2545</v>
      </c>
      <c r="B4636" s="95" t="s">
        <v>7178</v>
      </c>
      <c r="C4636" s="95" t="s">
        <v>2666</v>
      </c>
      <c r="D4636" s="82" t="s">
        <v>7195</v>
      </c>
      <c r="E4636" s="82" t="s">
        <v>7341</v>
      </c>
    </row>
    <row r="4637" spans="1:5" s="96" customFormat="1" ht="13.5" customHeight="1">
      <c r="A4637" s="82" t="s">
        <v>2545</v>
      </c>
      <c r="B4637" s="95" t="s">
        <v>7178</v>
      </c>
      <c r="C4637" s="95" t="s">
        <v>2666</v>
      </c>
      <c r="D4637" s="82" t="s">
        <v>7197</v>
      </c>
      <c r="E4637" s="82" t="s">
        <v>7342</v>
      </c>
    </row>
    <row r="4638" spans="1:5" s="96" customFormat="1" ht="13.5" customHeight="1">
      <c r="A4638" s="82" t="s">
        <v>2545</v>
      </c>
      <c r="B4638" s="95" t="s">
        <v>7178</v>
      </c>
      <c r="C4638" s="95" t="s">
        <v>2666</v>
      </c>
      <c r="D4638" s="82" t="s">
        <v>7199</v>
      </c>
      <c r="E4638" s="82" t="s">
        <v>7343</v>
      </c>
    </row>
    <row r="4639" spans="1:5" s="96" customFormat="1" ht="13.5" customHeight="1">
      <c r="A4639" s="82" t="s">
        <v>2545</v>
      </c>
      <c r="B4639" s="95" t="s">
        <v>7178</v>
      </c>
      <c r="C4639" s="95" t="s">
        <v>2666</v>
      </c>
      <c r="D4639" s="82" t="s">
        <v>7201</v>
      </c>
      <c r="E4639" s="82" t="s">
        <v>7344</v>
      </c>
    </row>
    <row r="4640" spans="1:5" s="96" customFormat="1" ht="13.5" customHeight="1">
      <c r="A4640" s="82" t="s">
        <v>2545</v>
      </c>
      <c r="B4640" s="95" t="s">
        <v>7178</v>
      </c>
      <c r="C4640" s="95" t="s">
        <v>2666</v>
      </c>
      <c r="D4640" s="82" t="s">
        <v>2672</v>
      </c>
      <c r="E4640" s="82" t="s">
        <v>7345</v>
      </c>
    </row>
    <row r="4641" spans="1:5" s="96" customFormat="1" ht="13.5" customHeight="1">
      <c r="A4641" s="82" t="s">
        <v>2545</v>
      </c>
      <c r="B4641" s="95" t="s">
        <v>7178</v>
      </c>
      <c r="C4641" s="95" t="s">
        <v>2666</v>
      </c>
      <c r="D4641" s="82" t="s">
        <v>2667</v>
      </c>
      <c r="E4641" s="82" t="s">
        <v>7346</v>
      </c>
    </row>
    <row r="4642" spans="1:5" s="96" customFormat="1" ht="13.5" customHeight="1">
      <c r="A4642" s="82" t="s">
        <v>2545</v>
      </c>
      <c r="B4642" s="95" t="s">
        <v>7178</v>
      </c>
      <c r="C4642" s="95" t="s">
        <v>2666</v>
      </c>
      <c r="D4642" s="82" t="s">
        <v>635</v>
      </c>
      <c r="E4642" s="82" t="s">
        <v>7347</v>
      </c>
    </row>
    <row r="4643" spans="1:5" s="96" customFormat="1" ht="13.5" customHeight="1">
      <c r="A4643" s="82" t="s">
        <v>2545</v>
      </c>
      <c r="B4643" s="95" t="s">
        <v>7178</v>
      </c>
      <c r="C4643" s="95" t="s">
        <v>2666</v>
      </c>
      <c r="D4643" s="82" t="s">
        <v>2670</v>
      </c>
      <c r="E4643" s="82" t="s">
        <v>7348</v>
      </c>
    </row>
    <row r="4644" spans="1:5" s="96" customFormat="1" ht="13.5" customHeight="1">
      <c r="A4644" s="82" t="s">
        <v>2545</v>
      </c>
      <c r="B4644" s="95" t="s">
        <v>7178</v>
      </c>
      <c r="C4644" s="95" t="s">
        <v>2666</v>
      </c>
      <c r="D4644" s="82" t="s">
        <v>7207</v>
      </c>
      <c r="E4644" s="82" t="s">
        <v>7349</v>
      </c>
    </row>
    <row r="4645" spans="1:5" s="96" customFormat="1" ht="13.5" customHeight="1">
      <c r="A4645" s="82" t="s">
        <v>2545</v>
      </c>
      <c r="B4645" s="95" t="s">
        <v>7178</v>
      </c>
      <c r="C4645" s="95" t="s">
        <v>2666</v>
      </c>
      <c r="D4645" s="82" t="s">
        <v>7209</v>
      </c>
      <c r="E4645" s="82" t="s">
        <v>7350</v>
      </c>
    </row>
    <row r="4646" spans="1:5" s="96" customFormat="1" ht="13.5" customHeight="1">
      <c r="A4646" s="82" t="s">
        <v>2545</v>
      </c>
      <c r="B4646" s="95" t="s">
        <v>7178</v>
      </c>
      <c r="C4646" s="95" t="s">
        <v>2666</v>
      </c>
      <c r="D4646" s="82" t="s">
        <v>3959</v>
      </c>
      <c r="E4646" s="82" t="s">
        <v>7351</v>
      </c>
    </row>
    <row r="4647" spans="1:5" s="96" customFormat="1" ht="13.5" customHeight="1">
      <c r="A4647" s="82" t="s">
        <v>2545</v>
      </c>
      <c r="B4647" s="95" t="s">
        <v>7178</v>
      </c>
      <c r="C4647" s="95" t="s">
        <v>2666</v>
      </c>
      <c r="D4647" s="82" t="s">
        <v>607</v>
      </c>
      <c r="E4647" s="82" t="s">
        <v>7352</v>
      </c>
    </row>
    <row r="4648" spans="1:5" s="96" customFormat="1" ht="13.5" customHeight="1">
      <c r="A4648" s="82" t="s">
        <v>2545</v>
      </c>
      <c r="B4648" s="95" t="s">
        <v>7178</v>
      </c>
      <c r="C4648" s="95" t="s">
        <v>2666</v>
      </c>
      <c r="D4648" s="82" t="s">
        <v>7182</v>
      </c>
      <c r="E4648" s="82" t="s">
        <v>7353</v>
      </c>
    </row>
    <row r="4649" spans="1:5" s="96" customFormat="1" ht="13.5" customHeight="1">
      <c r="A4649" s="82" t="s">
        <v>2545</v>
      </c>
      <c r="B4649" s="95" t="s">
        <v>7178</v>
      </c>
      <c r="C4649" s="95" t="s">
        <v>2666</v>
      </c>
      <c r="D4649" s="82" t="s">
        <v>4045</v>
      </c>
      <c r="E4649" s="82" t="s">
        <v>7354</v>
      </c>
    </row>
    <row r="4650" spans="1:5" s="96" customFormat="1" ht="13.5" customHeight="1">
      <c r="A4650" s="82" t="s">
        <v>2545</v>
      </c>
      <c r="B4650" s="95" t="s">
        <v>7178</v>
      </c>
      <c r="C4650" s="95" t="s">
        <v>2666</v>
      </c>
      <c r="D4650" s="82" t="s">
        <v>4240</v>
      </c>
      <c r="E4650" s="82" t="s">
        <v>7355</v>
      </c>
    </row>
    <row r="4651" spans="1:5" s="96" customFormat="1" ht="13.5" customHeight="1">
      <c r="A4651" s="82" t="s">
        <v>2545</v>
      </c>
      <c r="B4651" s="95" t="s">
        <v>7178</v>
      </c>
      <c r="C4651" s="95" t="s">
        <v>2666</v>
      </c>
      <c r="D4651" s="82" t="s">
        <v>3965</v>
      </c>
      <c r="E4651" s="82" t="s">
        <v>7356</v>
      </c>
    </row>
    <row r="4652" spans="1:5" s="96" customFormat="1" ht="13.5" customHeight="1">
      <c r="A4652" s="82" t="s">
        <v>2545</v>
      </c>
      <c r="B4652" s="95" t="s">
        <v>7178</v>
      </c>
      <c r="C4652" s="95" t="s">
        <v>2666</v>
      </c>
      <c r="D4652" s="82" t="s">
        <v>7187</v>
      </c>
      <c r="E4652" s="82" t="s">
        <v>7357</v>
      </c>
    </row>
    <row r="4653" spans="1:5" s="96" customFormat="1" ht="13.5" customHeight="1">
      <c r="A4653" s="82" t="s">
        <v>2545</v>
      </c>
      <c r="B4653" s="95" t="s">
        <v>7178</v>
      </c>
      <c r="C4653" s="95" t="s">
        <v>2666</v>
      </c>
      <c r="D4653" s="82" t="s">
        <v>7189</v>
      </c>
      <c r="E4653" s="82" t="s">
        <v>7358</v>
      </c>
    </row>
    <row r="4654" spans="1:5" s="96" customFormat="1" ht="13.5" customHeight="1">
      <c r="A4654" s="82" t="s">
        <v>2545</v>
      </c>
      <c r="B4654" s="95" t="s">
        <v>7178</v>
      </c>
      <c r="C4654" s="95" t="s">
        <v>2666</v>
      </c>
      <c r="D4654" s="82" t="s">
        <v>7191</v>
      </c>
      <c r="E4654" s="82" t="s">
        <v>7359</v>
      </c>
    </row>
    <row r="4655" spans="1:5" s="96" customFormat="1" ht="13.5" customHeight="1">
      <c r="A4655" s="82" t="s">
        <v>2545</v>
      </c>
      <c r="B4655" s="95" t="s">
        <v>7178</v>
      </c>
      <c r="C4655" s="95" t="s">
        <v>2666</v>
      </c>
      <c r="D4655" s="82" t="s">
        <v>7193</v>
      </c>
      <c r="E4655" s="82" t="s">
        <v>7360</v>
      </c>
    </row>
    <row r="4656" spans="1:5" s="96" customFormat="1" ht="13.5" customHeight="1">
      <c r="A4656" s="82" t="s">
        <v>2545</v>
      </c>
      <c r="B4656" s="95" t="s">
        <v>7178</v>
      </c>
      <c r="C4656" s="95" t="s">
        <v>2666</v>
      </c>
      <c r="D4656" s="82" t="s">
        <v>7195</v>
      </c>
      <c r="E4656" s="82" t="s">
        <v>7361</v>
      </c>
    </row>
    <row r="4657" spans="1:5" s="96" customFormat="1" ht="13.5" customHeight="1">
      <c r="A4657" s="82" t="s">
        <v>2545</v>
      </c>
      <c r="B4657" s="95" t="s">
        <v>7178</v>
      </c>
      <c r="C4657" s="95" t="s">
        <v>2666</v>
      </c>
      <c r="D4657" s="82" t="s">
        <v>7197</v>
      </c>
      <c r="E4657" s="82" t="s">
        <v>7362</v>
      </c>
    </row>
    <row r="4658" spans="1:5" s="96" customFormat="1" ht="13.5" customHeight="1">
      <c r="A4658" s="82" t="s">
        <v>2545</v>
      </c>
      <c r="B4658" s="95" t="s">
        <v>7178</v>
      </c>
      <c r="C4658" s="95" t="s">
        <v>2666</v>
      </c>
      <c r="D4658" s="82" t="s">
        <v>7199</v>
      </c>
      <c r="E4658" s="82" t="s">
        <v>7363</v>
      </c>
    </row>
    <row r="4659" spans="1:5" s="96" customFormat="1" ht="13.5" customHeight="1">
      <c r="A4659" s="82" t="s">
        <v>2545</v>
      </c>
      <c r="B4659" s="95" t="s">
        <v>7178</v>
      </c>
      <c r="C4659" s="95" t="s">
        <v>2666</v>
      </c>
      <c r="D4659" s="82" t="s">
        <v>7201</v>
      </c>
      <c r="E4659" s="82" t="s">
        <v>7364</v>
      </c>
    </row>
    <row r="4660" spans="1:5" s="96" customFormat="1" ht="13.5" customHeight="1">
      <c r="A4660" s="82" t="s">
        <v>2545</v>
      </c>
      <c r="B4660" s="95" t="s">
        <v>7178</v>
      </c>
      <c r="C4660" s="95" t="s">
        <v>2666</v>
      </c>
      <c r="D4660" s="82" t="s">
        <v>2672</v>
      </c>
      <c r="E4660" s="82" t="s">
        <v>7365</v>
      </c>
    </row>
    <row r="4661" spans="1:5" s="96" customFormat="1" ht="13.5" customHeight="1">
      <c r="A4661" s="82" t="s">
        <v>2545</v>
      </c>
      <c r="B4661" s="95" t="s">
        <v>7178</v>
      </c>
      <c r="C4661" s="95" t="s">
        <v>2666</v>
      </c>
      <c r="D4661" s="82" t="s">
        <v>2667</v>
      </c>
      <c r="E4661" s="82" t="s">
        <v>7366</v>
      </c>
    </row>
    <row r="4662" spans="1:5" s="96" customFormat="1" ht="13.5" customHeight="1">
      <c r="A4662" s="82" t="s">
        <v>2545</v>
      </c>
      <c r="B4662" s="95" t="s">
        <v>7178</v>
      </c>
      <c r="C4662" s="95" t="s">
        <v>2666</v>
      </c>
      <c r="D4662" s="82" t="s">
        <v>635</v>
      </c>
      <c r="E4662" s="82" t="s">
        <v>7367</v>
      </c>
    </row>
    <row r="4663" spans="1:5" s="96" customFormat="1" ht="13.5" customHeight="1">
      <c r="A4663" s="82" t="s">
        <v>2545</v>
      </c>
      <c r="B4663" s="95" t="s">
        <v>7178</v>
      </c>
      <c r="C4663" s="95" t="s">
        <v>2666</v>
      </c>
      <c r="D4663" s="82" t="s">
        <v>2670</v>
      </c>
      <c r="E4663" s="82" t="s">
        <v>7368</v>
      </c>
    </row>
    <row r="4664" spans="1:5" s="96" customFormat="1" ht="13.5" customHeight="1">
      <c r="A4664" s="82" t="s">
        <v>2545</v>
      </c>
      <c r="B4664" s="95" t="s">
        <v>7178</v>
      </c>
      <c r="C4664" s="95" t="s">
        <v>2666</v>
      </c>
      <c r="D4664" s="82" t="s">
        <v>7207</v>
      </c>
      <c r="E4664" s="82" t="s">
        <v>7369</v>
      </c>
    </row>
    <row r="4665" spans="1:5" s="96" customFormat="1" ht="13.5" customHeight="1">
      <c r="A4665" s="82" t="s">
        <v>2545</v>
      </c>
      <c r="B4665" s="95" t="s">
        <v>7178</v>
      </c>
      <c r="C4665" s="95" t="s">
        <v>2666</v>
      </c>
      <c r="D4665" s="82" t="s">
        <v>7209</v>
      </c>
      <c r="E4665" s="82" t="s">
        <v>7370</v>
      </c>
    </row>
    <row r="4666" spans="1:5" s="96" customFormat="1" ht="13.5" customHeight="1">
      <c r="A4666" s="82" t="s">
        <v>2545</v>
      </c>
      <c r="B4666" s="95" t="s">
        <v>7178</v>
      </c>
      <c r="C4666" s="95" t="s">
        <v>2666</v>
      </c>
      <c r="D4666" s="82" t="s">
        <v>3959</v>
      </c>
      <c r="E4666" s="82" t="s">
        <v>7371</v>
      </c>
    </row>
    <row r="4667" spans="1:5" s="96" customFormat="1" ht="13.5" customHeight="1">
      <c r="A4667" s="82" t="s">
        <v>2545</v>
      </c>
      <c r="B4667" s="95" t="s">
        <v>7178</v>
      </c>
      <c r="C4667" s="95" t="s">
        <v>2666</v>
      </c>
      <c r="D4667" s="82" t="s">
        <v>607</v>
      </c>
      <c r="E4667" s="82" t="s">
        <v>7372</v>
      </c>
    </row>
    <row r="4668" spans="1:5" s="96" customFormat="1" ht="13.5" customHeight="1">
      <c r="A4668" s="82" t="s">
        <v>2545</v>
      </c>
      <c r="B4668" s="95" t="s">
        <v>7178</v>
      </c>
      <c r="C4668" s="95" t="s">
        <v>2666</v>
      </c>
      <c r="D4668" s="82" t="s">
        <v>7182</v>
      </c>
      <c r="E4668" s="82" t="s">
        <v>7373</v>
      </c>
    </row>
    <row r="4669" spans="1:5" s="96" customFormat="1" ht="13.5" customHeight="1">
      <c r="A4669" s="82" t="s">
        <v>2545</v>
      </c>
      <c r="B4669" s="95" t="s">
        <v>7178</v>
      </c>
      <c r="C4669" s="95" t="s">
        <v>2666</v>
      </c>
      <c r="D4669" s="82" t="s">
        <v>4045</v>
      </c>
      <c r="E4669" s="82" t="s">
        <v>7374</v>
      </c>
    </row>
    <row r="4670" spans="1:5" s="96" customFormat="1" ht="13.5" customHeight="1">
      <c r="A4670" s="82" t="s">
        <v>2545</v>
      </c>
      <c r="B4670" s="95" t="s">
        <v>7178</v>
      </c>
      <c r="C4670" s="95" t="s">
        <v>2666</v>
      </c>
      <c r="D4670" s="82" t="s">
        <v>4240</v>
      </c>
      <c r="E4670" s="82" t="s">
        <v>7375</v>
      </c>
    </row>
    <row r="4671" spans="1:5" s="96" customFormat="1" ht="13.5" customHeight="1">
      <c r="A4671" s="82" t="s">
        <v>2545</v>
      </c>
      <c r="B4671" s="95" t="s">
        <v>7178</v>
      </c>
      <c r="C4671" s="95" t="s">
        <v>2666</v>
      </c>
      <c r="D4671" s="82" t="s">
        <v>3965</v>
      </c>
      <c r="E4671" s="82" t="s">
        <v>7376</v>
      </c>
    </row>
    <row r="4672" spans="1:5" s="96" customFormat="1" ht="13.5" customHeight="1">
      <c r="A4672" s="82" t="s">
        <v>2545</v>
      </c>
      <c r="B4672" s="95" t="s">
        <v>7178</v>
      </c>
      <c r="C4672" s="95" t="s">
        <v>2666</v>
      </c>
      <c r="D4672" s="82" t="s">
        <v>7187</v>
      </c>
      <c r="E4672" s="82" t="s">
        <v>7377</v>
      </c>
    </row>
    <row r="4673" spans="1:5" s="96" customFormat="1" ht="13.5" customHeight="1">
      <c r="A4673" s="82" t="s">
        <v>2545</v>
      </c>
      <c r="B4673" s="95" t="s">
        <v>7178</v>
      </c>
      <c r="C4673" s="95" t="s">
        <v>2666</v>
      </c>
      <c r="D4673" s="82" t="s">
        <v>7189</v>
      </c>
      <c r="E4673" s="82" t="s">
        <v>7378</v>
      </c>
    </row>
    <row r="4674" spans="1:5" s="96" customFormat="1" ht="13.5" customHeight="1">
      <c r="A4674" s="82" t="s">
        <v>2545</v>
      </c>
      <c r="B4674" s="95" t="s">
        <v>7178</v>
      </c>
      <c r="C4674" s="95" t="s">
        <v>2666</v>
      </c>
      <c r="D4674" s="82" t="s">
        <v>7191</v>
      </c>
      <c r="E4674" s="82" t="s">
        <v>7379</v>
      </c>
    </row>
    <row r="4675" spans="1:5" s="96" customFormat="1" ht="13.5" customHeight="1">
      <c r="A4675" s="82" t="s">
        <v>2545</v>
      </c>
      <c r="B4675" s="95" t="s">
        <v>7178</v>
      </c>
      <c r="C4675" s="95" t="s">
        <v>2666</v>
      </c>
      <c r="D4675" s="82" t="s">
        <v>7193</v>
      </c>
      <c r="E4675" s="82" t="s">
        <v>7380</v>
      </c>
    </row>
    <row r="4676" spans="1:5" s="96" customFormat="1" ht="13.5" customHeight="1">
      <c r="A4676" s="82" t="s">
        <v>2545</v>
      </c>
      <c r="B4676" s="95" t="s">
        <v>7178</v>
      </c>
      <c r="C4676" s="95" t="s">
        <v>2666</v>
      </c>
      <c r="D4676" s="82" t="s">
        <v>7195</v>
      </c>
      <c r="E4676" s="82" t="s">
        <v>7381</v>
      </c>
    </row>
    <row r="4677" spans="1:5" s="96" customFormat="1" ht="13.5" customHeight="1">
      <c r="A4677" s="82" t="s">
        <v>2545</v>
      </c>
      <c r="B4677" s="95" t="s">
        <v>7178</v>
      </c>
      <c r="C4677" s="95" t="s">
        <v>2666</v>
      </c>
      <c r="D4677" s="82" t="s">
        <v>7197</v>
      </c>
      <c r="E4677" s="82" t="s">
        <v>7382</v>
      </c>
    </row>
    <row r="4678" spans="1:5" s="96" customFormat="1" ht="13.5" customHeight="1">
      <c r="A4678" s="82" t="s">
        <v>2545</v>
      </c>
      <c r="B4678" s="95" t="s">
        <v>7178</v>
      </c>
      <c r="C4678" s="95" t="s">
        <v>2666</v>
      </c>
      <c r="D4678" s="82" t="s">
        <v>7199</v>
      </c>
      <c r="E4678" s="82" t="s">
        <v>7383</v>
      </c>
    </row>
    <row r="4679" spans="1:5" s="96" customFormat="1" ht="13.5" customHeight="1">
      <c r="A4679" s="82" t="s">
        <v>2545</v>
      </c>
      <c r="B4679" s="95" t="s">
        <v>7178</v>
      </c>
      <c r="C4679" s="95" t="s">
        <v>2666</v>
      </c>
      <c r="D4679" s="82" t="s">
        <v>7201</v>
      </c>
      <c r="E4679" s="82" t="s">
        <v>7384</v>
      </c>
    </row>
    <row r="4680" spans="1:5" s="96" customFormat="1" ht="13.5" customHeight="1">
      <c r="A4680" s="82" t="s">
        <v>2545</v>
      </c>
      <c r="B4680" s="95" t="s">
        <v>7178</v>
      </c>
      <c r="C4680" s="95" t="s">
        <v>2666</v>
      </c>
      <c r="D4680" s="82" t="s">
        <v>2672</v>
      </c>
      <c r="E4680" s="82" t="s">
        <v>7385</v>
      </c>
    </row>
    <row r="4681" spans="1:5" s="96" customFormat="1" ht="13.5" customHeight="1">
      <c r="A4681" s="82" t="s">
        <v>2545</v>
      </c>
      <c r="B4681" s="95" t="s">
        <v>7178</v>
      </c>
      <c r="C4681" s="95" t="s">
        <v>2666</v>
      </c>
      <c r="D4681" s="82" t="s">
        <v>2667</v>
      </c>
      <c r="E4681" s="82" t="s">
        <v>7386</v>
      </c>
    </row>
    <row r="4682" spans="1:5" s="96" customFormat="1" ht="13.5" customHeight="1">
      <c r="A4682" s="82" t="s">
        <v>2545</v>
      </c>
      <c r="B4682" s="95" t="s">
        <v>7178</v>
      </c>
      <c r="C4682" s="95" t="s">
        <v>2666</v>
      </c>
      <c r="D4682" s="82" t="s">
        <v>635</v>
      </c>
      <c r="E4682" s="82" t="s">
        <v>7387</v>
      </c>
    </row>
    <row r="4683" spans="1:5" s="96" customFormat="1" ht="13.5" customHeight="1">
      <c r="A4683" s="82" t="s">
        <v>2545</v>
      </c>
      <c r="B4683" s="95" t="s">
        <v>7178</v>
      </c>
      <c r="C4683" s="95" t="s">
        <v>2666</v>
      </c>
      <c r="D4683" s="82" t="s">
        <v>2670</v>
      </c>
      <c r="E4683" s="82" t="s">
        <v>7388</v>
      </c>
    </row>
    <row r="4684" spans="1:5" s="96" customFormat="1" ht="13.5" customHeight="1">
      <c r="A4684" s="82" t="s">
        <v>2545</v>
      </c>
      <c r="B4684" s="95" t="s">
        <v>7178</v>
      </c>
      <c r="C4684" s="95" t="s">
        <v>2666</v>
      </c>
      <c r="D4684" s="82" t="s">
        <v>7207</v>
      </c>
      <c r="E4684" s="82" t="s">
        <v>7389</v>
      </c>
    </row>
    <row r="4685" spans="1:5" s="96" customFormat="1" ht="13.5" customHeight="1">
      <c r="A4685" s="82" t="s">
        <v>2545</v>
      </c>
      <c r="B4685" s="95" t="s">
        <v>7178</v>
      </c>
      <c r="C4685" s="95" t="s">
        <v>2666</v>
      </c>
      <c r="D4685" s="82" t="s">
        <v>7209</v>
      </c>
      <c r="E4685" s="82" t="s">
        <v>7390</v>
      </c>
    </row>
    <row r="4686" spans="1:5" s="96" customFormat="1" ht="13.5" customHeight="1">
      <c r="A4686" s="82" t="s">
        <v>2545</v>
      </c>
      <c r="B4686" s="95" t="s">
        <v>7178</v>
      </c>
      <c r="C4686" s="95" t="s">
        <v>2666</v>
      </c>
      <c r="D4686" s="82" t="s">
        <v>3959</v>
      </c>
      <c r="E4686" s="82" t="s">
        <v>7391</v>
      </c>
    </row>
    <row r="4687" spans="1:5" s="96" customFormat="1" ht="13.5" customHeight="1">
      <c r="A4687" s="82" t="s">
        <v>2545</v>
      </c>
      <c r="B4687" s="95" t="s">
        <v>7178</v>
      </c>
      <c r="C4687" s="95" t="s">
        <v>2666</v>
      </c>
      <c r="D4687" s="82" t="s">
        <v>607</v>
      </c>
      <c r="E4687" s="82" t="s">
        <v>7392</v>
      </c>
    </row>
    <row r="4688" spans="1:5" s="96" customFormat="1" ht="13.5" customHeight="1">
      <c r="A4688" s="82" t="s">
        <v>2545</v>
      </c>
      <c r="B4688" s="95" t="s">
        <v>7178</v>
      </c>
      <c r="C4688" s="95" t="s">
        <v>2666</v>
      </c>
      <c r="D4688" s="82" t="s">
        <v>7182</v>
      </c>
      <c r="E4688" s="82" t="s">
        <v>7393</v>
      </c>
    </row>
    <row r="4689" spans="1:5" s="96" customFormat="1" ht="13.5" customHeight="1">
      <c r="A4689" s="82" t="s">
        <v>2545</v>
      </c>
      <c r="B4689" s="95" t="s">
        <v>7178</v>
      </c>
      <c r="C4689" s="95" t="s">
        <v>2666</v>
      </c>
      <c r="D4689" s="82" t="s">
        <v>4045</v>
      </c>
      <c r="E4689" s="82" t="s">
        <v>7394</v>
      </c>
    </row>
    <row r="4690" spans="1:5" s="96" customFormat="1" ht="13.5" customHeight="1">
      <c r="A4690" s="82" t="s">
        <v>2545</v>
      </c>
      <c r="B4690" s="95" t="s">
        <v>7178</v>
      </c>
      <c r="C4690" s="95" t="s">
        <v>2666</v>
      </c>
      <c r="D4690" s="82" t="s">
        <v>4240</v>
      </c>
      <c r="E4690" s="82" t="s">
        <v>7395</v>
      </c>
    </row>
    <row r="4691" spans="1:5" s="96" customFormat="1" ht="13.5" customHeight="1">
      <c r="A4691" s="82" t="s">
        <v>2545</v>
      </c>
      <c r="B4691" s="95" t="s">
        <v>7178</v>
      </c>
      <c r="C4691" s="95" t="s">
        <v>2666</v>
      </c>
      <c r="D4691" s="82" t="s">
        <v>3965</v>
      </c>
      <c r="E4691" s="82" t="s">
        <v>7396</v>
      </c>
    </row>
    <row r="4692" spans="1:5" s="96" customFormat="1" ht="13.5" customHeight="1">
      <c r="A4692" s="82" t="s">
        <v>2545</v>
      </c>
      <c r="B4692" s="95" t="s">
        <v>7178</v>
      </c>
      <c r="C4692" s="95" t="s">
        <v>2666</v>
      </c>
      <c r="D4692" s="82" t="s">
        <v>7187</v>
      </c>
      <c r="E4692" s="82" t="s">
        <v>7397</v>
      </c>
    </row>
    <row r="4693" spans="1:5" s="96" customFormat="1" ht="13.5" customHeight="1">
      <c r="A4693" s="82" t="s">
        <v>2545</v>
      </c>
      <c r="B4693" s="95" t="s">
        <v>7178</v>
      </c>
      <c r="C4693" s="95" t="s">
        <v>2666</v>
      </c>
      <c r="D4693" s="82" t="s">
        <v>7189</v>
      </c>
      <c r="E4693" s="82" t="s">
        <v>7398</v>
      </c>
    </row>
    <row r="4694" spans="1:5" s="96" customFormat="1" ht="13.5" customHeight="1">
      <c r="A4694" s="82" t="s">
        <v>2545</v>
      </c>
      <c r="B4694" s="95" t="s">
        <v>7178</v>
      </c>
      <c r="C4694" s="95" t="s">
        <v>2666</v>
      </c>
      <c r="D4694" s="82" t="s">
        <v>7191</v>
      </c>
      <c r="E4694" s="82" t="s">
        <v>7399</v>
      </c>
    </row>
    <row r="4695" spans="1:5" s="96" customFormat="1" ht="13.5" customHeight="1">
      <c r="A4695" s="82" t="s">
        <v>2545</v>
      </c>
      <c r="B4695" s="95" t="s">
        <v>7178</v>
      </c>
      <c r="C4695" s="95" t="s">
        <v>2666</v>
      </c>
      <c r="D4695" s="82" t="s">
        <v>7193</v>
      </c>
      <c r="E4695" s="82" t="s">
        <v>7400</v>
      </c>
    </row>
    <row r="4696" spans="1:5" s="96" customFormat="1" ht="13.5" customHeight="1">
      <c r="A4696" s="82" t="s">
        <v>2545</v>
      </c>
      <c r="B4696" s="95" t="s">
        <v>7178</v>
      </c>
      <c r="C4696" s="95" t="s">
        <v>2666</v>
      </c>
      <c r="D4696" s="82" t="s">
        <v>7195</v>
      </c>
      <c r="E4696" s="82" t="s">
        <v>7401</v>
      </c>
    </row>
    <row r="4697" spans="1:5" s="96" customFormat="1" ht="13.5" customHeight="1">
      <c r="A4697" s="82" t="s">
        <v>2545</v>
      </c>
      <c r="B4697" s="95" t="s">
        <v>7178</v>
      </c>
      <c r="C4697" s="95" t="s">
        <v>2666</v>
      </c>
      <c r="D4697" s="82" t="s">
        <v>7197</v>
      </c>
      <c r="E4697" s="82" t="s">
        <v>7402</v>
      </c>
    </row>
    <row r="4698" spans="1:5" s="96" customFormat="1" ht="13.5" customHeight="1">
      <c r="A4698" s="82" t="s">
        <v>2545</v>
      </c>
      <c r="B4698" s="95" t="s">
        <v>7178</v>
      </c>
      <c r="C4698" s="95" t="s">
        <v>2666</v>
      </c>
      <c r="D4698" s="82" t="s">
        <v>7199</v>
      </c>
      <c r="E4698" s="82" t="s">
        <v>7403</v>
      </c>
    </row>
    <row r="4699" spans="1:5" s="96" customFormat="1" ht="13.5" customHeight="1">
      <c r="A4699" s="82" t="s">
        <v>2545</v>
      </c>
      <c r="B4699" s="95" t="s">
        <v>7178</v>
      </c>
      <c r="C4699" s="95" t="s">
        <v>2666</v>
      </c>
      <c r="D4699" s="82" t="s">
        <v>7201</v>
      </c>
      <c r="E4699" s="82" t="s">
        <v>7404</v>
      </c>
    </row>
    <row r="4700" spans="1:5" s="96" customFormat="1" ht="13.5" customHeight="1">
      <c r="A4700" s="82" t="s">
        <v>2545</v>
      </c>
      <c r="B4700" s="95" t="s">
        <v>7178</v>
      </c>
      <c r="C4700" s="95" t="s">
        <v>2666</v>
      </c>
      <c r="D4700" s="82" t="s">
        <v>2672</v>
      </c>
      <c r="E4700" s="82" t="s">
        <v>7405</v>
      </c>
    </row>
    <row r="4701" spans="1:5" s="96" customFormat="1" ht="13.5" customHeight="1">
      <c r="A4701" s="82" t="s">
        <v>2545</v>
      </c>
      <c r="B4701" s="95" t="s">
        <v>7178</v>
      </c>
      <c r="C4701" s="95" t="s">
        <v>2666</v>
      </c>
      <c r="D4701" s="82" t="s">
        <v>2667</v>
      </c>
      <c r="E4701" s="82" t="s">
        <v>7406</v>
      </c>
    </row>
    <row r="4702" spans="1:5" s="96" customFormat="1" ht="13.5" customHeight="1">
      <c r="A4702" s="82" t="s">
        <v>2545</v>
      </c>
      <c r="B4702" s="95" t="s">
        <v>7178</v>
      </c>
      <c r="C4702" s="95" t="s">
        <v>2666</v>
      </c>
      <c r="D4702" s="82" t="s">
        <v>635</v>
      </c>
      <c r="E4702" s="82" t="s">
        <v>7407</v>
      </c>
    </row>
    <row r="4703" spans="1:5" s="96" customFormat="1" ht="13.5" customHeight="1">
      <c r="A4703" s="82" t="s">
        <v>2545</v>
      </c>
      <c r="B4703" s="95" t="s">
        <v>7178</v>
      </c>
      <c r="C4703" s="95" t="s">
        <v>2666</v>
      </c>
      <c r="D4703" s="82" t="s">
        <v>2670</v>
      </c>
      <c r="E4703" s="82" t="s">
        <v>7408</v>
      </c>
    </row>
    <row r="4704" spans="1:5" s="96" customFormat="1" ht="13.5" customHeight="1">
      <c r="A4704" s="82" t="s">
        <v>2545</v>
      </c>
      <c r="B4704" s="95" t="s">
        <v>7178</v>
      </c>
      <c r="C4704" s="95" t="s">
        <v>2666</v>
      </c>
      <c r="D4704" s="82" t="s">
        <v>7207</v>
      </c>
      <c r="E4704" s="82" t="s">
        <v>7409</v>
      </c>
    </row>
    <row r="4705" spans="1:5" s="96" customFormat="1" ht="13.5" customHeight="1">
      <c r="A4705" s="82" t="s">
        <v>2545</v>
      </c>
      <c r="B4705" s="95" t="s">
        <v>7178</v>
      </c>
      <c r="C4705" s="95" t="s">
        <v>2666</v>
      </c>
      <c r="D4705" s="82" t="s">
        <v>7209</v>
      </c>
      <c r="E4705" s="82" t="s">
        <v>7410</v>
      </c>
    </row>
    <row r="4706" spans="1:5" s="96" customFormat="1" ht="13.5" customHeight="1">
      <c r="A4706" s="82" t="s">
        <v>2545</v>
      </c>
      <c r="B4706" s="95" t="s">
        <v>7178</v>
      </c>
      <c r="C4706" s="98" t="s">
        <v>2666</v>
      </c>
      <c r="D4706" s="82" t="s">
        <v>635</v>
      </c>
      <c r="E4706" s="82" t="s">
        <v>7411</v>
      </c>
    </row>
    <row r="4707" spans="1:5" s="96" customFormat="1" ht="13.5" customHeight="1">
      <c r="A4707" s="82" t="s">
        <v>2545</v>
      </c>
      <c r="B4707" s="95" t="s">
        <v>7178</v>
      </c>
      <c r="C4707" s="95" t="s">
        <v>2666</v>
      </c>
      <c r="D4707" s="82" t="s">
        <v>3959</v>
      </c>
      <c r="E4707" s="82" t="s">
        <v>7412</v>
      </c>
    </row>
    <row r="4708" spans="1:5" s="96" customFormat="1" ht="13.5" customHeight="1">
      <c r="A4708" s="82" t="s">
        <v>2545</v>
      </c>
      <c r="B4708" s="95" t="s">
        <v>7178</v>
      </c>
      <c r="C4708" s="95" t="s">
        <v>2666</v>
      </c>
      <c r="D4708" s="82" t="s">
        <v>607</v>
      </c>
      <c r="E4708" s="82" t="s">
        <v>7413</v>
      </c>
    </row>
    <row r="4709" spans="1:5" s="96" customFormat="1" ht="13.5" customHeight="1">
      <c r="A4709" s="82" t="s">
        <v>2545</v>
      </c>
      <c r="B4709" s="95" t="s">
        <v>7178</v>
      </c>
      <c r="C4709" s="95" t="s">
        <v>2666</v>
      </c>
      <c r="D4709" s="82" t="s">
        <v>7182</v>
      </c>
      <c r="E4709" s="82" t="s">
        <v>7414</v>
      </c>
    </row>
    <row r="4710" spans="1:5" s="96" customFormat="1" ht="13.5" customHeight="1">
      <c r="A4710" s="82" t="s">
        <v>2545</v>
      </c>
      <c r="B4710" s="95" t="s">
        <v>7178</v>
      </c>
      <c r="C4710" s="95" t="s">
        <v>2666</v>
      </c>
      <c r="D4710" s="82" t="s">
        <v>4045</v>
      </c>
      <c r="E4710" s="82" t="s">
        <v>7415</v>
      </c>
    </row>
    <row r="4711" spans="1:5" s="96" customFormat="1" ht="13.5" customHeight="1">
      <c r="A4711" s="82" t="s">
        <v>2545</v>
      </c>
      <c r="B4711" s="95" t="s">
        <v>7178</v>
      </c>
      <c r="C4711" s="95" t="s">
        <v>2666</v>
      </c>
      <c r="D4711" s="82" t="s">
        <v>4240</v>
      </c>
      <c r="E4711" s="82" t="s">
        <v>7416</v>
      </c>
    </row>
    <row r="4712" spans="1:5" s="96" customFormat="1" ht="13.5" customHeight="1">
      <c r="A4712" s="82" t="s">
        <v>2545</v>
      </c>
      <c r="B4712" s="95" t="s">
        <v>7178</v>
      </c>
      <c r="C4712" s="95" t="s">
        <v>2666</v>
      </c>
      <c r="D4712" s="82" t="s">
        <v>3965</v>
      </c>
      <c r="E4712" s="82" t="s">
        <v>7417</v>
      </c>
    </row>
    <row r="4713" spans="1:5" s="96" customFormat="1" ht="13.5" customHeight="1">
      <c r="A4713" s="82" t="s">
        <v>2545</v>
      </c>
      <c r="B4713" s="95" t="s">
        <v>7178</v>
      </c>
      <c r="C4713" s="95" t="s">
        <v>2666</v>
      </c>
      <c r="D4713" s="82" t="s">
        <v>7187</v>
      </c>
      <c r="E4713" s="82" t="s">
        <v>7418</v>
      </c>
    </row>
    <row r="4714" spans="1:5" s="96" customFormat="1" ht="13.5" customHeight="1">
      <c r="A4714" s="82" t="s">
        <v>2545</v>
      </c>
      <c r="B4714" s="95" t="s">
        <v>7178</v>
      </c>
      <c r="C4714" s="95" t="s">
        <v>2666</v>
      </c>
      <c r="D4714" s="82" t="s">
        <v>7189</v>
      </c>
      <c r="E4714" s="82" t="s">
        <v>7419</v>
      </c>
    </row>
    <row r="4715" spans="1:5" s="96" customFormat="1" ht="13.5" customHeight="1">
      <c r="A4715" s="82" t="s">
        <v>2545</v>
      </c>
      <c r="B4715" s="95" t="s">
        <v>7178</v>
      </c>
      <c r="C4715" s="95" t="s">
        <v>2666</v>
      </c>
      <c r="D4715" s="82" t="s">
        <v>7191</v>
      </c>
      <c r="E4715" s="82" t="s">
        <v>7420</v>
      </c>
    </row>
    <row r="4716" spans="1:5" s="96" customFormat="1" ht="13.5" customHeight="1">
      <c r="A4716" s="82" t="s">
        <v>2545</v>
      </c>
      <c r="B4716" s="95" t="s">
        <v>7178</v>
      </c>
      <c r="C4716" s="95" t="s">
        <v>2666</v>
      </c>
      <c r="D4716" s="82" t="s">
        <v>7193</v>
      </c>
      <c r="E4716" s="82" t="s">
        <v>7421</v>
      </c>
    </row>
    <row r="4717" spans="1:5" s="96" customFormat="1" ht="13.5" customHeight="1">
      <c r="A4717" s="82" t="s">
        <v>2545</v>
      </c>
      <c r="B4717" s="95" t="s">
        <v>7178</v>
      </c>
      <c r="C4717" s="95" t="s">
        <v>2666</v>
      </c>
      <c r="D4717" s="82" t="s">
        <v>7195</v>
      </c>
      <c r="E4717" s="82" t="s">
        <v>7422</v>
      </c>
    </row>
    <row r="4718" spans="1:5" s="96" customFormat="1" ht="13.5" customHeight="1">
      <c r="A4718" s="82" t="s">
        <v>2545</v>
      </c>
      <c r="B4718" s="95" t="s">
        <v>7178</v>
      </c>
      <c r="C4718" s="95" t="s">
        <v>2666</v>
      </c>
      <c r="D4718" s="82" t="s">
        <v>7197</v>
      </c>
      <c r="E4718" s="82" t="s">
        <v>7423</v>
      </c>
    </row>
    <row r="4719" spans="1:5" s="96" customFormat="1" ht="13.5" customHeight="1">
      <c r="A4719" s="82" t="s">
        <v>2545</v>
      </c>
      <c r="B4719" s="95" t="s">
        <v>7178</v>
      </c>
      <c r="C4719" s="95" t="s">
        <v>2666</v>
      </c>
      <c r="D4719" s="82" t="s">
        <v>7199</v>
      </c>
      <c r="E4719" s="82" t="s">
        <v>7424</v>
      </c>
    </row>
    <row r="4720" spans="1:5" s="96" customFormat="1" ht="13.5" customHeight="1">
      <c r="A4720" s="82" t="s">
        <v>2545</v>
      </c>
      <c r="B4720" s="95" t="s">
        <v>7178</v>
      </c>
      <c r="C4720" s="95" t="s">
        <v>2666</v>
      </c>
      <c r="D4720" s="82" t="s">
        <v>7201</v>
      </c>
      <c r="E4720" s="82" t="s">
        <v>7425</v>
      </c>
    </row>
    <row r="4721" spans="1:5" s="96" customFormat="1" ht="13.5" customHeight="1">
      <c r="A4721" s="82" t="s">
        <v>2545</v>
      </c>
      <c r="B4721" s="95" t="s">
        <v>7178</v>
      </c>
      <c r="C4721" s="95" t="s">
        <v>2666</v>
      </c>
      <c r="D4721" s="82" t="s">
        <v>2672</v>
      </c>
      <c r="E4721" s="82" t="s">
        <v>7426</v>
      </c>
    </row>
    <row r="4722" spans="1:5" s="96" customFormat="1" ht="13.5" customHeight="1">
      <c r="A4722" s="82" t="s">
        <v>2545</v>
      </c>
      <c r="B4722" s="95" t="s">
        <v>7178</v>
      </c>
      <c r="C4722" s="95" t="s">
        <v>2666</v>
      </c>
      <c r="D4722" s="82" t="s">
        <v>2667</v>
      </c>
      <c r="E4722" s="82" t="s">
        <v>7427</v>
      </c>
    </row>
    <row r="4723" spans="1:5" s="96" customFormat="1" ht="13.5" customHeight="1">
      <c r="A4723" s="82" t="s">
        <v>2545</v>
      </c>
      <c r="B4723" s="95" t="s">
        <v>7178</v>
      </c>
      <c r="C4723" s="95" t="s">
        <v>2666</v>
      </c>
      <c r="D4723" s="82" t="s">
        <v>635</v>
      </c>
      <c r="E4723" s="82" t="s">
        <v>7428</v>
      </c>
    </row>
    <row r="4724" spans="1:5" s="96" customFormat="1" ht="13.5" customHeight="1">
      <c r="A4724" s="82" t="s">
        <v>2545</v>
      </c>
      <c r="B4724" s="95" t="s">
        <v>7178</v>
      </c>
      <c r="C4724" s="95" t="s">
        <v>2666</v>
      </c>
      <c r="D4724" s="82" t="s">
        <v>2670</v>
      </c>
      <c r="E4724" s="82" t="s">
        <v>7429</v>
      </c>
    </row>
    <row r="4725" spans="1:5" s="96" customFormat="1" ht="13.5" customHeight="1">
      <c r="A4725" s="82" t="s">
        <v>2545</v>
      </c>
      <c r="B4725" s="95" t="s">
        <v>7178</v>
      </c>
      <c r="C4725" s="95" t="s">
        <v>2666</v>
      </c>
      <c r="D4725" s="82" t="s">
        <v>7207</v>
      </c>
      <c r="E4725" s="82" t="s">
        <v>7430</v>
      </c>
    </row>
    <row r="4726" spans="1:5" s="96" customFormat="1" ht="13.5" customHeight="1">
      <c r="A4726" s="82" t="s">
        <v>2545</v>
      </c>
      <c r="B4726" s="95" t="s">
        <v>7178</v>
      </c>
      <c r="C4726" s="95" t="s">
        <v>2666</v>
      </c>
      <c r="D4726" s="82" t="s">
        <v>7209</v>
      </c>
      <c r="E4726" s="82" t="s">
        <v>7431</v>
      </c>
    </row>
    <row r="4727" spans="1:5" s="96" customFormat="1" ht="13.5" customHeight="1">
      <c r="A4727" s="82" t="s">
        <v>2545</v>
      </c>
      <c r="B4727" s="99" t="s">
        <v>3850</v>
      </c>
      <c r="C4727" s="82" t="s">
        <v>2666</v>
      </c>
      <c r="D4727" s="82" t="s">
        <v>3959</v>
      </c>
      <c r="E4727" s="82" t="s">
        <v>7432</v>
      </c>
    </row>
    <row r="4728" spans="1:5" s="96" customFormat="1" ht="13.5" customHeight="1">
      <c r="A4728" s="82" t="s">
        <v>2545</v>
      </c>
      <c r="B4728" s="99" t="s">
        <v>3850</v>
      </c>
      <c r="C4728" s="82" t="s">
        <v>2666</v>
      </c>
      <c r="D4728" s="82" t="s">
        <v>607</v>
      </c>
      <c r="E4728" s="82" t="s">
        <v>7433</v>
      </c>
    </row>
    <row r="4729" spans="1:5" s="96" customFormat="1" ht="13.5" customHeight="1">
      <c r="A4729" s="82" t="s">
        <v>2545</v>
      </c>
      <c r="B4729" s="99" t="s">
        <v>3850</v>
      </c>
      <c r="C4729" s="82" t="s">
        <v>2666</v>
      </c>
      <c r="D4729" s="82" t="s">
        <v>7182</v>
      </c>
      <c r="E4729" s="82" t="s">
        <v>7434</v>
      </c>
    </row>
    <row r="4730" spans="1:5" s="96" customFormat="1" ht="13.5" customHeight="1">
      <c r="A4730" s="82" t="s">
        <v>2545</v>
      </c>
      <c r="B4730" s="99" t="s">
        <v>3850</v>
      </c>
      <c r="C4730" s="82" t="s">
        <v>2666</v>
      </c>
      <c r="D4730" s="82" t="s">
        <v>4045</v>
      </c>
      <c r="E4730" s="82" t="s">
        <v>7435</v>
      </c>
    </row>
    <row r="4731" spans="1:5" s="96" customFormat="1" ht="13.5" customHeight="1">
      <c r="A4731" s="82" t="s">
        <v>2545</v>
      </c>
      <c r="B4731" s="99" t="s">
        <v>3850</v>
      </c>
      <c r="C4731" s="82" t="s">
        <v>2666</v>
      </c>
      <c r="D4731" s="82" t="s">
        <v>4240</v>
      </c>
      <c r="E4731" s="82" t="s">
        <v>7436</v>
      </c>
    </row>
    <row r="4732" spans="1:5" s="96" customFormat="1" ht="13.5" customHeight="1">
      <c r="A4732" s="82" t="s">
        <v>2545</v>
      </c>
      <c r="B4732" s="99" t="s">
        <v>3850</v>
      </c>
      <c r="C4732" s="82" t="s">
        <v>2666</v>
      </c>
      <c r="D4732" s="82" t="s">
        <v>3965</v>
      </c>
      <c r="E4732" s="82" t="s">
        <v>7437</v>
      </c>
    </row>
    <row r="4733" spans="1:5" s="96" customFormat="1" ht="13.5" customHeight="1">
      <c r="A4733" s="82" t="s">
        <v>2545</v>
      </c>
      <c r="B4733" s="99" t="s">
        <v>3850</v>
      </c>
      <c r="C4733" s="82" t="s">
        <v>2666</v>
      </c>
      <c r="D4733" s="82" t="s">
        <v>7187</v>
      </c>
      <c r="E4733" s="82" t="s">
        <v>7438</v>
      </c>
    </row>
    <row r="4734" spans="1:5" s="96" customFormat="1" ht="13.5" customHeight="1">
      <c r="A4734" s="82" t="s">
        <v>2545</v>
      </c>
      <c r="B4734" s="99" t="s">
        <v>3850</v>
      </c>
      <c r="C4734" s="82" t="s">
        <v>2666</v>
      </c>
      <c r="D4734" s="82" t="s">
        <v>7189</v>
      </c>
      <c r="E4734" s="82" t="s">
        <v>7439</v>
      </c>
    </row>
    <row r="4735" spans="1:5" s="96" customFormat="1" ht="13.5" customHeight="1">
      <c r="A4735" s="82" t="s">
        <v>2545</v>
      </c>
      <c r="B4735" s="99" t="s">
        <v>3850</v>
      </c>
      <c r="C4735" s="82" t="s">
        <v>2666</v>
      </c>
      <c r="D4735" s="82" t="s">
        <v>7191</v>
      </c>
      <c r="E4735" s="82" t="s">
        <v>7440</v>
      </c>
    </row>
    <row r="4736" spans="1:5" s="96" customFormat="1" ht="13.5" customHeight="1">
      <c r="A4736" s="82" t="s">
        <v>2545</v>
      </c>
      <c r="B4736" s="99" t="s">
        <v>3850</v>
      </c>
      <c r="C4736" s="82" t="s">
        <v>2666</v>
      </c>
      <c r="D4736" s="82" t="s">
        <v>7193</v>
      </c>
      <c r="E4736" s="82" t="s">
        <v>7441</v>
      </c>
    </row>
    <row r="4737" spans="1:5" s="96" customFormat="1" ht="13.5" customHeight="1">
      <c r="A4737" s="82" t="s">
        <v>2545</v>
      </c>
      <c r="B4737" s="99" t="s">
        <v>3850</v>
      </c>
      <c r="C4737" s="82" t="s">
        <v>2666</v>
      </c>
      <c r="D4737" s="82" t="s">
        <v>7195</v>
      </c>
      <c r="E4737" s="82" t="s">
        <v>7442</v>
      </c>
    </row>
    <row r="4738" spans="1:5" s="96" customFormat="1" ht="13.5" customHeight="1">
      <c r="A4738" s="82" t="s">
        <v>2545</v>
      </c>
      <c r="B4738" s="99" t="s">
        <v>3850</v>
      </c>
      <c r="C4738" s="82" t="s">
        <v>2666</v>
      </c>
      <c r="D4738" s="82" t="s">
        <v>7197</v>
      </c>
      <c r="E4738" s="82" t="s">
        <v>7443</v>
      </c>
    </row>
    <row r="4739" spans="1:5" s="96" customFormat="1" ht="13.5" customHeight="1">
      <c r="A4739" s="82" t="s">
        <v>2545</v>
      </c>
      <c r="B4739" s="99" t="s">
        <v>3850</v>
      </c>
      <c r="C4739" s="82" t="s">
        <v>2666</v>
      </c>
      <c r="D4739" s="82" t="s">
        <v>7199</v>
      </c>
      <c r="E4739" s="82" t="s">
        <v>7444</v>
      </c>
    </row>
    <row r="4740" spans="1:5" s="96" customFormat="1" ht="13.5" customHeight="1">
      <c r="A4740" s="82" t="s">
        <v>2545</v>
      </c>
      <c r="B4740" s="99" t="s">
        <v>3850</v>
      </c>
      <c r="C4740" s="82" t="s">
        <v>2666</v>
      </c>
      <c r="D4740" s="82" t="s">
        <v>7201</v>
      </c>
      <c r="E4740" s="82" t="s">
        <v>7445</v>
      </c>
    </row>
    <row r="4741" spans="1:5" s="96" customFormat="1" ht="13.5" customHeight="1">
      <c r="A4741" s="82" t="s">
        <v>2545</v>
      </c>
      <c r="B4741" s="99" t="s">
        <v>3850</v>
      </c>
      <c r="C4741" s="82" t="s">
        <v>2666</v>
      </c>
      <c r="D4741" s="82" t="s">
        <v>2672</v>
      </c>
      <c r="E4741" s="82" t="s">
        <v>7446</v>
      </c>
    </row>
    <row r="4742" spans="1:5" s="96" customFormat="1" ht="13.5" customHeight="1">
      <c r="A4742" s="82" t="s">
        <v>2545</v>
      </c>
      <c r="B4742" s="99" t="s">
        <v>3850</v>
      </c>
      <c r="C4742" s="82" t="s">
        <v>2666</v>
      </c>
      <c r="D4742" s="82" t="s">
        <v>2667</v>
      </c>
      <c r="E4742" s="82" t="s">
        <v>7447</v>
      </c>
    </row>
    <row r="4743" spans="1:5" s="96" customFormat="1" ht="13.5" customHeight="1">
      <c r="A4743" s="82" t="s">
        <v>2545</v>
      </c>
      <c r="B4743" s="99" t="s">
        <v>3850</v>
      </c>
      <c r="C4743" s="82" t="s">
        <v>2666</v>
      </c>
      <c r="D4743" s="82" t="s">
        <v>635</v>
      </c>
      <c r="E4743" s="82" t="s">
        <v>7448</v>
      </c>
    </row>
    <row r="4744" spans="1:5" s="96" customFormat="1" ht="13.5" customHeight="1">
      <c r="A4744" s="82" t="s">
        <v>2545</v>
      </c>
      <c r="B4744" s="99" t="s">
        <v>3850</v>
      </c>
      <c r="C4744" s="82" t="s">
        <v>2666</v>
      </c>
      <c r="D4744" s="82" t="s">
        <v>2670</v>
      </c>
      <c r="E4744" s="82" t="s">
        <v>7449</v>
      </c>
    </row>
    <row r="4745" spans="1:5" s="96" customFormat="1" ht="13.5" customHeight="1">
      <c r="A4745" s="82" t="s">
        <v>2545</v>
      </c>
      <c r="B4745" s="99" t="s">
        <v>3850</v>
      </c>
      <c r="C4745" s="82" t="s">
        <v>2666</v>
      </c>
      <c r="D4745" s="82" t="s">
        <v>7207</v>
      </c>
      <c r="E4745" s="82" t="s">
        <v>7450</v>
      </c>
    </row>
    <row r="4746" spans="1:5" s="96" customFormat="1" ht="13.5" customHeight="1">
      <c r="A4746" s="82" t="s">
        <v>2545</v>
      </c>
      <c r="B4746" s="99" t="s">
        <v>3850</v>
      </c>
      <c r="C4746" s="82" t="s">
        <v>2666</v>
      </c>
      <c r="D4746" s="82" t="s">
        <v>7209</v>
      </c>
      <c r="E4746" s="82" t="s">
        <v>7451</v>
      </c>
    </row>
    <row r="4747" spans="1:5" s="96" customFormat="1" ht="13.5" customHeight="1">
      <c r="A4747" s="82" t="s">
        <v>4995</v>
      </c>
      <c r="B4747" s="90" t="s">
        <v>7452</v>
      </c>
      <c r="C4747" s="100" t="s">
        <v>2666</v>
      </c>
      <c r="D4747" s="82" t="s">
        <v>3959</v>
      </c>
      <c r="E4747" s="82" t="s">
        <v>7453</v>
      </c>
    </row>
    <row r="4748" spans="1:5" s="96" customFormat="1" ht="13.5" customHeight="1">
      <c r="A4748" s="82" t="s">
        <v>4995</v>
      </c>
      <c r="B4748" s="90" t="s">
        <v>7452</v>
      </c>
      <c r="C4748" s="100" t="s">
        <v>2666</v>
      </c>
      <c r="D4748" s="82" t="s">
        <v>607</v>
      </c>
      <c r="E4748" s="82" t="s">
        <v>7454</v>
      </c>
    </row>
    <row r="4749" spans="1:5" s="96" customFormat="1" ht="13.5" customHeight="1">
      <c r="A4749" s="82" t="s">
        <v>4995</v>
      </c>
      <c r="B4749" s="90" t="s">
        <v>7452</v>
      </c>
      <c r="C4749" s="100" t="s">
        <v>2666</v>
      </c>
      <c r="D4749" s="82" t="s">
        <v>7182</v>
      </c>
      <c r="E4749" s="82" t="s">
        <v>7455</v>
      </c>
    </row>
    <row r="4750" spans="1:5" s="96" customFormat="1" ht="13.5" customHeight="1">
      <c r="A4750" s="82" t="s">
        <v>4995</v>
      </c>
      <c r="B4750" s="90" t="s">
        <v>7452</v>
      </c>
      <c r="C4750" s="100" t="s">
        <v>2666</v>
      </c>
      <c r="D4750" s="82" t="s">
        <v>4045</v>
      </c>
      <c r="E4750" s="82" t="s">
        <v>7456</v>
      </c>
    </row>
    <row r="4751" spans="1:5" s="96" customFormat="1" ht="13.5" customHeight="1">
      <c r="A4751" s="82" t="s">
        <v>4995</v>
      </c>
      <c r="B4751" s="90" t="s">
        <v>7452</v>
      </c>
      <c r="C4751" s="100" t="s">
        <v>2666</v>
      </c>
      <c r="D4751" s="82" t="s">
        <v>4240</v>
      </c>
      <c r="E4751" s="82" t="s">
        <v>7457</v>
      </c>
    </row>
    <row r="4752" spans="1:5" s="96" customFormat="1" ht="13.5" customHeight="1">
      <c r="A4752" s="82" t="s">
        <v>4995</v>
      </c>
      <c r="B4752" s="90" t="s">
        <v>7452</v>
      </c>
      <c r="C4752" s="100" t="s">
        <v>2666</v>
      </c>
      <c r="D4752" s="82" t="s">
        <v>3965</v>
      </c>
      <c r="E4752" s="82" t="s">
        <v>7458</v>
      </c>
    </row>
    <row r="4753" spans="1:5" s="96" customFormat="1" ht="13.5" customHeight="1">
      <c r="A4753" s="82" t="s">
        <v>4995</v>
      </c>
      <c r="B4753" s="90" t="s">
        <v>7452</v>
      </c>
      <c r="C4753" s="100" t="s">
        <v>2666</v>
      </c>
      <c r="D4753" s="82" t="s">
        <v>7187</v>
      </c>
      <c r="E4753" s="82" t="s">
        <v>7459</v>
      </c>
    </row>
    <row r="4754" spans="1:5" s="96" customFormat="1" ht="13.5" customHeight="1">
      <c r="A4754" s="82" t="s">
        <v>4995</v>
      </c>
      <c r="B4754" s="90" t="s">
        <v>7452</v>
      </c>
      <c r="C4754" s="100" t="s">
        <v>2666</v>
      </c>
      <c r="D4754" s="82" t="s">
        <v>7189</v>
      </c>
      <c r="E4754" s="82" t="s">
        <v>7460</v>
      </c>
    </row>
    <row r="4755" spans="1:5" s="96" customFormat="1" ht="13.5" customHeight="1">
      <c r="A4755" s="82" t="s">
        <v>4995</v>
      </c>
      <c r="B4755" s="90" t="s">
        <v>7452</v>
      </c>
      <c r="C4755" s="100" t="s">
        <v>2666</v>
      </c>
      <c r="D4755" s="82" t="s">
        <v>7191</v>
      </c>
      <c r="E4755" s="82" t="s">
        <v>7461</v>
      </c>
    </row>
    <row r="4756" spans="1:5" s="96" customFormat="1" ht="13.5" customHeight="1">
      <c r="A4756" s="82" t="s">
        <v>4995</v>
      </c>
      <c r="B4756" s="90" t="s">
        <v>7452</v>
      </c>
      <c r="C4756" s="100" t="s">
        <v>2666</v>
      </c>
      <c r="D4756" s="82" t="s">
        <v>7193</v>
      </c>
      <c r="E4756" s="82" t="s">
        <v>7462</v>
      </c>
    </row>
    <row r="4757" spans="1:5" s="96" customFormat="1" ht="13.5" customHeight="1">
      <c r="A4757" s="82" t="s">
        <v>4995</v>
      </c>
      <c r="B4757" s="90" t="s">
        <v>7452</v>
      </c>
      <c r="C4757" s="100" t="s">
        <v>2666</v>
      </c>
      <c r="D4757" s="82" t="s">
        <v>7195</v>
      </c>
      <c r="E4757" s="82" t="s">
        <v>7463</v>
      </c>
    </row>
    <row r="4758" spans="1:5" s="96" customFormat="1" ht="13.5" customHeight="1">
      <c r="A4758" s="82" t="s">
        <v>4995</v>
      </c>
      <c r="B4758" s="90" t="s">
        <v>7452</v>
      </c>
      <c r="C4758" s="100" t="s">
        <v>2666</v>
      </c>
      <c r="D4758" s="82" t="s">
        <v>7197</v>
      </c>
      <c r="E4758" s="82" t="s">
        <v>7464</v>
      </c>
    </row>
    <row r="4759" spans="1:5" s="96" customFormat="1" ht="13.5" customHeight="1">
      <c r="A4759" s="82" t="s">
        <v>4995</v>
      </c>
      <c r="B4759" s="90" t="s">
        <v>7452</v>
      </c>
      <c r="C4759" s="100" t="s">
        <v>2666</v>
      </c>
      <c r="D4759" s="82" t="s">
        <v>7199</v>
      </c>
      <c r="E4759" s="82" t="s">
        <v>7465</v>
      </c>
    </row>
    <row r="4760" spans="1:5" s="96" customFormat="1" ht="13.5" customHeight="1">
      <c r="A4760" s="82" t="s">
        <v>4995</v>
      </c>
      <c r="B4760" s="90" t="s">
        <v>7452</v>
      </c>
      <c r="C4760" s="100" t="s">
        <v>2666</v>
      </c>
      <c r="D4760" s="82" t="s">
        <v>7201</v>
      </c>
      <c r="E4760" s="82" t="s">
        <v>7466</v>
      </c>
    </row>
    <row r="4761" spans="1:5" s="96" customFormat="1" ht="13.5" customHeight="1">
      <c r="A4761" s="82" t="s">
        <v>4995</v>
      </c>
      <c r="B4761" s="90" t="s">
        <v>7452</v>
      </c>
      <c r="C4761" s="100" t="s">
        <v>2666</v>
      </c>
      <c r="D4761" s="82" t="s">
        <v>2672</v>
      </c>
      <c r="E4761" s="82" t="s">
        <v>7467</v>
      </c>
    </row>
    <row r="4762" spans="1:5" s="96" customFormat="1" ht="13.5" customHeight="1">
      <c r="A4762" s="82" t="s">
        <v>4995</v>
      </c>
      <c r="B4762" s="90" t="s">
        <v>7452</v>
      </c>
      <c r="C4762" s="100" t="s">
        <v>2666</v>
      </c>
      <c r="D4762" s="82" t="s">
        <v>2667</v>
      </c>
      <c r="E4762" s="82" t="s">
        <v>7468</v>
      </c>
    </row>
    <row r="4763" spans="1:5" s="96" customFormat="1" ht="13.5" customHeight="1">
      <c r="A4763" s="82" t="s">
        <v>4995</v>
      </c>
      <c r="B4763" s="90" t="s">
        <v>7452</v>
      </c>
      <c r="C4763" s="100" t="s">
        <v>2666</v>
      </c>
      <c r="D4763" s="82" t="s">
        <v>635</v>
      </c>
      <c r="E4763" s="82" t="s">
        <v>7469</v>
      </c>
    </row>
    <row r="4764" spans="1:5" s="96" customFormat="1" ht="13.5" customHeight="1">
      <c r="A4764" s="82" t="s">
        <v>4995</v>
      </c>
      <c r="B4764" s="90" t="s">
        <v>7452</v>
      </c>
      <c r="C4764" s="100" t="s">
        <v>2666</v>
      </c>
      <c r="D4764" s="82" t="s">
        <v>2670</v>
      </c>
      <c r="E4764" s="82" t="s">
        <v>7470</v>
      </c>
    </row>
    <row r="4765" spans="1:5" s="96" customFormat="1" ht="13.5" customHeight="1">
      <c r="A4765" s="82" t="s">
        <v>4995</v>
      </c>
      <c r="B4765" s="90" t="s">
        <v>7452</v>
      </c>
      <c r="C4765" s="100" t="s">
        <v>2666</v>
      </c>
      <c r="D4765" s="82" t="s">
        <v>7207</v>
      </c>
      <c r="E4765" s="82" t="s">
        <v>7471</v>
      </c>
    </row>
    <row r="4766" spans="1:5" s="96" customFormat="1" ht="13.5" customHeight="1">
      <c r="A4766" s="82" t="s">
        <v>4995</v>
      </c>
      <c r="B4766" s="90" t="s">
        <v>7452</v>
      </c>
      <c r="C4766" s="100" t="s">
        <v>2666</v>
      </c>
      <c r="D4766" s="82" t="s">
        <v>7209</v>
      </c>
      <c r="E4766" s="82" t="s">
        <v>7472</v>
      </c>
    </row>
    <row r="4767" spans="1:5" s="96" customFormat="1" ht="13.5" customHeight="1">
      <c r="A4767" s="82" t="s">
        <v>2545</v>
      </c>
      <c r="B4767" s="95" t="s">
        <v>7473</v>
      </c>
      <c r="C4767" s="95" t="s">
        <v>2666</v>
      </c>
      <c r="D4767" s="82" t="s">
        <v>3959</v>
      </c>
      <c r="E4767" s="82" t="s">
        <v>7474</v>
      </c>
    </row>
    <row r="4768" spans="1:5" s="96" customFormat="1" ht="13.5" customHeight="1">
      <c r="A4768" s="82" t="s">
        <v>2545</v>
      </c>
      <c r="B4768" s="95" t="s">
        <v>7473</v>
      </c>
      <c r="C4768" s="95" t="s">
        <v>2666</v>
      </c>
      <c r="D4768" s="82" t="s">
        <v>607</v>
      </c>
      <c r="E4768" s="82" t="s">
        <v>7475</v>
      </c>
    </row>
    <row r="4769" spans="1:5" s="96" customFormat="1" ht="13.5" customHeight="1">
      <c r="A4769" s="82" t="s">
        <v>2545</v>
      </c>
      <c r="B4769" s="95" t="s">
        <v>7473</v>
      </c>
      <c r="C4769" s="95" t="s">
        <v>2666</v>
      </c>
      <c r="D4769" s="82" t="s">
        <v>7182</v>
      </c>
      <c r="E4769" s="82" t="s">
        <v>7476</v>
      </c>
    </row>
    <row r="4770" spans="1:5" s="96" customFormat="1" ht="13.5" customHeight="1">
      <c r="A4770" s="82" t="s">
        <v>2545</v>
      </c>
      <c r="B4770" s="95" t="s">
        <v>7473</v>
      </c>
      <c r="C4770" s="95" t="s">
        <v>2666</v>
      </c>
      <c r="D4770" s="82" t="s">
        <v>4045</v>
      </c>
      <c r="E4770" s="82" t="s">
        <v>7477</v>
      </c>
    </row>
    <row r="4771" spans="1:5" s="96" customFormat="1" ht="13.5" customHeight="1">
      <c r="A4771" s="82" t="s">
        <v>2545</v>
      </c>
      <c r="B4771" s="95" t="s">
        <v>7473</v>
      </c>
      <c r="C4771" s="95" t="s">
        <v>2666</v>
      </c>
      <c r="D4771" s="82" t="s">
        <v>4240</v>
      </c>
      <c r="E4771" s="82" t="s">
        <v>7478</v>
      </c>
    </row>
    <row r="4772" spans="1:5" s="96" customFormat="1" ht="13.5" customHeight="1">
      <c r="A4772" s="82" t="s">
        <v>2545</v>
      </c>
      <c r="B4772" s="95" t="s">
        <v>7473</v>
      </c>
      <c r="C4772" s="95" t="s">
        <v>2666</v>
      </c>
      <c r="D4772" s="82" t="s">
        <v>3965</v>
      </c>
      <c r="E4772" s="82" t="s">
        <v>7479</v>
      </c>
    </row>
    <row r="4773" spans="1:5" s="96" customFormat="1" ht="13.5" customHeight="1">
      <c r="A4773" s="82" t="s">
        <v>2545</v>
      </c>
      <c r="B4773" s="95" t="s">
        <v>7473</v>
      </c>
      <c r="C4773" s="95" t="s">
        <v>2666</v>
      </c>
      <c r="D4773" s="82" t="s">
        <v>7187</v>
      </c>
      <c r="E4773" s="82" t="s">
        <v>7480</v>
      </c>
    </row>
    <row r="4774" spans="1:5" s="96" customFormat="1" ht="13.5" customHeight="1">
      <c r="A4774" s="82" t="s">
        <v>2545</v>
      </c>
      <c r="B4774" s="95" t="s">
        <v>7473</v>
      </c>
      <c r="C4774" s="95" t="s">
        <v>2666</v>
      </c>
      <c r="D4774" s="82" t="s">
        <v>7189</v>
      </c>
      <c r="E4774" s="82" t="s">
        <v>7481</v>
      </c>
    </row>
    <row r="4775" spans="1:5" s="96" customFormat="1" ht="13.5" customHeight="1">
      <c r="A4775" s="82" t="s">
        <v>2545</v>
      </c>
      <c r="B4775" s="95" t="s">
        <v>7473</v>
      </c>
      <c r="C4775" s="95" t="s">
        <v>2666</v>
      </c>
      <c r="D4775" s="82" t="s">
        <v>7191</v>
      </c>
      <c r="E4775" s="82" t="s">
        <v>7482</v>
      </c>
    </row>
    <row r="4776" spans="1:5" s="96" customFormat="1" ht="13.5" customHeight="1">
      <c r="A4776" s="82" t="s">
        <v>2545</v>
      </c>
      <c r="B4776" s="95" t="s">
        <v>7473</v>
      </c>
      <c r="C4776" s="95" t="s">
        <v>2666</v>
      </c>
      <c r="D4776" s="82" t="s">
        <v>7193</v>
      </c>
      <c r="E4776" s="82" t="s">
        <v>7483</v>
      </c>
    </row>
    <row r="4777" spans="1:5" s="96" customFormat="1" ht="13.5" customHeight="1">
      <c r="A4777" s="82" t="s">
        <v>2545</v>
      </c>
      <c r="B4777" s="95" t="s">
        <v>7473</v>
      </c>
      <c r="C4777" s="95" t="s">
        <v>2666</v>
      </c>
      <c r="D4777" s="82" t="s">
        <v>7195</v>
      </c>
      <c r="E4777" s="82" t="s">
        <v>7484</v>
      </c>
    </row>
    <row r="4778" spans="1:5" s="96" customFormat="1" ht="13.5" customHeight="1">
      <c r="A4778" s="82" t="s">
        <v>2545</v>
      </c>
      <c r="B4778" s="95" t="s">
        <v>7473</v>
      </c>
      <c r="C4778" s="95" t="s">
        <v>2666</v>
      </c>
      <c r="D4778" s="82" t="s">
        <v>7197</v>
      </c>
      <c r="E4778" s="82" t="s">
        <v>7485</v>
      </c>
    </row>
    <row r="4779" spans="1:5" s="96" customFormat="1" ht="13.5" customHeight="1">
      <c r="A4779" s="82" t="s">
        <v>2545</v>
      </c>
      <c r="B4779" s="95" t="s">
        <v>7473</v>
      </c>
      <c r="C4779" s="95" t="s">
        <v>2666</v>
      </c>
      <c r="D4779" s="82" t="s">
        <v>7199</v>
      </c>
      <c r="E4779" s="82" t="s">
        <v>7486</v>
      </c>
    </row>
    <row r="4780" spans="1:5" s="96" customFormat="1" ht="13.5" customHeight="1">
      <c r="A4780" s="82" t="s">
        <v>2545</v>
      </c>
      <c r="B4780" s="95" t="s">
        <v>7473</v>
      </c>
      <c r="C4780" s="95" t="s">
        <v>2666</v>
      </c>
      <c r="D4780" s="82" t="s">
        <v>7201</v>
      </c>
      <c r="E4780" s="82" t="s">
        <v>7487</v>
      </c>
    </row>
    <row r="4781" spans="1:5" s="96" customFormat="1" ht="13.5" customHeight="1">
      <c r="A4781" s="82" t="s">
        <v>2545</v>
      </c>
      <c r="B4781" s="95" t="s">
        <v>7473</v>
      </c>
      <c r="C4781" s="95" t="s">
        <v>2666</v>
      </c>
      <c r="D4781" s="82" t="s">
        <v>2672</v>
      </c>
      <c r="E4781" s="82" t="s">
        <v>7488</v>
      </c>
    </row>
    <row r="4782" spans="1:5" s="96" customFormat="1" ht="13.5" customHeight="1">
      <c r="A4782" s="82" t="s">
        <v>2545</v>
      </c>
      <c r="B4782" s="95" t="s">
        <v>7473</v>
      </c>
      <c r="C4782" s="95" t="s">
        <v>2666</v>
      </c>
      <c r="D4782" s="82" t="s">
        <v>2667</v>
      </c>
      <c r="E4782" s="82" t="s">
        <v>7489</v>
      </c>
    </row>
    <row r="4783" spans="1:5" s="96" customFormat="1" ht="13.5" customHeight="1">
      <c r="A4783" s="82" t="s">
        <v>2545</v>
      </c>
      <c r="B4783" s="95" t="s">
        <v>7473</v>
      </c>
      <c r="C4783" s="95" t="s">
        <v>2666</v>
      </c>
      <c r="D4783" s="82" t="s">
        <v>635</v>
      </c>
      <c r="E4783" s="82" t="s">
        <v>7490</v>
      </c>
    </row>
    <row r="4784" spans="1:5" s="96" customFormat="1" ht="13.5" customHeight="1">
      <c r="A4784" s="82" t="s">
        <v>2545</v>
      </c>
      <c r="B4784" s="95" t="s">
        <v>7473</v>
      </c>
      <c r="C4784" s="95" t="s">
        <v>2666</v>
      </c>
      <c r="D4784" s="82" t="s">
        <v>2670</v>
      </c>
      <c r="E4784" s="82" t="s">
        <v>7491</v>
      </c>
    </row>
    <row r="4785" spans="1:5" s="96" customFormat="1" ht="13.5" customHeight="1">
      <c r="A4785" s="82" t="s">
        <v>2545</v>
      </c>
      <c r="B4785" s="95" t="s">
        <v>7473</v>
      </c>
      <c r="C4785" s="95" t="s">
        <v>2666</v>
      </c>
      <c r="D4785" s="82" t="s">
        <v>7207</v>
      </c>
      <c r="E4785" s="82" t="s">
        <v>7492</v>
      </c>
    </row>
    <row r="4786" spans="1:5" s="96" customFormat="1" ht="13.5" customHeight="1">
      <c r="A4786" s="82" t="s">
        <v>2545</v>
      </c>
      <c r="B4786" s="95" t="s">
        <v>7473</v>
      </c>
      <c r="C4786" s="95" t="s">
        <v>2666</v>
      </c>
      <c r="D4786" s="82" t="s">
        <v>7209</v>
      </c>
      <c r="E4786" s="82" t="s">
        <v>7493</v>
      </c>
    </row>
    <row r="4787" spans="1:5" s="96" customFormat="1" ht="13.5" customHeight="1">
      <c r="A4787" s="82" t="s">
        <v>2545</v>
      </c>
      <c r="B4787" s="95" t="s">
        <v>7473</v>
      </c>
      <c r="C4787" s="97" t="s">
        <v>3890</v>
      </c>
      <c r="D4787" s="82" t="s">
        <v>3959</v>
      </c>
      <c r="E4787" s="82" t="s">
        <v>7494</v>
      </c>
    </row>
    <row r="4788" spans="1:5" s="96" customFormat="1" ht="13.5" customHeight="1">
      <c r="A4788" s="82" t="s">
        <v>2545</v>
      </c>
      <c r="B4788" s="95" t="s">
        <v>7473</v>
      </c>
      <c r="C4788" s="97" t="s">
        <v>3890</v>
      </c>
      <c r="D4788" s="82" t="s">
        <v>607</v>
      </c>
      <c r="E4788" s="82" t="s">
        <v>7495</v>
      </c>
    </row>
    <row r="4789" spans="1:5" s="96" customFormat="1" ht="13.5" customHeight="1">
      <c r="A4789" s="82" t="s">
        <v>2545</v>
      </c>
      <c r="B4789" s="95" t="s">
        <v>7473</v>
      </c>
      <c r="C4789" s="97" t="s">
        <v>3890</v>
      </c>
      <c r="D4789" s="82" t="s">
        <v>7182</v>
      </c>
      <c r="E4789" s="82" t="s">
        <v>7496</v>
      </c>
    </row>
    <row r="4790" spans="1:5" s="96" customFormat="1" ht="13.5" customHeight="1">
      <c r="A4790" s="82" t="s">
        <v>2545</v>
      </c>
      <c r="B4790" s="95" t="s">
        <v>7473</v>
      </c>
      <c r="C4790" s="97" t="s">
        <v>3890</v>
      </c>
      <c r="D4790" s="82" t="s">
        <v>4045</v>
      </c>
      <c r="E4790" s="82" t="s">
        <v>7497</v>
      </c>
    </row>
    <row r="4791" spans="1:5" s="96" customFormat="1" ht="13.5" customHeight="1">
      <c r="A4791" s="82" t="s">
        <v>2545</v>
      </c>
      <c r="B4791" s="95" t="s">
        <v>7473</v>
      </c>
      <c r="C4791" s="97" t="s">
        <v>3890</v>
      </c>
      <c r="D4791" s="82" t="s">
        <v>4240</v>
      </c>
      <c r="E4791" s="82" t="s">
        <v>7498</v>
      </c>
    </row>
    <row r="4792" spans="1:5" s="96" customFormat="1" ht="13.5" customHeight="1">
      <c r="A4792" s="82" t="s">
        <v>2545</v>
      </c>
      <c r="B4792" s="95" t="s">
        <v>7473</v>
      </c>
      <c r="C4792" s="97" t="s">
        <v>3890</v>
      </c>
      <c r="D4792" s="82" t="s">
        <v>3965</v>
      </c>
      <c r="E4792" s="82" t="s">
        <v>7499</v>
      </c>
    </row>
    <row r="4793" spans="1:5" s="96" customFormat="1" ht="13.5" customHeight="1">
      <c r="A4793" s="82" t="s">
        <v>2545</v>
      </c>
      <c r="B4793" s="95" t="s">
        <v>7473</v>
      </c>
      <c r="C4793" s="97" t="s">
        <v>3890</v>
      </c>
      <c r="D4793" s="82" t="s">
        <v>7187</v>
      </c>
      <c r="E4793" s="82" t="s">
        <v>7500</v>
      </c>
    </row>
    <row r="4794" spans="1:5" s="96" customFormat="1" ht="13.5" customHeight="1">
      <c r="A4794" s="82" t="s">
        <v>2545</v>
      </c>
      <c r="B4794" s="95" t="s">
        <v>7473</v>
      </c>
      <c r="C4794" s="97" t="s">
        <v>3890</v>
      </c>
      <c r="D4794" s="82" t="s">
        <v>7189</v>
      </c>
      <c r="E4794" s="82" t="s">
        <v>7501</v>
      </c>
    </row>
    <row r="4795" spans="1:5" s="96" customFormat="1" ht="13.5" customHeight="1">
      <c r="A4795" s="82" t="s">
        <v>2545</v>
      </c>
      <c r="B4795" s="95" t="s">
        <v>7473</v>
      </c>
      <c r="C4795" s="97" t="s">
        <v>3890</v>
      </c>
      <c r="D4795" s="82" t="s">
        <v>7191</v>
      </c>
      <c r="E4795" s="82" t="s">
        <v>7502</v>
      </c>
    </row>
    <row r="4796" spans="1:5" s="96" customFormat="1" ht="13.5" customHeight="1">
      <c r="A4796" s="82" t="s">
        <v>2545</v>
      </c>
      <c r="B4796" s="95" t="s">
        <v>7473</v>
      </c>
      <c r="C4796" s="97" t="s">
        <v>3890</v>
      </c>
      <c r="D4796" s="82" t="s">
        <v>7193</v>
      </c>
      <c r="E4796" s="82" t="s">
        <v>7503</v>
      </c>
    </row>
    <row r="4797" spans="1:5" s="96" customFormat="1" ht="13.5" customHeight="1">
      <c r="A4797" s="82" t="s">
        <v>2545</v>
      </c>
      <c r="B4797" s="95" t="s">
        <v>7473</v>
      </c>
      <c r="C4797" s="97" t="s">
        <v>3890</v>
      </c>
      <c r="D4797" s="82" t="s">
        <v>7195</v>
      </c>
      <c r="E4797" s="82" t="s">
        <v>7504</v>
      </c>
    </row>
    <row r="4798" spans="1:5" s="96" customFormat="1" ht="13.5" customHeight="1">
      <c r="A4798" s="82" t="s">
        <v>2545</v>
      </c>
      <c r="B4798" s="95" t="s">
        <v>7473</v>
      </c>
      <c r="C4798" s="97" t="s">
        <v>3890</v>
      </c>
      <c r="D4798" s="82" t="s">
        <v>7197</v>
      </c>
      <c r="E4798" s="82" t="s">
        <v>7505</v>
      </c>
    </row>
    <row r="4799" spans="1:5" s="96" customFormat="1" ht="13.5" customHeight="1">
      <c r="A4799" s="82" t="s">
        <v>2545</v>
      </c>
      <c r="B4799" s="95" t="s">
        <v>7473</v>
      </c>
      <c r="C4799" s="97" t="s">
        <v>3890</v>
      </c>
      <c r="D4799" s="82" t="s">
        <v>7199</v>
      </c>
      <c r="E4799" s="82" t="s">
        <v>7506</v>
      </c>
    </row>
    <row r="4800" spans="1:5" s="96" customFormat="1" ht="13.5" customHeight="1">
      <c r="A4800" s="82" t="s">
        <v>2545</v>
      </c>
      <c r="B4800" s="95" t="s">
        <v>7473</v>
      </c>
      <c r="C4800" s="97" t="s">
        <v>3890</v>
      </c>
      <c r="D4800" s="82" t="s">
        <v>7201</v>
      </c>
      <c r="E4800" s="82" t="s">
        <v>7507</v>
      </c>
    </row>
    <row r="4801" spans="1:5" s="96" customFormat="1" ht="13.5" customHeight="1">
      <c r="A4801" s="82" t="s">
        <v>2545</v>
      </c>
      <c r="B4801" s="95" t="s">
        <v>7473</v>
      </c>
      <c r="C4801" s="97" t="s">
        <v>3890</v>
      </c>
      <c r="D4801" s="82" t="s">
        <v>2672</v>
      </c>
      <c r="E4801" s="82" t="s">
        <v>7508</v>
      </c>
    </row>
    <row r="4802" spans="1:5" s="96" customFormat="1" ht="13.5" customHeight="1">
      <c r="A4802" s="82" t="s">
        <v>2545</v>
      </c>
      <c r="B4802" s="95" t="s">
        <v>7509</v>
      </c>
      <c r="C4802" s="97" t="s">
        <v>3890</v>
      </c>
      <c r="D4802" s="82" t="s">
        <v>2667</v>
      </c>
      <c r="E4802" s="82" t="s">
        <v>7510</v>
      </c>
    </row>
    <row r="4803" spans="1:5" s="96" customFormat="1" ht="13.5" customHeight="1">
      <c r="A4803" s="82" t="s">
        <v>2545</v>
      </c>
      <c r="B4803" s="95" t="s">
        <v>7473</v>
      </c>
      <c r="C4803" s="97" t="s">
        <v>3890</v>
      </c>
      <c r="D4803" s="82" t="s">
        <v>635</v>
      </c>
      <c r="E4803" s="82" t="s">
        <v>7511</v>
      </c>
    </row>
    <row r="4804" spans="1:5" s="96" customFormat="1" ht="13.5" customHeight="1">
      <c r="A4804" s="82" t="s">
        <v>2545</v>
      </c>
      <c r="B4804" s="95" t="s">
        <v>7473</v>
      </c>
      <c r="C4804" s="97" t="s">
        <v>3890</v>
      </c>
      <c r="D4804" s="82" t="s">
        <v>2670</v>
      </c>
      <c r="E4804" s="82" t="s">
        <v>7512</v>
      </c>
    </row>
    <row r="4805" spans="1:5" s="96" customFormat="1" ht="13.5" customHeight="1">
      <c r="A4805" s="82" t="s">
        <v>2545</v>
      </c>
      <c r="B4805" s="95" t="s">
        <v>7473</v>
      </c>
      <c r="C4805" s="97" t="s">
        <v>3890</v>
      </c>
      <c r="D4805" s="82" t="s">
        <v>7207</v>
      </c>
      <c r="E4805" s="82" t="s">
        <v>7513</v>
      </c>
    </row>
    <row r="4806" spans="1:5" s="96" customFormat="1" ht="13.5" customHeight="1">
      <c r="A4806" s="82" t="s">
        <v>2545</v>
      </c>
      <c r="B4806" s="95" t="s">
        <v>7473</v>
      </c>
      <c r="C4806" s="97" t="s">
        <v>3890</v>
      </c>
      <c r="D4806" s="82" t="s">
        <v>7209</v>
      </c>
      <c r="E4806" s="82" t="s">
        <v>7514</v>
      </c>
    </row>
    <row r="4807" spans="1:5" s="96" customFormat="1" ht="13.5" customHeight="1">
      <c r="A4807" s="82" t="s">
        <v>2545</v>
      </c>
      <c r="B4807" s="95" t="s">
        <v>7473</v>
      </c>
      <c r="C4807" s="97" t="s">
        <v>4107</v>
      </c>
      <c r="D4807" s="82" t="s">
        <v>3959</v>
      </c>
      <c r="E4807" s="82" t="s">
        <v>7515</v>
      </c>
    </row>
    <row r="4808" spans="1:5" s="96" customFormat="1" ht="13.5" customHeight="1">
      <c r="A4808" s="82" t="s">
        <v>2545</v>
      </c>
      <c r="B4808" s="95" t="s">
        <v>7473</v>
      </c>
      <c r="C4808" s="97" t="s">
        <v>4107</v>
      </c>
      <c r="D4808" s="82" t="s">
        <v>607</v>
      </c>
      <c r="E4808" s="82" t="s">
        <v>7516</v>
      </c>
    </row>
    <row r="4809" spans="1:5" s="96" customFormat="1" ht="13.5" customHeight="1">
      <c r="A4809" s="82" t="s">
        <v>2545</v>
      </c>
      <c r="B4809" s="95" t="s">
        <v>7473</v>
      </c>
      <c r="C4809" s="97" t="s">
        <v>4107</v>
      </c>
      <c r="D4809" s="82" t="s">
        <v>7182</v>
      </c>
      <c r="E4809" s="82" t="s">
        <v>7517</v>
      </c>
    </row>
    <row r="4810" spans="1:5" s="96" customFormat="1" ht="13.5" customHeight="1">
      <c r="A4810" s="82" t="s">
        <v>2545</v>
      </c>
      <c r="B4810" s="95" t="s">
        <v>7473</v>
      </c>
      <c r="C4810" s="97" t="s">
        <v>4107</v>
      </c>
      <c r="D4810" s="82" t="s">
        <v>4045</v>
      </c>
      <c r="E4810" s="82" t="s">
        <v>7518</v>
      </c>
    </row>
    <row r="4811" spans="1:5" s="96" customFormat="1" ht="13.5" customHeight="1">
      <c r="A4811" s="82" t="s">
        <v>2545</v>
      </c>
      <c r="B4811" s="95" t="s">
        <v>7473</v>
      </c>
      <c r="C4811" s="97" t="s">
        <v>4107</v>
      </c>
      <c r="D4811" s="82" t="s">
        <v>4240</v>
      </c>
      <c r="E4811" s="82" t="s">
        <v>7519</v>
      </c>
    </row>
    <row r="4812" spans="1:5" s="96" customFormat="1" ht="13.5" customHeight="1">
      <c r="A4812" s="82" t="s">
        <v>2545</v>
      </c>
      <c r="B4812" s="95" t="s">
        <v>7473</v>
      </c>
      <c r="C4812" s="97" t="s">
        <v>4107</v>
      </c>
      <c r="D4812" s="82" t="s">
        <v>3965</v>
      </c>
      <c r="E4812" s="82" t="s">
        <v>7520</v>
      </c>
    </row>
    <row r="4813" spans="1:5" s="96" customFormat="1" ht="13.5" customHeight="1">
      <c r="A4813" s="82" t="s">
        <v>2545</v>
      </c>
      <c r="B4813" s="95" t="s">
        <v>7473</v>
      </c>
      <c r="C4813" s="97" t="s">
        <v>4107</v>
      </c>
      <c r="D4813" s="82" t="s">
        <v>7187</v>
      </c>
      <c r="E4813" s="82" t="s">
        <v>7521</v>
      </c>
    </row>
    <row r="4814" spans="1:5" s="96" customFormat="1" ht="13.5" customHeight="1">
      <c r="A4814" s="82" t="s">
        <v>2545</v>
      </c>
      <c r="B4814" s="95" t="s">
        <v>7473</v>
      </c>
      <c r="C4814" s="97" t="s">
        <v>4107</v>
      </c>
      <c r="D4814" s="82" t="s">
        <v>7189</v>
      </c>
      <c r="E4814" s="82" t="s">
        <v>7522</v>
      </c>
    </row>
    <row r="4815" spans="1:5" s="96" customFormat="1" ht="13.5" customHeight="1">
      <c r="A4815" s="82" t="s">
        <v>2545</v>
      </c>
      <c r="B4815" s="95" t="s">
        <v>7473</v>
      </c>
      <c r="C4815" s="97" t="s">
        <v>4107</v>
      </c>
      <c r="D4815" s="82" t="s">
        <v>7191</v>
      </c>
      <c r="E4815" s="82" t="s">
        <v>7523</v>
      </c>
    </row>
    <row r="4816" spans="1:5" s="96" customFormat="1" ht="13.5" customHeight="1">
      <c r="A4816" s="82" t="s">
        <v>2545</v>
      </c>
      <c r="B4816" s="95" t="s">
        <v>7473</v>
      </c>
      <c r="C4816" s="97" t="s">
        <v>4107</v>
      </c>
      <c r="D4816" s="82" t="s">
        <v>7193</v>
      </c>
      <c r="E4816" s="82" t="s">
        <v>7524</v>
      </c>
    </row>
    <row r="4817" spans="1:5" s="96" customFormat="1" ht="13.5" customHeight="1">
      <c r="A4817" s="82" t="s">
        <v>2545</v>
      </c>
      <c r="B4817" s="95" t="s">
        <v>7473</v>
      </c>
      <c r="C4817" s="97" t="s">
        <v>4107</v>
      </c>
      <c r="D4817" s="82" t="s">
        <v>7195</v>
      </c>
      <c r="E4817" s="82" t="s">
        <v>7525</v>
      </c>
    </row>
    <row r="4818" spans="1:5" s="96" customFormat="1" ht="13.5" customHeight="1">
      <c r="A4818" s="82" t="s">
        <v>2545</v>
      </c>
      <c r="B4818" s="95" t="s">
        <v>7473</v>
      </c>
      <c r="C4818" s="97" t="s">
        <v>4107</v>
      </c>
      <c r="D4818" s="82" t="s">
        <v>7197</v>
      </c>
      <c r="E4818" s="82" t="s">
        <v>7526</v>
      </c>
    </row>
    <row r="4819" spans="1:5" s="96" customFormat="1" ht="13.5" customHeight="1">
      <c r="A4819" s="82" t="s">
        <v>2545</v>
      </c>
      <c r="B4819" s="95" t="s">
        <v>7473</v>
      </c>
      <c r="C4819" s="97" t="s">
        <v>4107</v>
      </c>
      <c r="D4819" s="82" t="s">
        <v>7199</v>
      </c>
      <c r="E4819" s="82" t="s">
        <v>7527</v>
      </c>
    </row>
    <row r="4820" spans="1:5" s="96" customFormat="1" ht="13.5" customHeight="1">
      <c r="A4820" s="82" t="s">
        <v>2545</v>
      </c>
      <c r="B4820" s="95" t="s">
        <v>7473</v>
      </c>
      <c r="C4820" s="97" t="s">
        <v>4107</v>
      </c>
      <c r="D4820" s="82" t="s">
        <v>7201</v>
      </c>
      <c r="E4820" s="82" t="s">
        <v>7528</v>
      </c>
    </row>
    <row r="4821" spans="1:5" s="96" customFormat="1" ht="13.5" customHeight="1">
      <c r="A4821" s="82" t="s">
        <v>2545</v>
      </c>
      <c r="B4821" s="95" t="s">
        <v>7473</v>
      </c>
      <c r="C4821" s="97" t="s">
        <v>4107</v>
      </c>
      <c r="D4821" s="82" t="s">
        <v>2672</v>
      </c>
      <c r="E4821" s="82" t="s">
        <v>7529</v>
      </c>
    </row>
    <row r="4822" spans="1:5" s="96" customFormat="1" ht="13.5" customHeight="1">
      <c r="A4822" s="82" t="s">
        <v>2545</v>
      </c>
      <c r="B4822" s="95" t="s">
        <v>7473</v>
      </c>
      <c r="C4822" s="97" t="s">
        <v>4107</v>
      </c>
      <c r="D4822" s="82" t="s">
        <v>2667</v>
      </c>
      <c r="E4822" s="82" t="s">
        <v>7530</v>
      </c>
    </row>
    <row r="4823" spans="1:5" s="96" customFormat="1" ht="13.5" customHeight="1">
      <c r="A4823" s="82" t="s">
        <v>2545</v>
      </c>
      <c r="B4823" s="95" t="s">
        <v>7473</v>
      </c>
      <c r="C4823" s="97" t="s">
        <v>4107</v>
      </c>
      <c r="D4823" s="82" t="s">
        <v>635</v>
      </c>
      <c r="E4823" s="82" t="s">
        <v>7531</v>
      </c>
    </row>
    <row r="4824" spans="1:5" s="96" customFormat="1" ht="13.5" customHeight="1">
      <c r="A4824" s="82" t="s">
        <v>2545</v>
      </c>
      <c r="B4824" s="95" t="s">
        <v>7473</v>
      </c>
      <c r="C4824" s="97" t="s">
        <v>4107</v>
      </c>
      <c r="D4824" s="82" t="s">
        <v>2670</v>
      </c>
      <c r="E4824" s="82" t="s">
        <v>7532</v>
      </c>
    </row>
    <row r="4825" spans="1:5" s="96" customFormat="1" ht="13.5" customHeight="1">
      <c r="A4825" s="82" t="s">
        <v>2545</v>
      </c>
      <c r="B4825" s="95" t="s">
        <v>7473</v>
      </c>
      <c r="C4825" s="97" t="s">
        <v>4107</v>
      </c>
      <c r="D4825" s="82" t="s">
        <v>7207</v>
      </c>
      <c r="E4825" s="82" t="s">
        <v>7533</v>
      </c>
    </row>
    <row r="4826" spans="1:5" s="96" customFormat="1" ht="13.5" customHeight="1">
      <c r="A4826" s="82" t="s">
        <v>2545</v>
      </c>
      <c r="B4826" s="95" t="s">
        <v>7473</v>
      </c>
      <c r="C4826" s="97" t="s">
        <v>4107</v>
      </c>
      <c r="D4826" s="82" t="s">
        <v>7209</v>
      </c>
      <c r="E4826" s="82" t="s">
        <v>7534</v>
      </c>
    </row>
    <row r="4827" spans="1:5" s="96" customFormat="1" ht="13.5" customHeight="1">
      <c r="A4827" s="82" t="s">
        <v>2545</v>
      </c>
      <c r="B4827" s="95" t="s">
        <v>7473</v>
      </c>
      <c r="C4827" s="97" t="s">
        <v>7535</v>
      </c>
      <c r="D4827" s="82" t="s">
        <v>3959</v>
      </c>
      <c r="E4827" s="82" t="s">
        <v>7536</v>
      </c>
    </row>
    <row r="4828" spans="1:5" s="96" customFormat="1" ht="13.5" customHeight="1">
      <c r="A4828" s="82" t="s">
        <v>2545</v>
      </c>
      <c r="B4828" s="95" t="s">
        <v>7473</v>
      </c>
      <c r="C4828" s="97" t="s">
        <v>7535</v>
      </c>
      <c r="D4828" s="82" t="s">
        <v>607</v>
      </c>
      <c r="E4828" s="82" t="s">
        <v>7537</v>
      </c>
    </row>
    <row r="4829" spans="1:5" s="96" customFormat="1" ht="13.5" customHeight="1">
      <c r="A4829" s="82" t="s">
        <v>2545</v>
      </c>
      <c r="B4829" s="95" t="s">
        <v>7473</v>
      </c>
      <c r="C4829" s="97" t="s">
        <v>7535</v>
      </c>
      <c r="D4829" s="82" t="s">
        <v>7182</v>
      </c>
      <c r="E4829" s="82" t="s">
        <v>7538</v>
      </c>
    </row>
    <row r="4830" spans="1:5" s="96" customFormat="1" ht="13.5" customHeight="1">
      <c r="A4830" s="82" t="s">
        <v>2545</v>
      </c>
      <c r="B4830" s="95" t="s">
        <v>7473</v>
      </c>
      <c r="C4830" s="97" t="s">
        <v>7535</v>
      </c>
      <c r="D4830" s="82" t="s">
        <v>4045</v>
      </c>
      <c r="E4830" s="82" t="s">
        <v>7539</v>
      </c>
    </row>
    <row r="4831" spans="1:5" s="96" customFormat="1" ht="13.5" customHeight="1">
      <c r="A4831" s="82" t="s">
        <v>2545</v>
      </c>
      <c r="B4831" s="95" t="s">
        <v>7473</v>
      </c>
      <c r="C4831" s="97" t="s">
        <v>7535</v>
      </c>
      <c r="D4831" s="82" t="s">
        <v>4240</v>
      </c>
      <c r="E4831" s="82" t="s">
        <v>7540</v>
      </c>
    </row>
    <row r="4832" spans="1:5" s="96" customFormat="1" ht="13.5" customHeight="1">
      <c r="A4832" s="82" t="s">
        <v>2545</v>
      </c>
      <c r="B4832" s="95" t="s">
        <v>7473</v>
      </c>
      <c r="C4832" s="97" t="s">
        <v>7535</v>
      </c>
      <c r="D4832" s="82" t="s">
        <v>3965</v>
      </c>
      <c r="E4832" s="82" t="s">
        <v>7541</v>
      </c>
    </row>
    <row r="4833" spans="1:5" s="96" customFormat="1" ht="13.5" customHeight="1">
      <c r="A4833" s="82" t="s">
        <v>2545</v>
      </c>
      <c r="B4833" s="95" t="s">
        <v>7473</v>
      </c>
      <c r="C4833" s="97" t="s">
        <v>7535</v>
      </c>
      <c r="D4833" s="82" t="s">
        <v>7187</v>
      </c>
      <c r="E4833" s="82" t="s">
        <v>7542</v>
      </c>
    </row>
    <row r="4834" spans="1:5" s="96" customFormat="1" ht="13.5" customHeight="1">
      <c r="A4834" s="82" t="s">
        <v>2545</v>
      </c>
      <c r="B4834" s="95" t="s">
        <v>7473</v>
      </c>
      <c r="C4834" s="97" t="s">
        <v>7535</v>
      </c>
      <c r="D4834" s="82" t="s">
        <v>7189</v>
      </c>
      <c r="E4834" s="82" t="s">
        <v>7543</v>
      </c>
    </row>
    <row r="4835" spans="1:5" s="96" customFormat="1" ht="13.5" customHeight="1">
      <c r="A4835" s="82" t="s">
        <v>2545</v>
      </c>
      <c r="B4835" s="95" t="s">
        <v>7473</v>
      </c>
      <c r="C4835" s="97" t="s">
        <v>7535</v>
      </c>
      <c r="D4835" s="82" t="s">
        <v>7191</v>
      </c>
      <c r="E4835" s="82" t="s">
        <v>7544</v>
      </c>
    </row>
    <row r="4836" spans="1:5" s="96" customFormat="1" ht="13.5" customHeight="1">
      <c r="A4836" s="82" t="s">
        <v>2545</v>
      </c>
      <c r="B4836" s="95" t="s">
        <v>7473</v>
      </c>
      <c r="C4836" s="97" t="s">
        <v>7535</v>
      </c>
      <c r="D4836" s="82" t="s">
        <v>7193</v>
      </c>
      <c r="E4836" s="82" t="s">
        <v>7545</v>
      </c>
    </row>
    <row r="4837" spans="1:5" s="96" customFormat="1" ht="13.5" customHeight="1">
      <c r="A4837" s="82" t="s">
        <v>2545</v>
      </c>
      <c r="B4837" s="95" t="s">
        <v>7473</v>
      </c>
      <c r="C4837" s="97" t="s">
        <v>7535</v>
      </c>
      <c r="D4837" s="82" t="s">
        <v>7195</v>
      </c>
      <c r="E4837" s="82" t="s">
        <v>7546</v>
      </c>
    </row>
    <row r="4838" spans="1:5" s="96" customFormat="1" ht="13.5" customHeight="1">
      <c r="A4838" s="82" t="s">
        <v>2545</v>
      </c>
      <c r="B4838" s="95" t="s">
        <v>7473</v>
      </c>
      <c r="C4838" s="97" t="s">
        <v>7535</v>
      </c>
      <c r="D4838" s="82" t="s">
        <v>7197</v>
      </c>
      <c r="E4838" s="82" t="s">
        <v>7547</v>
      </c>
    </row>
    <row r="4839" spans="1:5" s="96" customFormat="1" ht="13.5" customHeight="1">
      <c r="A4839" s="82" t="s">
        <v>2545</v>
      </c>
      <c r="B4839" s="95" t="s">
        <v>7473</v>
      </c>
      <c r="C4839" s="97" t="s">
        <v>7535</v>
      </c>
      <c r="D4839" s="82" t="s">
        <v>7199</v>
      </c>
      <c r="E4839" s="82" t="s">
        <v>7548</v>
      </c>
    </row>
    <row r="4840" spans="1:5" s="96" customFormat="1" ht="13.5" customHeight="1">
      <c r="A4840" s="82" t="s">
        <v>2545</v>
      </c>
      <c r="B4840" s="95" t="s">
        <v>7473</v>
      </c>
      <c r="C4840" s="97" t="s">
        <v>7535</v>
      </c>
      <c r="D4840" s="82" t="s">
        <v>7201</v>
      </c>
      <c r="E4840" s="82" t="s">
        <v>7549</v>
      </c>
    </row>
    <row r="4841" spans="1:5" s="96" customFormat="1" ht="13.5" customHeight="1">
      <c r="A4841" s="82" t="s">
        <v>2545</v>
      </c>
      <c r="B4841" s="95" t="s">
        <v>7473</v>
      </c>
      <c r="C4841" s="97" t="s">
        <v>7535</v>
      </c>
      <c r="D4841" s="82" t="s">
        <v>2672</v>
      </c>
      <c r="E4841" s="82" t="s">
        <v>7550</v>
      </c>
    </row>
    <row r="4842" spans="1:5" s="96" customFormat="1" ht="13.5" customHeight="1">
      <c r="A4842" s="82" t="s">
        <v>2545</v>
      </c>
      <c r="B4842" s="95" t="s">
        <v>7473</v>
      </c>
      <c r="C4842" s="97" t="s">
        <v>7535</v>
      </c>
      <c r="D4842" s="82" t="s">
        <v>2667</v>
      </c>
      <c r="E4842" s="82" t="s">
        <v>7551</v>
      </c>
    </row>
    <row r="4843" spans="1:5" s="96" customFormat="1" ht="13.5" customHeight="1">
      <c r="A4843" s="82" t="s">
        <v>2545</v>
      </c>
      <c r="B4843" s="95" t="s">
        <v>7473</v>
      </c>
      <c r="C4843" s="97" t="s">
        <v>7535</v>
      </c>
      <c r="D4843" s="82" t="s">
        <v>635</v>
      </c>
      <c r="E4843" s="82" t="s">
        <v>7552</v>
      </c>
    </row>
    <row r="4844" spans="1:5" s="96" customFormat="1" ht="13.5" customHeight="1">
      <c r="A4844" s="82" t="s">
        <v>2545</v>
      </c>
      <c r="B4844" s="95" t="s">
        <v>7473</v>
      </c>
      <c r="C4844" s="97" t="s">
        <v>7535</v>
      </c>
      <c r="D4844" s="82" t="s">
        <v>2670</v>
      </c>
      <c r="E4844" s="82" t="s">
        <v>7553</v>
      </c>
    </row>
    <row r="4845" spans="1:5" s="96" customFormat="1" ht="13.5" customHeight="1">
      <c r="A4845" s="82" t="s">
        <v>2545</v>
      </c>
      <c r="B4845" s="95" t="s">
        <v>7473</v>
      </c>
      <c r="C4845" s="97" t="s">
        <v>7535</v>
      </c>
      <c r="D4845" s="82" t="s">
        <v>7207</v>
      </c>
      <c r="E4845" s="82" t="s">
        <v>7554</v>
      </c>
    </row>
    <row r="4846" spans="1:5" s="96" customFormat="1" ht="13.5" customHeight="1">
      <c r="A4846" s="82" t="s">
        <v>2545</v>
      </c>
      <c r="B4846" s="95" t="s">
        <v>7473</v>
      </c>
      <c r="C4846" s="97" t="s">
        <v>7535</v>
      </c>
      <c r="D4846" s="82" t="s">
        <v>7209</v>
      </c>
      <c r="E4846" s="82" t="s">
        <v>7555</v>
      </c>
    </row>
    <row r="4847" spans="1:5" s="96" customFormat="1" ht="13.5" customHeight="1">
      <c r="A4847" s="82" t="s">
        <v>2545</v>
      </c>
      <c r="B4847" s="95" t="s">
        <v>7473</v>
      </c>
      <c r="C4847" s="95" t="s">
        <v>3953</v>
      </c>
      <c r="D4847" s="82" t="s">
        <v>3959</v>
      </c>
      <c r="E4847" s="82" t="s">
        <v>7556</v>
      </c>
    </row>
    <row r="4848" spans="1:5" s="96" customFormat="1" ht="13.5" customHeight="1">
      <c r="A4848" s="82" t="s">
        <v>2545</v>
      </c>
      <c r="B4848" s="95" t="s">
        <v>7473</v>
      </c>
      <c r="C4848" s="95" t="s">
        <v>3953</v>
      </c>
      <c r="D4848" s="82" t="s">
        <v>607</v>
      </c>
      <c r="E4848" s="82" t="s">
        <v>7557</v>
      </c>
    </row>
    <row r="4849" spans="1:5" s="96" customFormat="1" ht="13.5" customHeight="1">
      <c r="A4849" s="82" t="s">
        <v>2545</v>
      </c>
      <c r="B4849" s="95" t="s">
        <v>7473</v>
      </c>
      <c r="C4849" s="95" t="s">
        <v>3953</v>
      </c>
      <c r="D4849" s="82" t="s">
        <v>7182</v>
      </c>
      <c r="E4849" s="82" t="s">
        <v>7558</v>
      </c>
    </row>
    <row r="4850" spans="1:5" s="96" customFormat="1" ht="13.5" customHeight="1">
      <c r="A4850" s="82" t="s">
        <v>2545</v>
      </c>
      <c r="B4850" s="95" t="s">
        <v>7473</v>
      </c>
      <c r="C4850" s="95" t="s">
        <v>3953</v>
      </c>
      <c r="D4850" s="82" t="s">
        <v>4045</v>
      </c>
      <c r="E4850" s="82" t="s">
        <v>7559</v>
      </c>
    </row>
    <row r="4851" spans="1:5" s="96" customFormat="1" ht="13.5" customHeight="1">
      <c r="A4851" s="82" t="s">
        <v>2545</v>
      </c>
      <c r="B4851" s="95" t="s">
        <v>7473</v>
      </c>
      <c r="C4851" s="95" t="s">
        <v>3953</v>
      </c>
      <c r="D4851" s="82" t="s">
        <v>4240</v>
      </c>
      <c r="E4851" s="82" t="s">
        <v>7560</v>
      </c>
    </row>
    <row r="4852" spans="1:5" s="96" customFormat="1" ht="13.5" customHeight="1">
      <c r="A4852" s="82" t="s">
        <v>2545</v>
      </c>
      <c r="B4852" s="95" t="s">
        <v>7473</v>
      </c>
      <c r="C4852" s="95" t="s">
        <v>3953</v>
      </c>
      <c r="D4852" s="82" t="s">
        <v>3965</v>
      </c>
      <c r="E4852" s="82" t="s">
        <v>7561</v>
      </c>
    </row>
    <row r="4853" spans="1:5" s="96" customFormat="1" ht="13.5" customHeight="1">
      <c r="A4853" s="82" t="s">
        <v>2545</v>
      </c>
      <c r="B4853" s="95" t="s">
        <v>7473</v>
      </c>
      <c r="C4853" s="95" t="s">
        <v>3953</v>
      </c>
      <c r="D4853" s="82" t="s">
        <v>7187</v>
      </c>
      <c r="E4853" s="82" t="s">
        <v>7562</v>
      </c>
    </row>
    <row r="4854" spans="1:5" s="96" customFormat="1" ht="13.5" customHeight="1">
      <c r="A4854" s="82" t="s">
        <v>2545</v>
      </c>
      <c r="B4854" s="95" t="s">
        <v>7473</v>
      </c>
      <c r="C4854" s="95" t="s">
        <v>3953</v>
      </c>
      <c r="D4854" s="82" t="s">
        <v>7189</v>
      </c>
      <c r="E4854" s="82" t="s">
        <v>7563</v>
      </c>
    </row>
    <row r="4855" spans="1:5" s="96" customFormat="1" ht="13.5" customHeight="1">
      <c r="A4855" s="82" t="s">
        <v>2545</v>
      </c>
      <c r="B4855" s="95" t="s">
        <v>7473</v>
      </c>
      <c r="C4855" s="95" t="s">
        <v>3953</v>
      </c>
      <c r="D4855" s="82" t="s">
        <v>7191</v>
      </c>
      <c r="E4855" s="82" t="s">
        <v>7564</v>
      </c>
    </row>
    <row r="4856" spans="1:5" s="96" customFormat="1" ht="13.5" customHeight="1">
      <c r="A4856" s="82" t="s">
        <v>2545</v>
      </c>
      <c r="B4856" s="95" t="s">
        <v>7473</v>
      </c>
      <c r="C4856" s="95" t="s">
        <v>3953</v>
      </c>
      <c r="D4856" s="82" t="s">
        <v>7193</v>
      </c>
      <c r="E4856" s="82" t="s">
        <v>7565</v>
      </c>
    </row>
    <row r="4857" spans="1:5" s="96" customFormat="1" ht="13.5" customHeight="1">
      <c r="A4857" s="82" t="s">
        <v>2545</v>
      </c>
      <c r="B4857" s="95" t="s">
        <v>7473</v>
      </c>
      <c r="C4857" s="95" t="s">
        <v>3953</v>
      </c>
      <c r="D4857" s="82" t="s">
        <v>7195</v>
      </c>
      <c r="E4857" s="82" t="s">
        <v>7566</v>
      </c>
    </row>
    <row r="4858" spans="1:5" s="96" customFormat="1" ht="13.5" customHeight="1">
      <c r="A4858" s="82" t="s">
        <v>2545</v>
      </c>
      <c r="B4858" s="95" t="s">
        <v>7473</v>
      </c>
      <c r="C4858" s="95" t="s">
        <v>3953</v>
      </c>
      <c r="D4858" s="82" t="s">
        <v>7197</v>
      </c>
      <c r="E4858" s="82" t="s">
        <v>7567</v>
      </c>
    </row>
    <row r="4859" spans="1:5" s="96" customFormat="1" ht="13.5" customHeight="1">
      <c r="A4859" s="82" t="s">
        <v>2545</v>
      </c>
      <c r="B4859" s="95" t="s">
        <v>7473</v>
      </c>
      <c r="C4859" s="95" t="s">
        <v>3953</v>
      </c>
      <c r="D4859" s="82" t="s">
        <v>7199</v>
      </c>
      <c r="E4859" s="82" t="s">
        <v>7568</v>
      </c>
    </row>
    <row r="4860" spans="1:5" s="96" customFormat="1" ht="13.5" customHeight="1">
      <c r="A4860" s="82" t="s">
        <v>2545</v>
      </c>
      <c r="B4860" s="95" t="s">
        <v>7473</v>
      </c>
      <c r="C4860" s="95" t="s">
        <v>3953</v>
      </c>
      <c r="D4860" s="82" t="s">
        <v>7201</v>
      </c>
      <c r="E4860" s="82" t="s">
        <v>7569</v>
      </c>
    </row>
    <row r="4861" spans="1:5" s="96" customFormat="1" ht="13.5" customHeight="1">
      <c r="A4861" s="82" t="s">
        <v>2545</v>
      </c>
      <c r="B4861" s="95" t="s">
        <v>7473</v>
      </c>
      <c r="C4861" s="95" t="s">
        <v>3953</v>
      </c>
      <c r="D4861" s="82" t="s">
        <v>2672</v>
      </c>
      <c r="E4861" s="82" t="s">
        <v>7570</v>
      </c>
    </row>
    <row r="4862" spans="1:5" s="96" customFormat="1" ht="13.5" customHeight="1">
      <c r="A4862" s="82" t="s">
        <v>2545</v>
      </c>
      <c r="B4862" s="95" t="s">
        <v>7473</v>
      </c>
      <c r="C4862" s="95" t="s">
        <v>3953</v>
      </c>
      <c r="D4862" s="82" t="s">
        <v>2667</v>
      </c>
      <c r="E4862" s="82" t="s">
        <v>7571</v>
      </c>
    </row>
    <row r="4863" spans="1:5" s="96" customFormat="1" ht="13.5" customHeight="1">
      <c r="A4863" s="82" t="s">
        <v>2545</v>
      </c>
      <c r="B4863" s="95" t="s">
        <v>7473</v>
      </c>
      <c r="C4863" s="95" t="s">
        <v>3953</v>
      </c>
      <c r="D4863" s="82" t="s">
        <v>635</v>
      </c>
      <c r="E4863" s="82" t="s">
        <v>7572</v>
      </c>
    </row>
    <row r="4864" spans="1:5" s="96" customFormat="1" ht="13.5" customHeight="1">
      <c r="A4864" s="82" t="s">
        <v>2545</v>
      </c>
      <c r="B4864" s="95" t="s">
        <v>7473</v>
      </c>
      <c r="C4864" s="95" t="s">
        <v>3953</v>
      </c>
      <c r="D4864" s="82" t="s">
        <v>2670</v>
      </c>
      <c r="E4864" s="82" t="s">
        <v>7573</v>
      </c>
    </row>
    <row r="4865" spans="1:5" s="96" customFormat="1" ht="13.5" customHeight="1">
      <c r="A4865" s="82" t="s">
        <v>2545</v>
      </c>
      <c r="B4865" s="95" t="s">
        <v>7473</v>
      </c>
      <c r="C4865" s="95" t="s">
        <v>3953</v>
      </c>
      <c r="D4865" s="82" t="s">
        <v>7207</v>
      </c>
      <c r="E4865" s="82" t="s">
        <v>7574</v>
      </c>
    </row>
    <row r="4866" spans="1:5" s="96" customFormat="1" ht="13.5" customHeight="1">
      <c r="A4866" s="82" t="s">
        <v>2545</v>
      </c>
      <c r="B4866" s="95" t="s">
        <v>7473</v>
      </c>
      <c r="C4866" s="95" t="s">
        <v>3953</v>
      </c>
      <c r="D4866" s="82" t="s">
        <v>7209</v>
      </c>
      <c r="E4866" s="82" t="s">
        <v>7575</v>
      </c>
    </row>
    <row r="4867" spans="1:5" s="96" customFormat="1" ht="13.5" customHeight="1">
      <c r="A4867" s="82" t="s">
        <v>2545</v>
      </c>
      <c r="B4867" s="95" t="s">
        <v>7473</v>
      </c>
      <c r="C4867" s="97" t="s">
        <v>3958</v>
      </c>
      <c r="D4867" s="82" t="s">
        <v>3959</v>
      </c>
      <c r="E4867" s="82" t="s">
        <v>7576</v>
      </c>
    </row>
    <row r="4868" spans="1:5" s="96" customFormat="1" ht="13.5" customHeight="1">
      <c r="A4868" s="82" t="s">
        <v>2545</v>
      </c>
      <c r="B4868" s="95" t="s">
        <v>7473</v>
      </c>
      <c r="C4868" s="97" t="s">
        <v>3958</v>
      </c>
      <c r="D4868" s="82" t="s">
        <v>607</v>
      </c>
      <c r="E4868" s="82" t="s">
        <v>7577</v>
      </c>
    </row>
    <row r="4869" spans="1:5" s="96" customFormat="1" ht="13.5" customHeight="1">
      <c r="A4869" s="82" t="s">
        <v>2545</v>
      </c>
      <c r="B4869" s="95" t="s">
        <v>7473</v>
      </c>
      <c r="C4869" s="97" t="s">
        <v>3958</v>
      </c>
      <c r="D4869" s="82" t="s">
        <v>7182</v>
      </c>
      <c r="E4869" s="82" t="s">
        <v>7578</v>
      </c>
    </row>
    <row r="4870" spans="1:5" s="96" customFormat="1" ht="13.5" customHeight="1">
      <c r="A4870" s="82" t="s">
        <v>2545</v>
      </c>
      <c r="B4870" s="95" t="s">
        <v>7473</v>
      </c>
      <c r="C4870" s="97" t="s">
        <v>3958</v>
      </c>
      <c r="D4870" s="82" t="s">
        <v>4045</v>
      </c>
      <c r="E4870" s="82" t="s">
        <v>7579</v>
      </c>
    </row>
    <row r="4871" spans="1:5" s="96" customFormat="1" ht="13.5" customHeight="1">
      <c r="A4871" s="82" t="s">
        <v>2545</v>
      </c>
      <c r="B4871" s="95" t="s">
        <v>7473</v>
      </c>
      <c r="C4871" s="97" t="s">
        <v>3958</v>
      </c>
      <c r="D4871" s="82" t="s">
        <v>4240</v>
      </c>
      <c r="E4871" s="82" t="s">
        <v>7580</v>
      </c>
    </row>
    <row r="4872" spans="1:5" s="96" customFormat="1" ht="13.5" customHeight="1">
      <c r="A4872" s="82" t="s">
        <v>2545</v>
      </c>
      <c r="B4872" s="95" t="s">
        <v>7473</v>
      </c>
      <c r="C4872" s="97" t="s">
        <v>3958</v>
      </c>
      <c r="D4872" s="82" t="s">
        <v>3965</v>
      </c>
      <c r="E4872" s="82" t="s">
        <v>7581</v>
      </c>
    </row>
    <row r="4873" spans="1:5" s="96" customFormat="1" ht="13.5" customHeight="1">
      <c r="A4873" s="82" t="s">
        <v>2545</v>
      </c>
      <c r="B4873" s="95" t="s">
        <v>7473</v>
      </c>
      <c r="C4873" s="97" t="s">
        <v>3958</v>
      </c>
      <c r="D4873" s="82" t="s">
        <v>7187</v>
      </c>
      <c r="E4873" s="82" t="s">
        <v>7582</v>
      </c>
    </row>
    <row r="4874" spans="1:5" s="96" customFormat="1" ht="13.5" customHeight="1">
      <c r="A4874" s="82" t="s">
        <v>2545</v>
      </c>
      <c r="B4874" s="95" t="s">
        <v>7473</v>
      </c>
      <c r="C4874" s="97" t="s">
        <v>3958</v>
      </c>
      <c r="D4874" s="82" t="s">
        <v>7189</v>
      </c>
      <c r="E4874" s="82" t="s">
        <v>7583</v>
      </c>
    </row>
    <row r="4875" spans="1:5" s="96" customFormat="1" ht="13.5" customHeight="1">
      <c r="A4875" s="82" t="s">
        <v>2545</v>
      </c>
      <c r="B4875" s="95" t="s">
        <v>7473</v>
      </c>
      <c r="C4875" s="97" t="s">
        <v>3958</v>
      </c>
      <c r="D4875" s="82" t="s">
        <v>7191</v>
      </c>
      <c r="E4875" s="82" t="s">
        <v>7584</v>
      </c>
    </row>
    <row r="4876" spans="1:5" s="96" customFormat="1" ht="13.5" customHeight="1">
      <c r="A4876" s="82" t="s">
        <v>2545</v>
      </c>
      <c r="B4876" s="95" t="s">
        <v>7473</v>
      </c>
      <c r="C4876" s="97" t="s">
        <v>3958</v>
      </c>
      <c r="D4876" s="82" t="s">
        <v>7193</v>
      </c>
      <c r="E4876" s="82" t="s">
        <v>7585</v>
      </c>
    </row>
    <row r="4877" spans="1:5" s="96" customFormat="1" ht="13.5" customHeight="1">
      <c r="A4877" s="82" t="s">
        <v>2545</v>
      </c>
      <c r="B4877" s="95" t="s">
        <v>7473</v>
      </c>
      <c r="C4877" s="97" t="s">
        <v>3958</v>
      </c>
      <c r="D4877" s="82" t="s">
        <v>7195</v>
      </c>
      <c r="E4877" s="82" t="s">
        <v>7586</v>
      </c>
    </row>
    <row r="4878" spans="1:5" s="96" customFormat="1" ht="13.5" customHeight="1">
      <c r="A4878" s="82" t="s">
        <v>2545</v>
      </c>
      <c r="B4878" s="95" t="s">
        <v>7473</v>
      </c>
      <c r="C4878" s="97" t="s">
        <v>3958</v>
      </c>
      <c r="D4878" s="82" t="s">
        <v>7197</v>
      </c>
      <c r="E4878" s="82" t="s">
        <v>7587</v>
      </c>
    </row>
    <row r="4879" spans="1:5" s="96" customFormat="1" ht="13.5" customHeight="1">
      <c r="A4879" s="82" t="s">
        <v>2545</v>
      </c>
      <c r="B4879" s="95" t="s">
        <v>7473</v>
      </c>
      <c r="C4879" s="97" t="s">
        <v>3958</v>
      </c>
      <c r="D4879" s="82" t="s">
        <v>7199</v>
      </c>
      <c r="E4879" s="82" t="s">
        <v>7588</v>
      </c>
    </row>
    <row r="4880" spans="1:5" s="96" customFormat="1" ht="13.5" customHeight="1">
      <c r="A4880" s="82" t="s">
        <v>2545</v>
      </c>
      <c r="B4880" s="95" t="s">
        <v>7473</v>
      </c>
      <c r="C4880" s="97" t="s">
        <v>3958</v>
      </c>
      <c r="D4880" s="82" t="s">
        <v>7201</v>
      </c>
      <c r="E4880" s="82" t="s">
        <v>7589</v>
      </c>
    </row>
    <row r="4881" spans="1:5" s="96" customFormat="1" ht="13.5" customHeight="1">
      <c r="A4881" s="82" t="s">
        <v>2545</v>
      </c>
      <c r="B4881" s="95" t="s">
        <v>7473</v>
      </c>
      <c r="C4881" s="97" t="s">
        <v>3958</v>
      </c>
      <c r="D4881" s="82" t="s">
        <v>2672</v>
      </c>
      <c r="E4881" s="82" t="s">
        <v>7590</v>
      </c>
    </row>
    <row r="4882" spans="1:5" s="96" customFormat="1" ht="13.5" customHeight="1">
      <c r="A4882" s="82" t="s">
        <v>2545</v>
      </c>
      <c r="B4882" s="95" t="s">
        <v>7473</v>
      </c>
      <c r="C4882" s="97" t="s">
        <v>3958</v>
      </c>
      <c r="D4882" s="82" t="s">
        <v>2667</v>
      </c>
      <c r="E4882" s="82" t="s">
        <v>7591</v>
      </c>
    </row>
    <row r="4883" spans="1:5" s="96" customFormat="1" ht="13.5" customHeight="1">
      <c r="A4883" s="82" t="s">
        <v>2545</v>
      </c>
      <c r="B4883" s="95" t="s">
        <v>7473</v>
      </c>
      <c r="C4883" s="97" t="s">
        <v>3958</v>
      </c>
      <c r="D4883" s="82" t="s">
        <v>635</v>
      </c>
      <c r="E4883" s="82" t="s">
        <v>7592</v>
      </c>
    </row>
    <row r="4884" spans="1:5" s="96" customFormat="1" ht="13.5" customHeight="1">
      <c r="A4884" s="82" t="s">
        <v>2545</v>
      </c>
      <c r="B4884" s="95" t="s">
        <v>7473</v>
      </c>
      <c r="C4884" s="97" t="s">
        <v>3958</v>
      </c>
      <c r="D4884" s="82" t="s">
        <v>2670</v>
      </c>
      <c r="E4884" s="82" t="s">
        <v>7593</v>
      </c>
    </row>
    <row r="4885" spans="1:5" s="96" customFormat="1" ht="13.5" customHeight="1">
      <c r="A4885" s="82" t="s">
        <v>2545</v>
      </c>
      <c r="B4885" s="95" t="s">
        <v>7473</v>
      </c>
      <c r="C4885" s="97" t="s">
        <v>3958</v>
      </c>
      <c r="D4885" s="82" t="s">
        <v>7207</v>
      </c>
      <c r="E4885" s="82" t="s">
        <v>7594</v>
      </c>
    </row>
    <row r="4886" spans="1:5" s="96" customFormat="1" ht="13.5" customHeight="1">
      <c r="A4886" s="82" t="s">
        <v>2545</v>
      </c>
      <c r="B4886" s="95" t="s">
        <v>7473</v>
      </c>
      <c r="C4886" s="97" t="s">
        <v>3958</v>
      </c>
      <c r="D4886" s="82" t="s">
        <v>7209</v>
      </c>
      <c r="E4886" s="82" t="s">
        <v>7595</v>
      </c>
    </row>
    <row r="4887" spans="1:5" s="96" customFormat="1" ht="13.5" customHeight="1">
      <c r="A4887" s="82" t="s">
        <v>2545</v>
      </c>
      <c r="B4887" s="95" t="s">
        <v>7473</v>
      </c>
      <c r="C4887" s="95" t="s">
        <v>7596</v>
      </c>
      <c r="D4887" s="82" t="s">
        <v>3959</v>
      </c>
      <c r="E4887" s="82" t="s">
        <v>7597</v>
      </c>
    </row>
    <row r="4888" spans="1:5" s="96" customFormat="1" ht="13.5" customHeight="1">
      <c r="A4888" s="82" t="s">
        <v>2545</v>
      </c>
      <c r="B4888" s="95" t="s">
        <v>7473</v>
      </c>
      <c r="C4888" s="95" t="s">
        <v>7596</v>
      </c>
      <c r="D4888" s="82" t="s">
        <v>607</v>
      </c>
      <c r="E4888" s="82" t="s">
        <v>7598</v>
      </c>
    </row>
    <row r="4889" spans="1:5" s="96" customFormat="1" ht="13.5" customHeight="1">
      <c r="A4889" s="82" t="s">
        <v>2545</v>
      </c>
      <c r="B4889" s="95" t="s">
        <v>7473</v>
      </c>
      <c r="C4889" s="95" t="s">
        <v>7596</v>
      </c>
      <c r="D4889" s="82" t="s">
        <v>7182</v>
      </c>
      <c r="E4889" s="82" t="s">
        <v>7599</v>
      </c>
    </row>
    <row r="4890" spans="1:5" s="96" customFormat="1" ht="13.5" customHeight="1">
      <c r="A4890" s="82" t="s">
        <v>2545</v>
      </c>
      <c r="B4890" s="95" t="s">
        <v>7473</v>
      </c>
      <c r="C4890" s="95" t="s">
        <v>7596</v>
      </c>
      <c r="D4890" s="82" t="s">
        <v>4045</v>
      </c>
      <c r="E4890" s="82" t="s">
        <v>7600</v>
      </c>
    </row>
    <row r="4891" spans="1:5" s="96" customFormat="1" ht="13.5" customHeight="1">
      <c r="A4891" s="82" t="s">
        <v>2545</v>
      </c>
      <c r="B4891" s="95" t="s">
        <v>7473</v>
      </c>
      <c r="C4891" s="95" t="s">
        <v>7596</v>
      </c>
      <c r="D4891" s="82" t="s">
        <v>4240</v>
      </c>
      <c r="E4891" s="82" t="s">
        <v>7601</v>
      </c>
    </row>
    <row r="4892" spans="1:5" s="96" customFormat="1" ht="13.5" customHeight="1">
      <c r="A4892" s="82" t="s">
        <v>2545</v>
      </c>
      <c r="B4892" s="95" t="s">
        <v>7473</v>
      </c>
      <c r="C4892" s="95" t="s">
        <v>7596</v>
      </c>
      <c r="D4892" s="82" t="s">
        <v>3965</v>
      </c>
      <c r="E4892" s="82" t="s">
        <v>7602</v>
      </c>
    </row>
    <row r="4893" spans="1:5" s="96" customFormat="1" ht="13.5" customHeight="1">
      <c r="A4893" s="82" t="s">
        <v>2545</v>
      </c>
      <c r="B4893" s="95" t="s">
        <v>7473</v>
      </c>
      <c r="C4893" s="95" t="s">
        <v>7596</v>
      </c>
      <c r="D4893" s="82" t="s">
        <v>7187</v>
      </c>
      <c r="E4893" s="82" t="s">
        <v>7603</v>
      </c>
    </row>
    <row r="4894" spans="1:5" s="96" customFormat="1" ht="13.5" customHeight="1">
      <c r="A4894" s="82" t="s">
        <v>2545</v>
      </c>
      <c r="B4894" s="95" t="s">
        <v>7473</v>
      </c>
      <c r="C4894" s="95" t="s">
        <v>7596</v>
      </c>
      <c r="D4894" s="82" t="s">
        <v>7189</v>
      </c>
      <c r="E4894" s="82" t="s">
        <v>7604</v>
      </c>
    </row>
    <row r="4895" spans="1:5" s="96" customFormat="1" ht="13.5" customHeight="1">
      <c r="A4895" s="82" t="s">
        <v>2545</v>
      </c>
      <c r="B4895" s="95" t="s">
        <v>7473</v>
      </c>
      <c r="C4895" s="95" t="s">
        <v>7596</v>
      </c>
      <c r="D4895" s="82" t="s">
        <v>7191</v>
      </c>
      <c r="E4895" s="82" t="s">
        <v>7605</v>
      </c>
    </row>
    <row r="4896" spans="1:5" s="96" customFormat="1" ht="13.5" customHeight="1">
      <c r="A4896" s="82" t="s">
        <v>2545</v>
      </c>
      <c r="B4896" s="95" t="s">
        <v>7473</v>
      </c>
      <c r="C4896" s="95" t="s">
        <v>7596</v>
      </c>
      <c r="D4896" s="82" t="s">
        <v>7193</v>
      </c>
      <c r="E4896" s="82" t="s">
        <v>7606</v>
      </c>
    </row>
    <row r="4897" spans="1:5" s="96" customFormat="1" ht="13.5" customHeight="1">
      <c r="A4897" s="82" t="s">
        <v>2545</v>
      </c>
      <c r="B4897" s="95" t="s">
        <v>7473</v>
      </c>
      <c r="C4897" s="95" t="s">
        <v>7596</v>
      </c>
      <c r="D4897" s="82" t="s">
        <v>7195</v>
      </c>
      <c r="E4897" s="82" t="s">
        <v>7607</v>
      </c>
    </row>
    <row r="4898" spans="1:5" s="96" customFormat="1" ht="13.5" customHeight="1">
      <c r="A4898" s="82" t="s">
        <v>2545</v>
      </c>
      <c r="B4898" s="95" t="s">
        <v>7473</v>
      </c>
      <c r="C4898" s="95" t="s">
        <v>7596</v>
      </c>
      <c r="D4898" s="82" t="s">
        <v>7197</v>
      </c>
      <c r="E4898" s="82" t="s">
        <v>7608</v>
      </c>
    </row>
    <row r="4899" spans="1:5" s="96" customFormat="1" ht="13.5" customHeight="1">
      <c r="A4899" s="82" t="s">
        <v>2545</v>
      </c>
      <c r="B4899" s="95" t="s">
        <v>7473</v>
      </c>
      <c r="C4899" s="95" t="s">
        <v>7596</v>
      </c>
      <c r="D4899" s="82" t="s">
        <v>7199</v>
      </c>
      <c r="E4899" s="82" t="s">
        <v>7609</v>
      </c>
    </row>
    <row r="4900" spans="1:5" s="96" customFormat="1" ht="13.5" customHeight="1">
      <c r="A4900" s="82" t="s">
        <v>2545</v>
      </c>
      <c r="B4900" s="95" t="s">
        <v>7473</v>
      </c>
      <c r="C4900" s="95" t="s">
        <v>7596</v>
      </c>
      <c r="D4900" s="82" t="s">
        <v>7201</v>
      </c>
      <c r="E4900" s="82" t="s">
        <v>7610</v>
      </c>
    </row>
    <row r="4901" spans="1:5" s="96" customFormat="1" ht="13.5" customHeight="1">
      <c r="A4901" s="82" t="s">
        <v>2545</v>
      </c>
      <c r="B4901" s="95" t="s">
        <v>7473</v>
      </c>
      <c r="C4901" s="95" t="s">
        <v>7596</v>
      </c>
      <c r="D4901" s="82" t="s">
        <v>2672</v>
      </c>
      <c r="E4901" s="82" t="s">
        <v>7611</v>
      </c>
    </row>
    <row r="4902" spans="1:5" s="96" customFormat="1" ht="13.5" customHeight="1">
      <c r="A4902" s="82" t="s">
        <v>2545</v>
      </c>
      <c r="B4902" s="95" t="s">
        <v>7473</v>
      </c>
      <c r="C4902" s="95" t="s">
        <v>7596</v>
      </c>
      <c r="D4902" s="82" t="s">
        <v>2667</v>
      </c>
      <c r="E4902" s="82" t="s">
        <v>7612</v>
      </c>
    </row>
    <row r="4903" spans="1:5" s="96" customFormat="1" ht="13.5" customHeight="1">
      <c r="A4903" s="82" t="s">
        <v>2545</v>
      </c>
      <c r="B4903" s="95" t="s">
        <v>7473</v>
      </c>
      <c r="C4903" s="95" t="s">
        <v>7596</v>
      </c>
      <c r="D4903" s="82" t="s">
        <v>635</v>
      </c>
      <c r="E4903" s="82" t="s">
        <v>7613</v>
      </c>
    </row>
    <row r="4904" spans="1:5" s="96" customFormat="1" ht="13.5" customHeight="1">
      <c r="A4904" s="82" t="s">
        <v>2545</v>
      </c>
      <c r="B4904" s="95" t="s">
        <v>7473</v>
      </c>
      <c r="C4904" s="95" t="s">
        <v>7596</v>
      </c>
      <c r="D4904" s="82" t="s">
        <v>2670</v>
      </c>
      <c r="E4904" s="82" t="s">
        <v>7614</v>
      </c>
    </row>
    <row r="4905" spans="1:5" s="96" customFormat="1" ht="13.5" customHeight="1">
      <c r="A4905" s="82" t="s">
        <v>2545</v>
      </c>
      <c r="B4905" s="95" t="s">
        <v>7473</v>
      </c>
      <c r="C4905" s="95" t="s">
        <v>7596</v>
      </c>
      <c r="D4905" s="82" t="s">
        <v>7207</v>
      </c>
      <c r="E4905" s="82" t="s">
        <v>7615</v>
      </c>
    </row>
    <row r="4906" spans="1:5" s="96" customFormat="1" ht="13.5" customHeight="1">
      <c r="A4906" s="82" t="s">
        <v>2545</v>
      </c>
      <c r="B4906" s="95" t="s">
        <v>7473</v>
      </c>
      <c r="C4906" s="95" t="s">
        <v>7596</v>
      </c>
      <c r="D4906" s="82" t="s">
        <v>7209</v>
      </c>
      <c r="E4906" s="82" t="s">
        <v>7616</v>
      </c>
    </row>
    <row r="4907" spans="1:5" s="96" customFormat="1" ht="13.5" customHeight="1">
      <c r="A4907" s="82" t="s">
        <v>2545</v>
      </c>
      <c r="B4907" s="95" t="s">
        <v>7473</v>
      </c>
      <c r="C4907" s="95" t="s">
        <v>7617</v>
      </c>
      <c r="D4907" s="82" t="s">
        <v>3959</v>
      </c>
      <c r="E4907" s="82" t="s">
        <v>7618</v>
      </c>
    </row>
    <row r="4908" spans="1:5" s="96" customFormat="1" ht="13.5" customHeight="1">
      <c r="A4908" s="82" t="s">
        <v>2545</v>
      </c>
      <c r="B4908" s="95" t="s">
        <v>7473</v>
      </c>
      <c r="C4908" s="95" t="s">
        <v>7617</v>
      </c>
      <c r="D4908" s="82" t="s">
        <v>607</v>
      </c>
      <c r="E4908" s="82" t="s">
        <v>7619</v>
      </c>
    </row>
    <row r="4909" spans="1:5" s="96" customFormat="1" ht="13.5" customHeight="1">
      <c r="A4909" s="82" t="s">
        <v>2545</v>
      </c>
      <c r="B4909" s="95" t="s">
        <v>7473</v>
      </c>
      <c r="C4909" s="95" t="s">
        <v>7617</v>
      </c>
      <c r="D4909" s="82" t="s">
        <v>7182</v>
      </c>
      <c r="E4909" s="82" t="s">
        <v>7620</v>
      </c>
    </row>
    <row r="4910" spans="1:5" s="96" customFormat="1" ht="13.5" customHeight="1">
      <c r="A4910" s="82" t="s">
        <v>2545</v>
      </c>
      <c r="B4910" s="95" t="s">
        <v>7473</v>
      </c>
      <c r="C4910" s="95" t="s">
        <v>7617</v>
      </c>
      <c r="D4910" s="82" t="s">
        <v>4045</v>
      </c>
      <c r="E4910" s="82" t="s">
        <v>7621</v>
      </c>
    </row>
    <row r="4911" spans="1:5" s="96" customFormat="1" ht="13.5" customHeight="1">
      <c r="A4911" s="82" t="s">
        <v>2545</v>
      </c>
      <c r="B4911" s="95" t="s">
        <v>7473</v>
      </c>
      <c r="C4911" s="95" t="s">
        <v>7617</v>
      </c>
      <c r="D4911" s="82" t="s">
        <v>4240</v>
      </c>
      <c r="E4911" s="82" t="s">
        <v>7622</v>
      </c>
    </row>
    <row r="4912" spans="1:5" s="96" customFormat="1" ht="13.5" customHeight="1">
      <c r="A4912" s="82" t="s">
        <v>2545</v>
      </c>
      <c r="B4912" s="95" t="s">
        <v>7473</v>
      </c>
      <c r="C4912" s="95" t="s">
        <v>7617</v>
      </c>
      <c r="D4912" s="82" t="s">
        <v>3965</v>
      </c>
      <c r="E4912" s="82" t="s">
        <v>7623</v>
      </c>
    </row>
    <row r="4913" spans="1:5" s="96" customFormat="1" ht="13.5" customHeight="1">
      <c r="A4913" s="82" t="s">
        <v>2545</v>
      </c>
      <c r="B4913" s="95" t="s">
        <v>7473</v>
      </c>
      <c r="C4913" s="95" t="s">
        <v>7617</v>
      </c>
      <c r="D4913" s="82" t="s">
        <v>7187</v>
      </c>
      <c r="E4913" s="82" t="s">
        <v>7624</v>
      </c>
    </row>
    <row r="4914" spans="1:5" s="96" customFormat="1" ht="13.5" customHeight="1">
      <c r="A4914" s="82" t="s">
        <v>2545</v>
      </c>
      <c r="B4914" s="95" t="s">
        <v>7473</v>
      </c>
      <c r="C4914" s="95" t="s">
        <v>7617</v>
      </c>
      <c r="D4914" s="82" t="s">
        <v>7189</v>
      </c>
      <c r="E4914" s="82" t="s">
        <v>7625</v>
      </c>
    </row>
    <row r="4915" spans="1:5" s="96" customFormat="1" ht="13.5" customHeight="1">
      <c r="A4915" s="82" t="s">
        <v>2545</v>
      </c>
      <c r="B4915" s="95" t="s">
        <v>7473</v>
      </c>
      <c r="C4915" s="95" t="s">
        <v>7617</v>
      </c>
      <c r="D4915" s="82" t="s">
        <v>7191</v>
      </c>
      <c r="E4915" s="82" t="s">
        <v>7626</v>
      </c>
    </row>
    <row r="4916" spans="1:5" s="96" customFormat="1" ht="13.5" customHeight="1">
      <c r="A4916" s="82" t="s">
        <v>2545</v>
      </c>
      <c r="B4916" s="95" t="s">
        <v>7473</v>
      </c>
      <c r="C4916" s="95" t="s">
        <v>7617</v>
      </c>
      <c r="D4916" s="82" t="s">
        <v>7193</v>
      </c>
      <c r="E4916" s="82" t="s">
        <v>7627</v>
      </c>
    </row>
    <row r="4917" spans="1:5" s="96" customFormat="1" ht="13.5" customHeight="1">
      <c r="A4917" s="82" t="s">
        <v>2545</v>
      </c>
      <c r="B4917" s="95" t="s">
        <v>7473</v>
      </c>
      <c r="C4917" s="95" t="s">
        <v>7617</v>
      </c>
      <c r="D4917" s="82" t="s">
        <v>7195</v>
      </c>
      <c r="E4917" s="82" t="s">
        <v>7628</v>
      </c>
    </row>
    <row r="4918" spans="1:5" s="96" customFormat="1" ht="13.5" customHeight="1">
      <c r="A4918" s="82" t="s">
        <v>2545</v>
      </c>
      <c r="B4918" s="95" t="s">
        <v>7473</v>
      </c>
      <c r="C4918" s="95" t="s">
        <v>7617</v>
      </c>
      <c r="D4918" s="82" t="s">
        <v>7197</v>
      </c>
      <c r="E4918" s="82" t="s">
        <v>7629</v>
      </c>
    </row>
    <row r="4919" spans="1:5" s="96" customFormat="1" ht="13.5" customHeight="1">
      <c r="A4919" s="82" t="s">
        <v>2545</v>
      </c>
      <c r="B4919" s="95" t="s">
        <v>7473</v>
      </c>
      <c r="C4919" s="95" t="s">
        <v>7617</v>
      </c>
      <c r="D4919" s="82" t="s">
        <v>7199</v>
      </c>
      <c r="E4919" s="82" t="s">
        <v>7630</v>
      </c>
    </row>
    <row r="4920" spans="1:5" s="96" customFormat="1" ht="13.5" customHeight="1">
      <c r="A4920" s="82" t="s">
        <v>2545</v>
      </c>
      <c r="B4920" s="95" t="s">
        <v>7473</v>
      </c>
      <c r="C4920" s="95" t="s">
        <v>7617</v>
      </c>
      <c r="D4920" s="82" t="s">
        <v>7201</v>
      </c>
      <c r="E4920" s="82" t="s">
        <v>7631</v>
      </c>
    </row>
    <row r="4921" spans="1:5" s="96" customFormat="1" ht="13.5" customHeight="1">
      <c r="A4921" s="82" t="s">
        <v>2545</v>
      </c>
      <c r="B4921" s="95" t="s">
        <v>7473</v>
      </c>
      <c r="C4921" s="95" t="s">
        <v>7617</v>
      </c>
      <c r="D4921" s="82" t="s">
        <v>2672</v>
      </c>
      <c r="E4921" s="82" t="s">
        <v>7632</v>
      </c>
    </row>
    <row r="4922" spans="1:5" s="96" customFormat="1" ht="13.5" customHeight="1">
      <c r="A4922" s="82" t="s">
        <v>2545</v>
      </c>
      <c r="B4922" s="95" t="s">
        <v>7473</v>
      </c>
      <c r="C4922" s="95" t="s">
        <v>7617</v>
      </c>
      <c r="D4922" s="82" t="s">
        <v>2667</v>
      </c>
      <c r="E4922" s="82" t="s">
        <v>7633</v>
      </c>
    </row>
    <row r="4923" spans="1:5" s="96" customFormat="1" ht="13.5" customHeight="1">
      <c r="A4923" s="82" t="s">
        <v>2545</v>
      </c>
      <c r="B4923" s="95" t="s">
        <v>7473</v>
      </c>
      <c r="C4923" s="95" t="s">
        <v>7617</v>
      </c>
      <c r="D4923" s="82" t="s">
        <v>635</v>
      </c>
      <c r="E4923" s="82" t="s">
        <v>7634</v>
      </c>
    </row>
    <row r="4924" spans="1:5" s="96" customFormat="1" ht="13.5" customHeight="1">
      <c r="A4924" s="82" t="s">
        <v>2545</v>
      </c>
      <c r="B4924" s="95" t="s">
        <v>7473</v>
      </c>
      <c r="C4924" s="95" t="s">
        <v>7617</v>
      </c>
      <c r="D4924" s="82" t="s">
        <v>2670</v>
      </c>
      <c r="E4924" s="82" t="s">
        <v>7635</v>
      </c>
    </row>
    <row r="4925" spans="1:5" s="96" customFormat="1" ht="13.5" customHeight="1">
      <c r="A4925" s="82" t="s">
        <v>2545</v>
      </c>
      <c r="B4925" s="95" t="s">
        <v>7473</v>
      </c>
      <c r="C4925" s="95" t="s">
        <v>7617</v>
      </c>
      <c r="D4925" s="82" t="s">
        <v>7207</v>
      </c>
      <c r="E4925" s="82" t="s">
        <v>7636</v>
      </c>
    </row>
    <row r="4926" spans="1:5" s="96" customFormat="1" ht="13.5" customHeight="1">
      <c r="A4926" s="82" t="s">
        <v>2545</v>
      </c>
      <c r="B4926" s="95" t="s">
        <v>7473</v>
      </c>
      <c r="C4926" s="95" t="s">
        <v>7617</v>
      </c>
      <c r="D4926" s="82" t="s">
        <v>7209</v>
      </c>
      <c r="E4926" s="82" t="s">
        <v>7637</v>
      </c>
    </row>
    <row r="4927" spans="1:5" s="96" customFormat="1" ht="13.5" customHeight="1">
      <c r="A4927" s="82" t="s">
        <v>2545</v>
      </c>
      <c r="B4927" s="95" t="s">
        <v>7473</v>
      </c>
      <c r="C4927" s="95" t="s">
        <v>7638</v>
      </c>
      <c r="D4927" s="82" t="s">
        <v>3959</v>
      </c>
      <c r="E4927" s="82" t="s">
        <v>7639</v>
      </c>
    </row>
    <row r="4928" spans="1:5" s="96" customFormat="1" ht="13.5" customHeight="1">
      <c r="A4928" s="82" t="s">
        <v>2545</v>
      </c>
      <c r="B4928" s="95" t="s">
        <v>7473</v>
      </c>
      <c r="C4928" s="95" t="s">
        <v>7638</v>
      </c>
      <c r="D4928" s="82" t="s">
        <v>607</v>
      </c>
      <c r="E4928" s="82" t="s">
        <v>7640</v>
      </c>
    </row>
    <row r="4929" spans="1:5" s="96" customFormat="1" ht="13.5" customHeight="1">
      <c r="A4929" s="82" t="s">
        <v>2545</v>
      </c>
      <c r="B4929" s="95" t="s">
        <v>7473</v>
      </c>
      <c r="C4929" s="95" t="s">
        <v>7638</v>
      </c>
      <c r="D4929" s="82" t="s">
        <v>7182</v>
      </c>
      <c r="E4929" s="82" t="s">
        <v>7641</v>
      </c>
    </row>
    <row r="4930" spans="1:5" s="96" customFormat="1" ht="13.5" customHeight="1">
      <c r="A4930" s="82" t="s">
        <v>2545</v>
      </c>
      <c r="B4930" s="95" t="s">
        <v>7473</v>
      </c>
      <c r="C4930" s="95" t="s">
        <v>7638</v>
      </c>
      <c r="D4930" s="82" t="s">
        <v>4045</v>
      </c>
      <c r="E4930" s="82" t="s">
        <v>7642</v>
      </c>
    </row>
    <row r="4931" spans="1:5" s="96" customFormat="1" ht="13.5" customHeight="1">
      <c r="A4931" s="82" t="s">
        <v>2545</v>
      </c>
      <c r="B4931" s="95" t="s">
        <v>7473</v>
      </c>
      <c r="C4931" s="95" t="s">
        <v>7638</v>
      </c>
      <c r="D4931" s="82" t="s">
        <v>4240</v>
      </c>
      <c r="E4931" s="82" t="s">
        <v>7643</v>
      </c>
    </row>
    <row r="4932" spans="1:5" s="96" customFormat="1" ht="13.5" customHeight="1">
      <c r="A4932" s="82" t="s">
        <v>2545</v>
      </c>
      <c r="B4932" s="95" t="s">
        <v>7473</v>
      </c>
      <c r="C4932" s="95" t="s">
        <v>7638</v>
      </c>
      <c r="D4932" s="82" t="s">
        <v>3965</v>
      </c>
      <c r="E4932" s="82" t="s">
        <v>7644</v>
      </c>
    </row>
    <row r="4933" spans="1:5" s="96" customFormat="1" ht="13.5" customHeight="1">
      <c r="A4933" s="82" t="s">
        <v>2545</v>
      </c>
      <c r="B4933" s="95" t="s">
        <v>7473</v>
      </c>
      <c r="C4933" s="95" t="s">
        <v>7638</v>
      </c>
      <c r="D4933" s="82" t="s">
        <v>7187</v>
      </c>
      <c r="E4933" s="82" t="s">
        <v>7645</v>
      </c>
    </row>
    <row r="4934" spans="1:5" s="96" customFormat="1" ht="13.5" customHeight="1">
      <c r="A4934" s="82" t="s">
        <v>2545</v>
      </c>
      <c r="B4934" s="95" t="s">
        <v>7473</v>
      </c>
      <c r="C4934" s="95" t="s">
        <v>7638</v>
      </c>
      <c r="D4934" s="82" t="s">
        <v>7189</v>
      </c>
      <c r="E4934" s="82" t="s">
        <v>7646</v>
      </c>
    </row>
    <row r="4935" spans="1:5" s="96" customFormat="1" ht="13.5" customHeight="1">
      <c r="A4935" s="82" t="s">
        <v>2545</v>
      </c>
      <c r="B4935" s="95" t="s">
        <v>7473</v>
      </c>
      <c r="C4935" s="95" t="s">
        <v>7638</v>
      </c>
      <c r="D4935" s="82" t="s">
        <v>7191</v>
      </c>
      <c r="E4935" s="82" t="s">
        <v>7647</v>
      </c>
    </row>
    <row r="4936" spans="1:5" s="96" customFormat="1" ht="13.5" customHeight="1">
      <c r="A4936" s="82" t="s">
        <v>2545</v>
      </c>
      <c r="B4936" s="95" t="s">
        <v>7473</v>
      </c>
      <c r="C4936" s="95" t="s">
        <v>7638</v>
      </c>
      <c r="D4936" s="82" t="s">
        <v>7193</v>
      </c>
      <c r="E4936" s="82" t="s">
        <v>7648</v>
      </c>
    </row>
    <row r="4937" spans="1:5" s="96" customFormat="1" ht="13.5" customHeight="1">
      <c r="A4937" s="82" t="s">
        <v>2545</v>
      </c>
      <c r="B4937" s="95" t="s">
        <v>7473</v>
      </c>
      <c r="C4937" s="95" t="s">
        <v>7638</v>
      </c>
      <c r="D4937" s="82" t="s">
        <v>7195</v>
      </c>
      <c r="E4937" s="82" t="s">
        <v>7649</v>
      </c>
    </row>
    <row r="4938" spans="1:5" s="96" customFormat="1" ht="13.5" customHeight="1">
      <c r="A4938" s="82" t="s">
        <v>2545</v>
      </c>
      <c r="B4938" s="95" t="s">
        <v>7473</v>
      </c>
      <c r="C4938" s="95" t="s">
        <v>7638</v>
      </c>
      <c r="D4938" s="82" t="s">
        <v>7197</v>
      </c>
      <c r="E4938" s="82" t="s">
        <v>7650</v>
      </c>
    </row>
    <row r="4939" spans="1:5" s="96" customFormat="1" ht="13.5" customHeight="1">
      <c r="A4939" s="82" t="s">
        <v>2545</v>
      </c>
      <c r="B4939" s="95" t="s">
        <v>7473</v>
      </c>
      <c r="C4939" s="95" t="s">
        <v>7638</v>
      </c>
      <c r="D4939" s="82" t="s">
        <v>7199</v>
      </c>
      <c r="E4939" s="82" t="s">
        <v>7651</v>
      </c>
    </row>
    <row r="4940" spans="1:5" s="96" customFormat="1" ht="13.5" customHeight="1">
      <c r="A4940" s="82" t="s">
        <v>2545</v>
      </c>
      <c r="B4940" s="95" t="s">
        <v>7473</v>
      </c>
      <c r="C4940" s="95" t="s">
        <v>7638</v>
      </c>
      <c r="D4940" s="82" t="s">
        <v>7201</v>
      </c>
      <c r="E4940" s="82" t="s">
        <v>7652</v>
      </c>
    </row>
    <row r="4941" spans="1:5" s="96" customFormat="1" ht="13.5" customHeight="1">
      <c r="A4941" s="82" t="s">
        <v>2545</v>
      </c>
      <c r="B4941" s="95" t="s">
        <v>7473</v>
      </c>
      <c r="C4941" s="95" t="s">
        <v>7638</v>
      </c>
      <c r="D4941" s="82" t="s">
        <v>2672</v>
      </c>
      <c r="E4941" s="82" t="s">
        <v>7653</v>
      </c>
    </row>
    <row r="4942" spans="1:5" s="96" customFormat="1" ht="13.5" customHeight="1">
      <c r="A4942" s="82" t="s">
        <v>2545</v>
      </c>
      <c r="B4942" s="95" t="s">
        <v>7473</v>
      </c>
      <c r="C4942" s="95" t="s">
        <v>7638</v>
      </c>
      <c r="D4942" s="82" t="s">
        <v>2667</v>
      </c>
      <c r="E4942" s="82" t="s">
        <v>7654</v>
      </c>
    </row>
    <row r="4943" spans="1:5" s="96" customFormat="1" ht="13.5" customHeight="1">
      <c r="A4943" s="82" t="s">
        <v>2545</v>
      </c>
      <c r="B4943" s="95" t="s">
        <v>7473</v>
      </c>
      <c r="C4943" s="95" t="s">
        <v>7638</v>
      </c>
      <c r="D4943" s="82" t="s">
        <v>635</v>
      </c>
      <c r="E4943" s="82" t="s">
        <v>7655</v>
      </c>
    </row>
    <row r="4944" spans="1:5" s="96" customFormat="1" ht="13.5" customHeight="1">
      <c r="A4944" s="82" t="s">
        <v>2545</v>
      </c>
      <c r="B4944" s="95" t="s">
        <v>7473</v>
      </c>
      <c r="C4944" s="95" t="s">
        <v>7638</v>
      </c>
      <c r="D4944" s="82" t="s">
        <v>2670</v>
      </c>
      <c r="E4944" s="82" t="s">
        <v>7656</v>
      </c>
    </row>
    <row r="4945" spans="1:5" s="96" customFormat="1" ht="13.5" customHeight="1">
      <c r="A4945" s="82" t="s">
        <v>2545</v>
      </c>
      <c r="B4945" s="95" t="s">
        <v>7473</v>
      </c>
      <c r="C4945" s="95" t="s">
        <v>7638</v>
      </c>
      <c r="D4945" s="82" t="s">
        <v>7207</v>
      </c>
      <c r="E4945" s="82" t="s">
        <v>7657</v>
      </c>
    </row>
    <row r="4946" spans="1:5" s="96" customFormat="1" ht="13.5" customHeight="1">
      <c r="A4946" s="82" t="s">
        <v>2545</v>
      </c>
      <c r="B4946" s="95" t="s">
        <v>7473</v>
      </c>
      <c r="C4946" s="95" t="s">
        <v>7638</v>
      </c>
      <c r="D4946" s="82" t="s">
        <v>7209</v>
      </c>
      <c r="E4946" s="82" t="s">
        <v>7658</v>
      </c>
    </row>
    <row r="4947" spans="1:5" s="96" customFormat="1" ht="13.5" customHeight="1">
      <c r="A4947" s="82" t="s">
        <v>2545</v>
      </c>
      <c r="B4947" s="95" t="s">
        <v>7473</v>
      </c>
      <c r="C4947" s="95" t="s">
        <v>2948</v>
      </c>
      <c r="D4947" s="82" t="s">
        <v>3959</v>
      </c>
      <c r="E4947" s="82" t="s">
        <v>7659</v>
      </c>
    </row>
    <row r="4948" spans="1:5" s="96" customFormat="1" ht="13.5" customHeight="1">
      <c r="A4948" s="82" t="s">
        <v>2545</v>
      </c>
      <c r="B4948" s="95" t="s">
        <v>7473</v>
      </c>
      <c r="C4948" s="95" t="s">
        <v>2948</v>
      </c>
      <c r="D4948" s="82" t="s">
        <v>607</v>
      </c>
      <c r="E4948" s="82" t="s">
        <v>7660</v>
      </c>
    </row>
    <row r="4949" spans="1:5" s="96" customFormat="1" ht="13.5" customHeight="1">
      <c r="A4949" s="82" t="s">
        <v>2545</v>
      </c>
      <c r="B4949" s="95" t="s">
        <v>7473</v>
      </c>
      <c r="C4949" s="95" t="s">
        <v>2948</v>
      </c>
      <c r="D4949" s="82" t="s">
        <v>7182</v>
      </c>
      <c r="E4949" s="82" t="s">
        <v>7661</v>
      </c>
    </row>
    <row r="4950" spans="1:5" s="96" customFormat="1" ht="13.5" customHeight="1">
      <c r="A4950" s="82" t="s">
        <v>2545</v>
      </c>
      <c r="B4950" s="95" t="s">
        <v>7473</v>
      </c>
      <c r="C4950" s="95" t="s">
        <v>2948</v>
      </c>
      <c r="D4950" s="82" t="s">
        <v>4045</v>
      </c>
      <c r="E4950" s="82" t="s">
        <v>7662</v>
      </c>
    </row>
    <row r="4951" spans="1:5" s="96" customFormat="1" ht="13.5" customHeight="1">
      <c r="A4951" s="82" t="s">
        <v>2545</v>
      </c>
      <c r="B4951" s="95" t="s">
        <v>7509</v>
      </c>
      <c r="C4951" s="95" t="s">
        <v>2948</v>
      </c>
      <c r="D4951" s="82" t="s">
        <v>4240</v>
      </c>
      <c r="E4951" s="82" t="s">
        <v>7663</v>
      </c>
    </row>
    <row r="4952" spans="1:5" s="96" customFormat="1" ht="13.5" customHeight="1">
      <c r="A4952" s="82" t="s">
        <v>2545</v>
      </c>
      <c r="B4952" s="95" t="s">
        <v>7473</v>
      </c>
      <c r="C4952" s="95" t="s">
        <v>2948</v>
      </c>
      <c r="D4952" s="82" t="s">
        <v>3965</v>
      </c>
      <c r="E4952" s="82" t="s">
        <v>7664</v>
      </c>
    </row>
    <row r="4953" spans="1:5" s="96" customFormat="1" ht="13.5" customHeight="1">
      <c r="A4953" s="82" t="s">
        <v>2545</v>
      </c>
      <c r="B4953" s="95" t="s">
        <v>7473</v>
      </c>
      <c r="C4953" s="95" t="s">
        <v>2948</v>
      </c>
      <c r="D4953" s="82" t="s">
        <v>7187</v>
      </c>
      <c r="E4953" s="82" t="s">
        <v>7665</v>
      </c>
    </row>
    <row r="4954" spans="1:5" s="96" customFormat="1" ht="13.5" customHeight="1">
      <c r="A4954" s="82" t="s">
        <v>2545</v>
      </c>
      <c r="B4954" s="95" t="s">
        <v>7473</v>
      </c>
      <c r="C4954" s="95" t="s">
        <v>2948</v>
      </c>
      <c r="D4954" s="82" t="s">
        <v>7189</v>
      </c>
      <c r="E4954" s="82" t="s">
        <v>7666</v>
      </c>
    </row>
    <row r="4955" spans="1:5" s="96" customFormat="1" ht="13.5" customHeight="1">
      <c r="A4955" s="82" t="s">
        <v>2545</v>
      </c>
      <c r="B4955" s="95" t="s">
        <v>7473</v>
      </c>
      <c r="C4955" s="95" t="s">
        <v>2948</v>
      </c>
      <c r="D4955" s="82" t="s">
        <v>7191</v>
      </c>
      <c r="E4955" s="82" t="s">
        <v>7667</v>
      </c>
    </row>
    <row r="4956" spans="1:5" s="96" customFormat="1" ht="13.5" customHeight="1">
      <c r="A4956" s="82" t="s">
        <v>2545</v>
      </c>
      <c r="B4956" s="95" t="s">
        <v>7473</v>
      </c>
      <c r="C4956" s="95" t="s">
        <v>2948</v>
      </c>
      <c r="D4956" s="82" t="s">
        <v>7193</v>
      </c>
      <c r="E4956" s="82" t="s">
        <v>7668</v>
      </c>
    </row>
    <row r="4957" spans="1:5" s="96" customFormat="1" ht="13.5" customHeight="1">
      <c r="A4957" s="82" t="s">
        <v>2545</v>
      </c>
      <c r="B4957" s="95" t="s">
        <v>7473</v>
      </c>
      <c r="C4957" s="95" t="s">
        <v>2948</v>
      </c>
      <c r="D4957" s="82" t="s">
        <v>7195</v>
      </c>
      <c r="E4957" s="82" t="s">
        <v>7669</v>
      </c>
    </row>
    <row r="4958" spans="1:5" s="96" customFormat="1" ht="13.5" customHeight="1">
      <c r="A4958" s="82" t="s">
        <v>2545</v>
      </c>
      <c r="B4958" s="95" t="s">
        <v>7473</v>
      </c>
      <c r="C4958" s="95" t="s">
        <v>2948</v>
      </c>
      <c r="D4958" s="82" t="s">
        <v>7197</v>
      </c>
      <c r="E4958" s="82" t="s">
        <v>7670</v>
      </c>
    </row>
    <row r="4959" spans="1:5" s="96" customFormat="1" ht="13.5" customHeight="1">
      <c r="A4959" s="82" t="s">
        <v>2545</v>
      </c>
      <c r="B4959" s="95" t="s">
        <v>7473</v>
      </c>
      <c r="C4959" s="95" t="s">
        <v>2948</v>
      </c>
      <c r="D4959" s="82" t="s">
        <v>7199</v>
      </c>
      <c r="E4959" s="82" t="s">
        <v>7671</v>
      </c>
    </row>
    <row r="4960" spans="1:5" s="96" customFormat="1" ht="13.5" customHeight="1">
      <c r="A4960" s="82" t="s">
        <v>2545</v>
      </c>
      <c r="B4960" s="95" t="s">
        <v>7473</v>
      </c>
      <c r="C4960" s="95" t="s">
        <v>2948</v>
      </c>
      <c r="D4960" s="82" t="s">
        <v>7201</v>
      </c>
      <c r="E4960" s="82" t="s">
        <v>7672</v>
      </c>
    </row>
    <row r="4961" spans="1:5" s="96" customFormat="1" ht="13.5" customHeight="1">
      <c r="A4961" s="82" t="s">
        <v>2545</v>
      </c>
      <c r="B4961" s="95" t="s">
        <v>7473</v>
      </c>
      <c r="C4961" s="95" t="s">
        <v>2948</v>
      </c>
      <c r="D4961" s="82" t="s">
        <v>2672</v>
      </c>
      <c r="E4961" s="82" t="s">
        <v>7673</v>
      </c>
    </row>
    <row r="4962" spans="1:5" s="96" customFormat="1" ht="13.5" customHeight="1">
      <c r="A4962" s="82" t="s">
        <v>2545</v>
      </c>
      <c r="B4962" s="95" t="s">
        <v>7473</v>
      </c>
      <c r="C4962" s="95" t="s">
        <v>2948</v>
      </c>
      <c r="D4962" s="82" t="s">
        <v>2667</v>
      </c>
      <c r="E4962" s="82" t="s">
        <v>7674</v>
      </c>
    </row>
    <row r="4963" spans="1:5" s="96" customFormat="1" ht="13.5" customHeight="1">
      <c r="A4963" s="82" t="s">
        <v>2545</v>
      </c>
      <c r="B4963" s="95" t="s">
        <v>7473</v>
      </c>
      <c r="C4963" s="95" t="s">
        <v>2948</v>
      </c>
      <c r="D4963" s="82" t="s">
        <v>635</v>
      </c>
      <c r="E4963" s="82" t="s">
        <v>7675</v>
      </c>
    </row>
    <row r="4964" spans="1:5" s="96" customFormat="1" ht="13.5" customHeight="1">
      <c r="A4964" s="82" t="s">
        <v>2545</v>
      </c>
      <c r="B4964" s="95" t="s">
        <v>7473</v>
      </c>
      <c r="C4964" s="95" t="s">
        <v>2948</v>
      </c>
      <c r="D4964" s="82" t="s">
        <v>2670</v>
      </c>
      <c r="E4964" s="82" t="s">
        <v>7676</v>
      </c>
    </row>
    <row r="4965" spans="1:5" s="96" customFormat="1" ht="13.5" customHeight="1">
      <c r="A4965" s="82" t="s">
        <v>2545</v>
      </c>
      <c r="B4965" s="95" t="s">
        <v>7473</v>
      </c>
      <c r="C4965" s="95" t="s">
        <v>2948</v>
      </c>
      <c r="D4965" s="82" t="s">
        <v>7207</v>
      </c>
      <c r="E4965" s="82" t="s">
        <v>7677</v>
      </c>
    </row>
    <row r="4966" spans="1:5" s="96" customFormat="1" ht="13.5" customHeight="1">
      <c r="A4966" s="82" t="s">
        <v>2545</v>
      </c>
      <c r="B4966" s="95" t="s">
        <v>7473</v>
      </c>
      <c r="C4966" s="95" t="s">
        <v>2948</v>
      </c>
      <c r="D4966" s="82" t="s">
        <v>7209</v>
      </c>
      <c r="E4966" s="82" t="s">
        <v>7678</v>
      </c>
    </row>
    <row r="4967" spans="1:5" s="96" customFormat="1" ht="13.5" customHeight="1">
      <c r="A4967" s="82" t="s">
        <v>2545</v>
      </c>
      <c r="B4967" s="95" t="s">
        <v>7473</v>
      </c>
      <c r="C4967" s="95" t="s">
        <v>7679</v>
      </c>
      <c r="D4967" s="82" t="s">
        <v>3959</v>
      </c>
      <c r="E4967" s="82" t="s">
        <v>7680</v>
      </c>
    </row>
    <row r="4968" spans="1:5" s="96" customFormat="1" ht="13.5" customHeight="1">
      <c r="A4968" s="82" t="s">
        <v>2545</v>
      </c>
      <c r="B4968" s="95" t="s">
        <v>7473</v>
      </c>
      <c r="C4968" s="95" t="s">
        <v>7679</v>
      </c>
      <c r="D4968" s="82" t="s">
        <v>607</v>
      </c>
      <c r="E4968" s="82" t="s">
        <v>7681</v>
      </c>
    </row>
    <row r="4969" spans="1:5" s="96" customFormat="1" ht="13.5" customHeight="1">
      <c r="A4969" s="82" t="s">
        <v>2545</v>
      </c>
      <c r="B4969" s="95" t="s">
        <v>7473</v>
      </c>
      <c r="C4969" s="95" t="s">
        <v>7679</v>
      </c>
      <c r="D4969" s="82" t="s">
        <v>7182</v>
      </c>
      <c r="E4969" s="82" t="s">
        <v>7682</v>
      </c>
    </row>
    <row r="4970" spans="1:5" s="96" customFormat="1" ht="13.5" customHeight="1">
      <c r="A4970" s="82" t="s">
        <v>2545</v>
      </c>
      <c r="B4970" s="95" t="s">
        <v>7473</v>
      </c>
      <c r="C4970" s="95" t="s">
        <v>7679</v>
      </c>
      <c r="D4970" s="82" t="s">
        <v>4045</v>
      </c>
      <c r="E4970" s="82" t="s">
        <v>7683</v>
      </c>
    </row>
    <row r="4971" spans="1:5" s="96" customFormat="1" ht="13.5" customHeight="1">
      <c r="A4971" s="82" t="s">
        <v>2545</v>
      </c>
      <c r="B4971" s="95" t="s">
        <v>7473</v>
      </c>
      <c r="C4971" s="95" t="s">
        <v>7679</v>
      </c>
      <c r="D4971" s="82" t="s">
        <v>4240</v>
      </c>
      <c r="E4971" s="82" t="s">
        <v>7684</v>
      </c>
    </row>
    <row r="4972" spans="1:5" s="96" customFormat="1" ht="13.5" customHeight="1">
      <c r="A4972" s="82" t="s">
        <v>2545</v>
      </c>
      <c r="B4972" s="95" t="s">
        <v>7473</v>
      </c>
      <c r="C4972" s="95" t="s">
        <v>7679</v>
      </c>
      <c r="D4972" s="82" t="s">
        <v>3965</v>
      </c>
      <c r="E4972" s="82" t="s">
        <v>7685</v>
      </c>
    </row>
    <row r="4973" spans="1:5" s="96" customFormat="1" ht="13.5" customHeight="1">
      <c r="A4973" s="82" t="s">
        <v>2545</v>
      </c>
      <c r="B4973" s="95" t="s">
        <v>7473</v>
      </c>
      <c r="C4973" s="95" t="s">
        <v>7679</v>
      </c>
      <c r="D4973" s="82" t="s">
        <v>7187</v>
      </c>
      <c r="E4973" s="82" t="s">
        <v>7686</v>
      </c>
    </row>
    <row r="4974" spans="1:5" s="96" customFormat="1" ht="13.5" customHeight="1">
      <c r="A4974" s="82" t="s">
        <v>2545</v>
      </c>
      <c r="B4974" s="95" t="s">
        <v>7473</v>
      </c>
      <c r="C4974" s="95" t="s">
        <v>7679</v>
      </c>
      <c r="D4974" s="82" t="s">
        <v>7189</v>
      </c>
      <c r="E4974" s="82" t="s">
        <v>7687</v>
      </c>
    </row>
    <row r="4975" spans="1:5" s="96" customFormat="1" ht="13.5" customHeight="1">
      <c r="A4975" s="82" t="s">
        <v>2545</v>
      </c>
      <c r="B4975" s="95" t="s">
        <v>7473</v>
      </c>
      <c r="C4975" s="95" t="s">
        <v>7679</v>
      </c>
      <c r="D4975" s="82" t="s">
        <v>7191</v>
      </c>
      <c r="E4975" s="82" t="s">
        <v>7688</v>
      </c>
    </row>
    <row r="4976" spans="1:5" s="96" customFormat="1" ht="13.5" customHeight="1">
      <c r="A4976" s="82" t="s">
        <v>2545</v>
      </c>
      <c r="B4976" s="95" t="s">
        <v>7473</v>
      </c>
      <c r="C4976" s="95" t="s">
        <v>7679</v>
      </c>
      <c r="D4976" s="82" t="s">
        <v>7193</v>
      </c>
      <c r="E4976" s="82" t="s">
        <v>7689</v>
      </c>
    </row>
    <row r="4977" spans="1:5" s="96" customFormat="1" ht="13.5" customHeight="1">
      <c r="A4977" s="82" t="s">
        <v>2545</v>
      </c>
      <c r="B4977" s="95" t="s">
        <v>7473</v>
      </c>
      <c r="C4977" s="95" t="s">
        <v>7679</v>
      </c>
      <c r="D4977" s="82" t="s">
        <v>7195</v>
      </c>
      <c r="E4977" s="82" t="s">
        <v>7690</v>
      </c>
    </row>
    <row r="4978" spans="1:5" s="96" customFormat="1" ht="13.5" customHeight="1">
      <c r="A4978" s="82" t="s">
        <v>2545</v>
      </c>
      <c r="B4978" s="95" t="s">
        <v>7473</v>
      </c>
      <c r="C4978" s="95" t="s">
        <v>7679</v>
      </c>
      <c r="D4978" s="82" t="s">
        <v>7197</v>
      </c>
      <c r="E4978" s="82" t="s">
        <v>7691</v>
      </c>
    </row>
    <row r="4979" spans="1:5" s="96" customFormat="1" ht="13.5" customHeight="1">
      <c r="A4979" s="82" t="s">
        <v>2545</v>
      </c>
      <c r="B4979" s="95" t="s">
        <v>7473</v>
      </c>
      <c r="C4979" s="95" t="s">
        <v>7679</v>
      </c>
      <c r="D4979" s="82" t="s">
        <v>7199</v>
      </c>
      <c r="E4979" s="82" t="s">
        <v>7692</v>
      </c>
    </row>
    <row r="4980" spans="1:5" s="96" customFormat="1" ht="13.5" customHeight="1">
      <c r="A4980" s="82" t="s">
        <v>2545</v>
      </c>
      <c r="B4980" s="95" t="s">
        <v>7473</v>
      </c>
      <c r="C4980" s="95" t="s">
        <v>7679</v>
      </c>
      <c r="D4980" s="82" t="s">
        <v>7201</v>
      </c>
      <c r="E4980" s="82" t="s">
        <v>7693</v>
      </c>
    </row>
    <row r="4981" spans="1:5" s="96" customFormat="1" ht="13.5" customHeight="1">
      <c r="A4981" s="82" t="s">
        <v>2545</v>
      </c>
      <c r="B4981" s="95" t="s">
        <v>7473</v>
      </c>
      <c r="C4981" s="95" t="s">
        <v>7679</v>
      </c>
      <c r="D4981" s="82" t="s">
        <v>2672</v>
      </c>
      <c r="E4981" s="82" t="s">
        <v>7694</v>
      </c>
    </row>
    <row r="4982" spans="1:5" s="96" customFormat="1" ht="13.5" customHeight="1">
      <c r="A4982" s="82" t="s">
        <v>2545</v>
      </c>
      <c r="B4982" s="95" t="s">
        <v>7473</v>
      </c>
      <c r="C4982" s="95" t="s">
        <v>7679</v>
      </c>
      <c r="D4982" s="82" t="s">
        <v>2667</v>
      </c>
      <c r="E4982" s="82" t="s">
        <v>7695</v>
      </c>
    </row>
    <row r="4983" spans="1:5" s="96" customFormat="1" ht="13.5" customHeight="1">
      <c r="A4983" s="82" t="s">
        <v>2545</v>
      </c>
      <c r="B4983" s="95" t="s">
        <v>7473</v>
      </c>
      <c r="C4983" s="95" t="s">
        <v>7679</v>
      </c>
      <c r="D4983" s="82" t="s">
        <v>635</v>
      </c>
      <c r="E4983" s="82" t="s">
        <v>7696</v>
      </c>
    </row>
    <row r="4984" spans="1:5" s="96" customFormat="1" ht="13.5" customHeight="1">
      <c r="A4984" s="82" t="s">
        <v>2545</v>
      </c>
      <c r="B4984" s="95" t="s">
        <v>7473</v>
      </c>
      <c r="C4984" s="95" t="s">
        <v>7679</v>
      </c>
      <c r="D4984" s="82" t="s">
        <v>2670</v>
      </c>
      <c r="E4984" s="82" t="s">
        <v>7697</v>
      </c>
    </row>
    <row r="4985" spans="1:5" s="96" customFormat="1" ht="13.5" customHeight="1">
      <c r="A4985" s="82" t="s">
        <v>2545</v>
      </c>
      <c r="B4985" s="95" t="s">
        <v>7473</v>
      </c>
      <c r="C4985" s="95" t="s">
        <v>7679</v>
      </c>
      <c r="D4985" s="82" t="s">
        <v>7207</v>
      </c>
      <c r="E4985" s="82" t="s">
        <v>7698</v>
      </c>
    </row>
    <row r="4986" spans="1:5" s="96" customFormat="1" ht="13.5" customHeight="1">
      <c r="A4986" s="82" t="s">
        <v>2545</v>
      </c>
      <c r="B4986" s="95" t="s">
        <v>7473</v>
      </c>
      <c r="C4986" s="95" t="s">
        <v>7679</v>
      </c>
      <c r="D4986" s="82" t="s">
        <v>7209</v>
      </c>
      <c r="E4986" s="82" t="s">
        <v>7699</v>
      </c>
    </row>
    <row r="4987" spans="1:5" s="96" customFormat="1" ht="13.5" customHeight="1">
      <c r="A4987" s="82" t="s">
        <v>2545</v>
      </c>
      <c r="B4987" s="95" t="s">
        <v>7473</v>
      </c>
      <c r="C4987" s="98" t="s">
        <v>635</v>
      </c>
      <c r="D4987" s="82" t="s">
        <v>635</v>
      </c>
      <c r="E4987" s="82" t="s">
        <v>7700</v>
      </c>
    </row>
    <row r="4988" spans="1:5" s="96" customFormat="1" ht="13.5" customHeight="1">
      <c r="A4988" s="82" t="s">
        <v>2545</v>
      </c>
      <c r="B4988" s="95" t="s">
        <v>7473</v>
      </c>
      <c r="C4988" s="95" t="s">
        <v>7701</v>
      </c>
      <c r="D4988" s="82" t="s">
        <v>3959</v>
      </c>
      <c r="E4988" s="82" t="s">
        <v>7702</v>
      </c>
    </row>
    <row r="4989" spans="1:5" s="96" customFormat="1" ht="13.5" customHeight="1">
      <c r="A4989" s="82" t="s">
        <v>2545</v>
      </c>
      <c r="B4989" s="95" t="s">
        <v>7473</v>
      </c>
      <c r="C4989" s="95" t="s">
        <v>7701</v>
      </c>
      <c r="D4989" s="82" t="s">
        <v>607</v>
      </c>
      <c r="E4989" s="82" t="s">
        <v>7703</v>
      </c>
    </row>
    <row r="4990" spans="1:5" s="96" customFormat="1" ht="13.5" customHeight="1">
      <c r="A4990" s="82" t="s">
        <v>2545</v>
      </c>
      <c r="B4990" s="95" t="s">
        <v>7473</v>
      </c>
      <c r="C4990" s="95" t="s">
        <v>7701</v>
      </c>
      <c r="D4990" s="82" t="s">
        <v>7182</v>
      </c>
      <c r="E4990" s="82" t="s">
        <v>7704</v>
      </c>
    </row>
    <row r="4991" spans="1:5" s="96" customFormat="1" ht="13.5" customHeight="1">
      <c r="A4991" s="82" t="s">
        <v>2545</v>
      </c>
      <c r="B4991" s="95" t="s">
        <v>7473</v>
      </c>
      <c r="C4991" s="95" t="s">
        <v>7701</v>
      </c>
      <c r="D4991" s="82" t="s">
        <v>4045</v>
      </c>
      <c r="E4991" s="82" t="s">
        <v>7705</v>
      </c>
    </row>
    <row r="4992" spans="1:5" s="96" customFormat="1" ht="13.5" customHeight="1">
      <c r="A4992" s="82" t="s">
        <v>2545</v>
      </c>
      <c r="B4992" s="95" t="s">
        <v>7473</v>
      </c>
      <c r="C4992" s="95" t="s">
        <v>7701</v>
      </c>
      <c r="D4992" s="82" t="s">
        <v>4240</v>
      </c>
      <c r="E4992" s="82" t="s">
        <v>7706</v>
      </c>
    </row>
    <row r="4993" spans="1:5" s="96" customFormat="1" ht="13.5" customHeight="1">
      <c r="A4993" s="82" t="s">
        <v>2545</v>
      </c>
      <c r="B4993" s="95" t="s">
        <v>7473</v>
      </c>
      <c r="C4993" s="95" t="s">
        <v>7701</v>
      </c>
      <c r="D4993" s="82" t="s">
        <v>3965</v>
      </c>
      <c r="E4993" s="82" t="s">
        <v>7707</v>
      </c>
    </row>
    <row r="4994" spans="1:5" s="96" customFormat="1" ht="13.5" customHeight="1">
      <c r="A4994" s="82" t="s">
        <v>2545</v>
      </c>
      <c r="B4994" s="95" t="s">
        <v>7473</v>
      </c>
      <c r="C4994" s="95" t="s">
        <v>7701</v>
      </c>
      <c r="D4994" s="82" t="s">
        <v>7187</v>
      </c>
      <c r="E4994" s="82" t="s">
        <v>7708</v>
      </c>
    </row>
    <row r="4995" spans="1:5" s="96" customFormat="1" ht="13.5" customHeight="1">
      <c r="A4995" s="82" t="s">
        <v>2545</v>
      </c>
      <c r="B4995" s="95" t="s">
        <v>7473</v>
      </c>
      <c r="C4995" s="95" t="s">
        <v>7701</v>
      </c>
      <c r="D4995" s="82" t="s">
        <v>7189</v>
      </c>
      <c r="E4995" s="82" t="s">
        <v>7709</v>
      </c>
    </row>
    <row r="4996" spans="1:5" s="96" customFormat="1" ht="13.5" customHeight="1">
      <c r="A4996" s="82" t="s">
        <v>2545</v>
      </c>
      <c r="B4996" s="95" t="s">
        <v>7473</v>
      </c>
      <c r="C4996" s="95" t="s">
        <v>7701</v>
      </c>
      <c r="D4996" s="82" t="s">
        <v>7191</v>
      </c>
      <c r="E4996" s="82" t="s">
        <v>7710</v>
      </c>
    </row>
    <row r="4997" spans="1:5" s="96" customFormat="1" ht="13.5" customHeight="1">
      <c r="A4997" s="82" t="s">
        <v>2545</v>
      </c>
      <c r="B4997" s="95" t="s">
        <v>7473</v>
      </c>
      <c r="C4997" s="95" t="s">
        <v>7701</v>
      </c>
      <c r="D4997" s="82" t="s">
        <v>7193</v>
      </c>
      <c r="E4997" s="82" t="s">
        <v>7711</v>
      </c>
    </row>
    <row r="4998" spans="1:5" s="96" customFormat="1" ht="13.5" customHeight="1">
      <c r="A4998" s="82" t="s">
        <v>2545</v>
      </c>
      <c r="B4998" s="95" t="s">
        <v>7473</v>
      </c>
      <c r="C4998" s="95" t="s">
        <v>7701</v>
      </c>
      <c r="D4998" s="82" t="s">
        <v>7195</v>
      </c>
      <c r="E4998" s="82" t="s">
        <v>7712</v>
      </c>
    </row>
    <row r="4999" spans="1:5" s="96" customFormat="1" ht="13.5" customHeight="1">
      <c r="A4999" s="82" t="s">
        <v>2545</v>
      </c>
      <c r="B4999" s="95" t="s">
        <v>7473</v>
      </c>
      <c r="C4999" s="95" t="s">
        <v>7701</v>
      </c>
      <c r="D4999" s="82" t="s">
        <v>7197</v>
      </c>
      <c r="E4999" s="82" t="s">
        <v>7713</v>
      </c>
    </row>
    <row r="5000" spans="1:5" s="96" customFormat="1" ht="13.5" customHeight="1">
      <c r="A5000" s="82" t="s">
        <v>2545</v>
      </c>
      <c r="B5000" s="95" t="s">
        <v>7473</v>
      </c>
      <c r="C5000" s="95" t="s">
        <v>7701</v>
      </c>
      <c r="D5000" s="82" t="s">
        <v>7199</v>
      </c>
      <c r="E5000" s="82" t="s">
        <v>7714</v>
      </c>
    </row>
    <row r="5001" spans="1:5" s="96" customFormat="1" ht="13.5" customHeight="1">
      <c r="A5001" s="82" t="s">
        <v>2545</v>
      </c>
      <c r="B5001" s="95" t="s">
        <v>7473</v>
      </c>
      <c r="C5001" s="95" t="s">
        <v>7701</v>
      </c>
      <c r="D5001" s="82" t="s">
        <v>7201</v>
      </c>
      <c r="E5001" s="82" t="s">
        <v>7715</v>
      </c>
    </row>
    <row r="5002" spans="1:5" s="96" customFormat="1" ht="13.5" customHeight="1">
      <c r="A5002" s="82" t="s">
        <v>2545</v>
      </c>
      <c r="B5002" s="95" t="s">
        <v>7473</v>
      </c>
      <c r="C5002" s="95" t="s">
        <v>7701</v>
      </c>
      <c r="D5002" s="82" t="s">
        <v>2672</v>
      </c>
      <c r="E5002" s="82" t="s">
        <v>7716</v>
      </c>
    </row>
    <row r="5003" spans="1:5" s="96" customFormat="1" ht="13.5" customHeight="1">
      <c r="A5003" s="82" t="s">
        <v>2545</v>
      </c>
      <c r="B5003" s="95" t="s">
        <v>7473</v>
      </c>
      <c r="C5003" s="95" t="s">
        <v>7701</v>
      </c>
      <c r="D5003" s="82" t="s">
        <v>2667</v>
      </c>
      <c r="E5003" s="82" t="s">
        <v>7717</v>
      </c>
    </row>
    <row r="5004" spans="1:5" s="96" customFormat="1" ht="13.5" customHeight="1">
      <c r="A5004" s="82" t="s">
        <v>2545</v>
      </c>
      <c r="B5004" s="95" t="s">
        <v>7473</v>
      </c>
      <c r="C5004" s="95" t="s">
        <v>7701</v>
      </c>
      <c r="D5004" s="82" t="s">
        <v>635</v>
      </c>
      <c r="E5004" s="82" t="s">
        <v>7718</v>
      </c>
    </row>
    <row r="5005" spans="1:5" s="96" customFormat="1" ht="13.5" customHeight="1">
      <c r="A5005" s="82" t="s">
        <v>2545</v>
      </c>
      <c r="B5005" s="95" t="s">
        <v>7473</v>
      </c>
      <c r="C5005" s="95" t="s">
        <v>7701</v>
      </c>
      <c r="D5005" s="82" t="s">
        <v>2670</v>
      </c>
      <c r="E5005" s="82" t="s">
        <v>7719</v>
      </c>
    </row>
    <row r="5006" spans="1:5" s="96" customFormat="1" ht="13.5" customHeight="1">
      <c r="A5006" s="82" t="s">
        <v>2545</v>
      </c>
      <c r="B5006" s="95" t="s">
        <v>7473</v>
      </c>
      <c r="C5006" s="95" t="s">
        <v>7701</v>
      </c>
      <c r="D5006" s="82" t="s">
        <v>7207</v>
      </c>
      <c r="E5006" s="82" t="s">
        <v>7720</v>
      </c>
    </row>
    <row r="5007" spans="1:5" s="96" customFormat="1" ht="13.5" customHeight="1">
      <c r="A5007" s="82" t="s">
        <v>2545</v>
      </c>
      <c r="B5007" s="95" t="s">
        <v>7473</v>
      </c>
      <c r="C5007" s="95" t="s">
        <v>7701</v>
      </c>
      <c r="D5007" s="82" t="s">
        <v>7209</v>
      </c>
      <c r="E5007" s="82" t="s">
        <v>7721</v>
      </c>
    </row>
    <row r="5008" spans="1:5" s="96" customFormat="1" ht="13.5" customHeight="1">
      <c r="A5008" s="82" t="s">
        <v>2545</v>
      </c>
      <c r="B5008" s="95" t="s">
        <v>4804</v>
      </c>
      <c r="C5008" s="95" t="s">
        <v>7701</v>
      </c>
      <c r="D5008" s="82" t="s">
        <v>3959</v>
      </c>
      <c r="E5008" s="82" t="s">
        <v>7722</v>
      </c>
    </row>
    <row r="5009" spans="1:5" s="96" customFormat="1" ht="13.5" customHeight="1">
      <c r="A5009" s="82" t="s">
        <v>2545</v>
      </c>
      <c r="B5009" s="95" t="s">
        <v>4804</v>
      </c>
      <c r="C5009" s="95" t="s">
        <v>7701</v>
      </c>
      <c r="D5009" s="82" t="s">
        <v>607</v>
      </c>
      <c r="E5009" s="82" t="s">
        <v>7723</v>
      </c>
    </row>
    <row r="5010" spans="1:5" s="96" customFormat="1" ht="13.5" customHeight="1">
      <c r="A5010" s="82" t="s">
        <v>2545</v>
      </c>
      <c r="B5010" s="95" t="s">
        <v>4804</v>
      </c>
      <c r="C5010" s="95" t="s">
        <v>7701</v>
      </c>
      <c r="D5010" s="82" t="s">
        <v>7182</v>
      </c>
      <c r="E5010" s="82" t="s">
        <v>7724</v>
      </c>
    </row>
    <row r="5011" spans="1:5" s="96" customFormat="1" ht="13.5" customHeight="1">
      <c r="A5011" s="82" t="s">
        <v>2545</v>
      </c>
      <c r="B5011" s="95" t="s">
        <v>4804</v>
      </c>
      <c r="C5011" s="95" t="s">
        <v>7701</v>
      </c>
      <c r="D5011" s="82" t="s">
        <v>4045</v>
      </c>
      <c r="E5011" s="82" t="s">
        <v>7725</v>
      </c>
    </row>
    <row r="5012" spans="1:5" s="96" customFormat="1" ht="13.5" customHeight="1">
      <c r="A5012" s="82" t="s">
        <v>2545</v>
      </c>
      <c r="B5012" s="95" t="s">
        <v>4804</v>
      </c>
      <c r="C5012" s="95" t="s">
        <v>7701</v>
      </c>
      <c r="D5012" s="82" t="s">
        <v>4240</v>
      </c>
      <c r="E5012" s="82" t="s">
        <v>7726</v>
      </c>
    </row>
    <row r="5013" spans="1:5" s="96" customFormat="1" ht="13.5" customHeight="1">
      <c r="A5013" s="82" t="s">
        <v>2545</v>
      </c>
      <c r="B5013" s="95" t="s">
        <v>4804</v>
      </c>
      <c r="C5013" s="95" t="s">
        <v>7701</v>
      </c>
      <c r="D5013" s="82" t="s">
        <v>3965</v>
      </c>
      <c r="E5013" s="82" t="s">
        <v>7727</v>
      </c>
    </row>
    <row r="5014" spans="1:5" s="96" customFormat="1" ht="13.5" customHeight="1">
      <c r="A5014" s="82" t="s">
        <v>2545</v>
      </c>
      <c r="B5014" s="95" t="s">
        <v>4804</v>
      </c>
      <c r="C5014" s="95" t="s">
        <v>7701</v>
      </c>
      <c r="D5014" s="82" t="s">
        <v>7187</v>
      </c>
      <c r="E5014" s="82" t="s">
        <v>7728</v>
      </c>
    </row>
    <row r="5015" spans="1:5" s="96" customFormat="1" ht="13.5" customHeight="1">
      <c r="A5015" s="82" t="s">
        <v>2545</v>
      </c>
      <c r="B5015" s="95" t="s">
        <v>4804</v>
      </c>
      <c r="C5015" s="95" t="s">
        <v>7701</v>
      </c>
      <c r="D5015" s="82" t="s">
        <v>7189</v>
      </c>
      <c r="E5015" s="82" t="s">
        <v>7729</v>
      </c>
    </row>
    <row r="5016" spans="1:5" s="96" customFormat="1" ht="13.5" customHeight="1">
      <c r="A5016" s="82" t="s">
        <v>2545</v>
      </c>
      <c r="B5016" s="95" t="s">
        <v>4804</v>
      </c>
      <c r="C5016" s="95" t="s">
        <v>7701</v>
      </c>
      <c r="D5016" s="82" t="s">
        <v>7191</v>
      </c>
      <c r="E5016" s="82" t="s">
        <v>7730</v>
      </c>
    </row>
    <row r="5017" spans="1:5" s="96" customFormat="1" ht="13.5" customHeight="1">
      <c r="A5017" s="82" t="s">
        <v>2545</v>
      </c>
      <c r="B5017" s="95" t="s">
        <v>4804</v>
      </c>
      <c r="C5017" s="95" t="s">
        <v>7701</v>
      </c>
      <c r="D5017" s="82" t="s">
        <v>7193</v>
      </c>
      <c r="E5017" s="82" t="s">
        <v>7731</v>
      </c>
    </row>
    <row r="5018" spans="1:5" s="96" customFormat="1" ht="13.5" customHeight="1">
      <c r="A5018" s="82" t="s">
        <v>2545</v>
      </c>
      <c r="B5018" s="95" t="s">
        <v>4804</v>
      </c>
      <c r="C5018" s="95" t="s">
        <v>7701</v>
      </c>
      <c r="D5018" s="82" t="s">
        <v>7195</v>
      </c>
      <c r="E5018" s="82" t="s">
        <v>7732</v>
      </c>
    </row>
    <row r="5019" spans="1:5" s="96" customFormat="1" ht="13.5" customHeight="1">
      <c r="A5019" s="82" t="s">
        <v>2545</v>
      </c>
      <c r="B5019" s="95" t="s">
        <v>4804</v>
      </c>
      <c r="C5019" s="95" t="s">
        <v>7701</v>
      </c>
      <c r="D5019" s="82" t="s">
        <v>7197</v>
      </c>
      <c r="E5019" s="82" t="s">
        <v>7733</v>
      </c>
    </row>
    <row r="5020" spans="1:5" s="96" customFormat="1" ht="13.5" customHeight="1">
      <c r="A5020" s="82" t="s">
        <v>2545</v>
      </c>
      <c r="B5020" s="95" t="s">
        <v>4804</v>
      </c>
      <c r="C5020" s="95" t="s">
        <v>7701</v>
      </c>
      <c r="D5020" s="82" t="s">
        <v>7199</v>
      </c>
      <c r="E5020" s="82" t="s">
        <v>7734</v>
      </c>
    </row>
    <row r="5021" spans="1:5" s="96" customFormat="1" ht="13.5" customHeight="1">
      <c r="A5021" s="82" t="s">
        <v>2545</v>
      </c>
      <c r="B5021" s="95" t="s">
        <v>4804</v>
      </c>
      <c r="C5021" s="95" t="s">
        <v>7701</v>
      </c>
      <c r="D5021" s="82" t="s">
        <v>7201</v>
      </c>
      <c r="E5021" s="82" t="s">
        <v>7735</v>
      </c>
    </row>
    <row r="5022" spans="1:5" s="96" customFormat="1" ht="13.5" customHeight="1">
      <c r="A5022" s="82" t="s">
        <v>2545</v>
      </c>
      <c r="B5022" s="95" t="s">
        <v>4804</v>
      </c>
      <c r="C5022" s="95" t="s">
        <v>7701</v>
      </c>
      <c r="D5022" s="82" t="s">
        <v>2672</v>
      </c>
      <c r="E5022" s="82" t="s">
        <v>7736</v>
      </c>
    </row>
    <row r="5023" spans="1:5" s="96" customFormat="1" ht="13.5" customHeight="1">
      <c r="A5023" s="82" t="s">
        <v>2545</v>
      </c>
      <c r="B5023" s="95" t="s">
        <v>4804</v>
      </c>
      <c r="C5023" s="95" t="s">
        <v>7701</v>
      </c>
      <c r="D5023" s="82" t="s">
        <v>2667</v>
      </c>
      <c r="E5023" s="82" t="s">
        <v>7737</v>
      </c>
    </row>
    <row r="5024" spans="1:5" s="96" customFormat="1" ht="13.5" customHeight="1">
      <c r="A5024" s="82" t="s">
        <v>2545</v>
      </c>
      <c r="B5024" s="95" t="s">
        <v>4804</v>
      </c>
      <c r="C5024" s="95" t="s">
        <v>7701</v>
      </c>
      <c r="D5024" s="82" t="s">
        <v>635</v>
      </c>
      <c r="E5024" s="82" t="s">
        <v>7738</v>
      </c>
    </row>
    <row r="5025" spans="1:5" s="96" customFormat="1" ht="13.5" customHeight="1">
      <c r="A5025" s="82" t="s">
        <v>2545</v>
      </c>
      <c r="B5025" s="95" t="s">
        <v>4804</v>
      </c>
      <c r="C5025" s="95" t="s">
        <v>7701</v>
      </c>
      <c r="D5025" s="82" t="s">
        <v>2670</v>
      </c>
      <c r="E5025" s="82" t="s">
        <v>7739</v>
      </c>
    </row>
    <row r="5026" spans="1:5" s="96" customFormat="1" ht="13.5" customHeight="1">
      <c r="A5026" s="82" t="s">
        <v>2545</v>
      </c>
      <c r="B5026" s="95" t="s">
        <v>4804</v>
      </c>
      <c r="C5026" s="95" t="s">
        <v>7701</v>
      </c>
      <c r="D5026" s="82" t="s">
        <v>7207</v>
      </c>
      <c r="E5026" s="82" t="s">
        <v>7740</v>
      </c>
    </row>
    <row r="5027" spans="1:5" s="96" customFormat="1" ht="13.5" customHeight="1">
      <c r="A5027" s="82" t="s">
        <v>2545</v>
      </c>
      <c r="B5027" s="95" t="s">
        <v>4804</v>
      </c>
      <c r="C5027" s="95" t="s">
        <v>7701</v>
      </c>
      <c r="D5027" s="82" t="s">
        <v>7209</v>
      </c>
      <c r="E5027" s="82" t="s">
        <v>7741</v>
      </c>
    </row>
    <row r="5028" spans="1:5" s="96" customFormat="1" ht="13.5" customHeight="1">
      <c r="A5028" s="82" t="s">
        <v>2545</v>
      </c>
      <c r="B5028" s="95" t="s">
        <v>7742</v>
      </c>
      <c r="C5028" s="95" t="s">
        <v>7743</v>
      </c>
      <c r="D5028" s="82" t="s">
        <v>3959</v>
      </c>
      <c r="E5028" s="82" t="s">
        <v>7744</v>
      </c>
    </row>
    <row r="5029" spans="1:5" s="96" customFormat="1" ht="13.5" customHeight="1">
      <c r="A5029" s="82" t="s">
        <v>2545</v>
      </c>
      <c r="B5029" s="95" t="s">
        <v>7742</v>
      </c>
      <c r="C5029" s="95" t="s">
        <v>7743</v>
      </c>
      <c r="D5029" s="82" t="s">
        <v>607</v>
      </c>
      <c r="E5029" s="82" t="s">
        <v>7745</v>
      </c>
    </row>
    <row r="5030" spans="1:5" s="96" customFormat="1" ht="13.5" customHeight="1">
      <c r="A5030" s="82" t="s">
        <v>2545</v>
      </c>
      <c r="B5030" s="95" t="s">
        <v>7742</v>
      </c>
      <c r="C5030" s="95" t="s">
        <v>7743</v>
      </c>
      <c r="D5030" s="82" t="s">
        <v>7182</v>
      </c>
      <c r="E5030" s="82" t="s">
        <v>7746</v>
      </c>
    </row>
    <row r="5031" spans="1:5" s="96" customFormat="1" ht="13.5" customHeight="1">
      <c r="A5031" s="82" t="s">
        <v>2545</v>
      </c>
      <c r="B5031" s="95" t="s">
        <v>7742</v>
      </c>
      <c r="C5031" s="95" t="s">
        <v>7743</v>
      </c>
      <c r="D5031" s="82" t="s">
        <v>4045</v>
      </c>
      <c r="E5031" s="82" t="s">
        <v>7747</v>
      </c>
    </row>
    <row r="5032" spans="1:5" s="96" customFormat="1" ht="13.5" customHeight="1">
      <c r="A5032" s="82" t="s">
        <v>2545</v>
      </c>
      <c r="B5032" s="95" t="s">
        <v>7742</v>
      </c>
      <c r="C5032" s="95" t="s">
        <v>7743</v>
      </c>
      <c r="D5032" s="82" t="s">
        <v>4240</v>
      </c>
      <c r="E5032" s="82" t="s">
        <v>7748</v>
      </c>
    </row>
    <row r="5033" spans="1:5" s="96" customFormat="1" ht="13.5" customHeight="1">
      <c r="A5033" s="82" t="s">
        <v>2545</v>
      </c>
      <c r="B5033" s="95" t="s">
        <v>7742</v>
      </c>
      <c r="C5033" s="95" t="s">
        <v>7743</v>
      </c>
      <c r="D5033" s="82" t="s">
        <v>3965</v>
      </c>
      <c r="E5033" s="82" t="s">
        <v>7749</v>
      </c>
    </row>
    <row r="5034" spans="1:5" s="96" customFormat="1" ht="13.5" customHeight="1">
      <c r="A5034" s="82" t="s">
        <v>2545</v>
      </c>
      <c r="B5034" s="95" t="s">
        <v>7742</v>
      </c>
      <c r="C5034" s="95" t="s">
        <v>7743</v>
      </c>
      <c r="D5034" s="82" t="s">
        <v>7187</v>
      </c>
      <c r="E5034" s="82" t="s">
        <v>7750</v>
      </c>
    </row>
    <row r="5035" spans="1:5" s="96" customFormat="1" ht="13.5" customHeight="1">
      <c r="A5035" s="82" t="s">
        <v>2545</v>
      </c>
      <c r="B5035" s="95" t="s">
        <v>7742</v>
      </c>
      <c r="C5035" s="95" t="s">
        <v>7743</v>
      </c>
      <c r="D5035" s="82" t="s">
        <v>7189</v>
      </c>
      <c r="E5035" s="82" t="s">
        <v>7751</v>
      </c>
    </row>
    <row r="5036" spans="1:5" s="96" customFormat="1" ht="13.5" customHeight="1">
      <c r="A5036" s="82" t="s">
        <v>2545</v>
      </c>
      <c r="B5036" s="95" t="s">
        <v>7742</v>
      </c>
      <c r="C5036" s="95" t="s">
        <v>7743</v>
      </c>
      <c r="D5036" s="82" t="s">
        <v>7191</v>
      </c>
      <c r="E5036" s="82" t="s">
        <v>7752</v>
      </c>
    </row>
    <row r="5037" spans="1:5" s="96" customFormat="1" ht="13.5" customHeight="1">
      <c r="A5037" s="82" t="s">
        <v>2545</v>
      </c>
      <c r="B5037" s="95" t="s">
        <v>7742</v>
      </c>
      <c r="C5037" s="95" t="s">
        <v>7743</v>
      </c>
      <c r="D5037" s="82" t="s">
        <v>7193</v>
      </c>
      <c r="E5037" s="82" t="s">
        <v>7753</v>
      </c>
    </row>
    <row r="5038" spans="1:5" s="96" customFormat="1" ht="13.5" customHeight="1">
      <c r="A5038" s="82" t="s">
        <v>2545</v>
      </c>
      <c r="B5038" s="95" t="s">
        <v>7742</v>
      </c>
      <c r="C5038" s="95" t="s">
        <v>7743</v>
      </c>
      <c r="D5038" s="82" t="s">
        <v>7195</v>
      </c>
      <c r="E5038" s="82" t="s">
        <v>7754</v>
      </c>
    </row>
    <row r="5039" spans="1:5" s="96" customFormat="1" ht="13.5" customHeight="1">
      <c r="A5039" s="82" t="s">
        <v>2545</v>
      </c>
      <c r="B5039" s="95" t="s">
        <v>7742</v>
      </c>
      <c r="C5039" s="95" t="s">
        <v>7743</v>
      </c>
      <c r="D5039" s="82" t="s">
        <v>7197</v>
      </c>
      <c r="E5039" s="82" t="s">
        <v>7755</v>
      </c>
    </row>
    <row r="5040" spans="1:5" s="96" customFormat="1" ht="13.5" customHeight="1">
      <c r="A5040" s="82" t="s">
        <v>2545</v>
      </c>
      <c r="B5040" s="95" t="s">
        <v>7742</v>
      </c>
      <c r="C5040" s="95" t="s">
        <v>7743</v>
      </c>
      <c r="D5040" s="82" t="s">
        <v>7199</v>
      </c>
      <c r="E5040" s="82" t="s">
        <v>7756</v>
      </c>
    </row>
    <row r="5041" spans="1:5" s="96" customFormat="1" ht="13.5" customHeight="1">
      <c r="A5041" s="82" t="s">
        <v>2545</v>
      </c>
      <c r="B5041" s="95" t="s">
        <v>7742</v>
      </c>
      <c r="C5041" s="95" t="s">
        <v>7743</v>
      </c>
      <c r="D5041" s="82" t="s">
        <v>7201</v>
      </c>
      <c r="E5041" s="82" t="s">
        <v>7757</v>
      </c>
    </row>
    <row r="5042" spans="1:5" s="96" customFormat="1" ht="13.5" customHeight="1">
      <c r="A5042" s="82" t="s">
        <v>2545</v>
      </c>
      <c r="B5042" s="95" t="s">
        <v>7742</v>
      </c>
      <c r="C5042" s="95" t="s">
        <v>7743</v>
      </c>
      <c r="D5042" s="82" t="s">
        <v>2672</v>
      </c>
      <c r="E5042" s="82" t="s">
        <v>7758</v>
      </c>
    </row>
    <row r="5043" spans="1:5" s="96" customFormat="1" ht="13.5" customHeight="1">
      <c r="A5043" s="82" t="s">
        <v>2545</v>
      </c>
      <c r="B5043" s="95" t="s">
        <v>7742</v>
      </c>
      <c r="C5043" s="95" t="s">
        <v>7743</v>
      </c>
      <c r="D5043" s="82" t="s">
        <v>2667</v>
      </c>
      <c r="E5043" s="82" t="s">
        <v>7759</v>
      </c>
    </row>
    <row r="5044" spans="1:5" s="96" customFormat="1" ht="13.5" customHeight="1">
      <c r="A5044" s="82" t="s">
        <v>2545</v>
      </c>
      <c r="B5044" s="95" t="s">
        <v>7742</v>
      </c>
      <c r="C5044" s="95" t="s">
        <v>7743</v>
      </c>
      <c r="D5044" s="82" t="s">
        <v>635</v>
      </c>
      <c r="E5044" s="82" t="s">
        <v>7760</v>
      </c>
    </row>
    <row r="5045" spans="1:5" s="96" customFormat="1" ht="13.5" customHeight="1">
      <c r="A5045" s="82" t="s">
        <v>2545</v>
      </c>
      <c r="B5045" s="95" t="s">
        <v>7742</v>
      </c>
      <c r="C5045" s="95" t="s">
        <v>7743</v>
      </c>
      <c r="D5045" s="82" t="s">
        <v>2670</v>
      </c>
      <c r="E5045" s="82" t="s">
        <v>7761</v>
      </c>
    </row>
    <row r="5046" spans="1:5" s="96" customFormat="1" ht="13.5" customHeight="1">
      <c r="A5046" s="82" t="s">
        <v>2545</v>
      </c>
      <c r="B5046" s="95" t="s">
        <v>7742</v>
      </c>
      <c r="C5046" s="95" t="s">
        <v>7743</v>
      </c>
      <c r="D5046" s="82" t="s">
        <v>7207</v>
      </c>
      <c r="E5046" s="82" t="s">
        <v>7762</v>
      </c>
    </row>
    <row r="5047" spans="1:5" s="96" customFormat="1" ht="13.5" customHeight="1">
      <c r="A5047" s="82" t="s">
        <v>2545</v>
      </c>
      <c r="B5047" s="95" t="s">
        <v>7742</v>
      </c>
      <c r="C5047" s="95" t="s">
        <v>7743</v>
      </c>
      <c r="D5047" s="82" t="s">
        <v>7209</v>
      </c>
      <c r="E5047" s="82" t="s">
        <v>7763</v>
      </c>
    </row>
    <row r="5048" spans="1:5" s="96" customFormat="1" ht="13.5" customHeight="1">
      <c r="A5048" s="82" t="s">
        <v>2545</v>
      </c>
      <c r="B5048" s="95" t="s">
        <v>4459</v>
      </c>
      <c r="C5048" s="95" t="s">
        <v>7743</v>
      </c>
      <c r="D5048" s="82" t="s">
        <v>3959</v>
      </c>
      <c r="E5048" s="82" t="s">
        <v>7764</v>
      </c>
    </row>
    <row r="5049" spans="1:5" s="96" customFormat="1" ht="13.5" customHeight="1">
      <c r="A5049" s="82" t="s">
        <v>2545</v>
      </c>
      <c r="B5049" s="95" t="s">
        <v>4459</v>
      </c>
      <c r="C5049" s="95" t="s">
        <v>7743</v>
      </c>
      <c r="D5049" s="82" t="s">
        <v>607</v>
      </c>
      <c r="E5049" s="82" t="s">
        <v>7765</v>
      </c>
    </row>
    <row r="5050" spans="1:5" s="96" customFormat="1" ht="13.5" customHeight="1">
      <c r="A5050" s="82" t="s">
        <v>2545</v>
      </c>
      <c r="B5050" s="95" t="s">
        <v>4459</v>
      </c>
      <c r="C5050" s="95" t="s">
        <v>7743</v>
      </c>
      <c r="D5050" s="82" t="s">
        <v>7182</v>
      </c>
      <c r="E5050" s="82" t="s">
        <v>7766</v>
      </c>
    </row>
    <row r="5051" spans="1:5" s="96" customFormat="1" ht="13.5" customHeight="1">
      <c r="A5051" s="82" t="s">
        <v>2545</v>
      </c>
      <c r="B5051" s="95" t="s">
        <v>4459</v>
      </c>
      <c r="C5051" s="95" t="s">
        <v>7743</v>
      </c>
      <c r="D5051" s="82" t="s">
        <v>4045</v>
      </c>
      <c r="E5051" s="82" t="s">
        <v>7767</v>
      </c>
    </row>
    <row r="5052" spans="1:5" s="96" customFormat="1" ht="13.5" customHeight="1">
      <c r="A5052" s="82" t="s">
        <v>2545</v>
      </c>
      <c r="B5052" s="95" t="s">
        <v>4459</v>
      </c>
      <c r="C5052" s="95" t="s">
        <v>7743</v>
      </c>
      <c r="D5052" s="82" t="s">
        <v>4240</v>
      </c>
      <c r="E5052" s="82" t="s">
        <v>7768</v>
      </c>
    </row>
    <row r="5053" spans="1:5" s="96" customFormat="1" ht="13.5" customHeight="1">
      <c r="A5053" s="82" t="s">
        <v>2545</v>
      </c>
      <c r="B5053" s="95" t="s">
        <v>4459</v>
      </c>
      <c r="C5053" s="95" t="s">
        <v>7743</v>
      </c>
      <c r="D5053" s="82" t="s">
        <v>3965</v>
      </c>
      <c r="E5053" s="82" t="s">
        <v>7769</v>
      </c>
    </row>
    <row r="5054" spans="1:5" s="96" customFormat="1" ht="13.5" customHeight="1">
      <c r="A5054" s="82" t="s">
        <v>2545</v>
      </c>
      <c r="B5054" s="95" t="s">
        <v>4459</v>
      </c>
      <c r="C5054" s="95" t="s">
        <v>7743</v>
      </c>
      <c r="D5054" s="82" t="s">
        <v>7187</v>
      </c>
      <c r="E5054" s="82" t="s">
        <v>7770</v>
      </c>
    </row>
    <row r="5055" spans="1:5" s="96" customFormat="1" ht="13.5" customHeight="1">
      <c r="A5055" s="82" t="s">
        <v>2545</v>
      </c>
      <c r="B5055" s="95" t="s">
        <v>4459</v>
      </c>
      <c r="C5055" s="95" t="s">
        <v>7743</v>
      </c>
      <c r="D5055" s="82" t="s">
        <v>7189</v>
      </c>
      <c r="E5055" s="82" t="s">
        <v>7771</v>
      </c>
    </row>
    <row r="5056" spans="1:5" s="96" customFormat="1" ht="13.5" customHeight="1">
      <c r="A5056" s="82" t="s">
        <v>2545</v>
      </c>
      <c r="B5056" s="95" t="s">
        <v>4459</v>
      </c>
      <c r="C5056" s="95" t="s">
        <v>7743</v>
      </c>
      <c r="D5056" s="82" t="s">
        <v>7191</v>
      </c>
      <c r="E5056" s="82" t="s">
        <v>7772</v>
      </c>
    </row>
    <row r="5057" spans="1:5" s="96" customFormat="1" ht="13.5" customHeight="1">
      <c r="A5057" s="82" t="s">
        <v>2545</v>
      </c>
      <c r="B5057" s="95" t="s">
        <v>4459</v>
      </c>
      <c r="C5057" s="95" t="s">
        <v>7743</v>
      </c>
      <c r="D5057" s="82" t="s">
        <v>7193</v>
      </c>
      <c r="E5057" s="82" t="s">
        <v>7773</v>
      </c>
    </row>
    <row r="5058" spans="1:5" s="96" customFormat="1" ht="13.5" customHeight="1">
      <c r="A5058" s="82" t="s">
        <v>2545</v>
      </c>
      <c r="B5058" s="95" t="s">
        <v>4459</v>
      </c>
      <c r="C5058" s="95" t="s">
        <v>7743</v>
      </c>
      <c r="D5058" s="82" t="s">
        <v>7195</v>
      </c>
      <c r="E5058" s="82" t="s">
        <v>7774</v>
      </c>
    </row>
    <row r="5059" spans="1:5" s="96" customFormat="1" ht="13.5" customHeight="1">
      <c r="A5059" s="82" t="s">
        <v>2545</v>
      </c>
      <c r="B5059" s="95" t="s">
        <v>4459</v>
      </c>
      <c r="C5059" s="95" t="s">
        <v>7743</v>
      </c>
      <c r="D5059" s="82" t="s">
        <v>7197</v>
      </c>
      <c r="E5059" s="82" t="s">
        <v>7775</v>
      </c>
    </row>
    <row r="5060" spans="1:5" s="96" customFormat="1" ht="13.5" customHeight="1">
      <c r="A5060" s="82" t="s">
        <v>2545</v>
      </c>
      <c r="B5060" s="95" t="s">
        <v>4459</v>
      </c>
      <c r="C5060" s="95" t="s">
        <v>7743</v>
      </c>
      <c r="D5060" s="82" t="s">
        <v>7199</v>
      </c>
      <c r="E5060" s="82" t="s">
        <v>7776</v>
      </c>
    </row>
    <row r="5061" spans="1:5" s="96" customFormat="1" ht="13.5" customHeight="1">
      <c r="A5061" s="82" t="s">
        <v>2545</v>
      </c>
      <c r="B5061" s="95" t="s">
        <v>4459</v>
      </c>
      <c r="C5061" s="95" t="s">
        <v>7743</v>
      </c>
      <c r="D5061" s="82" t="s">
        <v>7201</v>
      </c>
      <c r="E5061" s="82" t="s">
        <v>7777</v>
      </c>
    </row>
    <row r="5062" spans="1:5" s="96" customFormat="1" ht="13.5" customHeight="1">
      <c r="A5062" s="82" t="s">
        <v>2545</v>
      </c>
      <c r="B5062" s="95" t="s">
        <v>4459</v>
      </c>
      <c r="C5062" s="95" t="s">
        <v>7743</v>
      </c>
      <c r="D5062" s="82" t="s">
        <v>2672</v>
      </c>
      <c r="E5062" s="82" t="s">
        <v>7778</v>
      </c>
    </row>
    <row r="5063" spans="1:5" s="96" customFormat="1" ht="13.5" customHeight="1">
      <c r="A5063" s="82" t="s">
        <v>2545</v>
      </c>
      <c r="B5063" s="95" t="s">
        <v>4459</v>
      </c>
      <c r="C5063" s="95" t="s">
        <v>7743</v>
      </c>
      <c r="D5063" s="82" t="s">
        <v>2667</v>
      </c>
      <c r="E5063" s="82" t="s">
        <v>7779</v>
      </c>
    </row>
    <row r="5064" spans="1:5" s="96" customFormat="1" ht="13.5" customHeight="1">
      <c r="A5064" s="82" t="s">
        <v>2545</v>
      </c>
      <c r="B5064" s="95" t="s">
        <v>4459</v>
      </c>
      <c r="C5064" s="95" t="s">
        <v>7743</v>
      </c>
      <c r="D5064" s="82" t="s">
        <v>635</v>
      </c>
      <c r="E5064" s="82" t="s">
        <v>7780</v>
      </c>
    </row>
    <row r="5065" spans="1:5" s="96" customFormat="1" ht="13.5" customHeight="1">
      <c r="A5065" s="82" t="s">
        <v>2545</v>
      </c>
      <c r="B5065" s="95" t="s">
        <v>4459</v>
      </c>
      <c r="C5065" s="95" t="s">
        <v>7743</v>
      </c>
      <c r="D5065" s="82" t="s">
        <v>2670</v>
      </c>
      <c r="E5065" s="82" t="s">
        <v>7781</v>
      </c>
    </row>
    <row r="5066" spans="1:5" s="96" customFormat="1" ht="13.5" customHeight="1">
      <c r="A5066" s="82" t="s">
        <v>2545</v>
      </c>
      <c r="B5066" s="95" t="s">
        <v>4459</v>
      </c>
      <c r="C5066" s="95" t="s">
        <v>7743</v>
      </c>
      <c r="D5066" s="82" t="s">
        <v>7207</v>
      </c>
      <c r="E5066" s="82" t="s">
        <v>7782</v>
      </c>
    </row>
    <row r="5067" spans="1:5" s="96" customFormat="1" ht="13.5" customHeight="1">
      <c r="A5067" s="82" t="s">
        <v>2545</v>
      </c>
      <c r="B5067" s="95" t="s">
        <v>4459</v>
      </c>
      <c r="C5067" s="95" t="s">
        <v>7743</v>
      </c>
      <c r="D5067" s="82" t="s">
        <v>7209</v>
      </c>
      <c r="E5067" s="82" t="s">
        <v>7783</v>
      </c>
    </row>
    <row r="5068" spans="1:5" s="96" customFormat="1" ht="13.5" customHeight="1">
      <c r="A5068" s="82" t="s">
        <v>2545</v>
      </c>
      <c r="B5068" s="95" t="s">
        <v>4234</v>
      </c>
      <c r="C5068" s="95" t="s">
        <v>7701</v>
      </c>
      <c r="D5068" s="82" t="s">
        <v>3959</v>
      </c>
      <c r="E5068" s="82" t="s">
        <v>7784</v>
      </c>
    </row>
    <row r="5069" spans="1:5" s="96" customFormat="1" ht="13.5" customHeight="1">
      <c r="A5069" s="82" t="s">
        <v>2545</v>
      </c>
      <c r="B5069" s="95" t="s">
        <v>4234</v>
      </c>
      <c r="C5069" s="95" t="s">
        <v>7701</v>
      </c>
      <c r="D5069" s="82" t="s">
        <v>607</v>
      </c>
      <c r="E5069" s="82" t="s">
        <v>7785</v>
      </c>
    </row>
    <row r="5070" spans="1:5" s="96" customFormat="1" ht="13.5" customHeight="1">
      <c r="A5070" s="82" t="s">
        <v>2545</v>
      </c>
      <c r="B5070" s="95" t="s">
        <v>4234</v>
      </c>
      <c r="C5070" s="95" t="s">
        <v>7701</v>
      </c>
      <c r="D5070" s="82" t="s">
        <v>7182</v>
      </c>
      <c r="E5070" s="82" t="s">
        <v>7786</v>
      </c>
    </row>
    <row r="5071" spans="1:5" s="96" customFormat="1" ht="13.5" customHeight="1">
      <c r="A5071" s="82" t="s">
        <v>2545</v>
      </c>
      <c r="B5071" s="95" t="s">
        <v>4234</v>
      </c>
      <c r="C5071" s="95" t="s">
        <v>7701</v>
      </c>
      <c r="D5071" s="82" t="s">
        <v>4045</v>
      </c>
      <c r="E5071" s="82" t="s">
        <v>7787</v>
      </c>
    </row>
    <row r="5072" spans="1:5" s="96" customFormat="1" ht="13.5" customHeight="1">
      <c r="A5072" s="82" t="s">
        <v>2545</v>
      </c>
      <c r="B5072" s="95" t="s">
        <v>4234</v>
      </c>
      <c r="C5072" s="95" t="s">
        <v>7701</v>
      </c>
      <c r="D5072" s="82" t="s">
        <v>4240</v>
      </c>
      <c r="E5072" s="82" t="s">
        <v>7788</v>
      </c>
    </row>
    <row r="5073" spans="1:5" s="96" customFormat="1" ht="13.5" customHeight="1">
      <c r="A5073" s="82" t="s">
        <v>2545</v>
      </c>
      <c r="B5073" s="95" t="s">
        <v>4234</v>
      </c>
      <c r="C5073" s="95" t="s">
        <v>7701</v>
      </c>
      <c r="D5073" s="82" t="s">
        <v>3965</v>
      </c>
      <c r="E5073" s="82" t="s">
        <v>7789</v>
      </c>
    </row>
    <row r="5074" spans="1:5" s="96" customFormat="1" ht="13.5" customHeight="1">
      <c r="A5074" s="82" t="s">
        <v>2545</v>
      </c>
      <c r="B5074" s="95" t="s">
        <v>4234</v>
      </c>
      <c r="C5074" s="95" t="s">
        <v>7701</v>
      </c>
      <c r="D5074" s="82" t="s">
        <v>7187</v>
      </c>
      <c r="E5074" s="82" t="s">
        <v>7790</v>
      </c>
    </row>
    <row r="5075" spans="1:5" s="96" customFormat="1" ht="13.5" customHeight="1">
      <c r="A5075" s="82" t="s">
        <v>2545</v>
      </c>
      <c r="B5075" s="95" t="s">
        <v>4234</v>
      </c>
      <c r="C5075" s="95" t="s">
        <v>7701</v>
      </c>
      <c r="D5075" s="82" t="s">
        <v>7189</v>
      </c>
      <c r="E5075" s="82" t="s">
        <v>7791</v>
      </c>
    </row>
    <row r="5076" spans="1:5" s="96" customFormat="1" ht="13.5" customHeight="1">
      <c r="A5076" s="82" t="s">
        <v>2545</v>
      </c>
      <c r="B5076" s="95" t="s">
        <v>4234</v>
      </c>
      <c r="C5076" s="95" t="s">
        <v>7701</v>
      </c>
      <c r="D5076" s="82" t="s">
        <v>7191</v>
      </c>
      <c r="E5076" s="82" t="s">
        <v>7792</v>
      </c>
    </row>
    <row r="5077" spans="1:5" s="96" customFormat="1" ht="13.5" customHeight="1">
      <c r="A5077" s="82" t="s">
        <v>2545</v>
      </c>
      <c r="B5077" s="95" t="s">
        <v>4234</v>
      </c>
      <c r="C5077" s="95" t="s">
        <v>7701</v>
      </c>
      <c r="D5077" s="82" t="s">
        <v>7193</v>
      </c>
      <c r="E5077" s="82" t="s">
        <v>7793</v>
      </c>
    </row>
    <row r="5078" spans="1:5" s="96" customFormat="1" ht="13.5" customHeight="1">
      <c r="A5078" s="82" t="s">
        <v>2545</v>
      </c>
      <c r="B5078" s="95" t="s">
        <v>4234</v>
      </c>
      <c r="C5078" s="95" t="s">
        <v>7701</v>
      </c>
      <c r="D5078" s="82" t="s">
        <v>7195</v>
      </c>
      <c r="E5078" s="82" t="s">
        <v>7794</v>
      </c>
    </row>
    <row r="5079" spans="1:5" s="96" customFormat="1" ht="13.5" customHeight="1">
      <c r="A5079" s="82" t="s">
        <v>2545</v>
      </c>
      <c r="B5079" s="95" t="s">
        <v>4234</v>
      </c>
      <c r="C5079" s="95" t="s">
        <v>7701</v>
      </c>
      <c r="D5079" s="82" t="s">
        <v>7197</v>
      </c>
      <c r="E5079" s="82" t="s">
        <v>7795</v>
      </c>
    </row>
    <row r="5080" spans="1:5" s="96" customFormat="1" ht="13.5" customHeight="1">
      <c r="A5080" s="82" t="s">
        <v>2545</v>
      </c>
      <c r="B5080" s="95" t="s">
        <v>4234</v>
      </c>
      <c r="C5080" s="95" t="s">
        <v>7701</v>
      </c>
      <c r="D5080" s="82" t="s">
        <v>7199</v>
      </c>
      <c r="E5080" s="82" t="s">
        <v>7796</v>
      </c>
    </row>
    <row r="5081" spans="1:5" s="96" customFormat="1" ht="13.5" customHeight="1">
      <c r="A5081" s="82" t="s">
        <v>2545</v>
      </c>
      <c r="B5081" s="95" t="s">
        <v>4234</v>
      </c>
      <c r="C5081" s="95" t="s">
        <v>7701</v>
      </c>
      <c r="D5081" s="82" t="s">
        <v>7201</v>
      </c>
      <c r="E5081" s="82" t="s">
        <v>7797</v>
      </c>
    </row>
    <row r="5082" spans="1:5" s="96" customFormat="1" ht="13.5" customHeight="1">
      <c r="A5082" s="82" t="s">
        <v>2545</v>
      </c>
      <c r="B5082" s="95" t="s">
        <v>4234</v>
      </c>
      <c r="C5082" s="95" t="s">
        <v>7701</v>
      </c>
      <c r="D5082" s="82" t="s">
        <v>2672</v>
      </c>
      <c r="E5082" s="82" t="s">
        <v>7798</v>
      </c>
    </row>
    <row r="5083" spans="1:5" s="96" customFormat="1" ht="13.5" customHeight="1">
      <c r="A5083" s="82" t="s">
        <v>2545</v>
      </c>
      <c r="B5083" s="95" t="s">
        <v>4234</v>
      </c>
      <c r="C5083" s="95" t="s">
        <v>7701</v>
      </c>
      <c r="D5083" s="82" t="s">
        <v>2667</v>
      </c>
      <c r="E5083" s="82" t="s">
        <v>7799</v>
      </c>
    </row>
    <row r="5084" spans="1:5" s="96" customFormat="1" ht="13.5" customHeight="1">
      <c r="A5084" s="82" t="s">
        <v>2545</v>
      </c>
      <c r="B5084" s="95" t="s">
        <v>4234</v>
      </c>
      <c r="C5084" s="95" t="s">
        <v>7701</v>
      </c>
      <c r="D5084" s="82" t="s">
        <v>635</v>
      </c>
      <c r="E5084" s="82" t="s">
        <v>7800</v>
      </c>
    </row>
    <row r="5085" spans="1:5" s="96" customFormat="1" ht="13.5" customHeight="1">
      <c r="A5085" s="82" t="s">
        <v>2545</v>
      </c>
      <c r="B5085" s="95" t="s">
        <v>4234</v>
      </c>
      <c r="C5085" s="95" t="s">
        <v>7701</v>
      </c>
      <c r="D5085" s="82" t="s">
        <v>2670</v>
      </c>
      <c r="E5085" s="82" t="s">
        <v>7801</v>
      </c>
    </row>
    <row r="5086" spans="1:5" s="96" customFormat="1" ht="13.5" customHeight="1">
      <c r="A5086" s="82" t="s">
        <v>2545</v>
      </c>
      <c r="B5086" s="95" t="s">
        <v>4234</v>
      </c>
      <c r="C5086" s="95" t="s">
        <v>7701</v>
      </c>
      <c r="D5086" s="82" t="s">
        <v>7207</v>
      </c>
      <c r="E5086" s="82" t="s">
        <v>7802</v>
      </c>
    </row>
    <row r="5087" spans="1:5" s="96" customFormat="1" ht="13.5" customHeight="1">
      <c r="A5087" s="82" t="s">
        <v>2545</v>
      </c>
      <c r="B5087" s="95" t="s">
        <v>4234</v>
      </c>
      <c r="C5087" s="95" t="s">
        <v>7701</v>
      </c>
      <c r="D5087" s="82" t="s">
        <v>7209</v>
      </c>
      <c r="E5087" s="82" t="s">
        <v>7803</v>
      </c>
    </row>
    <row r="5088" spans="1:5" s="96" customFormat="1" ht="13.5" customHeight="1">
      <c r="A5088" s="82" t="s">
        <v>2545</v>
      </c>
      <c r="B5088" s="95" t="s">
        <v>4085</v>
      </c>
      <c r="C5088" s="95" t="s">
        <v>7701</v>
      </c>
      <c r="D5088" s="82" t="s">
        <v>3959</v>
      </c>
      <c r="E5088" s="82" t="s">
        <v>7804</v>
      </c>
    </row>
    <row r="5089" spans="1:5" s="96" customFormat="1" ht="13.5" customHeight="1">
      <c r="A5089" s="82" t="s">
        <v>2545</v>
      </c>
      <c r="B5089" s="95" t="s">
        <v>4085</v>
      </c>
      <c r="C5089" s="95" t="s">
        <v>7701</v>
      </c>
      <c r="D5089" s="82" t="s">
        <v>607</v>
      </c>
      <c r="E5089" s="82" t="s">
        <v>7805</v>
      </c>
    </row>
    <row r="5090" spans="1:5" s="96" customFormat="1" ht="13.5" customHeight="1">
      <c r="A5090" s="82" t="s">
        <v>2545</v>
      </c>
      <c r="B5090" s="95" t="s">
        <v>4085</v>
      </c>
      <c r="C5090" s="95" t="s">
        <v>7701</v>
      </c>
      <c r="D5090" s="82" t="s">
        <v>7182</v>
      </c>
      <c r="E5090" s="82" t="s">
        <v>7806</v>
      </c>
    </row>
    <row r="5091" spans="1:5" s="96" customFormat="1" ht="13.5" customHeight="1">
      <c r="A5091" s="82" t="s">
        <v>2545</v>
      </c>
      <c r="B5091" s="95" t="s">
        <v>4085</v>
      </c>
      <c r="C5091" s="95" t="s">
        <v>7701</v>
      </c>
      <c r="D5091" s="82" t="s">
        <v>4045</v>
      </c>
      <c r="E5091" s="82" t="s">
        <v>7807</v>
      </c>
    </row>
    <row r="5092" spans="1:5" s="96" customFormat="1" ht="13.5" customHeight="1">
      <c r="A5092" s="82" t="s">
        <v>2545</v>
      </c>
      <c r="B5092" s="95" t="s">
        <v>4085</v>
      </c>
      <c r="C5092" s="95" t="s">
        <v>7701</v>
      </c>
      <c r="D5092" s="82" t="s">
        <v>4240</v>
      </c>
      <c r="E5092" s="82" t="s">
        <v>7808</v>
      </c>
    </row>
    <row r="5093" spans="1:5" s="96" customFormat="1" ht="13.5" customHeight="1">
      <c r="A5093" s="82" t="s">
        <v>2545</v>
      </c>
      <c r="B5093" s="95" t="s">
        <v>4085</v>
      </c>
      <c r="C5093" s="95" t="s">
        <v>7701</v>
      </c>
      <c r="D5093" s="82" t="s">
        <v>3965</v>
      </c>
      <c r="E5093" s="82" t="s">
        <v>7809</v>
      </c>
    </row>
    <row r="5094" spans="1:5" s="96" customFormat="1" ht="13.5" customHeight="1">
      <c r="A5094" s="82" t="s">
        <v>2545</v>
      </c>
      <c r="B5094" s="95" t="s">
        <v>4085</v>
      </c>
      <c r="C5094" s="95" t="s">
        <v>7701</v>
      </c>
      <c r="D5094" s="82" t="s">
        <v>7187</v>
      </c>
      <c r="E5094" s="82" t="s">
        <v>7810</v>
      </c>
    </row>
    <row r="5095" spans="1:5" s="96" customFormat="1" ht="13.5" customHeight="1">
      <c r="A5095" s="82" t="s">
        <v>2545</v>
      </c>
      <c r="B5095" s="95" t="s">
        <v>4085</v>
      </c>
      <c r="C5095" s="95" t="s">
        <v>7701</v>
      </c>
      <c r="D5095" s="82" t="s">
        <v>7189</v>
      </c>
      <c r="E5095" s="82" t="s">
        <v>7811</v>
      </c>
    </row>
    <row r="5096" spans="1:5" s="96" customFormat="1" ht="13.5" customHeight="1">
      <c r="A5096" s="82" t="s">
        <v>2545</v>
      </c>
      <c r="B5096" s="95" t="s">
        <v>4085</v>
      </c>
      <c r="C5096" s="95" t="s">
        <v>7701</v>
      </c>
      <c r="D5096" s="82" t="s">
        <v>7191</v>
      </c>
      <c r="E5096" s="82" t="s">
        <v>7812</v>
      </c>
    </row>
    <row r="5097" spans="1:5" s="96" customFormat="1" ht="13.5" customHeight="1">
      <c r="A5097" s="82" t="s">
        <v>2545</v>
      </c>
      <c r="B5097" s="95" t="s">
        <v>4085</v>
      </c>
      <c r="C5097" s="95" t="s">
        <v>7701</v>
      </c>
      <c r="D5097" s="82" t="s">
        <v>7193</v>
      </c>
      <c r="E5097" s="82" t="s">
        <v>7813</v>
      </c>
    </row>
    <row r="5098" spans="1:5" s="96" customFormat="1" ht="13.5" customHeight="1">
      <c r="A5098" s="82" t="s">
        <v>2545</v>
      </c>
      <c r="B5098" s="95" t="s">
        <v>4085</v>
      </c>
      <c r="C5098" s="95" t="s">
        <v>7701</v>
      </c>
      <c r="D5098" s="82" t="s">
        <v>7195</v>
      </c>
      <c r="E5098" s="82" t="s">
        <v>7814</v>
      </c>
    </row>
    <row r="5099" spans="1:5" s="96" customFormat="1" ht="13.5" customHeight="1">
      <c r="A5099" s="82" t="s">
        <v>2545</v>
      </c>
      <c r="B5099" s="95" t="s">
        <v>4085</v>
      </c>
      <c r="C5099" s="95" t="s">
        <v>7701</v>
      </c>
      <c r="D5099" s="82" t="s">
        <v>7197</v>
      </c>
      <c r="E5099" s="82" t="s">
        <v>7815</v>
      </c>
    </row>
    <row r="5100" spans="1:5" s="96" customFormat="1" ht="13.5" customHeight="1">
      <c r="A5100" s="82" t="s">
        <v>2545</v>
      </c>
      <c r="B5100" s="95" t="s">
        <v>4085</v>
      </c>
      <c r="C5100" s="95" t="s">
        <v>7701</v>
      </c>
      <c r="D5100" s="82" t="s">
        <v>7199</v>
      </c>
      <c r="E5100" s="82" t="s">
        <v>7816</v>
      </c>
    </row>
    <row r="5101" spans="1:5" s="96" customFormat="1" ht="13.5" customHeight="1">
      <c r="A5101" s="82" t="s">
        <v>2545</v>
      </c>
      <c r="B5101" s="95" t="s">
        <v>4085</v>
      </c>
      <c r="C5101" s="95" t="s">
        <v>7701</v>
      </c>
      <c r="D5101" s="82" t="s">
        <v>7201</v>
      </c>
      <c r="E5101" s="82" t="s">
        <v>7817</v>
      </c>
    </row>
    <row r="5102" spans="1:5" s="96" customFormat="1" ht="13.5" customHeight="1">
      <c r="A5102" s="82" t="s">
        <v>2545</v>
      </c>
      <c r="B5102" s="95" t="s">
        <v>4085</v>
      </c>
      <c r="C5102" s="95" t="s">
        <v>7701</v>
      </c>
      <c r="D5102" s="82" t="s">
        <v>2672</v>
      </c>
      <c r="E5102" s="82" t="s">
        <v>7818</v>
      </c>
    </row>
    <row r="5103" spans="1:5" s="96" customFormat="1" ht="13.5" customHeight="1">
      <c r="A5103" s="82" t="s">
        <v>2545</v>
      </c>
      <c r="B5103" s="95" t="s">
        <v>4085</v>
      </c>
      <c r="C5103" s="95" t="s">
        <v>7701</v>
      </c>
      <c r="D5103" s="82" t="s">
        <v>2667</v>
      </c>
      <c r="E5103" s="82" t="s">
        <v>7819</v>
      </c>
    </row>
    <row r="5104" spans="1:5" s="96" customFormat="1" ht="13.5" customHeight="1">
      <c r="A5104" s="82" t="s">
        <v>2545</v>
      </c>
      <c r="B5104" s="95" t="s">
        <v>4085</v>
      </c>
      <c r="C5104" s="95" t="s">
        <v>7701</v>
      </c>
      <c r="D5104" s="82" t="s">
        <v>635</v>
      </c>
      <c r="E5104" s="82" t="s">
        <v>7820</v>
      </c>
    </row>
    <row r="5105" spans="1:5" s="96" customFormat="1" ht="13.5" customHeight="1">
      <c r="A5105" s="82" t="s">
        <v>2545</v>
      </c>
      <c r="B5105" s="95" t="s">
        <v>4085</v>
      </c>
      <c r="C5105" s="95" t="s">
        <v>7701</v>
      </c>
      <c r="D5105" s="82" t="s">
        <v>2670</v>
      </c>
      <c r="E5105" s="82" t="s">
        <v>7821</v>
      </c>
    </row>
    <row r="5106" spans="1:5" s="96" customFormat="1" ht="13.5" customHeight="1">
      <c r="A5106" s="82" t="s">
        <v>2545</v>
      </c>
      <c r="B5106" s="95" t="s">
        <v>4085</v>
      </c>
      <c r="C5106" s="95" t="s">
        <v>7701</v>
      </c>
      <c r="D5106" s="82" t="s">
        <v>7207</v>
      </c>
      <c r="E5106" s="82" t="s">
        <v>7822</v>
      </c>
    </row>
    <row r="5107" spans="1:5" s="96" customFormat="1" ht="13.5" customHeight="1">
      <c r="A5107" s="82" t="s">
        <v>2545</v>
      </c>
      <c r="B5107" s="95" t="s">
        <v>4085</v>
      </c>
      <c r="C5107" s="95" t="s">
        <v>7701</v>
      </c>
      <c r="D5107" s="82" t="s">
        <v>7209</v>
      </c>
      <c r="E5107" s="82" t="s">
        <v>7823</v>
      </c>
    </row>
    <row r="5108" spans="1:5">
      <c r="A5108" s="82" t="s">
        <v>2545</v>
      </c>
      <c r="B5108" s="82" t="s">
        <v>4806</v>
      </c>
      <c r="C5108" s="101" t="s">
        <v>7824</v>
      </c>
      <c r="D5108" s="82" t="s">
        <v>2548</v>
      </c>
      <c r="E5108" s="99" t="s">
        <v>7825</v>
      </c>
    </row>
    <row r="5109" spans="1:5">
      <c r="A5109" s="82" t="s">
        <v>2545</v>
      </c>
      <c r="B5109" s="82" t="s">
        <v>4809</v>
      </c>
      <c r="C5109" s="101" t="s">
        <v>7824</v>
      </c>
      <c r="D5109" s="82" t="s">
        <v>2550</v>
      </c>
      <c r="E5109" s="99" t="s">
        <v>7826</v>
      </c>
    </row>
    <row r="5110" spans="1:5">
      <c r="A5110" s="82" t="s">
        <v>2545</v>
      </c>
      <c r="B5110" s="82" t="s">
        <v>4809</v>
      </c>
      <c r="C5110" s="101" t="s">
        <v>7824</v>
      </c>
      <c r="D5110" s="82" t="s">
        <v>2552</v>
      </c>
      <c r="E5110" s="99" t="s">
        <v>7827</v>
      </c>
    </row>
    <row r="5111" spans="1:5">
      <c r="A5111" s="82" t="s">
        <v>2545</v>
      </c>
      <c r="B5111" s="82" t="s">
        <v>4809</v>
      </c>
      <c r="C5111" s="101" t="s">
        <v>7824</v>
      </c>
      <c r="D5111" s="82" t="s">
        <v>2554</v>
      </c>
      <c r="E5111" s="99" t="s">
        <v>7828</v>
      </c>
    </row>
    <row r="5112" spans="1:5">
      <c r="A5112" s="82" t="s">
        <v>2545</v>
      </c>
      <c r="B5112" s="82" t="s">
        <v>4809</v>
      </c>
      <c r="C5112" s="101" t="s">
        <v>7824</v>
      </c>
      <c r="D5112" s="82" t="s">
        <v>2583</v>
      </c>
      <c r="E5112" s="99" t="s">
        <v>7829</v>
      </c>
    </row>
    <row r="5113" spans="1:5">
      <c r="A5113" s="82" t="s">
        <v>2545</v>
      </c>
      <c r="B5113" s="82" t="s">
        <v>4809</v>
      </c>
      <c r="C5113" s="101" t="s">
        <v>7824</v>
      </c>
      <c r="D5113" s="82" t="s">
        <v>3858</v>
      </c>
      <c r="E5113" s="99" t="s">
        <v>7830</v>
      </c>
    </row>
    <row r="5114" spans="1:5">
      <c r="A5114" s="82" t="s">
        <v>2545</v>
      </c>
      <c r="B5114" s="82" t="s">
        <v>4809</v>
      </c>
      <c r="C5114" s="101" t="s">
        <v>7824</v>
      </c>
      <c r="D5114" s="82" t="s">
        <v>2564</v>
      </c>
      <c r="E5114" s="99" t="s">
        <v>7831</v>
      </c>
    </row>
    <row r="5115" spans="1:5">
      <c r="A5115" s="82" t="s">
        <v>2545</v>
      </c>
      <c r="B5115" s="82" t="s">
        <v>4809</v>
      </c>
      <c r="C5115" s="101" t="s">
        <v>7824</v>
      </c>
      <c r="D5115" s="82" t="s">
        <v>2560</v>
      </c>
      <c r="E5115" s="99" t="s">
        <v>7832</v>
      </c>
    </row>
    <row r="5116" spans="1:5">
      <c r="A5116" s="82" t="s">
        <v>2545</v>
      </c>
      <c r="B5116" s="82" t="s">
        <v>4809</v>
      </c>
      <c r="C5116" s="101" t="s">
        <v>7824</v>
      </c>
      <c r="D5116" s="82" t="s">
        <v>2562</v>
      </c>
      <c r="E5116" s="99" t="s">
        <v>7833</v>
      </c>
    </row>
    <row r="5117" spans="1:5">
      <c r="A5117" s="82" t="s">
        <v>2545</v>
      </c>
      <c r="B5117" s="82" t="s">
        <v>4809</v>
      </c>
      <c r="C5117" s="101" t="s">
        <v>7824</v>
      </c>
      <c r="D5117" s="82" t="s">
        <v>2566</v>
      </c>
      <c r="E5117" s="99" t="s">
        <v>7834</v>
      </c>
    </row>
    <row r="5118" spans="1:5">
      <c r="A5118" s="82" t="s">
        <v>2545</v>
      </c>
      <c r="B5118" s="82" t="s">
        <v>4809</v>
      </c>
      <c r="C5118" s="101" t="s">
        <v>7824</v>
      </c>
      <c r="D5118" s="82" t="s">
        <v>2572</v>
      </c>
      <c r="E5118" s="99" t="s">
        <v>7835</v>
      </c>
    </row>
    <row r="5119" spans="1:5">
      <c r="A5119" s="82" t="s">
        <v>2545</v>
      </c>
      <c r="B5119" s="82" t="s">
        <v>4809</v>
      </c>
      <c r="C5119" s="101" t="s">
        <v>7824</v>
      </c>
      <c r="D5119" s="82" t="s">
        <v>2574</v>
      </c>
      <c r="E5119" s="99" t="s">
        <v>7836</v>
      </c>
    </row>
    <row r="5120" spans="1:5">
      <c r="A5120" s="82" t="s">
        <v>2545</v>
      </c>
      <c r="B5120" s="82" t="s">
        <v>4809</v>
      </c>
      <c r="C5120" s="101" t="s">
        <v>7824</v>
      </c>
      <c r="D5120" s="82" t="s">
        <v>2568</v>
      </c>
      <c r="E5120" s="99" t="s">
        <v>7837</v>
      </c>
    </row>
    <row r="5121" spans="1:5">
      <c r="A5121" s="82" t="s">
        <v>2545</v>
      </c>
      <c r="B5121" s="82" t="s">
        <v>4809</v>
      </c>
      <c r="C5121" s="101" t="s">
        <v>7824</v>
      </c>
      <c r="D5121" s="82" t="s">
        <v>2570</v>
      </c>
      <c r="E5121" s="99" t="s">
        <v>7838</v>
      </c>
    </row>
    <row r="5122" spans="1:5">
      <c r="A5122" s="82" t="s">
        <v>2545</v>
      </c>
      <c r="B5122" s="82" t="s">
        <v>4809</v>
      </c>
      <c r="C5122" s="101" t="s">
        <v>7824</v>
      </c>
      <c r="D5122" s="82" t="s">
        <v>2581</v>
      </c>
      <c r="E5122" s="99" t="s">
        <v>7839</v>
      </c>
    </row>
    <row r="5123" spans="1:5">
      <c r="A5123" s="82" t="s">
        <v>2545</v>
      </c>
      <c r="B5123" s="82" t="s">
        <v>4809</v>
      </c>
      <c r="C5123" s="101" t="s">
        <v>7824</v>
      </c>
      <c r="D5123" s="82" t="s">
        <v>2576</v>
      </c>
      <c r="E5123" s="99" t="s">
        <v>7840</v>
      </c>
    </row>
    <row r="5124" spans="1:5">
      <c r="A5124" s="82" t="s">
        <v>2545</v>
      </c>
      <c r="B5124" s="82" t="s">
        <v>4809</v>
      </c>
      <c r="C5124" s="101" t="s">
        <v>7824</v>
      </c>
      <c r="D5124" s="82" t="s">
        <v>635</v>
      </c>
      <c r="E5124" s="99" t="s">
        <v>7841</v>
      </c>
    </row>
    <row r="5125" spans="1:5">
      <c r="A5125" s="82" t="s">
        <v>2545</v>
      </c>
      <c r="B5125" s="82" t="s">
        <v>4806</v>
      </c>
      <c r="C5125" s="101" t="s">
        <v>7842</v>
      </c>
      <c r="D5125" s="82" t="s">
        <v>2670</v>
      </c>
      <c r="E5125" s="99" t="s">
        <v>7843</v>
      </c>
    </row>
    <row r="5126" spans="1:5">
      <c r="A5126" s="82" t="s">
        <v>2545</v>
      </c>
      <c r="B5126" s="82" t="s">
        <v>4809</v>
      </c>
      <c r="C5126" s="101" t="s">
        <v>7824</v>
      </c>
      <c r="D5126" s="82" t="s">
        <v>3872</v>
      </c>
      <c r="E5126" s="99" t="s">
        <v>7844</v>
      </c>
    </row>
    <row r="5127" spans="1:5">
      <c r="A5127" s="82" t="s">
        <v>2545</v>
      </c>
      <c r="B5127" s="82" t="s">
        <v>4809</v>
      </c>
      <c r="C5127" s="101" t="s">
        <v>7824</v>
      </c>
      <c r="D5127" s="82" t="s">
        <v>2585</v>
      </c>
      <c r="E5127" s="99" t="s">
        <v>7845</v>
      </c>
    </row>
    <row r="5128" spans="1:5">
      <c r="A5128" s="82" t="s">
        <v>2545</v>
      </c>
      <c r="B5128" s="82" t="s">
        <v>4809</v>
      </c>
      <c r="C5128" s="101" t="s">
        <v>7846</v>
      </c>
      <c r="D5128" s="82" t="s">
        <v>2548</v>
      </c>
      <c r="E5128" s="99" t="s">
        <v>7847</v>
      </c>
    </row>
    <row r="5129" spans="1:5">
      <c r="A5129" s="82" t="s">
        <v>2545</v>
      </c>
      <c r="B5129" s="82" t="s">
        <v>4809</v>
      </c>
      <c r="C5129" s="101" t="s">
        <v>7846</v>
      </c>
      <c r="D5129" s="82" t="s">
        <v>2550</v>
      </c>
      <c r="E5129" s="99" t="s">
        <v>7848</v>
      </c>
    </row>
    <row r="5130" spans="1:5">
      <c r="A5130" s="82" t="s">
        <v>2545</v>
      </c>
      <c r="B5130" s="82" t="s">
        <v>4809</v>
      </c>
      <c r="C5130" s="101" t="s">
        <v>7846</v>
      </c>
      <c r="D5130" s="82" t="s">
        <v>2552</v>
      </c>
      <c r="E5130" s="99" t="s">
        <v>7849</v>
      </c>
    </row>
    <row r="5131" spans="1:5">
      <c r="A5131" s="82" t="s">
        <v>2545</v>
      </c>
      <c r="B5131" s="82" t="s">
        <v>4809</v>
      </c>
      <c r="C5131" s="101" t="s">
        <v>7846</v>
      </c>
      <c r="D5131" s="82" t="s">
        <v>2554</v>
      </c>
      <c r="E5131" s="99" t="s">
        <v>7850</v>
      </c>
    </row>
    <row r="5132" spans="1:5">
      <c r="A5132" s="82" t="s">
        <v>2545</v>
      </c>
      <c r="B5132" s="82" t="s">
        <v>4809</v>
      </c>
      <c r="C5132" s="101" t="s">
        <v>7846</v>
      </c>
      <c r="D5132" s="82" t="s">
        <v>2583</v>
      </c>
      <c r="E5132" s="99" t="s">
        <v>7851</v>
      </c>
    </row>
    <row r="5133" spans="1:5">
      <c r="A5133" s="82" t="s">
        <v>2545</v>
      </c>
      <c r="B5133" s="82" t="s">
        <v>4809</v>
      </c>
      <c r="C5133" s="101" t="s">
        <v>7846</v>
      </c>
      <c r="D5133" s="82" t="s">
        <v>3858</v>
      </c>
      <c r="E5133" s="99" t="s">
        <v>7852</v>
      </c>
    </row>
    <row r="5134" spans="1:5">
      <c r="A5134" s="82" t="s">
        <v>2545</v>
      </c>
      <c r="B5134" s="82" t="s">
        <v>4809</v>
      </c>
      <c r="C5134" s="101" t="s">
        <v>7846</v>
      </c>
      <c r="D5134" s="82" t="s">
        <v>2564</v>
      </c>
      <c r="E5134" s="99" t="s">
        <v>7853</v>
      </c>
    </row>
    <row r="5135" spans="1:5">
      <c r="A5135" s="82" t="s">
        <v>2545</v>
      </c>
      <c r="B5135" s="82" t="s">
        <v>4809</v>
      </c>
      <c r="C5135" s="101" t="s">
        <v>7846</v>
      </c>
      <c r="D5135" s="82" t="s">
        <v>2560</v>
      </c>
      <c r="E5135" s="99" t="s">
        <v>7854</v>
      </c>
    </row>
    <row r="5136" spans="1:5">
      <c r="A5136" s="82" t="s">
        <v>2545</v>
      </c>
      <c r="B5136" s="82" t="s">
        <v>4809</v>
      </c>
      <c r="C5136" s="101" t="s">
        <v>7846</v>
      </c>
      <c r="D5136" s="82" t="s">
        <v>2562</v>
      </c>
      <c r="E5136" s="99" t="s">
        <v>7855</v>
      </c>
    </row>
    <row r="5137" spans="1:5">
      <c r="A5137" s="82" t="s">
        <v>2545</v>
      </c>
      <c r="B5137" s="82" t="s">
        <v>4809</v>
      </c>
      <c r="C5137" s="101" t="s">
        <v>7846</v>
      </c>
      <c r="D5137" s="82" t="s">
        <v>2566</v>
      </c>
      <c r="E5137" s="99" t="s">
        <v>7856</v>
      </c>
    </row>
    <row r="5138" spans="1:5">
      <c r="A5138" s="82" t="s">
        <v>2545</v>
      </c>
      <c r="B5138" s="82" t="s">
        <v>4809</v>
      </c>
      <c r="C5138" s="101" t="s">
        <v>7846</v>
      </c>
      <c r="D5138" s="82" t="s">
        <v>2572</v>
      </c>
      <c r="E5138" s="99" t="s">
        <v>7857</v>
      </c>
    </row>
    <row r="5139" spans="1:5">
      <c r="A5139" s="82" t="s">
        <v>2545</v>
      </c>
      <c r="B5139" s="82" t="s">
        <v>4809</v>
      </c>
      <c r="C5139" s="101" t="s">
        <v>7846</v>
      </c>
      <c r="D5139" s="82" t="s">
        <v>2574</v>
      </c>
      <c r="E5139" s="99" t="s">
        <v>7858</v>
      </c>
    </row>
    <row r="5140" spans="1:5">
      <c r="A5140" s="82" t="s">
        <v>2545</v>
      </c>
      <c r="B5140" s="82" t="s">
        <v>4809</v>
      </c>
      <c r="C5140" s="101" t="s">
        <v>7846</v>
      </c>
      <c r="D5140" s="82" t="s">
        <v>2568</v>
      </c>
      <c r="E5140" s="99" t="s">
        <v>7859</v>
      </c>
    </row>
    <row r="5141" spans="1:5">
      <c r="A5141" s="82" t="s">
        <v>2545</v>
      </c>
      <c r="B5141" s="82" t="s">
        <v>4809</v>
      </c>
      <c r="C5141" s="101" t="s">
        <v>7846</v>
      </c>
      <c r="D5141" s="82" t="s">
        <v>2570</v>
      </c>
      <c r="E5141" s="99" t="s">
        <v>7860</v>
      </c>
    </row>
    <row r="5142" spans="1:5">
      <c r="A5142" s="82" t="s">
        <v>2545</v>
      </c>
      <c r="B5142" s="82" t="s">
        <v>4809</v>
      </c>
      <c r="C5142" s="101" t="s">
        <v>7846</v>
      </c>
      <c r="D5142" s="82" t="s">
        <v>2581</v>
      </c>
      <c r="E5142" s="99" t="s">
        <v>7861</v>
      </c>
    </row>
    <row r="5143" spans="1:5">
      <c r="A5143" s="82" t="s">
        <v>2545</v>
      </c>
      <c r="B5143" s="82" t="s">
        <v>4809</v>
      </c>
      <c r="C5143" s="101" t="s">
        <v>7846</v>
      </c>
      <c r="D5143" s="82" t="s">
        <v>2576</v>
      </c>
      <c r="E5143" s="99" t="s">
        <v>7862</v>
      </c>
    </row>
    <row r="5144" spans="1:5">
      <c r="A5144" s="82" t="s">
        <v>2545</v>
      </c>
      <c r="B5144" s="82" t="s">
        <v>4809</v>
      </c>
      <c r="C5144" s="101" t="s">
        <v>7846</v>
      </c>
      <c r="D5144" s="82" t="s">
        <v>635</v>
      </c>
      <c r="E5144" s="99" t="s">
        <v>7863</v>
      </c>
    </row>
    <row r="5145" spans="1:5">
      <c r="A5145" s="82" t="s">
        <v>2545</v>
      </c>
      <c r="B5145" s="82" t="s">
        <v>4809</v>
      </c>
      <c r="C5145" s="101" t="s">
        <v>7846</v>
      </c>
      <c r="D5145" s="82" t="s">
        <v>2579</v>
      </c>
      <c r="E5145" s="99" t="s">
        <v>7864</v>
      </c>
    </row>
    <row r="5146" spans="1:5">
      <c r="A5146" s="82" t="s">
        <v>2545</v>
      </c>
      <c r="B5146" s="82" t="s">
        <v>4806</v>
      </c>
      <c r="C5146" s="101" t="s">
        <v>7846</v>
      </c>
      <c r="D5146" s="82" t="s">
        <v>3872</v>
      </c>
      <c r="E5146" s="99" t="s">
        <v>7865</v>
      </c>
    </row>
    <row r="5147" spans="1:5">
      <c r="A5147" s="82" t="s">
        <v>2545</v>
      </c>
      <c r="B5147" s="82" t="s">
        <v>4809</v>
      </c>
      <c r="C5147" s="101" t="s">
        <v>7846</v>
      </c>
      <c r="D5147" s="82" t="s">
        <v>2585</v>
      </c>
      <c r="E5147" s="99" t="s">
        <v>7866</v>
      </c>
    </row>
    <row r="5148" spans="1:5">
      <c r="A5148" s="82" t="s">
        <v>2545</v>
      </c>
      <c r="B5148" s="99" t="s">
        <v>3850</v>
      </c>
      <c r="C5148" s="102" t="s">
        <v>7867</v>
      </c>
      <c r="D5148" s="82" t="s">
        <v>3959</v>
      </c>
      <c r="E5148" s="103" t="s">
        <v>7868</v>
      </c>
    </row>
    <row r="5149" spans="1:5">
      <c r="A5149" s="82" t="s">
        <v>2545</v>
      </c>
      <c r="B5149" s="99" t="s">
        <v>3850</v>
      </c>
      <c r="C5149" s="102" t="s">
        <v>7867</v>
      </c>
      <c r="D5149" s="82" t="s">
        <v>607</v>
      </c>
      <c r="E5149" s="103" t="s">
        <v>7869</v>
      </c>
    </row>
    <row r="5150" spans="1:5">
      <c r="A5150" s="82" t="s">
        <v>2545</v>
      </c>
      <c r="B5150" s="99" t="s">
        <v>3850</v>
      </c>
      <c r="C5150" s="102" t="s">
        <v>7867</v>
      </c>
      <c r="D5150" s="82" t="s">
        <v>7182</v>
      </c>
      <c r="E5150" s="103" t="s">
        <v>7870</v>
      </c>
    </row>
    <row r="5151" spans="1:5">
      <c r="A5151" s="82" t="s">
        <v>2545</v>
      </c>
      <c r="B5151" s="99" t="s">
        <v>3850</v>
      </c>
      <c r="C5151" s="102" t="s">
        <v>7867</v>
      </c>
      <c r="D5151" s="82" t="s">
        <v>4045</v>
      </c>
      <c r="E5151" s="103" t="s">
        <v>7871</v>
      </c>
    </row>
    <row r="5152" spans="1:5">
      <c r="A5152" s="82" t="s">
        <v>2545</v>
      </c>
      <c r="B5152" s="99" t="s">
        <v>3850</v>
      </c>
      <c r="C5152" s="102" t="s">
        <v>7867</v>
      </c>
      <c r="D5152" s="82" t="s">
        <v>4240</v>
      </c>
      <c r="E5152" s="103" t="s">
        <v>7872</v>
      </c>
    </row>
    <row r="5153" spans="1:5">
      <c r="A5153" s="82" t="s">
        <v>2545</v>
      </c>
      <c r="B5153" s="99" t="s">
        <v>3850</v>
      </c>
      <c r="C5153" s="102" t="s">
        <v>7867</v>
      </c>
      <c r="D5153" s="82" t="s">
        <v>3965</v>
      </c>
      <c r="E5153" s="103" t="s">
        <v>7873</v>
      </c>
    </row>
    <row r="5154" spans="1:5">
      <c r="A5154" s="82" t="s">
        <v>2545</v>
      </c>
      <c r="B5154" s="99" t="s">
        <v>3850</v>
      </c>
      <c r="C5154" s="102" t="s">
        <v>7867</v>
      </c>
      <c r="D5154" s="82" t="s">
        <v>7187</v>
      </c>
      <c r="E5154" s="103" t="s">
        <v>7874</v>
      </c>
    </row>
    <row r="5155" spans="1:5">
      <c r="A5155" s="82" t="s">
        <v>2545</v>
      </c>
      <c r="B5155" s="99" t="s">
        <v>3850</v>
      </c>
      <c r="C5155" s="102" t="s">
        <v>7867</v>
      </c>
      <c r="D5155" s="82" t="s">
        <v>7189</v>
      </c>
      <c r="E5155" s="103" t="s">
        <v>7875</v>
      </c>
    </row>
    <row r="5156" spans="1:5">
      <c r="A5156" s="82" t="s">
        <v>2545</v>
      </c>
      <c r="B5156" s="99" t="s">
        <v>3850</v>
      </c>
      <c r="C5156" s="102" t="s">
        <v>7867</v>
      </c>
      <c r="D5156" s="82" t="s">
        <v>7191</v>
      </c>
      <c r="E5156" s="103" t="s">
        <v>7876</v>
      </c>
    </row>
    <row r="5157" spans="1:5">
      <c r="A5157" s="82" t="s">
        <v>2545</v>
      </c>
      <c r="B5157" s="99" t="s">
        <v>3850</v>
      </c>
      <c r="C5157" s="102" t="s">
        <v>7867</v>
      </c>
      <c r="D5157" s="82" t="s">
        <v>7193</v>
      </c>
      <c r="E5157" s="103" t="s">
        <v>7877</v>
      </c>
    </row>
    <row r="5158" spans="1:5">
      <c r="A5158" s="82" t="s">
        <v>2545</v>
      </c>
      <c r="B5158" s="99" t="s">
        <v>3850</v>
      </c>
      <c r="C5158" s="102" t="s">
        <v>7867</v>
      </c>
      <c r="D5158" s="82" t="s">
        <v>7195</v>
      </c>
      <c r="E5158" s="103" t="s">
        <v>7878</v>
      </c>
    </row>
    <row r="5159" spans="1:5">
      <c r="A5159" s="82" t="s">
        <v>2545</v>
      </c>
      <c r="B5159" s="99" t="s">
        <v>3850</v>
      </c>
      <c r="C5159" s="102" t="s">
        <v>7867</v>
      </c>
      <c r="D5159" s="82" t="s">
        <v>7197</v>
      </c>
      <c r="E5159" s="103" t="s">
        <v>7879</v>
      </c>
    </row>
    <row r="5160" spans="1:5">
      <c r="A5160" s="82" t="s">
        <v>2545</v>
      </c>
      <c r="B5160" s="99" t="s">
        <v>3850</v>
      </c>
      <c r="C5160" s="102" t="s">
        <v>7867</v>
      </c>
      <c r="D5160" s="82" t="s">
        <v>7199</v>
      </c>
      <c r="E5160" s="103" t="s">
        <v>7880</v>
      </c>
    </row>
    <row r="5161" spans="1:5">
      <c r="A5161" s="82" t="s">
        <v>2545</v>
      </c>
      <c r="B5161" s="99" t="s">
        <v>3850</v>
      </c>
      <c r="C5161" s="102" t="s">
        <v>7867</v>
      </c>
      <c r="D5161" s="82" t="s">
        <v>7201</v>
      </c>
      <c r="E5161" s="103" t="s">
        <v>7881</v>
      </c>
    </row>
    <row r="5162" spans="1:5">
      <c r="A5162" s="82" t="s">
        <v>2545</v>
      </c>
      <c r="B5162" s="99" t="s">
        <v>3850</v>
      </c>
      <c r="C5162" s="102" t="s">
        <v>7867</v>
      </c>
      <c r="D5162" s="82" t="s">
        <v>2672</v>
      </c>
      <c r="E5162" s="103" t="s">
        <v>7882</v>
      </c>
    </row>
    <row r="5163" spans="1:5">
      <c r="A5163" s="82" t="s">
        <v>2545</v>
      </c>
      <c r="B5163" s="99" t="s">
        <v>3850</v>
      </c>
      <c r="C5163" s="102" t="s">
        <v>7867</v>
      </c>
      <c r="D5163" s="82" t="s">
        <v>2667</v>
      </c>
      <c r="E5163" s="103" t="s">
        <v>7883</v>
      </c>
    </row>
    <row r="5164" spans="1:5">
      <c r="A5164" s="82" t="s">
        <v>2545</v>
      </c>
      <c r="B5164" s="99" t="s">
        <v>3850</v>
      </c>
      <c r="C5164" s="102" t="s">
        <v>7867</v>
      </c>
      <c r="D5164" s="82" t="s">
        <v>635</v>
      </c>
      <c r="E5164" s="103" t="s">
        <v>7884</v>
      </c>
    </row>
    <row r="5165" spans="1:5">
      <c r="A5165" s="82" t="s">
        <v>2545</v>
      </c>
      <c r="B5165" s="99" t="s">
        <v>3850</v>
      </c>
      <c r="C5165" s="102" t="s">
        <v>7867</v>
      </c>
      <c r="D5165" s="82" t="s">
        <v>2670</v>
      </c>
      <c r="E5165" s="103" t="s">
        <v>7885</v>
      </c>
    </row>
    <row r="5166" spans="1:5">
      <c r="A5166" s="82" t="s">
        <v>2545</v>
      </c>
      <c r="B5166" s="99" t="s">
        <v>3850</v>
      </c>
      <c r="C5166" s="102" t="s">
        <v>7867</v>
      </c>
      <c r="D5166" s="82" t="s">
        <v>7207</v>
      </c>
      <c r="E5166" s="103" t="s">
        <v>7886</v>
      </c>
    </row>
    <row r="5167" spans="1:5">
      <c r="A5167" s="82" t="s">
        <v>2545</v>
      </c>
      <c r="B5167" s="99" t="s">
        <v>3850</v>
      </c>
      <c r="C5167" s="102" t="s">
        <v>7867</v>
      </c>
      <c r="D5167" s="82" t="s">
        <v>7209</v>
      </c>
      <c r="E5167" s="103" t="s">
        <v>7887</v>
      </c>
    </row>
    <row r="5168" spans="1:5">
      <c r="A5168" s="82" t="s">
        <v>4995</v>
      </c>
      <c r="B5168" s="103" t="s">
        <v>7888</v>
      </c>
      <c r="C5168" s="103" t="s">
        <v>7888</v>
      </c>
      <c r="D5168" s="82" t="s">
        <v>3959</v>
      </c>
      <c r="E5168" s="103" t="s">
        <v>7889</v>
      </c>
    </row>
    <row r="5169" spans="1:5">
      <c r="A5169" s="82" t="s">
        <v>4995</v>
      </c>
      <c r="B5169" s="103" t="s">
        <v>7888</v>
      </c>
      <c r="C5169" s="103" t="s">
        <v>7888</v>
      </c>
      <c r="D5169" s="82" t="s">
        <v>607</v>
      </c>
      <c r="E5169" s="103" t="s">
        <v>7890</v>
      </c>
    </row>
    <row r="5170" spans="1:5">
      <c r="A5170" s="82" t="s">
        <v>4995</v>
      </c>
      <c r="B5170" s="103" t="s">
        <v>7888</v>
      </c>
      <c r="C5170" s="103" t="s">
        <v>7888</v>
      </c>
      <c r="D5170" s="82" t="s">
        <v>7182</v>
      </c>
      <c r="E5170" s="103" t="s">
        <v>7891</v>
      </c>
    </row>
    <row r="5171" spans="1:5">
      <c r="A5171" s="82" t="s">
        <v>4995</v>
      </c>
      <c r="B5171" s="103" t="s">
        <v>7888</v>
      </c>
      <c r="C5171" s="103" t="s">
        <v>7888</v>
      </c>
      <c r="D5171" s="82" t="s">
        <v>4045</v>
      </c>
      <c r="E5171" s="103" t="s">
        <v>7892</v>
      </c>
    </row>
    <row r="5172" spans="1:5">
      <c r="A5172" s="82" t="s">
        <v>4995</v>
      </c>
      <c r="B5172" s="103" t="s">
        <v>7888</v>
      </c>
      <c r="C5172" s="103" t="s">
        <v>7888</v>
      </c>
      <c r="D5172" s="82" t="s">
        <v>4240</v>
      </c>
      <c r="E5172" s="103" t="s">
        <v>7893</v>
      </c>
    </row>
    <row r="5173" spans="1:5">
      <c r="A5173" s="82" t="s">
        <v>4995</v>
      </c>
      <c r="B5173" s="103" t="s">
        <v>7888</v>
      </c>
      <c r="C5173" s="103" t="s">
        <v>7888</v>
      </c>
      <c r="D5173" s="82" t="s">
        <v>3965</v>
      </c>
      <c r="E5173" s="103" t="s">
        <v>7894</v>
      </c>
    </row>
    <row r="5174" spans="1:5">
      <c r="A5174" s="82" t="s">
        <v>4995</v>
      </c>
      <c r="B5174" s="103" t="s">
        <v>7888</v>
      </c>
      <c r="C5174" s="103" t="s">
        <v>7888</v>
      </c>
      <c r="D5174" s="82" t="s">
        <v>7187</v>
      </c>
      <c r="E5174" s="103" t="s">
        <v>7895</v>
      </c>
    </row>
    <row r="5175" spans="1:5">
      <c r="A5175" s="82" t="s">
        <v>4995</v>
      </c>
      <c r="B5175" s="103" t="s">
        <v>7888</v>
      </c>
      <c r="C5175" s="103" t="s">
        <v>7888</v>
      </c>
      <c r="D5175" s="82" t="s">
        <v>7189</v>
      </c>
      <c r="E5175" s="103" t="s">
        <v>7896</v>
      </c>
    </row>
    <row r="5176" spans="1:5">
      <c r="A5176" s="82" t="s">
        <v>4995</v>
      </c>
      <c r="B5176" s="103" t="s">
        <v>7888</v>
      </c>
      <c r="C5176" s="103" t="s">
        <v>7888</v>
      </c>
      <c r="D5176" s="82" t="s">
        <v>7191</v>
      </c>
      <c r="E5176" s="103" t="s">
        <v>7897</v>
      </c>
    </row>
    <row r="5177" spans="1:5">
      <c r="A5177" s="82" t="s">
        <v>4995</v>
      </c>
      <c r="B5177" s="103" t="s">
        <v>7888</v>
      </c>
      <c r="C5177" s="103" t="s">
        <v>7888</v>
      </c>
      <c r="D5177" s="82" t="s">
        <v>7193</v>
      </c>
      <c r="E5177" s="103" t="s">
        <v>7898</v>
      </c>
    </row>
    <row r="5178" spans="1:5">
      <c r="A5178" s="82" t="s">
        <v>4995</v>
      </c>
      <c r="B5178" s="103" t="s">
        <v>7888</v>
      </c>
      <c r="C5178" s="103" t="s">
        <v>7888</v>
      </c>
      <c r="D5178" s="82" t="s">
        <v>7195</v>
      </c>
      <c r="E5178" s="103" t="s">
        <v>7899</v>
      </c>
    </row>
    <row r="5179" spans="1:5">
      <c r="A5179" s="82" t="s">
        <v>4995</v>
      </c>
      <c r="B5179" s="103" t="s">
        <v>7888</v>
      </c>
      <c r="C5179" s="103" t="s">
        <v>7888</v>
      </c>
      <c r="D5179" s="82" t="s">
        <v>7197</v>
      </c>
      <c r="E5179" s="103" t="s">
        <v>7900</v>
      </c>
    </row>
    <row r="5180" spans="1:5">
      <c r="A5180" s="82" t="s">
        <v>4995</v>
      </c>
      <c r="B5180" s="103" t="s">
        <v>7888</v>
      </c>
      <c r="C5180" s="103" t="s">
        <v>7888</v>
      </c>
      <c r="D5180" s="82" t="s">
        <v>7199</v>
      </c>
      <c r="E5180" s="103" t="s">
        <v>7901</v>
      </c>
    </row>
    <row r="5181" spans="1:5">
      <c r="A5181" s="82" t="s">
        <v>4995</v>
      </c>
      <c r="B5181" s="103" t="s">
        <v>7888</v>
      </c>
      <c r="C5181" s="103" t="s">
        <v>7888</v>
      </c>
      <c r="D5181" s="82" t="s">
        <v>7201</v>
      </c>
      <c r="E5181" s="103" t="s">
        <v>7902</v>
      </c>
    </row>
    <row r="5182" spans="1:5">
      <c r="A5182" s="82" t="s">
        <v>4995</v>
      </c>
      <c r="B5182" s="103" t="s">
        <v>7888</v>
      </c>
      <c r="C5182" s="103" t="s">
        <v>7888</v>
      </c>
      <c r="D5182" s="82" t="s">
        <v>2672</v>
      </c>
      <c r="E5182" s="103" t="s">
        <v>7903</v>
      </c>
    </row>
    <row r="5183" spans="1:5">
      <c r="A5183" s="82" t="s">
        <v>4995</v>
      </c>
      <c r="B5183" s="103" t="s">
        <v>7888</v>
      </c>
      <c r="C5183" s="103" t="s">
        <v>7888</v>
      </c>
      <c r="D5183" s="82" t="s">
        <v>2667</v>
      </c>
      <c r="E5183" s="103" t="s">
        <v>7904</v>
      </c>
    </row>
    <row r="5184" spans="1:5">
      <c r="A5184" s="82" t="s">
        <v>4995</v>
      </c>
      <c r="B5184" s="103" t="s">
        <v>7888</v>
      </c>
      <c r="C5184" s="103" t="s">
        <v>7888</v>
      </c>
      <c r="D5184" s="82" t="s">
        <v>635</v>
      </c>
      <c r="E5184" s="103" t="s">
        <v>7905</v>
      </c>
    </row>
    <row r="5185" spans="1:5">
      <c r="A5185" s="82" t="s">
        <v>4995</v>
      </c>
      <c r="B5185" s="103" t="s">
        <v>7888</v>
      </c>
      <c r="C5185" s="103" t="s">
        <v>7888</v>
      </c>
      <c r="D5185" s="82" t="s">
        <v>2670</v>
      </c>
      <c r="E5185" s="103" t="s">
        <v>7906</v>
      </c>
    </row>
    <row r="5186" spans="1:5">
      <c r="A5186" s="82" t="s">
        <v>4995</v>
      </c>
      <c r="B5186" s="103" t="s">
        <v>7888</v>
      </c>
      <c r="C5186" s="103" t="s">
        <v>7888</v>
      </c>
      <c r="D5186" s="82" t="s">
        <v>7207</v>
      </c>
      <c r="E5186" s="103" t="s">
        <v>7907</v>
      </c>
    </row>
    <row r="5187" spans="1:5">
      <c r="A5187" s="82" t="s">
        <v>4995</v>
      </c>
      <c r="B5187" s="103" t="s">
        <v>7888</v>
      </c>
      <c r="C5187" s="103" t="s">
        <v>7888</v>
      </c>
      <c r="D5187" s="82" t="s">
        <v>7209</v>
      </c>
      <c r="E5187" s="103" t="s">
        <v>7908</v>
      </c>
    </row>
    <row r="5188" spans="1:5">
      <c r="A5188" s="91"/>
      <c r="B5188" s="55"/>
      <c r="C5188" s="91"/>
      <c r="D5188" s="91"/>
      <c r="E5188" s="91"/>
    </row>
    <row r="5189" spans="1:5">
      <c r="A5189" s="91"/>
      <c r="B5189" s="55"/>
      <c r="C5189" s="55"/>
      <c r="D5189" s="55"/>
      <c r="E5189" s="91"/>
    </row>
    <row r="5190" spans="1:5">
      <c r="A5190" s="91"/>
      <c r="B5190" s="55"/>
      <c r="C5190" s="91"/>
      <c r="D5190" s="91"/>
      <c r="E5190" s="91"/>
    </row>
    <row r="5191" spans="1:5">
      <c r="A5191" s="91"/>
      <c r="B5191" s="55"/>
      <c r="C5191" s="55"/>
      <c r="D5191" s="55"/>
      <c r="E5191" s="91"/>
    </row>
    <row r="5192" spans="1:5">
      <c r="A5192" s="91"/>
      <c r="B5192" s="55"/>
      <c r="C5192" s="91"/>
      <c r="D5192" s="91"/>
      <c r="E5192" s="91"/>
    </row>
    <row r="5193" spans="1:5">
      <c r="A5193" s="91"/>
      <c r="B5193" s="55"/>
      <c r="C5193" s="55"/>
      <c r="D5193" s="55"/>
      <c r="E5193" s="91"/>
    </row>
    <row r="5194" spans="1:5">
      <c r="A5194" s="91"/>
      <c r="B5194" s="55"/>
      <c r="C5194" s="91"/>
      <c r="D5194" s="91"/>
      <c r="E5194" s="91"/>
    </row>
    <row r="5195" spans="1:5">
      <c r="A5195" s="91"/>
      <c r="B5195" s="55"/>
      <c r="C5195" s="55"/>
      <c r="D5195" s="55"/>
      <c r="E5195" s="91"/>
    </row>
    <row r="5196" spans="1:5">
      <c r="A5196" s="91"/>
      <c r="B5196" s="55"/>
      <c r="C5196" s="91"/>
      <c r="D5196" s="91"/>
      <c r="E5196" s="91"/>
    </row>
    <row r="5197" spans="1:5">
      <c r="A5197" s="91"/>
      <c r="B5197" s="55"/>
      <c r="C5197" s="55"/>
      <c r="D5197" s="55"/>
      <c r="E5197" s="91"/>
    </row>
    <row r="5198" spans="1:5">
      <c r="A5198" s="91"/>
      <c r="B5198" s="55"/>
      <c r="C5198" s="91"/>
      <c r="D5198" s="91"/>
      <c r="E5198" s="91"/>
    </row>
    <row r="5199" spans="1:5">
      <c r="A5199" s="91"/>
      <c r="B5199" s="55"/>
      <c r="C5199" s="55"/>
      <c r="D5199" s="55"/>
      <c r="E5199" s="91"/>
    </row>
    <row r="5200" spans="1:5">
      <c r="A5200" s="91"/>
      <c r="B5200" s="55"/>
      <c r="C5200" s="91"/>
      <c r="D5200" s="91"/>
      <c r="E5200" s="91"/>
    </row>
    <row r="5201" spans="1:5">
      <c r="A5201" s="91"/>
      <c r="B5201" s="55"/>
      <c r="C5201" s="55"/>
      <c r="D5201" s="55"/>
      <c r="E5201" s="91"/>
    </row>
    <row r="5202" spans="1:5">
      <c r="A5202" s="91"/>
      <c r="B5202" s="55"/>
      <c r="C5202" s="91"/>
      <c r="D5202" s="91"/>
      <c r="E5202" s="91"/>
    </row>
    <row r="5203" spans="1:5">
      <c r="A5203" s="91"/>
      <c r="B5203" s="55"/>
      <c r="C5203" s="55"/>
      <c r="D5203" s="55"/>
      <c r="E5203" s="91"/>
    </row>
    <row r="5204" spans="1:5">
      <c r="A5204" s="91"/>
      <c r="B5204" s="55"/>
      <c r="C5204" s="91"/>
      <c r="D5204" s="91"/>
      <c r="E5204" s="91"/>
    </row>
    <row r="5205" spans="1:5">
      <c r="A5205" s="91"/>
      <c r="B5205" s="55"/>
      <c r="C5205" s="55"/>
      <c r="D5205" s="55"/>
      <c r="E5205" s="91"/>
    </row>
    <row r="5206" spans="1:5">
      <c r="A5206" s="91"/>
      <c r="B5206" s="55"/>
      <c r="C5206" s="91"/>
      <c r="D5206" s="91"/>
      <c r="E5206" s="91"/>
    </row>
    <row r="5207" spans="1:5">
      <c r="A5207" s="91"/>
      <c r="B5207" s="55"/>
      <c r="C5207" s="55"/>
      <c r="D5207" s="55"/>
      <c r="E5207" s="91"/>
    </row>
    <row r="5208" spans="1:5">
      <c r="A5208" s="91"/>
      <c r="B5208" s="55"/>
      <c r="C5208" s="91"/>
      <c r="D5208" s="91"/>
      <c r="E5208" s="91"/>
    </row>
    <row r="5209" spans="1:5">
      <c r="A5209" s="91"/>
      <c r="B5209" s="55"/>
      <c r="C5209" s="55"/>
      <c r="D5209" s="55"/>
      <c r="E5209" s="91"/>
    </row>
    <row r="5210" spans="1:5">
      <c r="A5210" s="91"/>
      <c r="B5210" s="55"/>
      <c r="C5210" s="91"/>
      <c r="D5210" s="91"/>
      <c r="E5210" s="91"/>
    </row>
    <row r="5211" spans="1:5">
      <c r="A5211" s="91"/>
      <c r="B5211" s="55"/>
      <c r="C5211" s="55"/>
      <c r="D5211" s="55"/>
      <c r="E5211" s="91"/>
    </row>
    <row r="5212" spans="1:5">
      <c r="A5212" s="91"/>
      <c r="B5212" s="55"/>
      <c r="C5212" s="91"/>
      <c r="D5212" s="91"/>
      <c r="E5212" s="91"/>
    </row>
    <row r="5213" spans="1:5">
      <c r="A5213" s="91"/>
      <c r="B5213" s="55"/>
      <c r="C5213" s="55"/>
      <c r="D5213" s="55"/>
      <c r="E5213" s="91"/>
    </row>
    <row r="5214" spans="1:5">
      <c r="A5214" s="91"/>
      <c r="B5214" s="55"/>
      <c r="C5214" s="91"/>
      <c r="D5214" s="91"/>
      <c r="E5214" s="91"/>
    </row>
    <row r="5215" spans="1:5">
      <c r="A5215" s="91"/>
      <c r="B5215" s="55"/>
      <c r="C5215" s="55"/>
      <c r="D5215" s="55"/>
      <c r="E5215" s="91"/>
    </row>
    <row r="5216" spans="1:5">
      <c r="A5216" s="91"/>
      <c r="B5216" s="55"/>
      <c r="C5216" s="91"/>
      <c r="D5216" s="91"/>
      <c r="E5216" s="91"/>
    </row>
    <row r="5217" spans="1:5">
      <c r="A5217" s="91"/>
      <c r="B5217" s="55"/>
      <c r="C5217" s="55"/>
      <c r="D5217" s="55"/>
      <c r="E5217" s="91"/>
    </row>
    <row r="5218" spans="1:5">
      <c r="A5218" s="91"/>
      <c r="B5218" s="55"/>
      <c r="C5218" s="91"/>
      <c r="D5218" s="91"/>
      <c r="E5218" s="91"/>
    </row>
    <row r="5219" spans="1:5">
      <c r="A5219" s="91"/>
      <c r="B5219" s="55"/>
      <c r="C5219" s="55"/>
      <c r="D5219" s="55"/>
      <c r="E5219" s="91"/>
    </row>
    <row r="5220" spans="1:5">
      <c r="A5220" s="91"/>
      <c r="B5220" s="55"/>
      <c r="C5220" s="91"/>
      <c r="D5220" s="91"/>
      <c r="E5220" s="91"/>
    </row>
    <row r="5221" spans="1:5">
      <c r="A5221" s="91"/>
      <c r="B5221" s="55"/>
      <c r="C5221" s="55"/>
      <c r="D5221" s="55"/>
      <c r="E5221" s="91"/>
    </row>
    <row r="5222" spans="1:5">
      <c r="A5222" s="91"/>
      <c r="B5222" s="55"/>
      <c r="C5222" s="91"/>
      <c r="D5222" s="91"/>
      <c r="E5222" s="91"/>
    </row>
    <row r="5223" spans="1:5">
      <c r="A5223" s="91"/>
      <c r="B5223" s="55"/>
      <c r="C5223" s="55"/>
      <c r="D5223" s="55"/>
      <c r="E5223" s="91"/>
    </row>
    <row r="5224" spans="1:5">
      <c r="A5224" s="91"/>
      <c r="B5224" s="55"/>
      <c r="C5224" s="91"/>
      <c r="D5224" s="91"/>
      <c r="E5224" s="91"/>
    </row>
    <row r="5225" spans="1:5">
      <c r="A5225" s="91"/>
      <c r="B5225" s="55"/>
      <c r="C5225" s="55"/>
      <c r="D5225" s="55"/>
      <c r="E5225" s="91"/>
    </row>
    <row r="5226" spans="1:5">
      <c r="A5226" s="91"/>
      <c r="B5226" s="55"/>
      <c r="C5226" s="91"/>
      <c r="D5226" s="91"/>
      <c r="E5226" s="91"/>
    </row>
    <row r="5227" spans="1:5">
      <c r="A5227" s="91"/>
      <c r="B5227" s="55"/>
      <c r="C5227" s="55"/>
      <c r="D5227" s="55"/>
      <c r="E5227" s="91"/>
    </row>
    <row r="5228" spans="1:5">
      <c r="A5228" s="91"/>
      <c r="B5228" s="55"/>
      <c r="C5228" s="91"/>
      <c r="D5228" s="91"/>
      <c r="E5228" s="91"/>
    </row>
    <row r="5229" spans="1:5">
      <c r="A5229" s="91"/>
      <c r="B5229" s="55"/>
      <c r="C5229" s="55"/>
      <c r="D5229" s="55"/>
      <c r="E5229" s="91"/>
    </row>
    <row r="5230" spans="1:5">
      <c r="A5230" s="91"/>
      <c r="B5230" s="55"/>
      <c r="C5230" s="91"/>
      <c r="D5230" s="91"/>
      <c r="E5230" s="91"/>
    </row>
    <row r="5231" spans="1:5">
      <c r="A5231" s="91"/>
      <c r="B5231" s="55"/>
      <c r="C5231" s="55"/>
      <c r="D5231" s="55"/>
      <c r="E5231" s="91"/>
    </row>
    <row r="5232" spans="1:5">
      <c r="A5232" s="91"/>
      <c r="B5232" s="55"/>
      <c r="C5232" s="91"/>
      <c r="D5232" s="91"/>
      <c r="E5232" s="91"/>
    </row>
    <row r="5233" spans="1:5">
      <c r="A5233" s="91"/>
      <c r="B5233" s="55"/>
      <c r="C5233" s="55"/>
      <c r="D5233" s="55"/>
      <c r="E5233" s="91"/>
    </row>
    <row r="5234" spans="1:5">
      <c r="A5234" s="91"/>
      <c r="B5234" s="55"/>
      <c r="C5234" s="91"/>
      <c r="D5234" s="91"/>
      <c r="E5234" s="91"/>
    </row>
    <row r="5235" spans="1:5">
      <c r="A5235" s="91"/>
      <c r="B5235" s="55"/>
      <c r="C5235" s="55"/>
      <c r="D5235" s="55"/>
      <c r="E5235" s="91"/>
    </row>
    <row r="5236" spans="1:5">
      <c r="A5236" s="91"/>
      <c r="B5236" s="55"/>
      <c r="C5236" s="91"/>
      <c r="D5236" s="91"/>
      <c r="E5236" s="91"/>
    </row>
    <row r="5237" spans="1:5">
      <c r="A5237" s="91"/>
      <c r="B5237" s="55"/>
      <c r="C5237" s="55"/>
      <c r="D5237" s="55"/>
      <c r="E5237" s="91"/>
    </row>
    <row r="5238" spans="1:5">
      <c r="A5238" s="91"/>
      <c r="B5238" s="55"/>
      <c r="C5238" s="91"/>
      <c r="D5238" s="91"/>
      <c r="E5238" s="91"/>
    </row>
    <row r="5239" spans="1:5">
      <c r="A5239" s="91"/>
      <c r="B5239" s="55"/>
      <c r="C5239" s="55"/>
      <c r="D5239" s="55"/>
      <c r="E5239" s="91"/>
    </row>
    <row r="5240" spans="1:5">
      <c r="A5240" s="91"/>
      <c r="B5240" s="55"/>
      <c r="C5240" s="91"/>
      <c r="D5240" s="91"/>
      <c r="E5240" s="91"/>
    </row>
    <row r="5241" spans="1:5">
      <c r="A5241" s="91"/>
      <c r="B5241" s="55"/>
      <c r="C5241" s="55"/>
      <c r="D5241" s="55"/>
      <c r="E5241" s="91"/>
    </row>
    <row r="5242" spans="1:5">
      <c r="A5242" s="91"/>
      <c r="B5242" s="55"/>
      <c r="C5242" s="91"/>
      <c r="D5242" s="91"/>
      <c r="E5242" s="91"/>
    </row>
    <row r="5243" spans="1:5">
      <c r="A5243" s="91"/>
      <c r="B5243" s="55"/>
      <c r="C5243" s="55"/>
      <c r="D5243" s="55"/>
      <c r="E5243" s="91"/>
    </row>
    <row r="5244" spans="1:5">
      <c r="A5244" s="91"/>
      <c r="B5244" s="55"/>
      <c r="C5244" s="91"/>
      <c r="D5244" s="91"/>
      <c r="E5244" s="91"/>
    </row>
    <row r="5245" spans="1:5">
      <c r="A5245" s="91"/>
      <c r="B5245" s="55"/>
      <c r="C5245" s="55"/>
      <c r="D5245" s="55"/>
      <c r="E5245" s="91"/>
    </row>
    <row r="5246" spans="1:5">
      <c r="A5246" s="91"/>
      <c r="B5246" s="55"/>
      <c r="C5246" s="91"/>
      <c r="D5246" s="91"/>
      <c r="E5246" s="91"/>
    </row>
    <row r="5247" spans="1:5">
      <c r="A5247" s="91"/>
      <c r="B5247" s="55"/>
      <c r="C5247" s="55"/>
      <c r="D5247" s="55"/>
      <c r="E5247" s="91"/>
    </row>
    <row r="5248" spans="1:5">
      <c r="A5248" s="91"/>
      <c r="B5248" s="55"/>
      <c r="C5248" s="91"/>
      <c r="D5248" s="91"/>
      <c r="E5248" s="91"/>
    </row>
    <row r="5249" spans="1:5">
      <c r="A5249" s="91"/>
      <c r="B5249" s="55"/>
      <c r="C5249" s="55"/>
      <c r="D5249" s="55"/>
      <c r="E5249" s="91"/>
    </row>
    <row r="5250" spans="1:5">
      <c r="A5250" s="91"/>
      <c r="B5250" s="55"/>
      <c r="C5250" s="91"/>
      <c r="D5250" s="91"/>
      <c r="E5250" s="91"/>
    </row>
    <row r="5251" spans="1:5">
      <c r="A5251" s="91"/>
      <c r="B5251" s="55"/>
      <c r="C5251" s="55"/>
      <c r="D5251" s="55"/>
      <c r="E5251" s="91"/>
    </row>
    <row r="5252" spans="1:5">
      <c r="A5252" s="91"/>
      <c r="B5252" s="55"/>
      <c r="C5252" s="91"/>
      <c r="D5252" s="91"/>
      <c r="E5252" s="91"/>
    </row>
    <row r="5253" spans="1:5">
      <c r="A5253" s="91"/>
      <c r="B5253" s="55"/>
      <c r="C5253" s="55"/>
      <c r="D5253" s="55"/>
      <c r="E5253" s="91"/>
    </row>
    <row r="5254" spans="1:5">
      <c r="A5254" s="91"/>
      <c r="B5254" s="55"/>
      <c r="C5254" s="91"/>
      <c r="D5254" s="91"/>
      <c r="E5254" s="91"/>
    </row>
    <row r="5255" spans="1:5">
      <c r="A5255" s="91"/>
      <c r="B5255" s="55"/>
      <c r="C5255" s="55"/>
      <c r="D5255" s="55"/>
      <c r="E5255" s="91"/>
    </row>
    <row r="5256" spans="1:5">
      <c r="A5256" s="91"/>
      <c r="B5256" s="55"/>
      <c r="C5256" s="91"/>
      <c r="D5256" s="91"/>
      <c r="E5256" s="91"/>
    </row>
    <row r="5257" spans="1:5">
      <c r="A5257" s="91"/>
      <c r="B5257" s="55"/>
      <c r="C5257" s="55"/>
      <c r="D5257" s="55"/>
      <c r="E5257" s="91"/>
    </row>
    <row r="5258" spans="1:5">
      <c r="A5258" s="91"/>
      <c r="B5258" s="55"/>
      <c r="C5258" s="91"/>
      <c r="D5258" s="91"/>
      <c r="E5258" s="91"/>
    </row>
    <row r="5259" spans="1:5">
      <c r="A5259" s="91"/>
      <c r="B5259" s="55"/>
      <c r="C5259" s="55"/>
      <c r="D5259" s="55"/>
      <c r="E5259" s="91"/>
    </row>
    <row r="5260" spans="1:5">
      <c r="A5260" s="91"/>
      <c r="B5260" s="55"/>
      <c r="C5260" s="91"/>
      <c r="D5260" s="91"/>
      <c r="E5260" s="91"/>
    </row>
    <row r="5261" spans="1:5">
      <c r="A5261" s="91"/>
      <c r="B5261" s="55"/>
      <c r="C5261" s="55"/>
      <c r="D5261" s="55"/>
      <c r="E5261" s="91"/>
    </row>
    <row r="5262" spans="1:5">
      <c r="A5262" s="91"/>
      <c r="B5262" s="55"/>
      <c r="C5262" s="91"/>
      <c r="D5262" s="91"/>
      <c r="E5262" s="91"/>
    </row>
    <row r="5263" spans="1:5">
      <c r="A5263" s="91"/>
      <c r="B5263" s="55"/>
      <c r="C5263" s="55"/>
      <c r="D5263" s="55"/>
      <c r="E5263" s="91"/>
    </row>
    <row r="5264" spans="1:5">
      <c r="A5264" s="91"/>
      <c r="B5264" s="55"/>
      <c r="C5264" s="91"/>
      <c r="D5264" s="91"/>
      <c r="E5264" s="91"/>
    </row>
    <row r="5265" spans="1:5">
      <c r="A5265" s="91"/>
      <c r="B5265" s="55"/>
      <c r="C5265" s="55"/>
      <c r="D5265" s="55"/>
      <c r="E5265" s="91"/>
    </row>
    <row r="5266" spans="1:5">
      <c r="A5266" s="91"/>
      <c r="B5266" s="55"/>
      <c r="C5266" s="91"/>
      <c r="D5266" s="91"/>
      <c r="E5266" s="91"/>
    </row>
    <row r="5267" spans="1:5">
      <c r="A5267" s="91"/>
      <c r="B5267" s="55"/>
      <c r="C5267" s="55"/>
      <c r="D5267" s="55"/>
      <c r="E5267" s="91"/>
    </row>
    <row r="5268" spans="1:5">
      <c r="A5268" s="91"/>
      <c r="B5268" s="55"/>
      <c r="C5268" s="91"/>
      <c r="D5268" s="91"/>
      <c r="E5268" s="91"/>
    </row>
    <row r="5269" spans="1:5">
      <c r="A5269" s="91"/>
      <c r="B5269" s="55"/>
      <c r="C5269" s="55"/>
      <c r="D5269" s="55"/>
      <c r="E5269" s="91"/>
    </row>
    <row r="5270" spans="1:5">
      <c r="A5270" s="91"/>
      <c r="B5270" s="55"/>
      <c r="C5270" s="91"/>
      <c r="D5270" s="91"/>
      <c r="E5270" s="91"/>
    </row>
    <row r="5271" spans="1:5">
      <c r="A5271" s="91"/>
      <c r="B5271" s="55"/>
      <c r="C5271" s="55"/>
      <c r="D5271" s="55"/>
      <c r="E5271" s="91"/>
    </row>
    <row r="5272" spans="1:5">
      <c r="A5272" s="91"/>
      <c r="B5272" s="55"/>
      <c r="C5272" s="91"/>
      <c r="D5272" s="91"/>
      <c r="E5272" s="91"/>
    </row>
    <row r="5273" spans="1:5">
      <c r="A5273" s="91"/>
      <c r="B5273" s="55"/>
      <c r="C5273" s="55"/>
      <c r="D5273" s="55"/>
      <c r="E5273" s="91"/>
    </row>
    <row r="5274" spans="1:5">
      <c r="A5274" s="91"/>
      <c r="B5274" s="55"/>
      <c r="C5274" s="91"/>
      <c r="D5274" s="91"/>
      <c r="E5274" s="91"/>
    </row>
    <row r="5275" spans="1:5">
      <c r="A5275" s="91"/>
      <c r="B5275" s="55"/>
      <c r="C5275" s="55"/>
      <c r="D5275" s="55"/>
      <c r="E5275" s="91"/>
    </row>
    <row r="5276" spans="1:5">
      <c r="A5276" s="91"/>
      <c r="B5276" s="55"/>
      <c r="C5276" s="91"/>
      <c r="D5276" s="91"/>
      <c r="E5276" s="91"/>
    </row>
    <row r="5277" spans="1:5">
      <c r="A5277" s="91"/>
      <c r="B5277" s="55"/>
      <c r="C5277" s="55"/>
      <c r="D5277" s="55"/>
      <c r="E5277" s="91"/>
    </row>
    <row r="5278" spans="1:5">
      <c r="A5278" s="91"/>
      <c r="B5278" s="55"/>
      <c r="C5278" s="91"/>
      <c r="D5278" s="91"/>
      <c r="E5278" s="91"/>
    </row>
    <row r="5279" spans="1:5">
      <c r="A5279" s="91"/>
      <c r="B5279" s="55"/>
      <c r="C5279" s="55"/>
      <c r="D5279" s="55"/>
      <c r="E5279" s="91"/>
    </row>
    <row r="5280" spans="1:5">
      <c r="A5280" s="91"/>
      <c r="B5280" s="55"/>
      <c r="C5280" s="91"/>
      <c r="D5280" s="91"/>
      <c r="E5280" s="91"/>
    </row>
    <row r="5281" spans="1:5">
      <c r="A5281" s="91"/>
      <c r="B5281" s="55"/>
      <c r="C5281" s="55"/>
      <c r="D5281" s="55"/>
      <c r="E5281" s="91"/>
    </row>
    <row r="5282" spans="1:5">
      <c r="A5282" s="91"/>
      <c r="B5282" s="55"/>
      <c r="C5282" s="91"/>
      <c r="D5282" s="91"/>
      <c r="E5282" s="91"/>
    </row>
    <row r="5283" spans="1:5">
      <c r="A5283" s="91"/>
      <c r="B5283" s="55"/>
      <c r="C5283" s="55"/>
      <c r="D5283" s="55"/>
      <c r="E5283" s="91"/>
    </row>
    <row r="5284" spans="1:5">
      <c r="A5284" s="91"/>
      <c r="B5284" s="55"/>
      <c r="C5284" s="91"/>
      <c r="D5284" s="91"/>
      <c r="E5284" s="91"/>
    </row>
    <row r="5285" spans="1:5">
      <c r="A5285" s="91"/>
      <c r="B5285" s="55"/>
      <c r="C5285" s="55"/>
      <c r="D5285" s="55"/>
      <c r="E5285" s="91"/>
    </row>
    <row r="5286" spans="1:5">
      <c r="A5286" s="91"/>
      <c r="B5286" s="55"/>
      <c r="C5286" s="91"/>
      <c r="D5286" s="91"/>
      <c r="E5286" s="91"/>
    </row>
    <row r="5287" spans="1:5">
      <c r="A5287" s="91"/>
      <c r="B5287" s="55"/>
      <c r="C5287" s="55"/>
      <c r="D5287" s="55"/>
      <c r="E5287" s="91"/>
    </row>
    <row r="5288" spans="1:5">
      <c r="A5288" s="91"/>
      <c r="B5288" s="55"/>
      <c r="C5288" s="91"/>
      <c r="D5288" s="91"/>
      <c r="E5288" s="91"/>
    </row>
    <row r="5289" spans="1:5">
      <c r="A5289" s="91"/>
      <c r="B5289" s="55"/>
      <c r="C5289" s="55"/>
      <c r="D5289" s="55"/>
      <c r="E5289" s="91"/>
    </row>
    <row r="5290" spans="1:5">
      <c r="A5290" s="91"/>
      <c r="B5290" s="55"/>
      <c r="C5290" s="91"/>
      <c r="D5290" s="91"/>
      <c r="E5290" s="91"/>
    </row>
    <row r="5291" spans="1:5">
      <c r="A5291" s="91"/>
      <c r="B5291" s="55"/>
      <c r="C5291" s="55"/>
      <c r="D5291" s="55"/>
      <c r="E5291" s="91"/>
    </row>
    <row r="5292" spans="1:5">
      <c r="A5292" s="91"/>
      <c r="B5292" s="55"/>
      <c r="C5292" s="91"/>
      <c r="D5292" s="91"/>
      <c r="E5292" s="91"/>
    </row>
    <row r="5293" spans="1:5">
      <c r="A5293" s="91"/>
      <c r="B5293" s="55"/>
      <c r="C5293" s="55"/>
      <c r="D5293" s="55"/>
      <c r="E5293" s="91"/>
    </row>
    <row r="5294" spans="1:5">
      <c r="A5294" s="91"/>
      <c r="B5294" s="55"/>
      <c r="C5294" s="91"/>
      <c r="D5294" s="91"/>
      <c r="E5294" s="91"/>
    </row>
    <row r="5295" spans="1:5">
      <c r="A5295" s="91"/>
      <c r="B5295" s="55"/>
      <c r="C5295" s="55"/>
      <c r="D5295" s="55"/>
      <c r="E5295" s="91"/>
    </row>
    <row r="5296" spans="1:5">
      <c r="A5296" s="91"/>
      <c r="B5296" s="55"/>
      <c r="C5296" s="91"/>
      <c r="D5296" s="91"/>
      <c r="E5296" s="91"/>
    </row>
    <row r="5297" spans="1:5">
      <c r="A5297" s="91"/>
      <c r="B5297" s="55"/>
      <c r="C5297" s="55"/>
      <c r="D5297" s="55"/>
      <c r="E5297" s="91"/>
    </row>
    <row r="5298" spans="1:5">
      <c r="A5298" s="91"/>
      <c r="B5298" s="55"/>
      <c r="C5298" s="91"/>
      <c r="D5298" s="91"/>
      <c r="E5298" s="91"/>
    </row>
    <row r="5299" spans="1:5">
      <c r="A5299" s="91"/>
      <c r="B5299" s="55"/>
      <c r="C5299" s="55"/>
      <c r="D5299" s="55"/>
      <c r="E5299" s="91"/>
    </row>
    <row r="5300" spans="1:5">
      <c r="A5300" s="91"/>
      <c r="B5300" s="55"/>
      <c r="C5300" s="91"/>
      <c r="D5300" s="91"/>
      <c r="E5300" s="91"/>
    </row>
    <row r="5301" spans="1:5">
      <c r="A5301" s="91"/>
      <c r="B5301" s="55"/>
      <c r="C5301" s="55"/>
      <c r="D5301" s="55"/>
      <c r="E5301" s="91"/>
    </row>
    <row r="5302" spans="1:5">
      <c r="A5302" s="91"/>
      <c r="B5302" s="55"/>
      <c r="C5302" s="91"/>
      <c r="D5302" s="91"/>
      <c r="E5302" s="91"/>
    </row>
    <row r="5303" spans="1:5">
      <c r="A5303" s="91"/>
      <c r="B5303" s="55"/>
      <c r="C5303" s="55"/>
      <c r="D5303" s="55"/>
      <c r="E5303" s="91"/>
    </row>
    <row r="5304" spans="1:5">
      <c r="A5304" s="91"/>
      <c r="B5304" s="55"/>
      <c r="C5304" s="91"/>
      <c r="D5304" s="91"/>
      <c r="E5304" s="91"/>
    </row>
    <row r="5305" spans="1:5">
      <c r="A5305" s="91"/>
      <c r="B5305" s="55"/>
      <c r="C5305" s="55"/>
      <c r="D5305" s="55"/>
      <c r="E5305" s="91"/>
    </row>
    <row r="5306" spans="1:5">
      <c r="A5306" s="91"/>
      <c r="B5306" s="55"/>
      <c r="C5306" s="91"/>
      <c r="D5306" s="91"/>
      <c r="E5306" s="91"/>
    </row>
    <row r="5307" spans="1:5">
      <c r="A5307" s="91"/>
      <c r="B5307" s="55"/>
      <c r="C5307" s="55"/>
      <c r="D5307" s="55"/>
      <c r="E5307" s="91"/>
    </row>
    <row r="5308" spans="1:5">
      <c r="A5308" s="91"/>
      <c r="B5308" s="55"/>
      <c r="C5308" s="91"/>
      <c r="D5308" s="91"/>
      <c r="E5308" s="91"/>
    </row>
    <row r="5309" spans="1:5">
      <c r="A5309" s="91"/>
      <c r="B5309" s="55"/>
      <c r="C5309" s="55"/>
      <c r="D5309" s="55"/>
      <c r="E5309" s="91"/>
    </row>
    <row r="5310" spans="1:5">
      <c r="A5310" s="91"/>
      <c r="B5310" s="55"/>
      <c r="C5310" s="91"/>
      <c r="D5310" s="91"/>
      <c r="E5310" s="91"/>
    </row>
    <row r="5311" spans="1:5">
      <c r="A5311" s="91"/>
      <c r="B5311" s="55"/>
      <c r="C5311" s="55"/>
      <c r="D5311" s="55"/>
      <c r="E5311" s="91"/>
    </row>
    <row r="5312" spans="1:5">
      <c r="A5312" s="91"/>
      <c r="B5312" s="55"/>
      <c r="C5312" s="91"/>
      <c r="D5312" s="91"/>
      <c r="E5312" s="91"/>
    </row>
    <row r="5313" spans="1:5">
      <c r="A5313" s="91"/>
      <c r="B5313" s="55"/>
      <c r="C5313" s="55"/>
      <c r="D5313" s="55"/>
      <c r="E5313" s="91"/>
    </row>
    <row r="5314" spans="1:5">
      <c r="A5314" s="91"/>
      <c r="B5314" s="55"/>
      <c r="C5314" s="91"/>
      <c r="D5314" s="91"/>
      <c r="E5314" s="91"/>
    </row>
    <row r="5315" spans="1:5">
      <c r="A5315" s="91"/>
      <c r="B5315" s="55"/>
      <c r="C5315" s="55"/>
      <c r="D5315" s="55"/>
      <c r="E5315" s="91"/>
    </row>
    <row r="5316" spans="1:5">
      <c r="A5316" s="91"/>
      <c r="B5316" s="55"/>
      <c r="C5316" s="91"/>
      <c r="D5316" s="91"/>
      <c r="E5316" s="91"/>
    </row>
    <row r="5317" spans="1:5">
      <c r="A5317" s="91"/>
      <c r="B5317" s="55"/>
      <c r="C5317" s="55"/>
      <c r="D5317" s="55"/>
      <c r="E5317" s="91"/>
    </row>
    <row r="5318" spans="1:5">
      <c r="A5318" s="91"/>
      <c r="B5318" s="55"/>
      <c r="C5318" s="91"/>
      <c r="D5318" s="91"/>
      <c r="E5318" s="91"/>
    </row>
    <row r="5319" spans="1:5">
      <c r="A5319" s="91"/>
      <c r="B5319" s="55"/>
      <c r="C5319" s="55"/>
      <c r="D5319" s="55"/>
      <c r="E5319" s="91"/>
    </row>
    <row r="5320" spans="1:5">
      <c r="A5320" s="91"/>
      <c r="B5320" s="55"/>
      <c r="C5320" s="91"/>
      <c r="D5320" s="91"/>
      <c r="E5320" s="91"/>
    </row>
    <row r="5321" spans="1:5">
      <c r="A5321" s="91"/>
      <c r="B5321" s="55"/>
      <c r="C5321" s="55"/>
      <c r="D5321" s="55"/>
      <c r="E5321" s="91"/>
    </row>
    <row r="5322" spans="1:5">
      <c r="A5322" s="91"/>
      <c r="B5322" s="55"/>
      <c r="C5322" s="91"/>
      <c r="D5322" s="91"/>
      <c r="E5322" s="91"/>
    </row>
    <row r="5323" spans="1:5">
      <c r="A5323" s="91"/>
      <c r="B5323" s="55"/>
      <c r="C5323" s="55"/>
      <c r="D5323" s="55"/>
      <c r="E5323" s="91"/>
    </row>
    <row r="5324" spans="1:5">
      <c r="A5324" s="91"/>
      <c r="B5324" s="55"/>
      <c r="C5324" s="91"/>
      <c r="D5324" s="91"/>
      <c r="E5324" s="91"/>
    </row>
    <row r="5325" spans="1:5">
      <c r="A5325" s="91"/>
      <c r="B5325" s="55"/>
      <c r="C5325" s="55"/>
      <c r="D5325" s="55"/>
      <c r="E5325" s="91"/>
    </row>
    <row r="5326" spans="1:5">
      <c r="A5326" s="91"/>
      <c r="B5326" s="55"/>
      <c r="C5326" s="91"/>
      <c r="D5326" s="91"/>
      <c r="E5326" s="91"/>
    </row>
    <row r="5327" spans="1:5">
      <c r="A5327" s="91"/>
      <c r="B5327" s="55"/>
      <c r="C5327" s="55"/>
      <c r="D5327" s="55"/>
      <c r="E5327" s="91"/>
    </row>
    <row r="5328" spans="1:5">
      <c r="A5328" s="91"/>
      <c r="B5328" s="55"/>
      <c r="C5328" s="91"/>
      <c r="D5328" s="91"/>
      <c r="E5328" s="91"/>
    </row>
    <row r="5329" spans="1:5">
      <c r="A5329" s="91"/>
      <c r="B5329" s="55"/>
      <c r="C5329" s="55"/>
      <c r="D5329" s="55"/>
      <c r="E5329" s="91"/>
    </row>
    <row r="5330" spans="1:5">
      <c r="A5330" s="91"/>
      <c r="B5330" s="55"/>
      <c r="C5330" s="91"/>
      <c r="D5330" s="91"/>
      <c r="E5330" s="91"/>
    </row>
    <row r="5331" spans="1:5">
      <c r="A5331" s="91"/>
      <c r="B5331" s="55"/>
      <c r="C5331" s="55"/>
      <c r="D5331" s="55"/>
      <c r="E5331" s="91"/>
    </row>
    <row r="5332" spans="1:5">
      <c r="A5332" s="91"/>
      <c r="B5332" s="55"/>
      <c r="C5332" s="91"/>
      <c r="D5332" s="91"/>
      <c r="E5332" s="91"/>
    </row>
    <row r="5333" spans="1:5">
      <c r="A5333" s="91"/>
      <c r="B5333" s="55"/>
      <c r="C5333" s="55"/>
      <c r="D5333" s="55"/>
      <c r="E5333" s="91"/>
    </row>
    <row r="5334" spans="1:5">
      <c r="A5334" s="91"/>
      <c r="B5334" s="55"/>
      <c r="C5334" s="91"/>
      <c r="D5334" s="91"/>
      <c r="E5334" s="91"/>
    </row>
    <row r="5335" spans="1:5">
      <c r="A5335" s="91"/>
      <c r="B5335" s="55"/>
      <c r="C5335" s="55"/>
      <c r="D5335" s="55"/>
      <c r="E5335" s="91"/>
    </row>
    <row r="5336" spans="1:5">
      <c r="A5336" s="91"/>
      <c r="B5336" s="55"/>
      <c r="C5336" s="91"/>
      <c r="D5336" s="91"/>
      <c r="E5336" s="91"/>
    </row>
    <row r="5337" spans="1:5">
      <c r="A5337" s="91"/>
      <c r="B5337" s="55"/>
      <c r="C5337" s="55"/>
      <c r="D5337" s="55"/>
      <c r="E5337" s="91"/>
    </row>
    <row r="5338" spans="1:5">
      <c r="A5338" s="91"/>
      <c r="B5338" s="55"/>
      <c r="C5338" s="91"/>
      <c r="D5338" s="91"/>
      <c r="E5338" s="91"/>
    </row>
    <row r="5339" spans="1:5">
      <c r="A5339" s="91"/>
      <c r="B5339" s="55"/>
      <c r="C5339" s="55"/>
      <c r="D5339" s="55"/>
      <c r="E5339" s="91"/>
    </row>
    <row r="5340" spans="1:5">
      <c r="A5340" s="91"/>
      <c r="B5340" s="55"/>
      <c r="C5340" s="91"/>
      <c r="D5340" s="91"/>
      <c r="E5340" s="91"/>
    </row>
    <row r="5341" spans="1:5">
      <c r="A5341" s="91"/>
      <c r="B5341" s="55"/>
      <c r="C5341" s="55"/>
      <c r="D5341" s="55"/>
      <c r="E5341" s="91"/>
    </row>
    <row r="5342" spans="1:5">
      <c r="A5342" s="91"/>
      <c r="B5342" s="55"/>
      <c r="C5342" s="91"/>
      <c r="D5342" s="91"/>
      <c r="E5342" s="91"/>
    </row>
    <row r="5343" spans="1:5">
      <c r="A5343" s="91"/>
      <c r="B5343" s="55"/>
      <c r="C5343" s="55"/>
      <c r="D5343" s="55"/>
      <c r="E5343" s="91"/>
    </row>
    <row r="5344" spans="1:5">
      <c r="A5344" s="91"/>
      <c r="B5344" s="55"/>
      <c r="C5344" s="91"/>
      <c r="D5344" s="91"/>
      <c r="E5344" s="91"/>
    </row>
    <row r="5345" spans="1:5">
      <c r="A5345" s="91"/>
      <c r="B5345" s="55"/>
      <c r="C5345" s="55"/>
      <c r="D5345" s="55"/>
      <c r="E5345" s="91"/>
    </row>
    <row r="5346" spans="1:5">
      <c r="A5346" s="91"/>
      <c r="B5346" s="55"/>
      <c r="C5346" s="91"/>
      <c r="D5346" s="91"/>
      <c r="E5346" s="91"/>
    </row>
    <row r="5347" spans="1:5">
      <c r="A5347" s="91"/>
      <c r="B5347" s="55"/>
      <c r="C5347" s="55"/>
      <c r="D5347" s="55"/>
      <c r="E5347" s="91"/>
    </row>
    <row r="5348" spans="1:5">
      <c r="A5348" s="91"/>
      <c r="B5348" s="55"/>
      <c r="C5348" s="91"/>
      <c r="D5348" s="91"/>
      <c r="E5348" s="91"/>
    </row>
    <row r="5349" spans="1:5">
      <c r="A5349" s="91"/>
      <c r="B5349" s="55"/>
      <c r="C5349" s="55"/>
      <c r="D5349" s="55"/>
      <c r="E5349" s="91"/>
    </row>
    <row r="5350" spans="1:5">
      <c r="A5350" s="91"/>
      <c r="B5350" s="55"/>
      <c r="C5350" s="91"/>
      <c r="D5350" s="91"/>
      <c r="E5350" s="91"/>
    </row>
    <row r="5351" spans="1:5">
      <c r="A5351" s="91"/>
      <c r="B5351" s="55"/>
      <c r="C5351" s="55"/>
      <c r="D5351" s="55"/>
      <c r="E5351" s="91"/>
    </row>
    <row r="5352" spans="1:5">
      <c r="A5352" s="91"/>
      <c r="B5352" s="55"/>
      <c r="C5352" s="91"/>
      <c r="D5352" s="91"/>
      <c r="E5352" s="91"/>
    </row>
    <row r="5353" spans="1:5">
      <c r="A5353" s="91"/>
      <c r="B5353" s="55"/>
      <c r="C5353" s="55"/>
      <c r="D5353" s="55"/>
      <c r="E5353" s="91"/>
    </row>
    <row r="5354" spans="1:5">
      <c r="A5354" s="91"/>
      <c r="B5354" s="55"/>
      <c r="C5354" s="91"/>
      <c r="D5354" s="91"/>
      <c r="E5354" s="91"/>
    </row>
    <row r="5355" spans="1:5">
      <c r="A5355" s="91"/>
      <c r="B5355" s="55"/>
      <c r="C5355" s="55"/>
      <c r="D5355" s="55"/>
      <c r="E5355" s="91"/>
    </row>
    <row r="5356" spans="1:5">
      <c r="A5356" s="91"/>
      <c r="B5356" s="55"/>
      <c r="C5356" s="91"/>
      <c r="D5356" s="91"/>
      <c r="E5356" s="91"/>
    </row>
    <row r="5357" spans="1:5">
      <c r="A5357" s="91"/>
      <c r="B5357" s="55"/>
      <c r="C5357" s="55"/>
      <c r="D5357" s="55"/>
      <c r="E5357" s="91"/>
    </row>
    <row r="5358" spans="1:5">
      <c r="A5358" s="91"/>
      <c r="B5358" s="55"/>
      <c r="C5358" s="91"/>
      <c r="D5358" s="91"/>
      <c r="E5358" s="91"/>
    </row>
    <row r="5359" spans="1:5">
      <c r="A5359" s="91"/>
      <c r="B5359" s="55"/>
      <c r="C5359" s="55"/>
      <c r="D5359" s="55"/>
      <c r="E5359" s="91"/>
    </row>
    <row r="5360" spans="1:5">
      <c r="A5360" s="91"/>
      <c r="B5360" s="55"/>
      <c r="C5360" s="91"/>
      <c r="D5360" s="91"/>
      <c r="E5360" s="91"/>
    </row>
    <row r="5361" spans="1:5">
      <c r="A5361" s="91"/>
      <c r="B5361" s="55"/>
      <c r="C5361" s="55"/>
      <c r="D5361" s="55"/>
      <c r="E5361" s="91"/>
    </row>
    <row r="5362" spans="1:5">
      <c r="A5362" s="91"/>
      <c r="B5362" s="55"/>
      <c r="C5362" s="91"/>
      <c r="D5362" s="91"/>
      <c r="E5362" s="91"/>
    </row>
    <row r="5363" spans="1:5">
      <c r="A5363" s="91"/>
      <c r="B5363" s="55"/>
      <c r="C5363" s="55"/>
      <c r="D5363" s="55"/>
      <c r="E5363" s="91"/>
    </row>
    <row r="5364" spans="1:5">
      <c r="A5364" s="91"/>
      <c r="B5364" s="55"/>
      <c r="C5364" s="91"/>
      <c r="D5364" s="91"/>
      <c r="E5364" s="91"/>
    </row>
    <row r="5365" spans="1:5">
      <c r="A5365" s="91"/>
      <c r="B5365" s="55"/>
      <c r="C5365" s="55"/>
      <c r="D5365" s="55"/>
      <c r="E5365" s="91"/>
    </row>
    <row r="5366" spans="1:5">
      <c r="A5366" s="91"/>
      <c r="B5366" s="55"/>
      <c r="C5366" s="91"/>
      <c r="D5366" s="91"/>
      <c r="E5366" s="91"/>
    </row>
    <row r="5367" spans="1:5">
      <c r="A5367" s="91"/>
      <c r="B5367" s="55"/>
      <c r="C5367" s="55"/>
      <c r="D5367" s="55"/>
      <c r="E5367" s="91"/>
    </row>
    <row r="5368" spans="1:5">
      <c r="A5368" s="91"/>
      <c r="B5368" s="55"/>
      <c r="C5368" s="91"/>
      <c r="D5368" s="91"/>
      <c r="E5368" s="91"/>
    </row>
    <row r="5369" spans="1:5">
      <c r="A5369" s="91"/>
      <c r="B5369" s="55"/>
      <c r="C5369" s="55"/>
      <c r="D5369" s="55"/>
      <c r="E5369" s="91"/>
    </row>
    <row r="5370" spans="1:5">
      <c r="A5370" s="91"/>
      <c r="B5370" s="55"/>
      <c r="C5370" s="91"/>
      <c r="D5370" s="91"/>
      <c r="E5370" s="91"/>
    </row>
    <row r="5371" spans="1:5">
      <c r="A5371" s="91"/>
      <c r="B5371" s="55"/>
      <c r="C5371" s="55"/>
      <c r="D5371" s="55"/>
      <c r="E5371" s="91"/>
    </row>
    <row r="5372" spans="1:5">
      <c r="A5372" s="91"/>
      <c r="B5372" s="55"/>
      <c r="C5372" s="91"/>
      <c r="D5372" s="91"/>
      <c r="E5372" s="91"/>
    </row>
    <row r="5373" spans="1:5">
      <c r="A5373" s="91"/>
      <c r="B5373" s="55"/>
      <c r="C5373" s="55"/>
      <c r="D5373" s="55"/>
      <c r="E5373" s="91"/>
    </row>
    <row r="5374" spans="1:5">
      <c r="A5374" s="91"/>
      <c r="B5374" s="55"/>
      <c r="C5374" s="91"/>
      <c r="D5374" s="91"/>
      <c r="E5374" s="91"/>
    </row>
    <row r="5375" spans="1:5">
      <c r="A5375" s="91"/>
      <c r="B5375" s="55"/>
      <c r="C5375" s="55"/>
      <c r="D5375" s="55"/>
      <c r="E5375" s="91"/>
    </row>
    <row r="5376" spans="1:5">
      <c r="A5376" s="91"/>
      <c r="B5376" s="55"/>
      <c r="C5376" s="91"/>
      <c r="D5376" s="91"/>
      <c r="E5376" s="91"/>
    </row>
    <row r="5377" spans="1:5">
      <c r="A5377" s="91"/>
      <c r="B5377" s="55"/>
      <c r="C5377" s="55"/>
      <c r="D5377" s="55"/>
      <c r="E5377" s="91"/>
    </row>
    <row r="5378" spans="1:5">
      <c r="A5378" s="91"/>
      <c r="B5378" s="55"/>
      <c r="C5378" s="91"/>
      <c r="D5378" s="91"/>
      <c r="E5378" s="91"/>
    </row>
    <row r="5379" spans="1:5">
      <c r="A5379" s="91"/>
      <c r="B5379" s="55"/>
      <c r="C5379" s="55"/>
      <c r="D5379" s="55"/>
      <c r="E5379" s="91"/>
    </row>
    <row r="5380" spans="1:5">
      <c r="A5380" s="91"/>
      <c r="B5380" s="55"/>
      <c r="C5380" s="91"/>
      <c r="D5380" s="91"/>
      <c r="E5380" s="91"/>
    </row>
    <row r="5381" spans="1:5">
      <c r="A5381" s="91"/>
      <c r="B5381" s="55"/>
      <c r="C5381" s="55"/>
      <c r="D5381" s="55"/>
      <c r="E5381" s="91"/>
    </row>
    <row r="5382" spans="1:5">
      <c r="A5382" s="91"/>
      <c r="B5382" s="55"/>
      <c r="C5382" s="91"/>
      <c r="D5382" s="91"/>
      <c r="E5382" s="91"/>
    </row>
    <row r="5383" spans="1:5">
      <c r="A5383" s="91"/>
      <c r="B5383" s="55"/>
      <c r="C5383" s="55"/>
      <c r="D5383" s="55"/>
      <c r="E5383" s="91"/>
    </row>
    <row r="5384" spans="1:5">
      <c r="A5384" s="91"/>
      <c r="B5384" s="55"/>
      <c r="C5384" s="91"/>
      <c r="D5384" s="91"/>
      <c r="E5384" s="91"/>
    </row>
    <row r="5385" spans="1:5">
      <c r="A5385" s="91"/>
      <c r="B5385" s="55"/>
      <c r="C5385" s="55"/>
      <c r="D5385" s="55"/>
      <c r="E5385" s="91"/>
    </row>
    <row r="5386" spans="1:5">
      <c r="A5386" s="91"/>
      <c r="B5386" s="55"/>
      <c r="C5386" s="91"/>
      <c r="D5386" s="91"/>
      <c r="E5386" s="91"/>
    </row>
    <row r="5387" spans="1:5">
      <c r="A5387" s="91"/>
      <c r="B5387" s="55"/>
      <c r="C5387" s="55"/>
      <c r="D5387" s="55"/>
      <c r="E5387" s="91"/>
    </row>
    <row r="5388" spans="1:5">
      <c r="A5388" s="91"/>
      <c r="B5388" s="55"/>
      <c r="C5388" s="91"/>
      <c r="D5388" s="91"/>
      <c r="E5388" s="91"/>
    </row>
    <row r="5389" spans="1:5">
      <c r="A5389" s="91"/>
      <c r="B5389" s="55"/>
      <c r="C5389" s="55"/>
      <c r="D5389" s="55"/>
      <c r="E5389" s="91"/>
    </row>
    <row r="5390" spans="1:5">
      <c r="A5390" s="91"/>
      <c r="B5390" s="55"/>
      <c r="C5390" s="91"/>
      <c r="D5390" s="91"/>
      <c r="E5390" s="91"/>
    </row>
    <row r="5391" spans="1:5">
      <c r="A5391" s="91"/>
      <c r="B5391" s="55"/>
      <c r="C5391" s="55"/>
      <c r="D5391" s="55"/>
      <c r="E5391" s="91"/>
    </row>
    <row r="5392" spans="1:5">
      <c r="A5392" s="91"/>
      <c r="B5392" s="55"/>
      <c r="C5392" s="91"/>
      <c r="D5392" s="91"/>
      <c r="E5392" s="91"/>
    </row>
    <row r="5393" spans="1:5">
      <c r="A5393" s="91"/>
      <c r="B5393" s="55"/>
      <c r="C5393" s="55"/>
      <c r="D5393" s="55"/>
      <c r="E5393" s="91"/>
    </row>
    <row r="5394" spans="1:5">
      <c r="A5394" s="91"/>
      <c r="B5394" s="55"/>
      <c r="C5394" s="91"/>
      <c r="D5394" s="91"/>
      <c r="E5394" s="91"/>
    </row>
    <row r="5395" spans="1:5">
      <c r="A5395" s="91"/>
      <c r="B5395" s="55"/>
      <c r="C5395" s="55"/>
      <c r="D5395" s="55"/>
      <c r="E5395" s="91"/>
    </row>
    <row r="5396" spans="1:5">
      <c r="A5396" s="91"/>
      <c r="B5396" s="55"/>
      <c r="C5396" s="91"/>
      <c r="D5396" s="91"/>
      <c r="E5396" s="91"/>
    </row>
    <row r="5397" spans="1:5">
      <c r="A5397" s="91"/>
      <c r="B5397" s="55"/>
      <c r="C5397" s="55"/>
      <c r="D5397" s="55"/>
      <c r="E5397" s="91"/>
    </row>
    <row r="5398" spans="1:5">
      <c r="A5398" s="91"/>
      <c r="B5398" s="55"/>
      <c r="C5398" s="91"/>
      <c r="D5398" s="91"/>
      <c r="E5398" s="91"/>
    </row>
    <row r="5399" spans="1:5">
      <c r="A5399" s="91"/>
      <c r="B5399" s="55"/>
      <c r="C5399" s="55"/>
      <c r="D5399" s="55"/>
      <c r="E5399" s="91"/>
    </row>
    <row r="5400" spans="1:5">
      <c r="A5400" s="91"/>
      <c r="B5400" s="55"/>
      <c r="C5400" s="91"/>
      <c r="D5400" s="91"/>
      <c r="E5400" s="91"/>
    </row>
    <row r="5401" spans="1:5">
      <c r="A5401" s="91"/>
      <c r="B5401" s="55"/>
      <c r="C5401" s="55"/>
      <c r="D5401" s="55"/>
      <c r="E5401" s="91"/>
    </row>
    <row r="5402" spans="1:5">
      <c r="A5402" s="91"/>
      <c r="B5402" s="55"/>
      <c r="C5402" s="91"/>
      <c r="D5402" s="91"/>
      <c r="E5402" s="91"/>
    </row>
    <row r="5403" spans="1:5">
      <c r="A5403" s="91"/>
      <c r="B5403" s="55"/>
      <c r="C5403" s="55"/>
      <c r="D5403" s="55"/>
      <c r="E5403" s="91"/>
    </row>
    <row r="5404" spans="1:5">
      <c r="A5404" s="91"/>
      <c r="B5404" s="55"/>
      <c r="C5404" s="91"/>
      <c r="D5404" s="91"/>
      <c r="E5404" s="91"/>
    </row>
    <row r="5405" spans="1:5">
      <c r="A5405" s="91"/>
      <c r="B5405" s="55"/>
      <c r="C5405" s="55"/>
      <c r="D5405" s="55"/>
      <c r="E5405" s="91"/>
    </row>
    <row r="5406" spans="1:5">
      <c r="A5406" s="91"/>
      <c r="B5406" s="55"/>
      <c r="C5406" s="91"/>
      <c r="D5406" s="91"/>
      <c r="E5406" s="91"/>
    </row>
    <row r="5407" spans="1:5">
      <c r="A5407" s="91"/>
      <c r="B5407" s="55"/>
      <c r="C5407" s="55"/>
      <c r="D5407" s="55"/>
      <c r="E5407" s="91"/>
    </row>
    <row r="5408" spans="1:5">
      <c r="A5408" s="91"/>
      <c r="B5408" s="55"/>
      <c r="C5408" s="91"/>
      <c r="D5408" s="91"/>
      <c r="E5408" s="91"/>
    </row>
    <row r="5409" spans="1:5">
      <c r="A5409" s="91"/>
      <c r="B5409" s="55"/>
      <c r="C5409" s="55"/>
      <c r="D5409" s="55"/>
      <c r="E5409" s="91"/>
    </row>
    <row r="5410" spans="1:5">
      <c r="A5410" s="91"/>
      <c r="B5410" s="55"/>
      <c r="C5410" s="91"/>
      <c r="D5410" s="91"/>
      <c r="E5410" s="91"/>
    </row>
    <row r="5411" spans="1:5">
      <c r="A5411" s="91"/>
      <c r="B5411" s="55"/>
      <c r="C5411" s="55"/>
      <c r="D5411" s="55"/>
      <c r="E5411" s="91"/>
    </row>
    <row r="5412" spans="1:5">
      <c r="A5412" s="91"/>
      <c r="B5412" s="55"/>
      <c r="C5412" s="91"/>
      <c r="D5412" s="91"/>
      <c r="E5412" s="91"/>
    </row>
    <row r="5413" spans="1:5">
      <c r="A5413" s="91"/>
      <c r="B5413" s="55"/>
      <c r="C5413" s="55"/>
      <c r="D5413" s="55"/>
      <c r="E5413" s="91"/>
    </row>
    <row r="5414" spans="1:5">
      <c r="A5414" s="91"/>
      <c r="B5414" s="55"/>
      <c r="C5414" s="91"/>
      <c r="D5414" s="91"/>
      <c r="E5414" s="91"/>
    </row>
    <row r="5415" spans="1:5">
      <c r="A5415" s="91"/>
      <c r="B5415" s="55"/>
      <c r="C5415" s="55"/>
      <c r="D5415" s="55"/>
      <c r="E5415" s="91"/>
    </row>
    <row r="5416" spans="1:5">
      <c r="A5416" s="91"/>
      <c r="B5416" s="55"/>
      <c r="C5416" s="91"/>
      <c r="D5416" s="91"/>
      <c r="E5416" s="91"/>
    </row>
    <row r="5417" spans="1:5">
      <c r="A5417" s="91"/>
      <c r="B5417" s="55"/>
      <c r="C5417" s="55"/>
      <c r="D5417" s="55"/>
      <c r="E5417" s="91"/>
    </row>
    <row r="5418" spans="1:5">
      <c r="A5418" s="91"/>
      <c r="B5418" s="55"/>
      <c r="C5418" s="91"/>
      <c r="D5418" s="91"/>
      <c r="E5418" s="91"/>
    </row>
    <row r="5419" spans="1:5">
      <c r="A5419" s="91"/>
      <c r="B5419" s="55"/>
      <c r="C5419" s="55"/>
      <c r="D5419" s="55"/>
      <c r="E5419" s="91"/>
    </row>
    <row r="5420" spans="1:5">
      <c r="A5420" s="91"/>
      <c r="B5420" s="55"/>
      <c r="C5420" s="91"/>
      <c r="D5420" s="91"/>
      <c r="E5420" s="91"/>
    </row>
    <row r="5421" spans="1:5">
      <c r="A5421" s="91"/>
      <c r="B5421" s="55"/>
      <c r="C5421" s="55"/>
      <c r="D5421" s="55"/>
      <c r="E5421" s="91"/>
    </row>
    <row r="5422" spans="1:5">
      <c r="A5422" s="91"/>
      <c r="B5422" s="55"/>
      <c r="C5422" s="91"/>
      <c r="D5422" s="91"/>
      <c r="E5422" s="91"/>
    </row>
    <row r="5423" spans="1:5">
      <c r="A5423" s="91"/>
      <c r="B5423" s="55"/>
      <c r="C5423" s="55"/>
      <c r="D5423" s="55"/>
      <c r="E5423" s="91"/>
    </row>
    <row r="5424" spans="1:5">
      <c r="A5424" s="91"/>
      <c r="B5424" s="55"/>
      <c r="C5424" s="91"/>
      <c r="D5424" s="91"/>
      <c r="E5424" s="91"/>
    </row>
    <row r="5425" spans="1:5">
      <c r="A5425" s="91"/>
      <c r="B5425" s="55"/>
      <c r="C5425" s="55"/>
      <c r="D5425" s="55"/>
      <c r="E5425" s="91"/>
    </row>
    <row r="5426" spans="1:5">
      <c r="A5426" s="91"/>
      <c r="B5426" s="55"/>
      <c r="C5426" s="91"/>
      <c r="D5426" s="91"/>
      <c r="E5426" s="91"/>
    </row>
    <row r="5427" spans="1:5">
      <c r="A5427" s="91"/>
      <c r="B5427" s="55"/>
      <c r="C5427" s="55"/>
      <c r="D5427" s="55"/>
      <c r="E5427" s="91"/>
    </row>
    <row r="5428" spans="1:5">
      <c r="A5428" s="91"/>
      <c r="B5428" s="55"/>
      <c r="C5428" s="91"/>
      <c r="D5428" s="91"/>
      <c r="E5428" s="91"/>
    </row>
    <row r="5429" spans="1:5">
      <c r="A5429" s="91"/>
      <c r="B5429" s="55"/>
      <c r="C5429" s="55"/>
      <c r="D5429" s="55"/>
      <c r="E5429" s="91"/>
    </row>
    <row r="5430" spans="1:5">
      <c r="A5430" s="91"/>
      <c r="B5430" s="55"/>
      <c r="C5430" s="91"/>
      <c r="D5430" s="91"/>
      <c r="E5430" s="91"/>
    </row>
    <row r="5431" spans="1:5">
      <c r="A5431" s="91"/>
      <c r="B5431" s="55"/>
      <c r="C5431" s="55"/>
      <c r="D5431" s="55"/>
      <c r="E5431" s="91"/>
    </row>
    <row r="5432" spans="1:5">
      <c r="A5432" s="91"/>
      <c r="B5432" s="55"/>
      <c r="C5432" s="91"/>
      <c r="D5432" s="91"/>
      <c r="E5432" s="91"/>
    </row>
    <row r="5433" spans="1:5">
      <c r="A5433" s="91"/>
      <c r="B5433" s="55"/>
      <c r="C5433" s="55"/>
      <c r="D5433" s="55"/>
      <c r="E5433" s="91"/>
    </row>
    <row r="5434" spans="1:5">
      <c r="A5434" s="91"/>
      <c r="B5434" s="55"/>
      <c r="C5434" s="91"/>
      <c r="D5434" s="91"/>
      <c r="E5434" s="91"/>
    </row>
    <row r="5435" spans="1:5">
      <c r="A5435" s="91"/>
      <c r="B5435" s="55"/>
      <c r="C5435" s="55"/>
      <c r="D5435" s="55"/>
      <c r="E5435" s="91"/>
    </row>
    <row r="5436" spans="1:5">
      <c r="A5436" s="91"/>
      <c r="B5436" s="55"/>
      <c r="C5436" s="91"/>
      <c r="D5436" s="91"/>
      <c r="E5436" s="91"/>
    </row>
    <row r="5437" spans="1:5">
      <c r="A5437" s="91"/>
      <c r="B5437" s="55"/>
      <c r="C5437" s="55"/>
      <c r="D5437" s="55"/>
      <c r="E5437" s="91"/>
    </row>
    <row r="5438" spans="1:5">
      <c r="A5438" s="91"/>
      <c r="B5438" s="55"/>
      <c r="C5438" s="91"/>
      <c r="D5438" s="91"/>
      <c r="E5438" s="91"/>
    </row>
    <row r="5439" spans="1:5">
      <c r="A5439" s="91"/>
      <c r="B5439" s="55"/>
      <c r="C5439" s="55"/>
      <c r="D5439" s="55"/>
      <c r="E5439" s="91"/>
    </row>
    <row r="5440" spans="1:5">
      <c r="A5440" s="91"/>
      <c r="B5440" s="55"/>
      <c r="C5440" s="91"/>
      <c r="D5440" s="91"/>
      <c r="E5440" s="91"/>
    </row>
    <row r="5441" spans="1:5">
      <c r="A5441" s="91"/>
      <c r="B5441" s="55"/>
      <c r="C5441" s="55"/>
      <c r="D5441" s="55"/>
      <c r="E5441" s="91"/>
    </row>
    <row r="5442" spans="1:5">
      <c r="A5442" s="91"/>
      <c r="B5442" s="55"/>
      <c r="C5442" s="91"/>
      <c r="D5442" s="91"/>
      <c r="E5442" s="91"/>
    </row>
    <row r="5443" spans="1:5">
      <c r="A5443" s="91"/>
      <c r="B5443" s="55"/>
      <c r="C5443" s="55"/>
      <c r="D5443" s="55"/>
      <c r="E5443" s="91"/>
    </row>
    <row r="5444" spans="1:5">
      <c r="A5444" s="91"/>
      <c r="B5444" s="55"/>
      <c r="C5444" s="91"/>
      <c r="D5444" s="91"/>
      <c r="E5444" s="91"/>
    </row>
    <row r="5445" spans="1:5">
      <c r="A5445" s="91"/>
      <c r="B5445" s="55"/>
      <c r="C5445" s="55"/>
      <c r="D5445" s="55"/>
      <c r="E5445" s="91"/>
    </row>
    <row r="5446" spans="1:5">
      <c r="A5446" s="91"/>
      <c r="B5446" s="55"/>
      <c r="C5446" s="91"/>
      <c r="D5446" s="91"/>
      <c r="E5446" s="91"/>
    </row>
    <row r="5447" spans="1:5">
      <c r="A5447" s="91"/>
      <c r="B5447" s="55"/>
      <c r="C5447" s="55"/>
      <c r="D5447" s="55"/>
      <c r="E5447" s="91"/>
    </row>
    <row r="5448" spans="1:5">
      <c r="A5448" s="91"/>
      <c r="B5448" s="55"/>
      <c r="C5448" s="91"/>
      <c r="D5448" s="91"/>
      <c r="E5448" s="91"/>
    </row>
    <row r="5449" spans="1:5">
      <c r="A5449" s="91"/>
      <c r="B5449" s="55"/>
      <c r="C5449" s="55"/>
      <c r="D5449" s="55"/>
      <c r="E5449" s="91"/>
    </row>
    <row r="5450" spans="1:5">
      <c r="A5450" s="91"/>
      <c r="B5450" s="55"/>
      <c r="C5450" s="91"/>
      <c r="D5450" s="91"/>
      <c r="E5450" s="91"/>
    </row>
    <row r="5451" spans="1:5">
      <c r="A5451" s="91"/>
      <c r="B5451" s="55"/>
      <c r="C5451" s="55"/>
      <c r="D5451" s="55"/>
      <c r="E5451" s="91"/>
    </row>
    <row r="5452" spans="1:5">
      <c r="A5452" s="91"/>
      <c r="B5452" s="55"/>
      <c r="C5452" s="91"/>
      <c r="D5452" s="91"/>
      <c r="E5452" s="91"/>
    </row>
    <row r="5453" spans="1:5">
      <c r="A5453" s="91"/>
      <c r="B5453" s="55"/>
      <c r="C5453" s="55"/>
      <c r="D5453" s="55"/>
      <c r="E5453" s="91"/>
    </row>
    <row r="5454" spans="1:5">
      <c r="A5454" s="91"/>
      <c r="B5454" s="55"/>
      <c r="C5454" s="91"/>
      <c r="D5454" s="91"/>
      <c r="E5454" s="91"/>
    </row>
    <row r="5455" spans="1:5">
      <c r="A5455" s="91"/>
      <c r="B5455" s="55"/>
      <c r="C5455" s="55"/>
      <c r="D5455" s="55"/>
      <c r="E5455" s="91"/>
    </row>
    <row r="5456" spans="1:5">
      <c r="A5456" s="91"/>
      <c r="B5456" s="55"/>
      <c r="C5456" s="91"/>
      <c r="D5456" s="91"/>
      <c r="E5456" s="91"/>
    </row>
    <row r="5457" spans="1:5">
      <c r="A5457" s="91"/>
      <c r="B5457" s="55"/>
      <c r="C5457" s="55"/>
      <c r="D5457" s="55"/>
      <c r="E5457" s="91"/>
    </row>
    <row r="5458" spans="1:5">
      <c r="A5458" s="91"/>
      <c r="B5458" s="55"/>
      <c r="C5458" s="91"/>
      <c r="D5458" s="91"/>
      <c r="E5458" s="91"/>
    </row>
    <row r="5459" spans="1:5">
      <c r="A5459" s="91"/>
      <c r="B5459" s="55"/>
      <c r="C5459" s="55"/>
      <c r="D5459" s="55"/>
      <c r="E5459" s="91"/>
    </row>
    <row r="5460" spans="1:5">
      <c r="A5460" s="91"/>
      <c r="B5460" s="55"/>
      <c r="C5460" s="91"/>
      <c r="D5460" s="91"/>
      <c r="E5460" s="91"/>
    </row>
    <row r="5461" spans="1:5">
      <c r="A5461" s="91"/>
      <c r="B5461" s="55"/>
      <c r="C5461" s="55"/>
      <c r="D5461" s="55"/>
      <c r="E5461" s="91"/>
    </row>
    <row r="5462" spans="1:5">
      <c r="A5462" s="91"/>
      <c r="B5462" s="55"/>
      <c r="C5462" s="91"/>
      <c r="D5462" s="91"/>
      <c r="E5462" s="91"/>
    </row>
    <row r="5463" spans="1:5">
      <c r="A5463" s="91"/>
      <c r="B5463" s="55"/>
      <c r="C5463" s="55"/>
      <c r="D5463" s="55"/>
      <c r="E5463" s="91"/>
    </row>
    <row r="5464" spans="1:5">
      <c r="A5464" s="91"/>
      <c r="B5464" s="55"/>
      <c r="C5464" s="91"/>
      <c r="D5464" s="91"/>
      <c r="E5464" s="91"/>
    </row>
    <row r="5465" spans="1:5">
      <c r="A5465" s="91"/>
      <c r="B5465" s="55"/>
      <c r="C5465" s="55"/>
      <c r="D5465" s="55"/>
      <c r="E5465" s="91"/>
    </row>
    <row r="5466" spans="1:5">
      <c r="A5466" s="91"/>
      <c r="B5466" s="55"/>
      <c r="C5466" s="91"/>
      <c r="D5466" s="91"/>
      <c r="E5466" s="91"/>
    </row>
    <row r="5467" spans="1:5">
      <c r="A5467" s="91"/>
      <c r="B5467" s="55"/>
      <c r="C5467" s="55"/>
      <c r="D5467" s="55"/>
      <c r="E5467" s="91"/>
    </row>
    <row r="5468" spans="1:5">
      <c r="A5468" s="91"/>
      <c r="B5468" s="55"/>
      <c r="C5468" s="91"/>
      <c r="D5468" s="91"/>
      <c r="E5468" s="91"/>
    </row>
    <row r="5469" spans="1:5">
      <c r="A5469" s="91"/>
      <c r="B5469" s="55"/>
      <c r="C5469" s="55"/>
      <c r="D5469" s="55"/>
      <c r="E5469" s="91"/>
    </row>
    <row r="5470" spans="1:5">
      <c r="A5470" s="91"/>
      <c r="B5470" s="55"/>
      <c r="C5470" s="91"/>
      <c r="D5470" s="91"/>
      <c r="E5470" s="91"/>
    </row>
    <row r="5471" spans="1:5">
      <c r="A5471" s="91"/>
      <c r="B5471" s="55"/>
      <c r="C5471" s="55"/>
      <c r="D5471" s="55"/>
      <c r="E5471" s="91"/>
    </row>
    <row r="5472" spans="1:5">
      <c r="A5472" s="91"/>
      <c r="B5472" s="55"/>
      <c r="C5472" s="91"/>
      <c r="D5472" s="91"/>
      <c r="E5472" s="91"/>
    </row>
    <row r="5473" spans="1:5">
      <c r="A5473" s="91"/>
      <c r="B5473" s="55"/>
      <c r="C5473" s="55"/>
      <c r="D5473" s="55"/>
      <c r="E5473" s="91"/>
    </row>
    <row r="5474" spans="1:5">
      <c r="A5474" s="91"/>
      <c r="B5474" s="55"/>
      <c r="C5474" s="91"/>
      <c r="D5474" s="91"/>
      <c r="E5474" s="91"/>
    </row>
    <row r="5475" spans="1:5">
      <c r="A5475" s="91"/>
      <c r="B5475" s="55"/>
      <c r="C5475" s="55"/>
      <c r="D5475" s="55"/>
      <c r="E5475" s="91"/>
    </row>
    <row r="5476" spans="1:5">
      <c r="A5476" s="91"/>
      <c r="B5476" s="55"/>
      <c r="C5476" s="91"/>
      <c r="D5476" s="91"/>
      <c r="E5476" s="91"/>
    </row>
    <row r="5477" spans="1:5">
      <c r="A5477" s="91"/>
      <c r="B5477" s="55"/>
      <c r="C5477" s="55"/>
      <c r="D5477" s="55"/>
      <c r="E5477" s="91"/>
    </row>
    <row r="5478" spans="1:5">
      <c r="A5478" s="91"/>
      <c r="B5478" s="55"/>
      <c r="C5478" s="91"/>
      <c r="D5478" s="91"/>
      <c r="E5478" s="91"/>
    </row>
    <row r="5479" spans="1:5">
      <c r="A5479" s="91"/>
      <c r="B5479" s="55"/>
      <c r="C5479" s="55"/>
      <c r="D5479" s="55"/>
      <c r="E5479" s="91"/>
    </row>
    <row r="5480" spans="1:5">
      <c r="A5480" s="91"/>
      <c r="B5480" s="55"/>
      <c r="C5480" s="91"/>
      <c r="D5480" s="91"/>
      <c r="E5480" s="91"/>
    </row>
    <row r="5481" spans="1:5">
      <c r="A5481" s="91"/>
      <c r="B5481" s="55"/>
      <c r="C5481" s="55"/>
      <c r="D5481" s="55"/>
      <c r="E5481" s="91"/>
    </row>
    <row r="5482" spans="1:5">
      <c r="A5482" s="91"/>
      <c r="B5482" s="55"/>
      <c r="C5482" s="91"/>
      <c r="D5482" s="91"/>
      <c r="E5482" s="91"/>
    </row>
    <row r="5483" spans="1:5">
      <c r="A5483" s="91"/>
      <c r="B5483" s="55"/>
      <c r="C5483" s="55"/>
      <c r="D5483" s="55"/>
      <c r="E5483" s="91"/>
    </row>
    <row r="5484" spans="1:5">
      <c r="A5484" s="91"/>
      <c r="B5484" s="55"/>
      <c r="C5484" s="91"/>
      <c r="D5484" s="91"/>
      <c r="E5484" s="91"/>
    </row>
    <row r="5485" spans="1:5">
      <c r="A5485" s="91"/>
      <c r="B5485" s="55"/>
      <c r="C5485" s="55"/>
      <c r="D5485" s="55"/>
      <c r="E5485" s="91"/>
    </row>
    <row r="5486" spans="1:5">
      <c r="A5486" s="91"/>
      <c r="B5486" s="55"/>
      <c r="C5486" s="91"/>
      <c r="D5486" s="91"/>
      <c r="E5486" s="91"/>
    </row>
    <row r="5487" spans="1:5">
      <c r="A5487" s="91"/>
      <c r="B5487" s="55"/>
      <c r="C5487" s="55"/>
      <c r="D5487" s="55"/>
      <c r="E5487" s="91"/>
    </row>
    <row r="5488" spans="1:5">
      <c r="A5488" s="91"/>
      <c r="B5488" s="55"/>
      <c r="C5488" s="91"/>
      <c r="D5488" s="91"/>
      <c r="E5488" s="91"/>
    </row>
    <row r="5489" spans="1:5">
      <c r="A5489" s="91"/>
      <c r="B5489" s="55"/>
      <c r="C5489" s="55"/>
      <c r="D5489" s="55"/>
      <c r="E5489" s="91"/>
    </row>
    <row r="5490" spans="1:5">
      <c r="A5490" s="91"/>
      <c r="B5490" s="55"/>
      <c r="C5490" s="91"/>
      <c r="D5490" s="91"/>
      <c r="E5490" s="91"/>
    </row>
    <row r="5491" spans="1:5">
      <c r="A5491" s="91"/>
      <c r="B5491" s="55"/>
      <c r="C5491" s="55"/>
      <c r="D5491" s="55"/>
      <c r="E5491" s="91"/>
    </row>
    <row r="5492" spans="1:5">
      <c r="A5492" s="91"/>
      <c r="B5492" s="55"/>
      <c r="C5492" s="91"/>
      <c r="D5492" s="91"/>
      <c r="E5492" s="91"/>
    </row>
    <row r="5493" spans="1:5">
      <c r="A5493" s="91"/>
      <c r="B5493" s="55"/>
      <c r="C5493" s="55"/>
      <c r="D5493" s="55"/>
      <c r="E5493" s="91"/>
    </row>
    <row r="5494" spans="1:5">
      <c r="A5494" s="91"/>
      <c r="B5494" s="55"/>
      <c r="C5494" s="91"/>
      <c r="D5494" s="91"/>
      <c r="E5494" s="91"/>
    </row>
    <row r="5495" spans="1:5">
      <c r="A5495" s="91"/>
      <c r="B5495" s="55"/>
      <c r="C5495" s="55"/>
      <c r="D5495" s="55"/>
      <c r="E5495" s="91"/>
    </row>
    <row r="5496" spans="1:5">
      <c r="A5496" s="91"/>
      <c r="B5496" s="55"/>
      <c r="C5496" s="91"/>
      <c r="D5496" s="91"/>
      <c r="E5496" s="91"/>
    </row>
    <row r="5497" spans="1:5">
      <c r="A5497" s="91"/>
      <c r="B5497" s="55"/>
      <c r="C5497" s="55"/>
      <c r="D5497" s="55"/>
      <c r="E5497" s="91"/>
    </row>
    <row r="5498" spans="1:5">
      <c r="A5498" s="91"/>
      <c r="B5498" s="55"/>
      <c r="C5498" s="91"/>
      <c r="D5498" s="91"/>
      <c r="E5498" s="91"/>
    </row>
    <row r="5499" spans="1:5">
      <c r="A5499" s="91"/>
      <c r="B5499" s="55"/>
      <c r="C5499" s="55"/>
      <c r="D5499" s="55"/>
      <c r="E5499" s="91"/>
    </row>
    <row r="5500" spans="1:5">
      <c r="A5500" s="91"/>
      <c r="B5500" s="55"/>
      <c r="C5500" s="91"/>
      <c r="D5500" s="91"/>
      <c r="E5500" s="91"/>
    </row>
    <row r="5501" spans="1:5">
      <c r="A5501" s="91"/>
      <c r="B5501" s="55"/>
      <c r="C5501" s="55"/>
      <c r="D5501" s="55"/>
      <c r="E5501" s="91"/>
    </row>
    <row r="5502" spans="1:5">
      <c r="A5502" s="91"/>
      <c r="B5502" s="55"/>
      <c r="C5502" s="91"/>
      <c r="D5502" s="91"/>
      <c r="E5502" s="91"/>
    </row>
    <row r="5503" spans="1:5">
      <c r="A5503" s="91"/>
      <c r="B5503" s="55"/>
      <c r="C5503" s="55"/>
      <c r="D5503" s="55"/>
      <c r="E5503" s="91"/>
    </row>
    <row r="5504" spans="1:5">
      <c r="A5504" s="91"/>
      <c r="B5504" s="55"/>
      <c r="C5504" s="91"/>
      <c r="D5504" s="91"/>
      <c r="E5504" s="91"/>
    </row>
    <row r="5505" spans="1:5">
      <c r="A5505" s="91"/>
      <c r="B5505" s="55"/>
      <c r="C5505" s="55"/>
      <c r="D5505" s="55"/>
      <c r="E5505" s="91"/>
    </row>
    <row r="5506" spans="1:5">
      <c r="A5506" s="91"/>
      <c r="B5506" s="55"/>
      <c r="C5506" s="91"/>
      <c r="D5506" s="91"/>
      <c r="E5506" s="91"/>
    </row>
    <row r="5507" spans="1:5">
      <c r="A5507" s="91"/>
      <c r="B5507" s="55"/>
      <c r="C5507" s="55"/>
      <c r="D5507" s="55"/>
      <c r="E5507" s="91"/>
    </row>
    <row r="5508" spans="1:5">
      <c r="A5508" s="91"/>
      <c r="B5508" s="55"/>
      <c r="C5508" s="91"/>
      <c r="D5508" s="91"/>
      <c r="E5508" s="91"/>
    </row>
    <row r="5509" spans="1:5">
      <c r="A5509" s="91"/>
      <c r="B5509" s="55"/>
      <c r="C5509" s="55"/>
      <c r="D5509" s="55"/>
      <c r="E5509" s="91"/>
    </row>
    <row r="5510" spans="1:5">
      <c r="A5510" s="91"/>
      <c r="B5510" s="55"/>
      <c r="C5510" s="91"/>
      <c r="D5510" s="91"/>
      <c r="E5510" s="91"/>
    </row>
    <row r="5511" spans="1:5">
      <c r="A5511" s="91"/>
      <c r="B5511" s="55"/>
      <c r="C5511" s="55"/>
      <c r="D5511" s="55"/>
      <c r="E5511" s="91"/>
    </row>
    <row r="5512" spans="1:5">
      <c r="A5512" s="91"/>
      <c r="B5512" s="55"/>
      <c r="C5512" s="91"/>
      <c r="D5512" s="91"/>
      <c r="E5512" s="91"/>
    </row>
    <row r="5513" spans="1:5">
      <c r="A5513" s="91"/>
      <c r="B5513" s="55"/>
      <c r="C5513" s="55"/>
      <c r="D5513" s="55"/>
      <c r="E5513" s="91"/>
    </row>
    <row r="5514" spans="1:5">
      <c r="A5514" s="91"/>
      <c r="B5514" s="55"/>
      <c r="C5514" s="91"/>
      <c r="D5514" s="91"/>
      <c r="E5514" s="91"/>
    </row>
    <row r="5515" spans="1:5">
      <c r="A5515" s="91"/>
      <c r="B5515" s="55"/>
      <c r="C5515" s="55"/>
      <c r="D5515" s="55"/>
      <c r="E5515" s="91"/>
    </row>
    <row r="5516" spans="1:5">
      <c r="A5516" s="91"/>
      <c r="B5516" s="55"/>
      <c r="C5516" s="91"/>
      <c r="D5516" s="91"/>
      <c r="E5516" s="91"/>
    </row>
    <row r="5517" spans="1:5">
      <c r="A5517" s="91"/>
      <c r="B5517" s="55"/>
      <c r="C5517" s="55"/>
      <c r="D5517" s="55"/>
      <c r="E5517" s="91"/>
    </row>
    <row r="5518" spans="1:5">
      <c r="A5518" s="91"/>
      <c r="B5518" s="55"/>
      <c r="C5518" s="91"/>
      <c r="D5518" s="91"/>
      <c r="E5518" s="91"/>
    </row>
    <row r="5519" spans="1:5">
      <c r="A5519" s="91"/>
      <c r="B5519" s="55"/>
      <c r="C5519" s="55"/>
      <c r="D5519" s="55"/>
      <c r="E5519" s="91"/>
    </row>
    <row r="5520" spans="1:5">
      <c r="A5520" s="91"/>
      <c r="B5520" s="55"/>
      <c r="C5520" s="91"/>
      <c r="D5520" s="91"/>
      <c r="E5520" s="91"/>
    </row>
    <row r="5521" spans="1:5">
      <c r="A5521" s="91"/>
      <c r="B5521" s="55"/>
      <c r="C5521" s="55"/>
      <c r="D5521" s="55"/>
      <c r="E5521" s="91"/>
    </row>
    <row r="5522" spans="1:5">
      <c r="A5522" s="91"/>
      <c r="B5522" s="55"/>
      <c r="C5522" s="91"/>
      <c r="D5522" s="91"/>
      <c r="E5522" s="91"/>
    </row>
    <row r="5523" spans="1:5">
      <c r="A5523" s="91"/>
      <c r="B5523" s="55"/>
      <c r="C5523" s="55"/>
      <c r="D5523" s="55"/>
      <c r="E5523" s="91"/>
    </row>
    <row r="5524" spans="1:5">
      <c r="A5524" s="91"/>
      <c r="B5524" s="55"/>
      <c r="C5524" s="91"/>
      <c r="D5524" s="91"/>
      <c r="E5524" s="91"/>
    </row>
    <row r="5525" spans="1:5">
      <c r="A5525" s="91"/>
      <c r="B5525" s="55"/>
      <c r="C5525" s="55"/>
      <c r="D5525" s="55"/>
      <c r="E5525" s="91"/>
    </row>
    <row r="5526" spans="1:5">
      <c r="A5526" s="91"/>
      <c r="B5526" s="55"/>
      <c r="C5526" s="91"/>
      <c r="D5526" s="91"/>
      <c r="E5526" s="91"/>
    </row>
    <row r="5527" spans="1:5">
      <c r="A5527" s="91"/>
      <c r="B5527" s="55"/>
      <c r="C5527" s="55"/>
      <c r="D5527" s="55"/>
      <c r="E5527" s="91"/>
    </row>
    <row r="5528" spans="1:5">
      <c r="A5528" s="91"/>
      <c r="B5528" s="55"/>
      <c r="C5528" s="91"/>
      <c r="D5528" s="91"/>
      <c r="E5528" s="91"/>
    </row>
    <row r="5529" spans="1:5">
      <c r="A5529" s="91"/>
      <c r="B5529" s="55"/>
      <c r="C5529" s="55"/>
      <c r="D5529" s="55"/>
      <c r="E5529" s="91"/>
    </row>
    <row r="5530" spans="1:5">
      <c r="A5530" s="91"/>
      <c r="B5530" s="55"/>
      <c r="C5530" s="91"/>
      <c r="D5530" s="91"/>
      <c r="E5530" s="91"/>
    </row>
    <row r="5531" spans="1:5">
      <c r="A5531" s="91"/>
      <c r="B5531" s="55"/>
      <c r="C5531" s="55"/>
      <c r="D5531" s="55"/>
      <c r="E5531" s="91"/>
    </row>
    <row r="5532" spans="1:5">
      <c r="A5532" s="91"/>
      <c r="B5532" s="55"/>
      <c r="C5532" s="91"/>
      <c r="D5532" s="91"/>
      <c r="E5532" s="91"/>
    </row>
    <row r="5533" spans="1:5">
      <c r="A5533" s="91"/>
      <c r="B5533" s="55"/>
      <c r="C5533" s="55"/>
      <c r="D5533" s="55"/>
      <c r="E5533" s="91"/>
    </row>
    <row r="5534" spans="1:5">
      <c r="A5534" s="91"/>
      <c r="B5534" s="55"/>
      <c r="C5534" s="91"/>
      <c r="D5534" s="91"/>
      <c r="E5534" s="91"/>
    </row>
    <row r="5535" spans="1:5">
      <c r="A5535" s="91"/>
      <c r="B5535" s="55"/>
      <c r="C5535" s="55"/>
      <c r="D5535" s="55"/>
      <c r="E5535" s="91"/>
    </row>
    <row r="5536" spans="1:5">
      <c r="A5536" s="91"/>
      <c r="B5536" s="55"/>
      <c r="C5536" s="91"/>
      <c r="D5536" s="91"/>
      <c r="E5536" s="91"/>
    </row>
    <row r="5537" spans="1:5">
      <c r="A5537" s="91"/>
      <c r="B5537" s="55"/>
      <c r="C5537" s="55"/>
      <c r="D5537" s="55"/>
      <c r="E5537" s="91"/>
    </row>
    <row r="5538" spans="1:5">
      <c r="A5538" s="91"/>
      <c r="B5538" s="55"/>
      <c r="C5538" s="91"/>
      <c r="D5538" s="91"/>
      <c r="E5538" s="91"/>
    </row>
    <row r="5539" spans="1:5">
      <c r="A5539" s="91"/>
      <c r="B5539" s="55"/>
      <c r="C5539" s="55"/>
      <c r="D5539" s="55"/>
      <c r="E5539" s="91"/>
    </row>
    <row r="5540" spans="1:5">
      <c r="A5540" s="91"/>
      <c r="B5540" s="55"/>
      <c r="C5540" s="91"/>
      <c r="D5540" s="91"/>
      <c r="E5540" s="91"/>
    </row>
    <row r="5541" spans="1:5">
      <c r="A5541" s="91"/>
      <c r="B5541" s="55"/>
      <c r="C5541" s="55"/>
      <c r="D5541" s="55"/>
      <c r="E5541" s="91"/>
    </row>
    <row r="5542" spans="1:5">
      <c r="A5542" s="91"/>
      <c r="B5542" s="55"/>
      <c r="C5542" s="91"/>
      <c r="D5542" s="91"/>
      <c r="E5542" s="91"/>
    </row>
    <row r="5543" spans="1:5">
      <c r="A5543" s="91"/>
      <c r="B5543" s="55"/>
      <c r="C5543" s="55"/>
      <c r="D5543" s="55"/>
      <c r="E5543" s="91"/>
    </row>
    <row r="5544" spans="1:5">
      <c r="A5544" s="91"/>
      <c r="B5544" s="55"/>
      <c r="C5544" s="91"/>
      <c r="D5544" s="91"/>
      <c r="E5544" s="91"/>
    </row>
    <row r="5545" spans="1:5">
      <c r="A5545" s="91"/>
      <c r="B5545" s="55"/>
      <c r="C5545" s="55"/>
      <c r="D5545" s="55"/>
      <c r="E5545" s="91"/>
    </row>
    <row r="5546" spans="1:5">
      <c r="A5546" s="91"/>
      <c r="B5546" s="55"/>
      <c r="C5546" s="91"/>
      <c r="D5546" s="91"/>
      <c r="E5546" s="91"/>
    </row>
    <row r="5547" spans="1:5">
      <c r="A5547" s="91"/>
      <c r="B5547" s="55"/>
      <c r="C5547" s="55"/>
      <c r="D5547" s="55"/>
      <c r="E5547" s="91"/>
    </row>
    <row r="5548" spans="1:5">
      <c r="A5548" s="91"/>
      <c r="B5548" s="55"/>
      <c r="C5548" s="91"/>
      <c r="D5548" s="91"/>
      <c r="E5548" s="91"/>
    </row>
    <row r="5549" spans="1:5">
      <c r="A5549" s="91"/>
      <c r="B5549" s="55"/>
      <c r="C5549" s="55"/>
      <c r="D5549" s="55"/>
      <c r="E5549" s="91"/>
    </row>
    <row r="5550" spans="1:5">
      <c r="A5550" s="91"/>
      <c r="B5550" s="55"/>
      <c r="C5550" s="91"/>
      <c r="D5550" s="91"/>
      <c r="E5550" s="91"/>
    </row>
    <row r="5551" spans="1:5">
      <c r="A5551" s="91"/>
      <c r="B5551" s="55"/>
      <c r="C5551" s="55"/>
      <c r="D5551" s="55"/>
      <c r="E5551" s="91"/>
    </row>
    <row r="5552" spans="1:5">
      <c r="A5552" s="91"/>
      <c r="B5552" s="55"/>
      <c r="C5552" s="91"/>
      <c r="D5552" s="91"/>
      <c r="E5552" s="91"/>
    </row>
    <row r="5553" spans="1:5">
      <c r="A5553" s="91"/>
      <c r="B5553" s="55"/>
      <c r="C5553" s="55"/>
      <c r="D5553" s="55"/>
      <c r="E5553" s="91"/>
    </row>
    <row r="5554" spans="1:5">
      <c r="A5554" s="91"/>
      <c r="B5554" s="55"/>
      <c r="C5554" s="91"/>
      <c r="D5554" s="91"/>
      <c r="E5554" s="91"/>
    </row>
    <row r="5555" spans="1:5">
      <c r="A5555" s="91"/>
      <c r="B5555" s="55"/>
      <c r="C5555" s="55"/>
      <c r="D5555" s="55"/>
      <c r="E5555" s="91"/>
    </row>
    <row r="5556" spans="1:5">
      <c r="A5556" s="91"/>
      <c r="B5556" s="55"/>
      <c r="C5556" s="91"/>
      <c r="D5556" s="91"/>
      <c r="E5556" s="91"/>
    </row>
    <row r="5557" spans="1:5">
      <c r="A5557" s="91"/>
      <c r="B5557" s="55"/>
      <c r="C5557" s="55"/>
      <c r="D5557" s="55"/>
      <c r="E5557" s="91"/>
    </row>
    <row r="5558" spans="1:5">
      <c r="A5558" s="91"/>
      <c r="B5558" s="55"/>
      <c r="C5558" s="91"/>
      <c r="D5558" s="91"/>
      <c r="E5558" s="91"/>
    </row>
    <row r="5559" spans="1:5">
      <c r="A5559" s="91"/>
      <c r="B5559" s="55"/>
      <c r="C5559" s="55"/>
      <c r="D5559" s="55"/>
      <c r="E5559" s="91"/>
    </row>
    <row r="5560" spans="1:5">
      <c r="A5560" s="91"/>
      <c r="B5560" s="55"/>
      <c r="C5560" s="91"/>
      <c r="D5560" s="91"/>
      <c r="E5560" s="91"/>
    </row>
    <row r="5561" spans="1:5">
      <c r="A5561" s="91"/>
      <c r="B5561" s="55"/>
      <c r="C5561" s="55"/>
      <c r="D5561" s="55"/>
      <c r="E5561" s="91"/>
    </row>
    <row r="5562" spans="1:5">
      <c r="A5562" s="91"/>
      <c r="B5562" s="55"/>
      <c r="C5562" s="91"/>
      <c r="D5562" s="91"/>
      <c r="E5562" s="91"/>
    </row>
    <row r="5563" spans="1:5">
      <c r="A5563" s="91"/>
      <c r="B5563" s="55"/>
      <c r="C5563" s="55"/>
      <c r="D5563" s="55"/>
      <c r="E5563" s="91"/>
    </row>
    <row r="5564" spans="1:5">
      <c r="A5564" s="91"/>
      <c r="B5564" s="55"/>
      <c r="C5564" s="91"/>
      <c r="D5564" s="91"/>
      <c r="E5564" s="91"/>
    </row>
    <row r="5565" spans="1:5">
      <c r="A5565" s="91"/>
      <c r="B5565" s="55"/>
      <c r="C5565" s="55"/>
      <c r="D5565" s="55"/>
      <c r="E5565" s="91"/>
    </row>
    <row r="5566" spans="1:5">
      <c r="A5566" s="91"/>
      <c r="B5566" s="55"/>
      <c r="C5566" s="91"/>
      <c r="D5566" s="91"/>
      <c r="E5566" s="91"/>
    </row>
    <row r="5567" spans="1:5">
      <c r="A5567" s="91"/>
      <c r="B5567" s="55"/>
      <c r="C5567" s="55"/>
      <c r="D5567" s="55"/>
      <c r="E5567" s="91"/>
    </row>
    <row r="5568" spans="1:5">
      <c r="A5568" s="91"/>
      <c r="B5568" s="55"/>
      <c r="C5568" s="91"/>
      <c r="D5568" s="91"/>
      <c r="E5568" s="91"/>
    </row>
    <row r="5569" spans="1:5">
      <c r="A5569" s="91"/>
      <c r="B5569" s="55"/>
      <c r="C5569" s="55"/>
      <c r="D5569" s="55"/>
      <c r="E5569" s="91"/>
    </row>
    <row r="5570" spans="1:5">
      <c r="A5570" s="91"/>
      <c r="B5570" s="55"/>
      <c r="C5570" s="91"/>
      <c r="D5570" s="91"/>
      <c r="E5570" s="91"/>
    </row>
    <row r="5571" spans="1:5">
      <c r="A5571" s="91"/>
      <c r="B5571" s="55"/>
      <c r="C5571" s="55"/>
      <c r="D5571" s="55"/>
      <c r="E5571" s="91"/>
    </row>
    <row r="5572" spans="1:5">
      <c r="A5572" s="91"/>
      <c r="B5572" s="55"/>
      <c r="C5572" s="91"/>
      <c r="D5572" s="91"/>
      <c r="E5572" s="91"/>
    </row>
    <row r="5573" spans="1:5">
      <c r="A5573" s="91"/>
      <c r="B5573" s="55"/>
      <c r="C5573" s="55"/>
      <c r="D5573" s="55"/>
      <c r="E5573" s="91"/>
    </row>
    <row r="5574" spans="1:5">
      <c r="A5574" s="91"/>
      <c r="B5574" s="55"/>
      <c r="C5574" s="91"/>
      <c r="D5574" s="91"/>
      <c r="E5574" s="91"/>
    </row>
    <row r="5575" spans="1:5">
      <c r="A5575" s="91"/>
      <c r="B5575" s="55"/>
      <c r="C5575" s="55"/>
      <c r="D5575" s="55"/>
      <c r="E5575" s="91"/>
    </row>
    <row r="5576" spans="1:5">
      <c r="A5576" s="91"/>
      <c r="B5576" s="55"/>
      <c r="C5576" s="91"/>
      <c r="D5576" s="91"/>
      <c r="E5576" s="91"/>
    </row>
    <row r="5577" spans="1:5">
      <c r="A5577" s="91"/>
      <c r="B5577" s="55"/>
      <c r="C5577" s="55"/>
      <c r="D5577" s="55"/>
      <c r="E5577" s="91"/>
    </row>
    <row r="5578" spans="1:5">
      <c r="A5578" s="91"/>
      <c r="B5578" s="55"/>
      <c r="C5578" s="91"/>
      <c r="D5578" s="91"/>
      <c r="E5578" s="91"/>
    </row>
    <row r="5579" spans="1:5">
      <c r="A5579" s="91"/>
      <c r="B5579" s="55"/>
      <c r="C5579" s="55"/>
      <c r="D5579" s="55"/>
      <c r="E5579" s="91"/>
    </row>
    <row r="5580" spans="1:5">
      <c r="A5580" s="91"/>
      <c r="B5580" s="55"/>
      <c r="C5580" s="91"/>
      <c r="D5580" s="91"/>
      <c r="E5580" s="91"/>
    </row>
    <row r="5581" spans="1:5">
      <c r="A5581" s="91"/>
      <c r="B5581" s="55"/>
      <c r="C5581" s="55"/>
      <c r="D5581" s="55"/>
      <c r="E5581" s="91"/>
    </row>
    <row r="5582" spans="1:5">
      <c r="A5582" s="91"/>
      <c r="B5582" s="55"/>
      <c r="C5582" s="91"/>
      <c r="D5582" s="91"/>
      <c r="E5582" s="91"/>
    </row>
    <row r="5583" spans="1:5">
      <c r="A5583" s="91"/>
      <c r="B5583" s="55"/>
      <c r="C5583" s="55"/>
      <c r="D5583" s="55"/>
      <c r="E5583" s="91"/>
    </row>
    <row r="5584" spans="1:5">
      <c r="A5584" s="91"/>
      <c r="B5584" s="55"/>
      <c r="C5584" s="91"/>
      <c r="D5584" s="91"/>
      <c r="E5584" s="91"/>
    </row>
    <row r="5585" spans="1:5">
      <c r="A5585" s="91"/>
      <c r="B5585" s="55"/>
      <c r="C5585" s="55"/>
      <c r="D5585" s="55"/>
      <c r="E5585" s="91"/>
    </row>
    <row r="5586" spans="1:5">
      <c r="A5586" s="91"/>
      <c r="B5586" s="55"/>
      <c r="C5586" s="91"/>
      <c r="D5586" s="91"/>
      <c r="E5586" s="91"/>
    </row>
    <row r="5587" spans="1:5">
      <c r="A5587" s="91"/>
      <c r="B5587" s="55"/>
      <c r="C5587" s="55"/>
      <c r="D5587" s="55"/>
      <c r="E5587" s="91"/>
    </row>
    <row r="5588" spans="1:5">
      <c r="A5588" s="91"/>
      <c r="B5588" s="55"/>
      <c r="C5588" s="91"/>
      <c r="D5588" s="91"/>
      <c r="E5588" s="91"/>
    </row>
    <row r="5589" spans="1:5">
      <c r="A5589" s="91"/>
      <c r="B5589" s="55"/>
      <c r="C5589" s="55"/>
      <c r="D5589" s="55"/>
      <c r="E5589" s="91"/>
    </row>
    <row r="5590" spans="1:5">
      <c r="A5590" s="91"/>
      <c r="B5590" s="55"/>
      <c r="C5590" s="91"/>
      <c r="D5590" s="91"/>
      <c r="E5590" s="91"/>
    </row>
    <row r="5591" spans="1:5">
      <c r="A5591" s="91"/>
      <c r="B5591" s="55"/>
      <c r="C5591" s="55"/>
      <c r="D5591" s="55"/>
      <c r="E5591" s="91"/>
    </row>
    <row r="5592" spans="1:5">
      <c r="A5592" s="91"/>
      <c r="B5592" s="55"/>
      <c r="C5592" s="91"/>
      <c r="D5592" s="91"/>
      <c r="E5592" s="91"/>
    </row>
    <row r="5593" spans="1:5">
      <c r="A5593" s="91"/>
      <c r="B5593" s="55"/>
      <c r="C5593" s="55"/>
      <c r="D5593" s="55"/>
      <c r="E5593" s="91"/>
    </row>
    <row r="5594" spans="1:5">
      <c r="A5594" s="91"/>
      <c r="B5594" s="55"/>
      <c r="C5594" s="91"/>
      <c r="D5594" s="91"/>
      <c r="E5594" s="91"/>
    </row>
    <row r="5595" spans="1:5">
      <c r="A5595" s="91"/>
      <c r="B5595" s="55"/>
      <c r="C5595" s="55"/>
      <c r="D5595" s="55"/>
      <c r="E5595" s="91"/>
    </row>
    <row r="5596" spans="1:5">
      <c r="A5596" s="91"/>
      <c r="B5596" s="55"/>
      <c r="C5596" s="91"/>
      <c r="D5596" s="91"/>
      <c r="E5596" s="91"/>
    </row>
    <row r="5597" spans="1:5">
      <c r="A5597" s="91"/>
      <c r="B5597" s="55"/>
      <c r="C5597" s="55"/>
      <c r="D5597" s="55"/>
      <c r="E5597" s="91"/>
    </row>
    <row r="5598" spans="1:5">
      <c r="A5598" s="91"/>
      <c r="B5598" s="55"/>
      <c r="C5598" s="91"/>
      <c r="D5598" s="91"/>
      <c r="E5598" s="91"/>
    </row>
    <row r="5599" spans="1:5">
      <c r="A5599" s="91"/>
      <c r="B5599" s="55"/>
      <c r="C5599" s="55"/>
      <c r="D5599" s="55"/>
      <c r="E5599" s="91"/>
    </row>
    <row r="5600" spans="1:5">
      <c r="A5600" s="91"/>
      <c r="B5600" s="55"/>
      <c r="C5600" s="91"/>
      <c r="D5600" s="91"/>
      <c r="E5600" s="91"/>
    </row>
    <row r="5601" spans="1:5">
      <c r="A5601" s="91"/>
      <c r="B5601" s="55"/>
      <c r="C5601" s="55"/>
      <c r="D5601" s="55"/>
      <c r="E5601" s="91"/>
    </row>
    <row r="5602" spans="1:5">
      <c r="A5602" s="91"/>
      <c r="B5602" s="55"/>
      <c r="C5602" s="91"/>
      <c r="D5602" s="91"/>
      <c r="E5602" s="91"/>
    </row>
    <row r="5603" spans="1:5">
      <c r="A5603" s="91"/>
      <c r="B5603" s="55"/>
      <c r="C5603" s="55"/>
      <c r="D5603" s="55"/>
      <c r="E5603" s="91"/>
    </row>
    <row r="5604" spans="1:5">
      <c r="A5604" s="91"/>
      <c r="B5604" s="55"/>
      <c r="C5604" s="91"/>
      <c r="D5604" s="91"/>
      <c r="E5604" s="91"/>
    </row>
    <row r="5605" spans="1:5">
      <c r="A5605" s="91"/>
      <c r="B5605" s="55"/>
      <c r="C5605" s="55"/>
      <c r="D5605" s="55"/>
      <c r="E5605" s="91"/>
    </row>
    <row r="5606" spans="1:5">
      <c r="A5606" s="91"/>
      <c r="B5606" s="55"/>
      <c r="C5606" s="91"/>
      <c r="D5606" s="91"/>
      <c r="E5606" s="91"/>
    </row>
    <row r="5607" spans="1:5">
      <c r="A5607" s="91"/>
      <c r="B5607" s="55"/>
      <c r="C5607" s="55"/>
      <c r="D5607" s="55"/>
      <c r="E5607" s="91"/>
    </row>
    <row r="5608" spans="1:5">
      <c r="A5608" s="91"/>
      <c r="B5608" s="55"/>
      <c r="C5608" s="91"/>
      <c r="D5608" s="91"/>
      <c r="E5608" s="91"/>
    </row>
    <row r="5609" spans="1:5">
      <c r="A5609" s="91"/>
      <c r="B5609" s="55"/>
      <c r="C5609" s="55"/>
      <c r="D5609" s="55"/>
      <c r="E5609" s="91"/>
    </row>
    <row r="5610" spans="1:5">
      <c r="A5610" s="91"/>
      <c r="B5610" s="55"/>
      <c r="C5610" s="91"/>
      <c r="D5610" s="91"/>
      <c r="E5610" s="91"/>
    </row>
    <row r="5611" spans="1:5">
      <c r="A5611" s="91"/>
      <c r="B5611" s="55"/>
      <c r="C5611" s="55"/>
      <c r="D5611" s="55"/>
      <c r="E5611" s="91"/>
    </row>
    <row r="5612" spans="1:5">
      <c r="A5612" s="91"/>
      <c r="B5612" s="55"/>
      <c r="C5612" s="91"/>
      <c r="D5612" s="91"/>
      <c r="E5612" s="91"/>
    </row>
    <row r="5613" spans="1:5">
      <c r="A5613" s="91"/>
      <c r="B5613" s="55"/>
      <c r="C5613" s="55"/>
      <c r="D5613" s="55"/>
      <c r="E5613" s="91"/>
    </row>
    <row r="5614" spans="1:5">
      <c r="A5614" s="91"/>
      <c r="B5614" s="55"/>
      <c r="C5614" s="91"/>
      <c r="D5614" s="91"/>
      <c r="E5614" s="91"/>
    </row>
    <row r="5615" spans="1:5">
      <c r="A5615" s="91"/>
      <c r="B5615" s="55"/>
      <c r="C5615" s="55"/>
      <c r="D5615" s="55"/>
      <c r="E5615" s="91"/>
    </row>
    <row r="5616" spans="1:5">
      <c r="A5616" s="91"/>
      <c r="B5616" s="55"/>
      <c r="C5616" s="91"/>
      <c r="D5616" s="91"/>
      <c r="E5616" s="91"/>
    </row>
    <row r="5617" spans="1:5">
      <c r="A5617" s="91"/>
      <c r="B5617" s="55"/>
      <c r="C5617" s="55"/>
      <c r="D5617" s="55"/>
      <c r="E5617" s="91"/>
    </row>
    <row r="5618" spans="1:5">
      <c r="A5618" s="91"/>
      <c r="B5618" s="55"/>
      <c r="C5618" s="91"/>
      <c r="D5618" s="91"/>
      <c r="E5618" s="91"/>
    </row>
    <row r="5619" spans="1:5">
      <c r="A5619" s="91"/>
      <c r="B5619" s="55"/>
      <c r="C5619" s="55"/>
      <c r="D5619" s="55"/>
      <c r="E5619" s="91"/>
    </row>
    <row r="5620" spans="1:5">
      <c r="A5620" s="91"/>
      <c r="B5620" s="55"/>
      <c r="C5620" s="91"/>
      <c r="D5620" s="91"/>
      <c r="E5620" s="91"/>
    </row>
    <row r="5621" spans="1:5">
      <c r="A5621" s="91"/>
      <c r="B5621" s="55"/>
      <c r="C5621" s="55"/>
      <c r="D5621" s="55"/>
      <c r="E5621" s="91"/>
    </row>
    <row r="5622" spans="1:5">
      <c r="A5622" s="91"/>
      <c r="B5622" s="55"/>
      <c r="C5622" s="91"/>
      <c r="D5622" s="91"/>
      <c r="E5622" s="91"/>
    </row>
    <row r="5623" spans="1:5">
      <c r="A5623" s="91"/>
      <c r="B5623" s="55"/>
      <c r="C5623" s="55"/>
      <c r="D5623" s="55"/>
      <c r="E5623" s="91"/>
    </row>
    <row r="5624" spans="1:5">
      <c r="A5624" s="91"/>
      <c r="B5624" s="55"/>
      <c r="C5624" s="91"/>
      <c r="D5624" s="91"/>
      <c r="E5624" s="91"/>
    </row>
    <row r="5625" spans="1:5">
      <c r="A5625" s="91"/>
      <c r="B5625" s="55"/>
      <c r="C5625" s="55"/>
      <c r="D5625" s="55"/>
      <c r="E5625" s="91"/>
    </row>
    <row r="5626" spans="1:5">
      <c r="A5626" s="91"/>
      <c r="B5626" s="55"/>
      <c r="C5626" s="91"/>
      <c r="D5626" s="91"/>
      <c r="E5626" s="91"/>
    </row>
    <row r="5627" spans="1:5">
      <c r="A5627" s="91"/>
      <c r="B5627" s="55"/>
      <c r="C5627" s="55"/>
      <c r="D5627" s="55"/>
      <c r="E5627" s="91"/>
    </row>
    <row r="5628" spans="1:5">
      <c r="A5628" s="91"/>
      <c r="B5628" s="55"/>
      <c r="C5628" s="91"/>
      <c r="D5628" s="91"/>
      <c r="E5628" s="91"/>
    </row>
    <row r="5629" spans="1:5">
      <c r="A5629" s="91"/>
      <c r="B5629" s="55"/>
      <c r="C5629" s="55"/>
      <c r="D5629" s="55"/>
      <c r="E5629" s="91"/>
    </row>
    <row r="5630" spans="1:5">
      <c r="A5630" s="91"/>
      <c r="B5630" s="55"/>
      <c r="C5630" s="91"/>
      <c r="D5630" s="91"/>
      <c r="E5630" s="91"/>
    </row>
    <row r="5631" spans="1:5">
      <c r="A5631" s="91"/>
      <c r="B5631" s="55"/>
      <c r="C5631" s="55"/>
      <c r="D5631" s="55"/>
      <c r="E5631" s="91"/>
    </row>
    <row r="5632" spans="1:5">
      <c r="A5632" s="91"/>
      <c r="B5632" s="55"/>
      <c r="C5632" s="91"/>
      <c r="D5632" s="91"/>
      <c r="E5632" s="91"/>
    </row>
    <row r="5633" spans="1:5">
      <c r="A5633" s="91"/>
      <c r="B5633" s="55"/>
      <c r="C5633" s="55"/>
      <c r="D5633" s="55"/>
      <c r="E5633" s="91"/>
    </row>
    <row r="5634" spans="1:5">
      <c r="A5634" s="91"/>
      <c r="B5634" s="55"/>
      <c r="C5634" s="91"/>
      <c r="D5634" s="91"/>
      <c r="E5634" s="91"/>
    </row>
    <row r="5635" spans="1:5">
      <c r="A5635" s="91"/>
      <c r="B5635" s="55"/>
      <c r="C5635" s="55"/>
      <c r="D5635" s="55"/>
      <c r="E5635" s="91"/>
    </row>
    <row r="5636" spans="1:5">
      <c r="A5636" s="91"/>
      <c r="B5636" s="55"/>
      <c r="C5636" s="91"/>
      <c r="D5636" s="91"/>
      <c r="E5636" s="91"/>
    </row>
    <row r="5637" spans="1:5">
      <c r="A5637" s="91"/>
      <c r="B5637" s="55"/>
      <c r="C5637" s="55"/>
      <c r="D5637" s="55"/>
      <c r="E5637" s="91"/>
    </row>
    <row r="5638" spans="1:5">
      <c r="A5638" s="91"/>
      <c r="B5638" s="55"/>
      <c r="C5638" s="91"/>
      <c r="D5638" s="91"/>
      <c r="E5638" s="91"/>
    </row>
    <row r="5639" spans="1:5">
      <c r="A5639" s="91"/>
      <c r="B5639" s="55"/>
      <c r="C5639" s="55"/>
      <c r="D5639" s="55"/>
      <c r="E5639" s="91"/>
    </row>
    <row r="5640" spans="1:5">
      <c r="A5640" s="91"/>
      <c r="B5640" s="55"/>
      <c r="C5640" s="91"/>
      <c r="D5640" s="91"/>
      <c r="E5640" s="91"/>
    </row>
    <row r="5641" spans="1:5">
      <c r="A5641" s="91"/>
      <c r="B5641" s="55"/>
      <c r="C5641" s="55"/>
      <c r="D5641" s="55"/>
      <c r="E5641" s="91"/>
    </row>
    <row r="5642" spans="1:5">
      <c r="A5642" s="91"/>
      <c r="B5642" s="55"/>
      <c r="C5642" s="91"/>
      <c r="D5642" s="91"/>
      <c r="E5642" s="91"/>
    </row>
    <row r="5643" spans="1:5">
      <c r="A5643" s="91"/>
      <c r="B5643" s="55"/>
      <c r="C5643" s="55"/>
      <c r="D5643" s="55"/>
      <c r="E5643" s="91"/>
    </row>
    <row r="5644" spans="1:5">
      <c r="A5644" s="91"/>
      <c r="B5644" s="55"/>
      <c r="C5644" s="91"/>
      <c r="D5644" s="91"/>
      <c r="E5644" s="91"/>
    </row>
    <row r="5645" spans="1:5">
      <c r="A5645" s="91"/>
      <c r="B5645" s="55"/>
      <c r="C5645" s="55"/>
      <c r="D5645" s="55"/>
      <c r="E5645" s="91"/>
    </row>
    <row r="5646" spans="1:5">
      <c r="A5646" s="91"/>
      <c r="B5646" s="55"/>
      <c r="C5646" s="91"/>
      <c r="D5646" s="91"/>
      <c r="E5646" s="91"/>
    </row>
    <row r="5647" spans="1:5">
      <c r="A5647" s="91"/>
      <c r="B5647" s="55"/>
      <c r="C5647" s="55"/>
      <c r="D5647" s="55"/>
      <c r="E5647" s="91"/>
    </row>
    <row r="5648" spans="1:5">
      <c r="A5648" s="91"/>
      <c r="B5648" s="55"/>
      <c r="C5648" s="91"/>
      <c r="D5648" s="91"/>
      <c r="E5648" s="91"/>
    </row>
    <row r="5649" spans="1:5">
      <c r="A5649" s="91"/>
      <c r="B5649" s="55"/>
      <c r="C5649" s="55"/>
      <c r="D5649" s="55"/>
      <c r="E5649" s="91"/>
    </row>
    <row r="5650" spans="1:5">
      <c r="A5650" s="91"/>
      <c r="B5650" s="55"/>
      <c r="C5650" s="91"/>
      <c r="D5650" s="91"/>
      <c r="E5650" s="91"/>
    </row>
    <row r="5651" spans="1:5">
      <c r="A5651" s="91"/>
      <c r="B5651" s="55"/>
      <c r="C5651" s="55"/>
      <c r="D5651" s="55"/>
      <c r="E5651" s="91"/>
    </row>
    <row r="5652" spans="1:5">
      <c r="A5652" s="91"/>
      <c r="B5652" s="55"/>
      <c r="C5652" s="91"/>
      <c r="D5652" s="91"/>
      <c r="E5652" s="91"/>
    </row>
    <row r="5653" spans="1:5">
      <c r="A5653" s="91"/>
      <c r="B5653" s="55"/>
      <c r="C5653" s="55"/>
      <c r="D5653" s="55"/>
      <c r="E5653" s="91"/>
    </row>
    <row r="5654" spans="1:5">
      <c r="A5654" s="91"/>
      <c r="B5654" s="55"/>
      <c r="C5654" s="91"/>
      <c r="D5654" s="91"/>
      <c r="E5654" s="91"/>
    </row>
    <row r="5655" spans="1:5">
      <c r="A5655" s="91"/>
      <c r="B5655" s="55"/>
      <c r="C5655" s="55"/>
      <c r="D5655" s="55"/>
      <c r="E5655" s="91"/>
    </row>
    <row r="5656" spans="1:5">
      <c r="A5656" s="91"/>
      <c r="B5656" s="55"/>
      <c r="C5656" s="91"/>
      <c r="D5656" s="91"/>
      <c r="E5656" s="91"/>
    </row>
    <row r="5657" spans="1:5">
      <c r="A5657" s="91"/>
      <c r="B5657" s="55"/>
      <c r="C5657" s="55"/>
      <c r="D5657" s="55"/>
      <c r="E5657" s="91"/>
    </row>
    <row r="5658" spans="1:5">
      <c r="A5658" s="91"/>
      <c r="B5658" s="55"/>
      <c r="C5658" s="91"/>
      <c r="D5658" s="91"/>
      <c r="E5658" s="91"/>
    </row>
    <row r="5659" spans="1:5">
      <c r="A5659" s="91"/>
      <c r="B5659" s="55"/>
      <c r="C5659" s="55"/>
      <c r="D5659" s="55"/>
      <c r="E5659" s="91"/>
    </row>
    <row r="5660" spans="1:5">
      <c r="A5660" s="91"/>
      <c r="B5660" s="55"/>
      <c r="C5660" s="91"/>
      <c r="D5660" s="91"/>
      <c r="E5660" s="91"/>
    </row>
    <row r="5661" spans="1:5">
      <c r="A5661" s="91"/>
      <c r="B5661" s="55"/>
      <c r="C5661" s="55"/>
      <c r="D5661" s="55"/>
      <c r="E5661" s="91"/>
    </row>
    <row r="5662" spans="1:5">
      <c r="A5662" s="91"/>
      <c r="B5662" s="55"/>
      <c r="C5662" s="91"/>
      <c r="D5662" s="91"/>
      <c r="E5662" s="91"/>
    </row>
    <row r="5663" spans="1:5">
      <c r="A5663" s="91"/>
      <c r="B5663" s="55"/>
      <c r="C5663" s="55"/>
      <c r="D5663" s="55"/>
      <c r="E5663" s="91"/>
    </row>
    <row r="5664" spans="1:5">
      <c r="A5664" s="91"/>
      <c r="B5664" s="55"/>
      <c r="C5664" s="91"/>
      <c r="D5664" s="91"/>
      <c r="E5664" s="91"/>
    </row>
    <row r="5665" spans="1:5">
      <c r="A5665" s="91"/>
      <c r="B5665" s="55"/>
      <c r="C5665" s="55"/>
      <c r="D5665" s="55"/>
      <c r="E5665" s="91"/>
    </row>
    <row r="5666" spans="1:5">
      <c r="A5666" s="91"/>
      <c r="B5666" s="55"/>
      <c r="C5666" s="91"/>
      <c r="D5666" s="91"/>
      <c r="E5666" s="91"/>
    </row>
    <row r="5667" spans="1:5">
      <c r="A5667" s="91"/>
      <c r="B5667" s="55"/>
      <c r="C5667" s="55"/>
      <c r="D5667" s="55"/>
      <c r="E5667" s="91"/>
    </row>
    <row r="5668" spans="1:5">
      <c r="A5668" s="91"/>
      <c r="B5668" s="55"/>
      <c r="C5668" s="91"/>
      <c r="D5668" s="91"/>
      <c r="E5668" s="91"/>
    </row>
    <row r="5669" spans="1:5">
      <c r="A5669" s="91"/>
      <c r="B5669" s="55"/>
      <c r="C5669" s="55"/>
      <c r="D5669" s="55"/>
      <c r="E5669" s="91"/>
    </row>
    <row r="5670" spans="1:5">
      <c r="A5670" s="91"/>
      <c r="B5670" s="55"/>
      <c r="C5670" s="91"/>
      <c r="D5670" s="91"/>
      <c r="E5670" s="91"/>
    </row>
    <row r="5671" spans="1:5">
      <c r="A5671" s="91"/>
      <c r="B5671" s="55"/>
      <c r="C5671" s="55"/>
      <c r="D5671" s="55"/>
      <c r="E5671" s="91"/>
    </row>
    <row r="5672" spans="1:5">
      <c r="A5672" s="91"/>
      <c r="B5672" s="55"/>
      <c r="C5672" s="91"/>
      <c r="D5672" s="91"/>
      <c r="E5672" s="91"/>
    </row>
    <row r="5673" spans="1:5">
      <c r="A5673" s="91"/>
      <c r="B5673" s="55"/>
      <c r="C5673" s="55"/>
      <c r="D5673" s="55"/>
      <c r="E5673" s="91"/>
    </row>
    <row r="5674" spans="1:5">
      <c r="A5674" s="91"/>
      <c r="B5674" s="55"/>
      <c r="C5674" s="91"/>
      <c r="D5674" s="91"/>
      <c r="E5674" s="91"/>
    </row>
    <row r="5675" spans="1:5">
      <c r="A5675" s="91"/>
      <c r="B5675" s="55"/>
      <c r="C5675" s="55"/>
      <c r="D5675" s="55"/>
      <c r="E5675" s="91"/>
    </row>
    <row r="5676" spans="1:5">
      <c r="A5676" s="91"/>
      <c r="B5676" s="55"/>
      <c r="C5676" s="91"/>
      <c r="D5676" s="91"/>
      <c r="E5676" s="91"/>
    </row>
    <row r="5677" spans="1:5">
      <c r="A5677" s="91"/>
      <c r="B5677" s="55"/>
      <c r="C5677" s="55"/>
      <c r="D5677" s="55"/>
      <c r="E5677" s="91"/>
    </row>
    <row r="5678" spans="1:5">
      <c r="A5678" s="91"/>
      <c r="B5678" s="55"/>
      <c r="C5678" s="91"/>
      <c r="D5678" s="91"/>
      <c r="E5678" s="91"/>
    </row>
    <row r="5679" spans="1:5">
      <c r="A5679" s="91"/>
      <c r="B5679" s="55"/>
      <c r="C5679" s="55"/>
      <c r="D5679" s="55"/>
      <c r="E5679" s="91"/>
    </row>
    <row r="5680" spans="1:5">
      <c r="A5680" s="91"/>
      <c r="B5680" s="55"/>
      <c r="C5680" s="91"/>
      <c r="D5680" s="91"/>
      <c r="E5680" s="91"/>
    </row>
    <row r="5681" spans="1:5">
      <c r="A5681" s="91"/>
      <c r="B5681" s="55"/>
      <c r="C5681" s="55"/>
      <c r="D5681" s="55"/>
      <c r="E5681" s="91"/>
    </row>
    <row r="5682" spans="1:5">
      <c r="A5682" s="91"/>
      <c r="B5682" s="55"/>
      <c r="C5682" s="91"/>
      <c r="D5682" s="91"/>
      <c r="E5682" s="91"/>
    </row>
    <row r="5683" spans="1:5">
      <c r="A5683" s="91"/>
      <c r="B5683" s="55"/>
      <c r="C5683" s="55"/>
      <c r="D5683" s="55"/>
      <c r="E5683" s="91"/>
    </row>
    <row r="5684" spans="1:5">
      <c r="A5684" s="91"/>
      <c r="B5684" s="55"/>
      <c r="C5684" s="91"/>
      <c r="D5684" s="91"/>
      <c r="E5684" s="91"/>
    </row>
    <row r="5685" spans="1:5">
      <c r="A5685" s="91"/>
      <c r="B5685" s="55"/>
      <c r="C5685" s="55"/>
      <c r="D5685" s="55"/>
      <c r="E5685" s="91"/>
    </row>
    <row r="5686" spans="1:5">
      <c r="A5686" s="91"/>
      <c r="B5686" s="55"/>
      <c r="C5686" s="91"/>
      <c r="D5686" s="91"/>
      <c r="E5686" s="91"/>
    </row>
    <row r="5687" spans="1:5">
      <c r="A5687" s="91"/>
      <c r="B5687" s="55"/>
      <c r="C5687" s="55"/>
      <c r="D5687" s="55"/>
      <c r="E5687" s="91"/>
    </row>
    <row r="5688" spans="1:5">
      <c r="A5688" s="91"/>
      <c r="B5688" s="55"/>
      <c r="C5688" s="91"/>
      <c r="D5688" s="91"/>
      <c r="E5688" s="91"/>
    </row>
    <row r="5689" spans="1:5">
      <c r="A5689" s="91"/>
      <c r="B5689" s="55"/>
      <c r="C5689" s="55"/>
      <c r="D5689" s="55"/>
      <c r="E5689" s="91"/>
    </row>
    <row r="5690" spans="1:5">
      <c r="A5690" s="91"/>
      <c r="B5690" s="55"/>
      <c r="C5690" s="91"/>
      <c r="D5690" s="91"/>
      <c r="E5690" s="91"/>
    </row>
    <row r="5691" spans="1:5">
      <c r="A5691" s="91"/>
      <c r="B5691" s="55"/>
      <c r="C5691" s="55"/>
      <c r="D5691" s="55"/>
      <c r="E5691" s="91"/>
    </row>
    <row r="5692" spans="1:5">
      <c r="A5692" s="91"/>
      <c r="B5692" s="55"/>
      <c r="C5692" s="91"/>
      <c r="D5692" s="91"/>
      <c r="E5692" s="91"/>
    </row>
    <row r="5693" spans="1:5">
      <c r="A5693" s="91"/>
      <c r="B5693" s="55"/>
      <c r="C5693" s="55"/>
      <c r="D5693" s="55"/>
      <c r="E5693" s="91"/>
    </row>
    <row r="5694" spans="1:5">
      <c r="A5694" s="91"/>
      <c r="B5694" s="55"/>
      <c r="C5694" s="91"/>
      <c r="D5694" s="91"/>
      <c r="E5694" s="91"/>
    </row>
    <row r="5695" spans="1:5">
      <c r="A5695" s="91"/>
      <c r="B5695" s="55"/>
      <c r="C5695" s="55"/>
      <c r="D5695" s="55"/>
      <c r="E5695" s="91"/>
    </row>
    <row r="5696" spans="1:5">
      <c r="A5696" s="91"/>
      <c r="B5696" s="55"/>
      <c r="C5696" s="91"/>
      <c r="D5696" s="91"/>
      <c r="E5696" s="91"/>
    </row>
    <row r="5697" spans="1:5">
      <c r="A5697" s="91"/>
      <c r="B5697" s="55"/>
      <c r="C5697" s="55"/>
      <c r="D5697" s="55"/>
      <c r="E5697" s="91"/>
    </row>
    <row r="5698" spans="1:5">
      <c r="A5698" s="91"/>
      <c r="B5698" s="55"/>
      <c r="C5698" s="91"/>
      <c r="D5698" s="91"/>
      <c r="E5698" s="91"/>
    </row>
    <row r="5699" spans="1:5">
      <c r="A5699" s="91"/>
      <c r="B5699" s="55"/>
      <c r="C5699" s="55"/>
      <c r="D5699" s="55"/>
      <c r="E5699" s="91"/>
    </row>
    <row r="5700" spans="1:5">
      <c r="A5700" s="91"/>
      <c r="B5700" s="55"/>
      <c r="C5700" s="91"/>
      <c r="D5700" s="91"/>
      <c r="E5700" s="91"/>
    </row>
    <row r="5701" spans="1:5">
      <c r="A5701" s="91"/>
      <c r="B5701" s="55"/>
      <c r="C5701" s="55"/>
      <c r="D5701" s="55"/>
      <c r="E5701" s="91"/>
    </row>
    <row r="5702" spans="1:5">
      <c r="A5702" s="91"/>
      <c r="B5702" s="55"/>
      <c r="C5702" s="91"/>
      <c r="D5702" s="91"/>
      <c r="E5702" s="91"/>
    </row>
    <row r="5703" spans="1:5">
      <c r="A5703" s="91"/>
      <c r="B5703" s="55"/>
      <c r="C5703" s="55"/>
      <c r="D5703" s="55"/>
      <c r="E5703" s="91"/>
    </row>
    <row r="5704" spans="1:5">
      <c r="A5704" s="91"/>
      <c r="B5704" s="55"/>
      <c r="C5704" s="91"/>
      <c r="D5704" s="91"/>
      <c r="E5704" s="91"/>
    </row>
    <row r="5705" spans="1:5">
      <c r="A5705" s="91"/>
      <c r="B5705" s="55"/>
      <c r="C5705" s="55"/>
      <c r="D5705" s="55"/>
      <c r="E5705" s="91"/>
    </row>
    <row r="5706" spans="1:5">
      <c r="A5706" s="91"/>
      <c r="B5706" s="55"/>
      <c r="C5706" s="91"/>
      <c r="D5706" s="91"/>
      <c r="E5706" s="91"/>
    </row>
    <row r="5707" spans="1:5">
      <c r="A5707" s="91"/>
      <c r="B5707" s="55"/>
      <c r="C5707" s="55"/>
      <c r="D5707" s="55"/>
      <c r="E5707" s="91"/>
    </row>
    <row r="5708" spans="1:5">
      <c r="A5708" s="91"/>
      <c r="B5708" s="55"/>
      <c r="C5708" s="91"/>
      <c r="D5708" s="91"/>
      <c r="E5708" s="91"/>
    </row>
    <row r="5709" spans="1:5">
      <c r="A5709" s="91"/>
      <c r="B5709" s="55"/>
      <c r="C5709" s="55"/>
      <c r="D5709" s="55"/>
      <c r="E5709" s="91"/>
    </row>
    <row r="5710" spans="1:5">
      <c r="A5710" s="91"/>
      <c r="B5710" s="55"/>
      <c r="C5710" s="91"/>
      <c r="D5710" s="91"/>
      <c r="E5710" s="91"/>
    </row>
    <row r="5711" spans="1:5">
      <c r="A5711" s="91"/>
      <c r="B5711" s="55"/>
      <c r="C5711" s="55"/>
      <c r="D5711" s="55"/>
      <c r="E5711" s="91"/>
    </row>
    <row r="5712" spans="1:5">
      <c r="A5712" s="91"/>
      <c r="B5712" s="55"/>
      <c r="C5712" s="91"/>
      <c r="D5712" s="91"/>
      <c r="E5712" s="91"/>
    </row>
    <row r="5713" spans="1:5">
      <c r="A5713" s="91"/>
      <c r="B5713" s="55"/>
      <c r="C5713" s="55"/>
      <c r="D5713" s="55"/>
      <c r="E5713" s="91"/>
    </row>
    <row r="5714" spans="1:5">
      <c r="A5714" s="91"/>
      <c r="B5714" s="55"/>
      <c r="C5714" s="91"/>
      <c r="D5714" s="91"/>
      <c r="E5714" s="91"/>
    </row>
    <row r="5715" spans="1:5">
      <c r="A5715" s="91"/>
      <c r="B5715" s="55"/>
      <c r="C5715" s="55"/>
      <c r="D5715" s="55"/>
      <c r="E5715" s="91"/>
    </row>
    <row r="5716" spans="1:5">
      <c r="A5716" s="91"/>
      <c r="B5716" s="55"/>
      <c r="C5716" s="91"/>
      <c r="D5716" s="91"/>
      <c r="E5716" s="91"/>
    </row>
    <row r="5717" spans="1:5">
      <c r="A5717" s="91"/>
      <c r="B5717" s="55"/>
      <c r="C5717" s="55"/>
      <c r="D5717" s="55"/>
      <c r="E5717" s="91"/>
    </row>
    <row r="5718" spans="1:5">
      <c r="A5718" s="91"/>
      <c r="B5718" s="55"/>
      <c r="C5718" s="91"/>
      <c r="D5718" s="91"/>
      <c r="E5718" s="91"/>
    </row>
    <row r="5719" spans="1:5">
      <c r="A5719" s="91"/>
      <c r="B5719" s="55"/>
      <c r="C5719" s="55"/>
      <c r="D5719" s="55"/>
      <c r="E5719" s="91"/>
    </row>
    <row r="5720" spans="1:5">
      <c r="A5720" s="91"/>
      <c r="B5720" s="55"/>
      <c r="C5720" s="91"/>
      <c r="D5720" s="91"/>
      <c r="E5720" s="91"/>
    </row>
    <row r="5721" spans="1:5">
      <c r="A5721" s="91"/>
      <c r="B5721" s="55"/>
      <c r="C5721" s="55"/>
      <c r="D5721" s="55"/>
      <c r="E5721" s="91"/>
    </row>
    <row r="5722" spans="1:5">
      <c r="A5722" s="91"/>
      <c r="B5722" s="55"/>
      <c r="C5722" s="91"/>
      <c r="D5722" s="91"/>
      <c r="E5722" s="91"/>
    </row>
    <row r="5723" spans="1:5">
      <c r="A5723" s="91"/>
      <c r="B5723" s="55"/>
      <c r="C5723" s="55"/>
      <c r="D5723" s="55"/>
      <c r="E5723" s="91"/>
    </row>
    <row r="5724" spans="1:5">
      <c r="A5724" s="91"/>
      <c r="B5724" s="55"/>
      <c r="C5724" s="91"/>
      <c r="D5724" s="91"/>
      <c r="E5724" s="91"/>
    </row>
    <row r="5725" spans="1:5">
      <c r="A5725" s="91"/>
      <c r="B5725" s="55"/>
      <c r="C5725" s="55"/>
      <c r="D5725" s="55"/>
      <c r="E5725" s="91"/>
    </row>
    <row r="5726" spans="1:5">
      <c r="A5726" s="91"/>
      <c r="B5726" s="55"/>
      <c r="C5726" s="91"/>
      <c r="D5726" s="91"/>
      <c r="E5726" s="91"/>
    </row>
    <row r="5727" spans="1:5">
      <c r="A5727" s="91"/>
      <c r="B5727" s="55"/>
      <c r="C5727" s="55"/>
      <c r="D5727" s="55"/>
      <c r="E5727" s="91"/>
    </row>
    <row r="5728" spans="1:5">
      <c r="A5728" s="91"/>
      <c r="B5728" s="55"/>
      <c r="C5728" s="91"/>
      <c r="D5728" s="91"/>
      <c r="E5728" s="91"/>
    </row>
    <row r="5729" spans="1:5">
      <c r="A5729" s="91"/>
      <c r="B5729" s="55"/>
      <c r="C5729" s="55"/>
      <c r="D5729" s="55"/>
      <c r="E5729" s="91"/>
    </row>
    <row r="5730" spans="1:5">
      <c r="A5730" s="91"/>
      <c r="B5730" s="55"/>
      <c r="C5730" s="91"/>
      <c r="D5730" s="91"/>
      <c r="E5730" s="91"/>
    </row>
    <row r="5731" spans="1:5">
      <c r="A5731" s="91"/>
      <c r="B5731" s="55"/>
      <c r="C5731" s="55"/>
      <c r="D5731" s="55"/>
      <c r="E5731" s="91"/>
    </row>
    <row r="5732" spans="1:5">
      <c r="A5732" s="91"/>
      <c r="B5732" s="55"/>
      <c r="C5732" s="91"/>
      <c r="D5732" s="91"/>
      <c r="E5732" s="91"/>
    </row>
    <row r="5733" spans="1:5">
      <c r="A5733" s="91"/>
      <c r="B5733" s="55"/>
      <c r="C5733" s="55"/>
      <c r="D5733" s="55"/>
      <c r="E5733" s="91"/>
    </row>
    <row r="5734" spans="1:5">
      <c r="A5734" s="91"/>
      <c r="B5734" s="55"/>
      <c r="C5734" s="91"/>
      <c r="D5734" s="91"/>
      <c r="E5734" s="91"/>
    </row>
    <row r="5735" spans="1:5">
      <c r="A5735" s="91"/>
      <c r="B5735" s="55"/>
      <c r="C5735" s="55"/>
      <c r="D5735" s="55"/>
      <c r="E5735" s="91"/>
    </row>
    <row r="5736" spans="1:5">
      <c r="A5736" s="91"/>
      <c r="B5736" s="55"/>
      <c r="C5736" s="91"/>
      <c r="D5736" s="91"/>
      <c r="E5736" s="91"/>
    </row>
    <row r="5737" spans="1:5">
      <c r="A5737" s="91"/>
      <c r="B5737" s="55"/>
      <c r="C5737" s="55"/>
      <c r="D5737" s="55"/>
      <c r="E5737" s="91"/>
    </row>
    <row r="5738" spans="1:5">
      <c r="A5738" s="91"/>
      <c r="B5738" s="55"/>
      <c r="C5738" s="91"/>
      <c r="D5738" s="91"/>
      <c r="E5738" s="91"/>
    </row>
    <row r="5739" spans="1:5">
      <c r="A5739" s="91"/>
      <c r="B5739" s="55"/>
      <c r="C5739" s="55"/>
      <c r="D5739" s="55"/>
      <c r="E5739" s="91"/>
    </row>
    <row r="5740" spans="1:5">
      <c r="A5740" s="91"/>
      <c r="B5740" s="55"/>
      <c r="C5740" s="91"/>
      <c r="D5740" s="91"/>
      <c r="E5740" s="91"/>
    </row>
    <row r="5741" spans="1:5">
      <c r="A5741" s="91"/>
      <c r="B5741" s="55"/>
      <c r="C5741" s="55"/>
      <c r="D5741" s="55"/>
      <c r="E5741" s="91"/>
    </row>
    <row r="5742" spans="1:5">
      <c r="A5742" s="91"/>
      <c r="B5742" s="55"/>
      <c r="C5742" s="91"/>
      <c r="D5742" s="91"/>
      <c r="E5742" s="91"/>
    </row>
    <row r="5743" spans="1:5">
      <c r="A5743" s="91"/>
      <c r="B5743" s="55"/>
      <c r="C5743" s="55"/>
      <c r="D5743" s="55"/>
      <c r="E5743" s="91"/>
    </row>
    <row r="5744" spans="1:5">
      <c r="A5744" s="91"/>
      <c r="B5744" s="55"/>
      <c r="C5744" s="91"/>
      <c r="D5744" s="91"/>
      <c r="E5744" s="91"/>
    </row>
    <row r="5745" spans="1:5">
      <c r="A5745" s="91"/>
      <c r="B5745" s="55"/>
      <c r="C5745" s="55"/>
      <c r="D5745" s="55"/>
      <c r="E5745" s="91"/>
    </row>
    <row r="5746" spans="1:5">
      <c r="A5746" s="91"/>
      <c r="B5746" s="55"/>
      <c r="C5746" s="91"/>
      <c r="D5746" s="91"/>
      <c r="E5746" s="91"/>
    </row>
    <row r="5747" spans="1:5">
      <c r="A5747" s="91"/>
      <c r="B5747" s="55"/>
      <c r="C5747" s="55"/>
      <c r="D5747" s="55"/>
      <c r="E5747" s="91"/>
    </row>
    <row r="5748" spans="1:5">
      <c r="A5748" s="91"/>
      <c r="B5748" s="55"/>
      <c r="C5748" s="91"/>
      <c r="D5748" s="91"/>
      <c r="E5748" s="91"/>
    </row>
    <row r="5749" spans="1:5">
      <c r="A5749" s="91"/>
      <c r="B5749" s="55"/>
      <c r="C5749" s="55"/>
      <c r="D5749" s="55"/>
      <c r="E5749" s="91"/>
    </row>
    <row r="5750" spans="1:5">
      <c r="A5750" s="91"/>
      <c r="B5750" s="55"/>
      <c r="C5750" s="91"/>
      <c r="D5750" s="91"/>
      <c r="E5750" s="91"/>
    </row>
    <row r="5751" spans="1:5">
      <c r="A5751" s="91"/>
      <c r="B5751" s="55"/>
      <c r="C5751" s="55"/>
      <c r="D5751" s="55"/>
      <c r="E5751" s="91"/>
    </row>
    <row r="5752" spans="1:5">
      <c r="A5752" s="91"/>
      <c r="B5752" s="55"/>
      <c r="C5752" s="91"/>
      <c r="D5752" s="91"/>
      <c r="E5752" s="91"/>
    </row>
    <row r="5753" spans="1:5">
      <c r="A5753" s="91"/>
      <c r="B5753" s="55"/>
      <c r="C5753" s="55"/>
      <c r="D5753" s="55"/>
      <c r="E5753" s="91"/>
    </row>
    <row r="5754" spans="1:5">
      <c r="A5754" s="91"/>
      <c r="B5754" s="55"/>
      <c r="C5754" s="91"/>
      <c r="D5754" s="91"/>
      <c r="E5754" s="91"/>
    </row>
    <row r="5755" spans="1:5">
      <c r="A5755" s="91"/>
      <c r="B5755" s="55"/>
      <c r="C5755" s="55"/>
      <c r="D5755" s="55"/>
      <c r="E5755" s="91"/>
    </row>
    <row r="5756" spans="1:5">
      <c r="A5756" s="91"/>
      <c r="B5756" s="55"/>
      <c r="C5756" s="91"/>
      <c r="D5756" s="91"/>
      <c r="E5756" s="91"/>
    </row>
    <row r="5757" spans="1:5">
      <c r="A5757" s="91"/>
      <c r="B5757" s="55"/>
      <c r="C5757" s="55"/>
      <c r="D5757" s="55"/>
      <c r="E5757" s="91"/>
    </row>
    <row r="5758" spans="1:5">
      <c r="A5758" s="91"/>
      <c r="B5758" s="55"/>
      <c r="C5758" s="91"/>
      <c r="D5758" s="91"/>
      <c r="E5758" s="91"/>
    </row>
    <row r="5759" spans="1:5">
      <c r="A5759" s="91"/>
      <c r="B5759" s="55"/>
      <c r="C5759" s="55"/>
      <c r="D5759" s="55"/>
      <c r="E5759" s="91"/>
    </row>
    <row r="5760" spans="1:5">
      <c r="A5760" s="91"/>
      <c r="B5760" s="55"/>
      <c r="C5760" s="91"/>
      <c r="D5760" s="91"/>
      <c r="E5760" s="91"/>
    </row>
    <row r="5761" spans="1:5">
      <c r="A5761" s="91"/>
      <c r="B5761" s="55"/>
      <c r="C5761" s="55"/>
      <c r="D5761" s="55"/>
      <c r="E5761" s="91"/>
    </row>
    <row r="5762" spans="1:5">
      <c r="A5762" s="91"/>
      <c r="B5762" s="55"/>
      <c r="C5762" s="91"/>
      <c r="D5762" s="91"/>
      <c r="E5762" s="91"/>
    </row>
    <row r="5763" spans="1:5">
      <c r="A5763" s="91"/>
      <c r="B5763" s="55"/>
      <c r="C5763" s="55"/>
      <c r="D5763" s="55"/>
      <c r="E5763" s="91"/>
    </row>
    <row r="5764" spans="1:5">
      <c r="A5764" s="91"/>
      <c r="B5764" s="55"/>
      <c r="C5764" s="91"/>
      <c r="D5764" s="91"/>
      <c r="E5764" s="91"/>
    </row>
    <row r="5765" spans="1:5">
      <c r="A5765" s="91"/>
      <c r="B5765" s="55"/>
      <c r="C5765" s="55"/>
      <c r="D5765" s="55"/>
      <c r="E5765" s="91"/>
    </row>
    <row r="5766" spans="1:5">
      <c r="A5766" s="91"/>
      <c r="B5766" s="55"/>
      <c r="C5766" s="91"/>
      <c r="D5766" s="91"/>
      <c r="E5766" s="91"/>
    </row>
    <row r="5767" spans="1:5">
      <c r="A5767" s="91"/>
      <c r="B5767" s="55"/>
      <c r="C5767" s="55"/>
      <c r="D5767" s="55"/>
      <c r="E5767" s="91"/>
    </row>
    <row r="5768" spans="1:5">
      <c r="A5768" s="91"/>
      <c r="B5768" s="55"/>
      <c r="C5768" s="91"/>
      <c r="D5768" s="91"/>
      <c r="E5768" s="91"/>
    </row>
    <row r="5769" spans="1:5">
      <c r="A5769" s="91"/>
      <c r="B5769" s="55"/>
      <c r="C5769" s="55"/>
      <c r="D5769" s="55"/>
      <c r="E5769" s="91"/>
    </row>
    <row r="5770" spans="1:5">
      <c r="A5770" s="91"/>
      <c r="B5770" s="55"/>
      <c r="C5770" s="91"/>
      <c r="D5770" s="91"/>
      <c r="E5770" s="91"/>
    </row>
    <row r="5771" spans="1:5">
      <c r="A5771" s="91"/>
      <c r="B5771" s="55"/>
      <c r="C5771" s="55"/>
      <c r="D5771" s="55"/>
      <c r="E5771" s="91"/>
    </row>
    <row r="5772" spans="1:5">
      <c r="A5772" s="91"/>
      <c r="B5772" s="55"/>
      <c r="C5772" s="91"/>
      <c r="D5772" s="91"/>
      <c r="E5772" s="91"/>
    </row>
    <row r="5773" spans="1:5">
      <c r="A5773" s="91"/>
      <c r="B5773" s="55"/>
      <c r="C5773" s="55"/>
      <c r="D5773" s="55"/>
      <c r="E5773" s="91"/>
    </row>
    <row r="5774" spans="1:5">
      <c r="A5774" s="91"/>
      <c r="B5774" s="55"/>
      <c r="C5774" s="91"/>
      <c r="D5774" s="91"/>
      <c r="E5774" s="91"/>
    </row>
    <row r="5775" spans="1:5">
      <c r="A5775" s="91"/>
      <c r="B5775" s="55"/>
      <c r="C5775" s="55"/>
      <c r="D5775" s="55"/>
      <c r="E5775" s="91"/>
    </row>
    <row r="5776" spans="1:5">
      <c r="A5776" s="91"/>
      <c r="B5776" s="55"/>
      <c r="C5776" s="91"/>
      <c r="D5776" s="91"/>
      <c r="E5776" s="91"/>
    </row>
    <row r="5777" spans="1:5">
      <c r="A5777" s="91"/>
      <c r="B5777" s="55"/>
      <c r="C5777" s="55"/>
      <c r="D5777" s="55"/>
      <c r="E5777" s="91"/>
    </row>
    <row r="5778" spans="1:5">
      <c r="A5778" s="91"/>
      <c r="B5778" s="55"/>
      <c r="C5778" s="91"/>
      <c r="D5778" s="91"/>
      <c r="E5778" s="91"/>
    </row>
    <row r="5779" spans="1:5">
      <c r="A5779" s="91"/>
      <c r="B5779" s="55"/>
      <c r="C5779" s="55"/>
      <c r="D5779" s="55"/>
      <c r="E5779" s="91"/>
    </row>
    <row r="5780" spans="1:5">
      <c r="A5780" s="91"/>
      <c r="B5780" s="55"/>
      <c r="C5780" s="91"/>
      <c r="D5780" s="91"/>
      <c r="E5780" s="91"/>
    </row>
    <row r="5781" spans="1:5">
      <c r="A5781" s="91"/>
      <c r="B5781" s="55"/>
      <c r="C5781" s="55"/>
      <c r="D5781" s="55"/>
      <c r="E5781" s="91"/>
    </row>
    <row r="5782" spans="1:5">
      <c r="A5782" s="91"/>
      <c r="B5782" s="55"/>
      <c r="C5782" s="91"/>
      <c r="D5782" s="91"/>
      <c r="E5782" s="91"/>
    </row>
    <row r="5783" spans="1:5">
      <c r="A5783" s="91"/>
      <c r="B5783" s="55"/>
      <c r="C5783" s="55"/>
      <c r="D5783" s="55"/>
      <c r="E5783" s="91"/>
    </row>
    <row r="5784" spans="1:5">
      <c r="A5784" s="91"/>
      <c r="B5784" s="55"/>
      <c r="C5784" s="91"/>
      <c r="D5784" s="91"/>
      <c r="E5784" s="91"/>
    </row>
    <row r="5785" spans="1:5">
      <c r="A5785" s="91"/>
      <c r="B5785" s="55"/>
      <c r="C5785" s="55"/>
      <c r="D5785" s="55"/>
      <c r="E5785" s="91"/>
    </row>
  </sheetData>
  <autoFilter ref="A14:K5187" xr:uid="{00000000-0009-0000-0000-000002000000}"/>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Flowchart</vt:lpstr>
      <vt:lpstr>RGAS-1</vt:lpstr>
      <vt:lpstr>RGAS-2</vt:lpstr>
      <vt:lpstr>QR code</vt:lpstr>
      <vt:lpstr>Dashboard</vt:lpstr>
      <vt:lpstr>Export for KC-DS</vt:lpstr>
      <vt:lpstr>Export for LL</vt:lpstr>
      <vt:lpstr>Export to verify claim</vt:lpstr>
      <vt:lpstr>D_CD_New</vt:lpstr>
      <vt:lpstr>L_CD</vt:lpstr>
      <vt:lpstr>S_CD</vt:lpstr>
      <vt:lpstr>R-Principle</vt:lpstr>
      <vt:lpstr>5M1E analysis</vt:lpstr>
      <vt:lpstr>Name</vt:lpstr>
      <vt:lpstr>Sample of import file</vt:lpstr>
      <vt:lpstr>Model</vt:lpstr>
      <vt:lpstr>'Export for KC-DS'!Print_Area</vt:lpstr>
      <vt:lpstr>Model!Print_Area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Tipakorn  Sayarak</dc:creator>
  <cp:lastModifiedBy>Tipakorn  Sayarak</cp:lastModifiedBy>
  <dcterms:created xsi:type="dcterms:W3CDTF">2023-11-30T09:25:06Z</dcterms:created>
  <dcterms:modified xsi:type="dcterms:W3CDTF">2024-01-08T07:44:20Z</dcterms:modified>
</cp:coreProperties>
</file>