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@Develop\RGAS\doc\"/>
    </mc:Choice>
  </mc:AlternateContent>
  <xr:revisionPtr revIDLastSave="0" documentId="8_{BD164DBC-99A8-4A97-9108-948A246B475D}" xr6:coauthVersionLast="36" xr6:coauthVersionMax="36" xr10:uidLastSave="{00000000-0000-0000-0000-000000000000}"/>
  <bookViews>
    <workbookView xWindow="0" yWindow="0" windowWidth="21600" windowHeight="9675" xr2:uid="{EFDF5E19-AC60-436F-9324-57A8984BCE1E}"/>
  </bookViews>
  <sheets>
    <sheet name="Sample of import fil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__DAT1">#REF!</definedName>
    <definedName name="___DAT10">#REF!</definedName>
    <definedName name="___DAT11">#REF!</definedName>
    <definedName name="___DAT12">#REF!</definedName>
    <definedName name="___DAT13">#REF!</definedName>
    <definedName name="___DAT14">#REF!</definedName>
    <definedName name="___DAT15">#REF!</definedName>
    <definedName name="___DAT16">#REF!</definedName>
    <definedName name="___DAT17">#REF!</definedName>
    <definedName name="___DAT18">#REF!</definedName>
    <definedName name="___DAT19">#REF!</definedName>
    <definedName name="___DAT2">#REF!</definedName>
    <definedName name="___DAT20">#REF!</definedName>
    <definedName name="___DAT21">#REF!</definedName>
    <definedName name="___DAT22">#REF!</definedName>
    <definedName name="___DAT23">#REF!</definedName>
    <definedName name="___DAT24">#REF!</definedName>
    <definedName name="___DAT25">#REF!</definedName>
    <definedName name="___DAT26">#REF!</definedName>
    <definedName name="___DAT27">#REF!</definedName>
    <definedName name="___DAT28">#REF!</definedName>
    <definedName name="___DAT3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ACT10">#REF!</definedName>
    <definedName name="__ACT6">#REF!</definedName>
    <definedName name="__com0804">#REF!</definedName>
    <definedName name="__DAT1">#REF!</definedName>
    <definedName name="__DAT10">#REF!</definedName>
    <definedName name="__DAT100">#REF!</definedName>
    <definedName name="__DAT101">#REF!</definedName>
    <definedName name="__DAT102">#REF!</definedName>
    <definedName name="__DAT103">#REF!</definedName>
    <definedName name="__DAT104">#REF!</definedName>
    <definedName name="__DAT105">#REF!</definedName>
    <definedName name="__DAT106">#REF!</definedName>
    <definedName name="__DAT107">#REF!</definedName>
    <definedName name="__DAT108">#REF!</definedName>
    <definedName name="__DAT109">#REF!</definedName>
    <definedName name="__DAT11">#REF!</definedName>
    <definedName name="__DAT110">#REF!</definedName>
    <definedName name="__DAT111">#REF!</definedName>
    <definedName name="__DAT112">#REF!</definedName>
    <definedName name="__DAT113">#REF!</definedName>
    <definedName name="__DAT114">#REF!</definedName>
    <definedName name="__DAT115">#REF!</definedName>
    <definedName name="__DAT116">#REF!</definedName>
    <definedName name="__DAT117">#REF!</definedName>
    <definedName name="__DAT118">#REF!</definedName>
    <definedName name="__DAT119">#REF!</definedName>
    <definedName name="__DAT12">#REF!</definedName>
    <definedName name="__DAT120">#REF!</definedName>
    <definedName name="__DAT121">#REF!</definedName>
    <definedName name="__DAT122">#REF!</definedName>
    <definedName name="__DAT123">#REF!</definedName>
    <definedName name="__DAT124">#REF!</definedName>
    <definedName name="__DAT125">#REF!</definedName>
    <definedName name="__DAT126">#REF!</definedName>
    <definedName name="__DAT127">#REF!</definedName>
    <definedName name="__DAT128">#REF!</definedName>
    <definedName name="__DAT129">#REF!</definedName>
    <definedName name="__DAT13">#REF!</definedName>
    <definedName name="__DAT130">#REF!</definedName>
    <definedName name="__DAT131">#REF!</definedName>
    <definedName name="__DAT132">#REF!</definedName>
    <definedName name="__DAT133">#REF!</definedName>
    <definedName name="__DAT134">#REF!</definedName>
    <definedName name="__DAT135">#REF!</definedName>
    <definedName name="__DAT136">#REF!</definedName>
    <definedName name="__DAT137">#REF!</definedName>
    <definedName name="__DAT138">#REF!</definedName>
    <definedName name="__DAT139">#REF!</definedName>
    <definedName name="__DAT14">#REF!</definedName>
    <definedName name="__DAT140">#REF!</definedName>
    <definedName name="__DAT141">#REF!</definedName>
    <definedName name="__DAT142">#REF!</definedName>
    <definedName name="__DAT143">#REF!</definedName>
    <definedName name="__DAT144">#REF!</definedName>
    <definedName name="__DAT145">#REF!</definedName>
    <definedName name="__DAT146">#REF!</definedName>
    <definedName name="__DAT147">#REF!</definedName>
    <definedName name="__DAT148">#REF!</definedName>
    <definedName name="__DAT149">#REF!</definedName>
    <definedName name="__DAT15">#REF!</definedName>
    <definedName name="__DAT150">#REF!</definedName>
    <definedName name="__DAT151">#REF!</definedName>
    <definedName name="__DAT152">#REF!</definedName>
    <definedName name="__DAT153">#REF!</definedName>
    <definedName name="__DAT154">#REF!</definedName>
    <definedName name="__DAT155">#REF!</definedName>
    <definedName name="__DAT156">#REF!</definedName>
    <definedName name="__DAT157">#REF!</definedName>
    <definedName name="__DAT158">#REF!</definedName>
    <definedName name="__DAT159">#REF!</definedName>
    <definedName name="__DAT16">#REF!</definedName>
    <definedName name="__DAT160">#REF!</definedName>
    <definedName name="__DAT161">#REF!</definedName>
    <definedName name="__DAT162">#REF!</definedName>
    <definedName name="__DAT163">#REF!</definedName>
    <definedName name="__DAT164">#REF!</definedName>
    <definedName name="__DAT165">#REF!</definedName>
    <definedName name="__DAT166">#REF!</definedName>
    <definedName name="__DAT167">#REF!</definedName>
    <definedName name="__DAT168">#REF!</definedName>
    <definedName name="__DAT169">#REF!</definedName>
    <definedName name="__DAT17">#REF!</definedName>
    <definedName name="__DAT170">#REF!</definedName>
    <definedName name="__DAT171">#REF!</definedName>
    <definedName name="__DAT172">#REF!</definedName>
    <definedName name="__DAT173">#REF!</definedName>
    <definedName name="__DAT174">#REF!</definedName>
    <definedName name="__DAT175">#REF!</definedName>
    <definedName name="__DAT176">#REF!</definedName>
    <definedName name="__DAT177">#REF!</definedName>
    <definedName name="__DAT178">#REF!</definedName>
    <definedName name="__DAT179">#REF!</definedName>
    <definedName name="__DAT18">#REF!</definedName>
    <definedName name="__DAT180">#REF!</definedName>
    <definedName name="__DAT181">#REF!</definedName>
    <definedName name="__DAT182">#REF!</definedName>
    <definedName name="__DAT183">#REF!</definedName>
    <definedName name="__DAT184">#REF!</definedName>
    <definedName name="__DAT185">#REF!</definedName>
    <definedName name="__DAT186">#REF!</definedName>
    <definedName name="__DAT187">#REF!</definedName>
    <definedName name="__DAT188">#REF!</definedName>
    <definedName name="__DAT189">#REF!</definedName>
    <definedName name="__DAT19">#REF!</definedName>
    <definedName name="__DAT190">#REF!</definedName>
    <definedName name="__DAT191">#REF!</definedName>
    <definedName name="__DAT192">#REF!</definedName>
    <definedName name="__DAT193">#REF!</definedName>
    <definedName name="__DAT194">#REF!</definedName>
    <definedName name="__DAT195">#REF!</definedName>
    <definedName name="__DAT196">#REF!</definedName>
    <definedName name="__DAT197">#REF!</definedName>
    <definedName name="__DAT198">#REF!</definedName>
    <definedName name="__DAT199">#REF!</definedName>
    <definedName name="__DAT2">#REF!</definedName>
    <definedName name="__DAT20">#REF!</definedName>
    <definedName name="__DAT200">#REF!</definedName>
    <definedName name="__DAT201">#REF!</definedName>
    <definedName name="__DAT202">#REF!</definedName>
    <definedName name="__DAT203">#REF!</definedName>
    <definedName name="__DAT204">#REF!</definedName>
    <definedName name="__DAT205">#REF!</definedName>
    <definedName name="__DAT206">#REF!</definedName>
    <definedName name="__DAT207">#REF!</definedName>
    <definedName name="__DAT208">#REF!</definedName>
    <definedName name="__DAT209">#REF!</definedName>
    <definedName name="__DAT21">#REF!</definedName>
    <definedName name="__DAT210">#REF!</definedName>
    <definedName name="__DAT211">#REF!</definedName>
    <definedName name="__DAT212">#REF!</definedName>
    <definedName name="__DAT213">#REF!</definedName>
    <definedName name="__DAT214">#REF!</definedName>
    <definedName name="__DAT215">#REF!</definedName>
    <definedName name="__DAT216">#REF!</definedName>
    <definedName name="__DAT217">#REF!</definedName>
    <definedName name="__DAT218">#REF!</definedName>
    <definedName name="__DAT219">#REF!</definedName>
    <definedName name="__DAT22">#REF!</definedName>
    <definedName name="__DAT220">#REF!</definedName>
    <definedName name="__DAT221">#REF!</definedName>
    <definedName name="__DAT222">#REF!</definedName>
    <definedName name="__DAT223">#REF!</definedName>
    <definedName name="__DAT224">#REF!</definedName>
    <definedName name="__DAT225">#REF!</definedName>
    <definedName name="__DAT23">#REF!</definedName>
    <definedName name="__DAT24">#REF!</definedName>
    <definedName name="__DAT25">#REF!</definedName>
    <definedName name="__DAT26">#REF!</definedName>
    <definedName name="__DAT27">#REF!</definedName>
    <definedName name="__DAT28">#REF!</definedName>
    <definedName name="__DAT29">#REF!</definedName>
    <definedName name="__DAT3">#REF!</definedName>
    <definedName name="__DAT30">#REF!</definedName>
    <definedName name="__DAT31">#REF!</definedName>
    <definedName name="__DAT32">#REF!</definedName>
    <definedName name="__DAT33">#REF!</definedName>
    <definedName name="__DAT34">#REF!</definedName>
    <definedName name="__DAT35">#REF!</definedName>
    <definedName name="__DAT36">#REF!</definedName>
    <definedName name="__DAT37">#REF!</definedName>
    <definedName name="__DAT38">#REF!</definedName>
    <definedName name="__DAT39">#REF!</definedName>
    <definedName name="__DAT4">#REF!</definedName>
    <definedName name="__DAT40">#REF!</definedName>
    <definedName name="__DAT41">#REF!</definedName>
    <definedName name="__DAT42">#REF!</definedName>
    <definedName name="__DAT43">#REF!</definedName>
    <definedName name="__DAT44">#REF!</definedName>
    <definedName name="__DAT45">#REF!</definedName>
    <definedName name="__DAT46">#REF!</definedName>
    <definedName name="__DAT47">#REF!</definedName>
    <definedName name="__DAT48">#REF!</definedName>
    <definedName name="__DAT49">#REF!</definedName>
    <definedName name="__DAT5">#REF!</definedName>
    <definedName name="__DAT50">#REF!</definedName>
    <definedName name="__DAT51">#REF!</definedName>
    <definedName name="__DAT52">#REF!</definedName>
    <definedName name="__DAT53">#REF!</definedName>
    <definedName name="__DAT54">#REF!</definedName>
    <definedName name="__DAT55">#REF!</definedName>
    <definedName name="__DAT56">#REF!</definedName>
    <definedName name="__DAT57">#REF!</definedName>
    <definedName name="__DAT58">#REF!</definedName>
    <definedName name="__DAT59">#REF!</definedName>
    <definedName name="__DAT6">#REF!</definedName>
    <definedName name="__DAT60">#REF!</definedName>
    <definedName name="__DAT61">#REF!</definedName>
    <definedName name="__DAT62">#REF!</definedName>
    <definedName name="__DAT63">#REF!</definedName>
    <definedName name="__DAT64">#REF!</definedName>
    <definedName name="__DAT65">#REF!</definedName>
    <definedName name="__DAT66">#REF!</definedName>
    <definedName name="__DAT67">#REF!</definedName>
    <definedName name="__DAT68">#REF!</definedName>
    <definedName name="__DAT69">#REF!</definedName>
    <definedName name="__DAT7">#REF!</definedName>
    <definedName name="__DAT70">#REF!</definedName>
    <definedName name="__DAT71">#REF!</definedName>
    <definedName name="__DAT72">#REF!</definedName>
    <definedName name="__DAT73">#REF!</definedName>
    <definedName name="__DAT74">#REF!</definedName>
    <definedName name="__DAT75">#REF!</definedName>
    <definedName name="__DAT76">#REF!</definedName>
    <definedName name="__DAT77">#REF!</definedName>
    <definedName name="__DAT78">#REF!</definedName>
    <definedName name="__DAT79">#REF!</definedName>
    <definedName name="__DAT8">#REF!</definedName>
    <definedName name="__DAT80">#REF!</definedName>
    <definedName name="__DAT81">#REF!</definedName>
    <definedName name="__DAT82">#REF!</definedName>
    <definedName name="__DAT83">#REF!</definedName>
    <definedName name="__DAT84">#REF!</definedName>
    <definedName name="__DAT85">#REF!</definedName>
    <definedName name="__DAT86">#REF!</definedName>
    <definedName name="__DAT87">#REF!</definedName>
    <definedName name="__DAT88">#REF!</definedName>
    <definedName name="__DAT89">#REF!</definedName>
    <definedName name="__DAT9">#REF!</definedName>
    <definedName name="__DAT90">#REF!</definedName>
    <definedName name="__DAT91">#REF!</definedName>
    <definedName name="__DAT92">#REF!</definedName>
    <definedName name="__DAT93">#REF!</definedName>
    <definedName name="__DAT94">#REF!</definedName>
    <definedName name="__DAT95">#REF!</definedName>
    <definedName name="__DAT96">#REF!</definedName>
    <definedName name="__DAT97">#REF!</definedName>
    <definedName name="__DAT98">#REF!</definedName>
    <definedName name="__DAT99">#REF!</definedName>
    <definedName name="__MAS2">#REF!</definedName>
    <definedName name="__STD1">#REF!</definedName>
    <definedName name="_10AM14_">#REF!</definedName>
    <definedName name="_10AM31_">#REF!</definedName>
    <definedName name="_11AM32_">#REF!</definedName>
    <definedName name="_12AM20_">#REF!</definedName>
    <definedName name="_12AM33_">#REF!</definedName>
    <definedName name="_13AM34_">#REF!</definedName>
    <definedName name="_14AM21_">#REF!</definedName>
    <definedName name="_14AM35_">#REF!</definedName>
    <definedName name="_15AM36_">#REF!</definedName>
    <definedName name="_16AM22_">#REF!</definedName>
    <definedName name="_16AM37_">#REF!</definedName>
    <definedName name="_18AM30_">#REF!</definedName>
    <definedName name="_1AM10_">#REF!</definedName>
    <definedName name="_20AM31_">#REF!</definedName>
    <definedName name="_21Y11_">#REF!</definedName>
    <definedName name="_22AM32_">#REF!</definedName>
    <definedName name="_22Z1_">#REF!</definedName>
    <definedName name="_23Z3_">#REF!</definedName>
    <definedName name="_24AM33_">#REF!</definedName>
    <definedName name="_26AM34_">#REF!</definedName>
    <definedName name="_28AM35_">#REF!</definedName>
    <definedName name="_2AM10_">#REF!</definedName>
    <definedName name="_2AM11_">#REF!</definedName>
    <definedName name="_30AM36_">#REF!</definedName>
    <definedName name="_32AM37_">#REF!</definedName>
    <definedName name="_33Y11_">#REF!</definedName>
    <definedName name="_35Z1_">#REF!</definedName>
    <definedName name="_37Z3_">#REF!</definedName>
    <definedName name="_3AM12_">#REF!</definedName>
    <definedName name="_4AM11_">#REF!</definedName>
    <definedName name="_4AM13_">#REF!</definedName>
    <definedName name="_5AM14_">#REF!</definedName>
    <definedName name="_6AM12_">#REF!</definedName>
    <definedName name="_6AM20_">#REF!</definedName>
    <definedName name="_7AM21_">#REF!</definedName>
    <definedName name="_8AM13_">#REF!</definedName>
    <definedName name="_8AM22_">#REF!</definedName>
    <definedName name="_9AM30_">#REF!</definedName>
    <definedName name="_ACT10">#REF!</definedName>
    <definedName name="_ACT6">#REF!</definedName>
    <definedName name="_AM10">#REF!</definedName>
    <definedName name="_AM11">#REF!</definedName>
    <definedName name="_AM12">#REF!</definedName>
    <definedName name="_AM13">#REF!</definedName>
    <definedName name="_AM14">#REF!</definedName>
    <definedName name="_AM20">#REF!</definedName>
    <definedName name="_AM21">#REF!</definedName>
    <definedName name="_AM22">#REF!</definedName>
    <definedName name="_AM30">#REF!</definedName>
    <definedName name="_AM31">#REF!</definedName>
    <definedName name="_AM32">#REF!</definedName>
    <definedName name="_AM33">#REF!</definedName>
    <definedName name="_AM34">#REF!</definedName>
    <definedName name="_AM35">#REF!</definedName>
    <definedName name="_AM36">#REF!</definedName>
    <definedName name="_AM37">#REF!</definedName>
    <definedName name="_com0804">#REF!</definedName>
    <definedName name="_DAT1">#REF!</definedName>
    <definedName name="_DAT10">#REF!</definedName>
    <definedName name="_DAT100">#REF!</definedName>
    <definedName name="_DAT101">#REF!</definedName>
    <definedName name="_DAT102">#REF!</definedName>
    <definedName name="_DAT103">#REF!</definedName>
    <definedName name="_DAT104">#REF!</definedName>
    <definedName name="_DAT105">#REF!</definedName>
    <definedName name="_DAT106">#REF!</definedName>
    <definedName name="_DAT107">#REF!</definedName>
    <definedName name="_DAT108">#REF!</definedName>
    <definedName name="_DAT109">#REF!</definedName>
    <definedName name="_DAT11">#REF!</definedName>
    <definedName name="_DAT110">#REF!</definedName>
    <definedName name="_DAT111">#REF!</definedName>
    <definedName name="_DAT112">#REF!</definedName>
    <definedName name="_DAT113">#REF!</definedName>
    <definedName name="_DAT114">#REF!</definedName>
    <definedName name="_DAT115">#REF!</definedName>
    <definedName name="_DAT116">#REF!</definedName>
    <definedName name="_DAT117">#REF!</definedName>
    <definedName name="_DAT118">#REF!</definedName>
    <definedName name="_DAT119">#REF!</definedName>
    <definedName name="_DAT12">#REF!</definedName>
    <definedName name="_DAT120">#REF!</definedName>
    <definedName name="_DAT121">#REF!</definedName>
    <definedName name="_DAT122">#REF!</definedName>
    <definedName name="_DAT123">#REF!</definedName>
    <definedName name="_DAT124">#REF!</definedName>
    <definedName name="_DAT125">#REF!</definedName>
    <definedName name="_DAT126">#REF!</definedName>
    <definedName name="_DAT127">#REF!</definedName>
    <definedName name="_DAT128">#REF!</definedName>
    <definedName name="_DAT129">#REF!</definedName>
    <definedName name="_DAT13">#REF!</definedName>
    <definedName name="_DAT130">#REF!</definedName>
    <definedName name="_DAT131">#REF!</definedName>
    <definedName name="_DAT132">#REF!</definedName>
    <definedName name="_DAT133">#REF!</definedName>
    <definedName name="_DAT134">#REF!</definedName>
    <definedName name="_DAT135">#REF!</definedName>
    <definedName name="_DAT136">#REF!</definedName>
    <definedName name="_DAT137">#REF!</definedName>
    <definedName name="_DAT138">#REF!</definedName>
    <definedName name="_DAT139">#REF!</definedName>
    <definedName name="_DAT14">#REF!</definedName>
    <definedName name="_DAT140">#REF!</definedName>
    <definedName name="_DAT141">#REF!</definedName>
    <definedName name="_DAT142">#REF!</definedName>
    <definedName name="_DAT143">#REF!</definedName>
    <definedName name="_DAT144">#REF!</definedName>
    <definedName name="_DAT145">#REF!</definedName>
    <definedName name="_DAT146">#REF!</definedName>
    <definedName name="_DAT147">#REF!</definedName>
    <definedName name="_DAT148">#REF!</definedName>
    <definedName name="_DAT149">#REF!</definedName>
    <definedName name="_DAT15">#REF!</definedName>
    <definedName name="_DAT150">#REF!</definedName>
    <definedName name="_DAT151">#REF!</definedName>
    <definedName name="_DAT152">#REF!</definedName>
    <definedName name="_DAT153">#REF!</definedName>
    <definedName name="_DAT154">#REF!</definedName>
    <definedName name="_DAT155">#REF!</definedName>
    <definedName name="_DAT156">#REF!</definedName>
    <definedName name="_DAT157">#REF!</definedName>
    <definedName name="_DAT158">#REF!</definedName>
    <definedName name="_DAT159">#REF!</definedName>
    <definedName name="_DAT16">#REF!</definedName>
    <definedName name="_DAT160">#REF!</definedName>
    <definedName name="_DAT161">#REF!</definedName>
    <definedName name="_DAT162">#REF!</definedName>
    <definedName name="_DAT163">#REF!</definedName>
    <definedName name="_DAT164">#REF!</definedName>
    <definedName name="_DAT165">#REF!</definedName>
    <definedName name="_DAT166">#REF!</definedName>
    <definedName name="_DAT167">#REF!</definedName>
    <definedName name="_DAT168">#REF!</definedName>
    <definedName name="_DAT169">#REF!</definedName>
    <definedName name="_DAT17">#REF!</definedName>
    <definedName name="_DAT170">#REF!</definedName>
    <definedName name="_DAT171">#REF!</definedName>
    <definedName name="_DAT172">#REF!</definedName>
    <definedName name="_DAT173">#REF!</definedName>
    <definedName name="_DAT174">#REF!</definedName>
    <definedName name="_DAT175">#REF!</definedName>
    <definedName name="_DAT176">#REF!</definedName>
    <definedName name="_DAT177">#REF!</definedName>
    <definedName name="_DAT178">#REF!</definedName>
    <definedName name="_DAT179">#REF!</definedName>
    <definedName name="_DAT18">#REF!</definedName>
    <definedName name="_DAT180">#REF!</definedName>
    <definedName name="_DAT181">#REF!</definedName>
    <definedName name="_DAT182">#REF!</definedName>
    <definedName name="_DAT183">#REF!</definedName>
    <definedName name="_DAT184">#REF!</definedName>
    <definedName name="_DAT185">#REF!</definedName>
    <definedName name="_DAT186">#REF!</definedName>
    <definedName name="_DAT187">#REF!</definedName>
    <definedName name="_DAT188">#REF!</definedName>
    <definedName name="_DAT189">#REF!</definedName>
    <definedName name="_DAT19">#REF!</definedName>
    <definedName name="_DAT190">#REF!</definedName>
    <definedName name="_DAT191">#REF!</definedName>
    <definedName name="_DAT192">#REF!</definedName>
    <definedName name="_DAT193">#REF!</definedName>
    <definedName name="_DAT194">#REF!</definedName>
    <definedName name="_DAT195">#REF!</definedName>
    <definedName name="_DAT196">#REF!</definedName>
    <definedName name="_DAT197">#REF!</definedName>
    <definedName name="_DAT198">#REF!</definedName>
    <definedName name="_DAT199">#REF!</definedName>
    <definedName name="_DAT2">#REF!</definedName>
    <definedName name="_DAT20">#REF!</definedName>
    <definedName name="_DAT200">#REF!</definedName>
    <definedName name="_DAT201">#REF!</definedName>
    <definedName name="_DAT202">#REF!</definedName>
    <definedName name="_DAT203">#REF!</definedName>
    <definedName name="_DAT204">#REF!</definedName>
    <definedName name="_DAT205">#REF!</definedName>
    <definedName name="_DAT206">#REF!</definedName>
    <definedName name="_DAT207">#REF!</definedName>
    <definedName name="_DAT208">#REF!</definedName>
    <definedName name="_DAT209">#REF!</definedName>
    <definedName name="_DAT21">#REF!</definedName>
    <definedName name="_DAT210">#REF!</definedName>
    <definedName name="_DAT211">#REF!</definedName>
    <definedName name="_DAT212">#REF!</definedName>
    <definedName name="_DAT213">#REF!</definedName>
    <definedName name="_DAT214">#REF!</definedName>
    <definedName name="_DAT215">#REF!</definedName>
    <definedName name="_DAT216">#REF!</definedName>
    <definedName name="_DAT217">#REF!</definedName>
    <definedName name="_DAT218">#REF!</definedName>
    <definedName name="_DAT219">#REF!</definedName>
    <definedName name="_DAT22">#REF!</definedName>
    <definedName name="_DAT220">#REF!</definedName>
    <definedName name="_DAT221">#REF!</definedName>
    <definedName name="_DAT222">#REF!</definedName>
    <definedName name="_DAT223">#REF!</definedName>
    <definedName name="_DAT224">#REF!</definedName>
    <definedName name="_DAT225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32">#REF!</definedName>
    <definedName name="_DAT33">#REF!</definedName>
    <definedName name="_DAT34">#REF!</definedName>
    <definedName name="_DAT35">#REF!</definedName>
    <definedName name="_DAT36">#REF!</definedName>
    <definedName name="_DAT37">#REF!</definedName>
    <definedName name="_DAT38">#REF!</definedName>
    <definedName name="_DAT39">#REF!</definedName>
    <definedName name="_DAT4">#REF!</definedName>
    <definedName name="_DAT40">#REF!</definedName>
    <definedName name="_DAT41">#REF!</definedName>
    <definedName name="_DAT42">#REF!</definedName>
    <definedName name="_DAT43">#REF!</definedName>
    <definedName name="_DAT44">#REF!</definedName>
    <definedName name="_DAT45">#REF!</definedName>
    <definedName name="_DAT46">#REF!</definedName>
    <definedName name="_DAT47">#REF!</definedName>
    <definedName name="_DAT48">#REF!</definedName>
    <definedName name="_DAT49">#REF!</definedName>
    <definedName name="_DAT5">#REF!</definedName>
    <definedName name="_DAT50">#REF!</definedName>
    <definedName name="_DAT51">#REF!</definedName>
    <definedName name="_DAT52">#REF!</definedName>
    <definedName name="_DAT53">#REF!</definedName>
    <definedName name="_DAT54">#REF!</definedName>
    <definedName name="_DAT55">#REF!</definedName>
    <definedName name="_DAT56">#REF!</definedName>
    <definedName name="_DAT57">#REF!</definedName>
    <definedName name="_DAT58">#REF!</definedName>
    <definedName name="_DAT59">#REF!</definedName>
    <definedName name="_DAT6">#REF!</definedName>
    <definedName name="_DAT60">#REF!</definedName>
    <definedName name="_DAT61">#REF!</definedName>
    <definedName name="_DAT62">#REF!</definedName>
    <definedName name="_DAT63">#REF!</definedName>
    <definedName name="_DAT64">#REF!</definedName>
    <definedName name="_DAT65">#REF!</definedName>
    <definedName name="_DAT66">#REF!</definedName>
    <definedName name="_DAT67">#REF!</definedName>
    <definedName name="_DAT68">#REF!</definedName>
    <definedName name="_DAT69">#REF!</definedName>
    <definedName name="_DAT7">#REF!</definedName>
    <definedName name="_DAT70">#REF!</definedName>
    <definedName name="_DAT71">#REF!</definedName>
    <definedName name="_DAT72">#REF!</definedName>
    <definedName name="_DAT73">#REF!</definedName>
    <definedName name="_DAT74">#REF!</definedName>
    <definedName name="_DAT75">#REF!</definedName>
    <definedName name="_DAT76">#REF!</definedName>
    <definedName name="_DAT77">#REF!</definedName>
    <definedName name="_DAT78">#REF!</definedName>
    <definedName name="_DAT79">#REF!</definedName>
    <definedName name="_DAT8">#REF!</definedName>
    <definedName name="_DAT80">#REF!</definedName>
    <definedName name="_DAT81">#REF!</definedName>
    <definedName name="_DAT82">#REF!</definedName>
    <definedName name="_DAT83">#REF!</definedName>
    <definedName name="_DAT84">#REF!</definedName>
    <definedName name="_DAT85">#REF!</definedName>
    <definedName name="_DAT86">#REF!</definedName>
    <definedName name="_DAT87">#REF!</definedName>
    <definedName name="_DAT88">#REF!</definedName>
    <definedName name="_DAT89">#REF!</definedName>
    <definedName name="_DAT9">#REF!</definedName>
    <definedName name="_DAT90">#REF!</definedName>
    <definedName name="_DAT91">#REF!</definedName>
    <definedName name="_DAT92">#REF!</definedName>
    <definedName name="_DAT93">#REF!</definedName>
    <definedName name="_DAT94">#REF!</definedName>
    <definedName name="_DAT95">#REF!</definedName>
    <definedName name="_DAT96">#REF!</definedName>
    <definedName name="_DAT97">#REF!</definedName>
    <definedName name="_DAT98">#REF!</definedName>
    <definedName name="_DAT99">#REF!</definedName>
    <definedName name="_MAS2">#REF!</definedName>
    <definedName name="_STD1">#REF!</definedName>
    <definedName name="_Y11">#REF!</definedName>
    <definedName name="_Z1">#REF!</definedName>
    <definedName name="_Z3">#REF!</definedName>
    <definedName name="AB00">#REF!</definedName>
    <definedName name="AC00">#REF!</definedName>
    <definedName name="accept_comment">[1]Data!#REF!</definedName>
    <definedName name="accept_comment_e">[1]Data!#REF!</definedName>
    <definedName name="accept_date">[1]Data!$D$157</definedName>
    <definedName name="accept_person">[1]Data!$D$155</definedName>
    <definedName name="accept_person_e">[1]Data!$D$156</definedName>
    <definedName name="accept_person_faxnumber">[1]Data!$D$154</definedName>
    <definedName name="ACT6A">#REF!</definedName>
    <definedName name="AD00">#REF!</definedName>
    <definedName name="admin">[1]Data!$D$142</definedName>
    <definedName name="AI11FY14">#REF!</definedName>
    <definedName name="AL00">#REF!</definedName>
    <definedName name="AM00">#REF!</definedName>
    <definedName name="approve_comment">[1]Data!#REF!</definedName>
    <definedName name="approve_comment_e">[1]Data!#REF!</definedName>
    <definedName name="approve_date">[1]Data!$D$236</definedName>
    <definedName name="approve_person">[1]Data!$D$234</definedName>
    <definedName name="approve_person_e">[1]Data!$D$235</definedName>
    <definedName name="approve_person_faxnumber">[1]Data!$D$233</definedName>
    <definedName name="AVX">#REF!</definedName>
    <definedName name="CAT">#REF!</definedName>
    <definedName name="CHK">#REF!</definedName>
    <definedName name="CODE1">#REF!</definedName>
    <definedName name="com">#REF!</definedName>
    <definedName name="Combined">#REF!</definedName>
    <definedName name="comm">#REF!</definedName>
    <definedName name="commission">#REF!</definedName>
    <definedName name="confirm1_comment">[1]Data!#REF!</definedName>
    <definedName name="confirm1_comment_e">[1]Data!#REF!</definedName>
    <definedName name="confirm1_date">[1]Data!$D$173</definedName>
    <definedName name="confirm1_faxnumber">[1]Data!$D$170</definedName>
    <definedName name="confirm1_person">[1]Data!$D$171</definedName>
    <definedName name="confirm1_person_e">[1]Data!$D$172</definedName>
    <definedName name="confirm10_comment">[1]Data!#REF!</definedName>
    <definedName name="confirm10_comment_e">[1]Data!#REF!</definedName>
    <definedName name="confirm10_date">[1]Data!#REF!</definedName>
    <definedName name="confirm10_faxnumber">[1]Data!#REF!</definedName>
    <definedName name="confirm10_person">[1]Data!#REF!</definedName>
    <definedName name="confirm10_person_e">[1]Data!#REF!</definedName>
    <definedName name="confirm2_comment">[1]Data!#REF!</definedName>
    <definedName name="confirm2_comment_e">[1]Data!#REF!</definedName>
    <definedName name="confirm2_date">[1]Data!$D$177</definedName>
    <definedName name="confirm2_faxnumber">[1]Data!$D$174</definedName>
    <definedName name="confirm2_person">[1]Data!$D$175</definedName>
    <definedName name="confirm2_person_e">[1]Data!$D$176</definedName>
    <definedName name="confirm3_comment">[1]Data!#REF!</definedName>
    <definedName name="confirm3_comment_e">[1]Data!#REF!</definedName>
    <definedName name="confirm3_date">[1]Data!$D$181</definedName>
    <definedName name="confirm3_faxnumber">[1]Data!$D$178</definedName>
    <definedName name="confirm3_person">[1]Data!$D$179</definedName>
    <definedName name="confirm3_person_e">[1]Data!$D$180</definedName>
    <definedName name="confirm4_comment">[1]Data!#REF!</definedName>
    <definedName name="confirm4_comment_e">[1]Data!#REF!</definedName>
    <definedName name="confirm4_date">[1]Data!$D$185</definedName>
    <definedName name="confirm4_faxnumber">[1]Data!$D$182</definedName>
    <definedName name="confirm4_person">[1]Data!$D$183</definedName>
    <definedName name="confirm4_person_e">[1]Data!$D$184</definedName>
    <definedName name="confirm5_comment">[1]Data!#REF!</definedName>
    <definedName name="confirm5_comment_e">[1]Data!#REF!</definedName>
    <definedName name="confirm5_date">[1]Data!$D$189</definedName>
    <definedName name="confirm5_faxnumber">[1]Data!$D$186</definedName>
    <definedName name="confirm5_person">[1]Data!$D$187</definedName>
    <definedName name="confirm5_person_e">[1]Data!$D$188</definedName>
    <definedName name="confirm6_comment">[1]Data!#REF!</definedName>
    <definedName name="confirm6_comment_e">[1]Data!#REF!</definedName>
    <definedName name="confirm6_date">[1]Data!$D$193</definedName>
    <definedName name="confirm6_faxnumber">[1]Data!$D$190</definedName>
    <definedName name="confirm6_person">[1]Data!$D$191</definedName>
    <definedName name="confirm6_person_e">[1]Data!$D$192</definedName>
    <definedName name="confirm7_comment">[1]Data!#REF!</definedName>
    <definedName name="confirm7_comment_e">[1]Data!#REF!</definedName>
    <definedName name="confirm7_date">[1]Data!$D$197</definedName>
    <definedName name="confirm7_faxnumber">[1]Data!$D$194</definedName>
    <definedName name="confirm7_person">[1]Data!$D$195</definedName>
    <definedName name="confirm7_person_e">[1]Data!$D$196</definedName>
    <definedName name="confirm8_comment">[1]Data!#REF!</definedName>
    <definedName name="confirm8_comment_e">[1]Data!#REF!</definedName>
    <definedName name="confirm8_date">[1]Data!#REF!</definedName>
    <definedName name="confirm8_faxnumber">[1]Data!#REF!</definedName>
    <definedName name="confirm8_person">[1]Data!#REF!</definedName>
    <definedName name="confirm8_person_e">[1]Data!#REF!</definedName>
    <definedName name="confirm9_comment">[1]Data!#REF!</definedName>
    <definedName name="confirm9_comment_e">[1]Data!#REF!</definedName>
    <definedName name="confirm9_date">[1]Data!#REF!</definedName>
    <definedName name="confirm9_faxnumber">[1]Data!#REF!</definedName>
    <definedName name="confirm9_person">[1]Data!#REF!</definedName>
    <definedName name="confirm9_person_e">[1]Data!#REF!</definedName>
    <definedName name="COST">#REF!</definedName>
    <definedName name="COST1">#REF!</definedName>
    <definedName name="CR">#REF!</definedName>
    <definedName name="create_date">[1]Data!$D$147</definedName>
    <definedName name="create_faxnumber">[1]Data!$D$144</definedName>
    <definedName name="create_person">[1]Data!$D$145</definedName>
    <definedName name="create_person_e">[1]Data!$D$146</definedName>
    <definedName name="CUS">[3]配布用!$A$3:$D$696</definedName>
    <definedName name="DATA1">#REF!</definedName>
    <definedName name="DATA2">#REF!</definedName>
    <definedName name="document_number">[1]Data!$D$140</definedName>
    <definedName name="FromArray_1">_xlfn.ANCHORARRAY(#REF!)</definedName>
    <definedName name="FTP">#REF!</definedName>
    <definedName name="FULLDATA">[4]DATA!$A$1:$AA$500</definedName>
    <definedName name="FY13RMP">#REF!</definedName>
    <definedName name="G">#REF!</definedName>
    <definedName name="gk">#REF!</definedName>
    <definedName name="GKEY">#REF!</definedName>
    <definedName name="GL_Ledger">#REF!</definedName>
    <definedName name="GROUP">#REF!</definedName>
    <definedName name="INDEX">[5]Sheet1!$B$2:$B$28</definedName>
    <definedName name="Inventory">#REF!</definedName>
    <definedName name="JI">#REF!</definedName>
    <definedName name="KAI">#REF!</definedName>
    <definedName name="KAP">#REF!</definedName>
    <definedName name="KCCS">#REF!</definedName>
    <definedName name="KCG">#REF!</definedName>
    <definedName name="KC月次">#REF!</definedName>
    <definedName name="KC決算">#REF!</definedName>
    <definedName name="KECG">#REF!</definedName>
    <definedName name="KFG">#REF!</definedName>
    <definedName name="KFGG">#REF!</definedName>
    <definedName name="KFG調">#REF!</definedName>
    <definedName name="KFL">#REF!</definedName>
    <definedName name="KFS">#REF!</definedName>
    <definedName name="KIC">#REF!</definedName>
    <definedName name="KICC">#REF!</definedName>
    <definedName name="KII">#REF!</definedName>
    <definedName name="KIIG">#REF!</definedName>
    <definedName name="KII調">#REF!</definedName>
    <definedName name="KINOU">#REF!</definedName>
    <definedName name="KLC">#REF!</definedName>
    <definedName name="KMCG">#REF!</definedName>
    <definedName name="KMX">#REF!</definedName>
    <definedName name="KOI">#REF!</definedName>
    <definedName name="KOP">#REF!</definedName>
    <definedName name="KPTK">#REF!</definedName>
    <definedName name="KRD">#REF!</definedName>
    <definedName name="KSC">#REF!</definedName>
    <definedName name="KSI">#REF!</definedName>
    <definedName name="KTC">#REF!</definedName>
    <definedName name="KWC">#REF!</definedName>
    <definedName name="KYB">#REF!</definedName>
    <definedName name="KYDA1">#REF!</definedName>
    <definedName name="KYDANO">#REF!</definedName>
    <definedName name="KYDCust">#REF!</definedName>
    <definedName name="KYDENO">#REF!</definedName>
    <definedName name="KYDItem">#REF!</definedName>
    <definedName name="KZC">#REF!</definedName>
    <definedName name="LIST">#REF!</definedName>
    <definedName name="lock_person">[1]Data!#REF!</definedName>
    <definedName name="lock_person_e">[1]Data!#REF!</definedName>
    <definedName name="lockcycle_state">[1]Data!#REF!</definedName>
    <definedName name="MDL">#REF!</definedName>
    <definedName name="MDTI">#REF!</definedName>
    <definedName name="modify_date">[1]Data!#REF!</definedName>
    <definedName name="modify_person">[1]Data!#REF!</definedName>
    <definedName name="modify_person_e">[1]Data!#REF!</definedName>
    <definedName name="newcost">#REF!</definedName>
    <definedName name="newfab1">#REF!</definedName>
    <definedName name="NEWG">#REF!</definedName>
    <definedName name="oaibud">#REF!</definedName>
    <definedName name="OCZ">#REF!</definedName>
    <definedName name="owner">[1]Data!#REF!</definedName>
    <definedName name="owner_e">[1]Data!#REF!</definedName>
    <definedName name="PIAZZA">#REF!</definedName>
    <definedName name="PLAN">#REF!</definedName>
    <definedName name="PLANT">#REF!</definedName>
    <definedName name="PLANT1">#REF!</definedName>
    <definedName name="PNL">#REF!</definedName>
    <definedName name="_xlnm.Print_Area">'[6]S-LCD MODULE'!#REF!</definedName>
    <definedName name="PRINT_AREA_MI">'[6]S-LCD MODULE'!#REF!</definedName>
    <definedName name="PTKI">#REF!</definedName>
    <definedName name="qcn_2analysis_arrival_date">[1]Data!$D$85</definedName>
    <definedName name="qcn_2analysis_quantity_ret_prt">[1]Data!$D$86</definedName>
    <definedName name="qcn_2analysis_received_date">[1]Data!$D$84</definedName>
    <definedName name="qcn_2nd_analysis_result">[1]Data!$D$91</definedName>
    <definedName name="qcn_2nd_analysis_result_e">[1]Data!$D$92</definedName>
    <definedName name="qcn_analysis_inprove_interm_date">[1]Data!$D$116</definedName>
    <definedName name="qcn_analysis_inprove_last_date">[1]Data!$D$117</definedName>
    <definedName name="qcn_analysis_inprove_rq_date">[1]Data!$D$109</definedName>
    <definedName name="qcn_analysis_inprove_rq_num1">[1]Data!$D$114</definedName>
    <definedName name="qcn_analysis_inprove_rq_num2">[1]Data!$D$115</definedName>
    <definedName name="qcn_analysis_inprove_rq_result">[1]Data!$D$107</definedName>
    <definedName name="qcn_analysis_inprove_rq_result_e">[1]Data!$D$108</definedName>
    <definedName name="qcn_analysis_inprove_rq_sect1">[1]Data!$D$110</definedName>
    <definedName name="qcn_analysis_inprove_rq_sect1_e">[1]Data!$D$111</definedName>
    <definedName name="qcn_analysis_inprove_rq_sect2">[1]Data!$D$112</definedName>
    <definedName name="qcn_analysis_inprove_rq_sect2_e">[1]Data!$D$113</definedName>
    <definedName name="qcn_arrival_date">[1]Data!$D$56</definedName>
    <definedName name="qcn_attachment_yn">[1]Data!$D$40</definedName>
    <definedName name="qcn_attachment_yn_e">[1]Data!$D$41</definedName>
    <definedName name="qcn_branch_control_no">[1]Data!$D$39</definedName>
    <definedName name="qcn_branch_credit_note_no">[1]Data!$D$38</definedName>
    <definedName name="qcn_branch_person">[1]Data!$D$36</definedName>
    <definedName name="qcn_branch_person_e">[1]Data!$D$37</definedName>
    <definedName name="qcn_cause_2nd_analysis_date">[1]Data!$D$93</definedName>
    <definedName name="qcn_cause_add_received_date">[1]Data!$D$96</definedName>
    <definedName name="qcn_cause_add_request_date">[1]Data!$D$95</definedName>
    <definedName name="qcn_cause_analysis_date">[1]Data!$D$94</definedName>
    <definedName name="qcn_cause_div_mid_reply_date">[1]Data!$D$97</definedName>
    <definedName name="qcn_claim_class">[1]Data!$D$6</definedName>
    <definedName name="qcn_claim_class_e">[1]Data!$D$7</definedName>
    <definedName name="qcn_clm_occurred_location">[1]Data!$D$23</definedName>
    <definedName name="qcn_clm_occurred_location_e">[1]Data!$D$24</definedName>
    <definedName name="qcn_clm_occurred_location_etc">[1]Data!$D$25</definedName>
    <definedName name="qcn_comment_of_analysis_div">[1]Data!$D$87</definedName>
    <definedName name="qcn_comment_of_analysis_div_c">[1]Data!$D$88</definedName>
    <definedName name="qcn_comment_of_analysis_div_e">[1]Data!$D$89</definedName>
    <definedName name="qcn_comment_qa_div_received">[1]Data!$D$121</definedName>
    <definedName name="qcn_comment_qa_div_received_c">[1]Data!$D$122</definedName>
    <definedName name="qcn_comment_qa_div_received_e">[1]Data!$D$123</definedName>
    <definedName name="qcn_comments_customer">[1]Data!$D$60</definedName>
    <definedName name="qcn_comments_customer_c">[1]Data!$D$61</definedName>
    <definedName name="qcn_comments_customer_e">[1]Data!$D$62</definedName>
    <definedName name="qcn_comments_if_any">[1]Data!$D$49</definedName>
    <definedName name="qcn_comments_if_any_e">[1]Data!$D$50</definedName>
    <definedName name="qcn_comments_of_div_received">[1]Data!$D$70</definedName>
    <definedName name="qcn_comments_of_div_received_c">[1]Data!$D$71</definedName>
    <definedName name="qcn_comments_of_div_received_e">[1]Data!$D$72</definedName>
    <definedName name="qcn_comments_of_issued_sect">[1]Data!$D$135</definedName>
    <definedName name="qcn_comments_of_issued_sect_c">[1]Data!$D$136</definedName>
    <definedName name="qcn_comments_of_issued_sect_e">[1]Data!$D$137</definedName>
    <definedName name="qcn_commnets_marketing_div">[1]Data!$D$63</definedName>
    <definedName name="qcn_commnets_marketing_div_c">[1]Data!$D$64</definedName>
    <definedName name="qcn_commnets_marketing_div_e">[1]Data!$D$65</definedName>
    <definedName name="qcn_correspondence_section">[1]Data!$D$98</definedName>
    <definedName name="qcn_correspondence_section_e">[1]Data!$D$99</definedName>
    <definedName name="qcn_crt_final_cmt_hope_date">[1]Data!$D$33</definedName>
    <definedName name="qcn_crt_mid_cmt_hope_date">[1]Data!$D$32</definedName>
    <definedName name="qcn_customer_a">[1]Data!$D$19</definedName>
    <definedName name="qcn_customer_a_code">[1]Data!$D$18</definedName>
    <definedName name="qcn_customer_a_e">[1]Data!$D$20</definedName>
    <definedName name="qcn_customer_b">[1]Data!$D$16</definedName>
    <definedName name="qcn_customer_b_code">[1]Data!$D$15</definedName>
    <definedName name="qcn_customer_b_e">[1]Data!$D$17</definedName>
    <definedName name="qcn_customer_control_number">[1]Data!$D$22</definedName>
    <definedName name="qcn_customer_part_number">[1]Data!$D$21</definedName>
    <definedName name="qcn_defect_transaction_others">[1]Data!$D$53</definedName>
    <definedName name="qcn_defect_transaction_others_e">[1]Data!$D$54</definedName>
    <definedName name="qcn_defect_transaction_qcn">[1]Data!$D$51</definedName>
    <definedName name="qcn_defect_transaction_qcn_e">[1]Data!$D$52</definedName>
    <definedName name="qcn_defective_pdt_attached_yn">[1]Data!$D$42</definedName>
    <definedName name="qcn_defective_pdt_attached_yn_e">[1]Data!$D$43</definedName>
    <definedName name="qcn_dispatch_quantity_day">[1]Data!$D$69</definedName>
    <definedName name="qcn_div_fact_perform_analysis">[1]Data!$D$77</definedName>
    <definedName name="qcn_div_fact_perform_analysis_e">[1]Data!$D$78</definedName>
    <definedName name="qcn_dl_contermeasure_report">[1]Data!$D$67</definedName>
    <definedName name="qcn_expect_date_receive_part">[1]Data!$D$90</definedName>
    <definedName name="qcn_factory">[1]Data!$D$13</definedName>
    <definedName name="qcn_factory_e">[1]Data!$D$14</definedName>
    <definedName name="qcn_failure_mode_customer">[1]Data!$D$57</definedName>
    <definedName name="qcn_failure_mode_customer_c">[1]Data!$D$58</definedName>
    <definedName name="qcn_failure_mode_customer_e">[1]Data!$D$59</definedName>
    <definedName name="qcn_hq_analysis_result">[1]Data!$D$80</definedName>
    <definedName name="qcn_hq_analysis_result_e">[1]Data!$D$81</definedName>
    <definedName name="qcn_importance">[1]Data!$D$124</definedName>
    <definedName name="qcn_importance_e">[1]Data!$D$125</definedName>
    <definedName name="qcn_important_claim">[1]Data!$D$73</definedName>
    <definedName name="qcn_important_claim_e">[1]Data!$D$74</definedName>
    <definedName name="qcn_issued_date">[1]Data!$D$66</definedName>
    <definedName name="qcn_lot_no1">[1]Data!$D$44</definedName>
    <definedName name="qcn_lot_no2">[1]Data!$D$45</definedName>
    <definedName name="qcn_making_arrival_date">[1]Data!$D$133</definedName>
    <definedName name="qcn_making_quantity_ret_parts">[1]Data!$D$134</definedName>
    <definedName name="qcn_making_received_date">[1]Data!$D$132</definedName>
    <definedName name="qcn_model_class">[1]Data!$D$82</definedName>
    <definedName name="qcn_model_class_e">[1]Data!$D$83</definedName>
    <definedName name="qcn_model_code">[1]Data!$D$10</definedName>
    <definedName name="qcn_model_name">[1]Data!$D$11</definedName>
    <definedName name="qcn_number_appearance_defect">[1]Data!$D$102</definedName>
    <definedName name="qcn_number_approvals">[1]Data!$D$100</definedName>
    <definedName name="qcn_number_defect_self">[1]Data!$D$104</definedName>
    <definedName name="qcn_number_disapprovals">[1]Data!$D$103</definedName>
    <definedName name="qcn_number_function_defect">[1]Data!$D$101</definedName>
    <definedName name="qcn_number_good_not_reproduced">[1]Data!$D$106</definedName>
    <definedName name="qcn_number_good_within_spec">[1]Data!$D$105</definedName>
    <definedName name="qcn_number_of_receiving_parts">[1]Data!$D$131</definedName>
    <definedName name="qcn_number_of_ret_parts">[1]Data!$D$120</definedName>
    <definedName name="qcn_occurred_date">[1]Data!$D$26</definedName>
    <definedName name="qcn_part_name">[1]Data!$D$12</definedName>
    <definedName name="qcn_qa_arrival_date">[1]Data!$D$68</definedName>
    <definedName name="qcn_qa_div_arraival_date">[1]Data!$D$119</definedName>
    <definedName name="qcn_qa_div_received_date">[1]Data!$D$118</definedName>
    <definedName name="qcn_qa_input_sharing_info">[1]Data!$D$126</definedName>
    <definedName name="qcn_qa_input_sharing_info_e">[1]Data!$D$127</definedName>
    <definedName name="qcn_qc_no">[1]Data!$D$5</definedName>
    <definedName name="qcn_quantity_returned_nm">[1]Data!$D$27</definedName>
    <definedName name="qcn_received_date">[1]Data!$D$55</definedName>
    <definedName name="qcn_register_class">[1]Data!$D$8</definedName>
    <definedName name="qcn_register_class_e">[1]Data!$D$9</definedName>
    <definedName name="qcn_replacement_no">[1]Data!$D$47</definedName>
    <definedName name="qcn_report_language">[1]Data!$D$30</definedName>
    <definedName name="qcn_report_language_e">[1]Data!$D$31</definedName>
    <definedName name="qcn_reporting_to_customer_date">[1]Data!$D$138</definedName>
    <definedName name="qcn_request_report_yn">[1]Data!$D$28</definedName>
    <definedName name="qcn_request_report_yn_e">[1]Data!$D$29</definedName>
    <definedName name="qcn_return_no">[1]Data!$D$46</definedName>
    <definedName name="qcn_sales_class">[1]Data!$D$34</definedName>
    <definedName name="qcn_sales_class_e">[1]Data!$D$35</definedName>
    <definedName name="qcn_sharing_info">[1]Data!$D$75</definedName>
    <definedName name="qcn_sharing_info_e">[1]Data!$D$76</definedName>
    <definedName name="qcn_sharing_info_yn">[1]Data!$D$128</definedName>
    <definedName name="qcn_sharing_info_yn_e">[1]Data!$D$129</definedName>
    <definedName name="qcn_shipped_date">[1]Data!$D$130</definedName>
    <definedName name="qcn_shipping_date">[1]Data!$D$48</definedName>
    <definedName name="qcn_shipping_quantity">[1]Data!$D$79</definedName>
    <definedName name="review1_comment">[1]Data!#REF!</definedName>
    <definedName name="review1_comment_e">[1]Data!#REF!</definedName>
    <definedName name="review1_date">[1]Data!$D$202</definedName>
    <definedName name="review1_judgment">[1]Data!$D$201</definedName>
    <definedName name="review1_person">[1]Data!$D$199</definedName>
    <definedName name="review1_person_e">[1]Data!$D$200</definedName>
    <definedName name="review1_person_faxnumber">[1]Data!$D$198</definedName>
    <definedName name="review10_comment">[1]Data!#REF!</definedName>
    <definedName name="review10_comment_e">[1]Data!#REF!</definedName>
    <definedName name="review10_date">[1]Data!#REF!</definedName>
    <definedName name="review10_judgment">[1]Data!#REF!</definedName>
    <definedName name="review10_person">[1]Data!#REF!</definedName>
    <definedName name="review10_person_e">[1]Data!#REF!</definedName>
    <definedName name="review10_person_faxnumber">[1]Data!#REF!</definedName>
    <definedName name="review2_comment">[1]Data!#REF!</definedName>
    <definedName name="review2_comment_e">[1]Data!#REF!</definedName>
    <definedName name="review2_date">[1]Data!$D$207</definedName>
    <definedName name="review2_judgment">[1]Data!$D$206</definedName>
    <definedName name="review2_person">[1]Data!$D$204</definedName>
    <definedName name="review2_person_e">[1]Data!$D$205</definedName>
    <definedName name="review2_person_faxnumber">[1]Data!$D$203</definedName>
    <definedName name="review3_comment">[1]Data!#REF!</definedName>
    <definedName name="review3_comment_e">[1]Data!#REF!</definedName>
    <definedName name="review3_date">[1]Data!$D$212</definedName>
    <definedName name="review3_judgment">[1]Data!$D$211</definedName>
    <definedName name="review3_person">[1]Data!$D$209</definedName>
    <definedName name="review3_person_e">[1]Data!$D$210</definedName>
    <definedName name="review3_person_faxnumber">[1]Data!$D$208</definedName>
    <definedName name="review4_comment">[1]Data!#REF!</definedName>
    <definedName name="review4_comment_e">[1]Data!#REF!</definedName>
    <definedName name="review4_date">[1]Data!$D$217</definedName>
    <definedName name="review4_judgment">[1]Data!$D$216</definedName>
    <definedName name="review4_person">[1]Data!$D$214</definedName>
    <definedName name="review4_person_e">[1]Data!$D$215</definedName>
    <definedName name="review4_person_faxnumber">[1]Data!$D$213</definedName>
    <definedName name="review5_comment">[1]Data!#REF!</definedName>
    <definedName name="review5_comment_e">[1]Data!#REF!</definedName>
    <definedName name="review5_date">[1]Data!$D$222</definedName>
    <definedName name="review5_judgment">[1]Data!$D$221</definedName>
    <definedName name="review5_person">[1]Data!$D$219</definedName>
    <definedName name="review5_person_e">[1]Data!$D$220</definedName>
    <definedName name="review5_person_faxnumber">[1]Data!$D$218</definedName>
    <definedName name="review6_comment">[1]Data!#REF!</definedName>
    <definedName name="review6_comment_e">[1]Data!#REF!</definedName>
    <definedName name="review6_date">[1]Data!$D$227</definedName>
    <definedName name="review6_judgment">[1]Data!$D$226</definedName>
    <definedName name="review6_person">[1]Data!$D$224</definedName>
    <definedName name="review6_person_e">[1]Data!$D$225</definedName>
    <definedName name="review6_person_faxnumber">[1]Data!$D$223</definedName>
    <definedName name="review7_comment">[1]Data!#REF!</definedName>
    <definedName name="review7_comment_e">[1]Data!#REF!</definedName>
    <definedName name="review7_date">[1]Data!$D$232</definedName>
    <definedName name="review7_judgment">[1]Data!$D$231</definedName>
    <definedName name="review7_person">[1]Data!$D$229</definedName>
    <definedName name="review7_person_e">[1]Data!$D$230</definedName>
    <definedName name="review7_person_faxnumber">[1]Data!$D$228</definedName>
    <definedName name="review8_comment">[1]Data!#REF!</definedName>
    <definedName name="review8_comment_e">[1]Data!#REF!</definedName>
    <definedName name="review8_date">[1]Data!#REF!</definedName>
    <definedName name="review8_judgment">[1]Data!#REF!</definedName>
    <definedName name="review8_person">[1]Data!#REF!</definedName>
    <definedName name="review8_person_e">[1]Data!#REF!</definedName>
    <definedName name="review8_person_faxnumber">[1]Data!#REF!</definedName>
    <definedName name="review9_comment">[1]Data!#REF!</definedName>
    <definedName name="review9_comment_e">[1]Data!#REF!</definedName>
    <definedName name="review9_date">[1]Data!#REF!</definedName>
    <definedName name="review9_judgment">[1]Data!#REF!</definedName>
    <definedName name="review9_person">[1]Data!#REF!</definedName>
    <definedName name="review9_person_e">[1]Data!#REF!</definedName>
    <definedName name="review9_person_faxnumber">[1]Data!#REF!</definedName>
    <definedName name="revision">[1]Data!#REF!</definedName>
    <definedName name="RMP">#REF!</definedName>
    <definedName name="SAP">#REF!</definedName>
    <definedName name="SKE">[7]ORIGIN!#REF!</definedName>
    <definedName name="SKO">#REF!</definedName>
    <definedName name="SKRD">#REF!</definedName>
    <definedName name="SKTC">#REF!</definedName>
    <definedName name="smtyield">#REF!</definedName>
    <definedName name="state">[1]Data!#REF!</definedName>
    <definedName name="std">#REF!</definedName>
    <definedName name="STDM">#REF!</definedName>
    <definedName name="stock">#REF!</definedName>
    <definedName name="stock01">#REF!</definedName>
    <definedName name="table">#REF!</definedName>
    <definedName name="table2">#REF!</definedName>
    <definedName name="TEST0">#REF!</definedName>
    <definedName name="TEST1">#REF!</definedName>
    <definedName name="TEST10">#REF!</definedName>
    <definedName name="TEST11">#REF!</definedName>
    <definedName name="TEST12">#REF!</definedName>
    <definedName name="TEST13">#REF!</definedName>
    <definedName name="TEST14">#REF!</definedName>
    <definedName name="TEST15">#REF!</definedName>
    <definedName name="TEST16">#REF!</definedName>
    <definedName name="TEST17">#REF!</definedName>
    <definedName name="TEST18">#REF!</definedName>
    <definedName name="TEST19">#REF!</definedName>
    <definedName name="TEST2">#REF!</definedName>
    <definedName name="TEST20">#REF!</definedName>
    <definedName name="TEST21">#REF!</definedName>
    <definedName name="TEST22">#REF!</definedName>
    <definedName name="TEST23">#REF!</definedName>
    <definedName name="TEST24">#REF!</definedName>
    <definedName name="TEST25">#REF!</definedName>
    <definedName name="TEST3">#REF!</definedName>
    <definedName name="TEST4">#REF!</definedName>
    <definedName name="TEST5">#REF!</definedName>
    <definedName name="TEST6">#REF!</definedName>
    <definedName name="TEST7">#REF!</definedName>
    <definedName name="TEST8">#REF!</definedName>
    <definedName name="TEST9">#REF!</definedName>
    <definedName name="TESTHKEY">#REF!</definedName>
    <definedName name="TESTKEYS">#REF!</definedName>
    <definedName name="TESTVKEY">#REF!</definedName>
    <definedName name="TP">#REF!</definedName>
    <definedName name="TRCD">#REF!</definedName>
    <definedName name="unit">#REF!</definedName>
    <definedName name="UOI">#REF!</definedName>
    <definedName name="workcheck_comment">[1]Data!#REF!</definedName>
    <definedName name="workcheck_comment_e">[1]Data!#REF!</definedName>
    <definedName name="workcheck_date">[1]Data!$D$153</definedName>
    <definedName name="workcheck_person">[1]Data!$D$151</definedName>
    <definedName name="workcheck_person_e">[1]Data!$D$152</definedName>
    <definedName name="workcheck_person_faxnumber">[1]Data!$D$150</definedName>
    <definedName name="worker1_comment">[1]Data!#REF!</definedName>
    <definedName name="worker1_comment_e">[1]Data!#REF!</definedName>
    <definedName name="worker1_date">[1]Data!$D$161</definedName>
    <definedName name="worker1_person">[1]Data!$D$159</definedName>
    <definedName name="worker1_person_e">[1]Data!$D$160</definedName>
    <definedName name="worker1_person_faxnumber">[1]Data!$D$158</definedName>
    <definedName name="worker2_comment">[1]Data!#REF!</definedName>
    <definedName name="worker2_comment_e">[1]Data!#REF!</definedName>
    <definedName name="worker2_date">[1]Data!$D$165</definedName>
    <definedName name="worker2_person">[1]Data!$D$163</definedName>
    <definedName name="worker2_person_e">[1]Data!$D$164</definedName>
    <definedName name="worker2_person_faxnumber">[1]Data!$D$162</definedName>
    <definedName name="worker3_comment">[1]Data!#REF!</definedName>
    <definedName name="worker3_comment_e">[1]Data!#REF!</definedName>
    <definedName name="worker3_date">[1]Data!$D$169</definedName>
    <definedName name="worker3_person">[1]Data!$D$167</definedName>
    <definedName name="worker3_person_e">[1]Data!$D$168</definedName>
    <definedName name="worker3_person_faxnumber">[1]Data!$D$166</definedName>
    <definedName name="YHK">#REF!</definedName>
    <definedName name="YHKG">#REF!</definedName>
    <definedName name="YHK調">#REF!</definedName>
    <definedName name="yiedall">#REF!</definedName>
    <definedName name="YKGG">#REF!</definedName>
    <definedName name="あいう">[7]ORIGIN!#REF!</definedName>
    <definedName name="ｲﾝｺﾀｰﾑｽﾞ">#REF!</definedName>
    <definedName name="コード">#REF!</definedName>
    <definedName name="ｾﾗ第2">#REF!</definedName>
    <definedName name="価格G">#REF!</definedName>
    <definedName name="労務費DATA">[4]労務費!$B$1:$M$540</definedName>
    <definedName name="原料">#REF!</definedName>
    <definedName name="取引消去">#REF!</definedName>
    <definedName name="回収条件">#REF!</definedName>
    <definedName name="対象">#REF!</definedName>
    <definedName name="市場軸">#REF!</definedName>
    <definedName name="担当">[8]色々!$S$1:$T$391</definedName>
    <definedName name="月">#REF!</definedName>
    <definedName name="月1">#REF!</definedName>
    <definedName name="条件">#REF!</definedName>
    <definedName name="機能">#REF!</definedName>
    <definedName name="機能G">[8]機能!$A$1:$G$1195</definedName>
    <definedName name="消込ﾊﾟﾀｰﾝ">#REF!</definedName>
    <definedName name="生き">#REF!</definedName>
    <definedName name="用途">#REF!</definedName>
    <definedName name="課">#REF!</definedName>
    <definedName name="販売地域">#REF!</definedName>
    <definedName name="連結決修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" i="1" l="1"/>
  <c r="AU53" i="1"/>
  <c r="R53" i="1"/>
  <c r="BC52" i="1"/>
  <c r="AU52" i="1"/>
  <c r="R52" i="1"/>
  <c r="BC51" i="1"/>
  <c r="AU51" i="1"/>
  <c r="R51" i="1"/>
  <c r="BC50" i="1"/>
  <c r="AU50" i="1"/>
  <c r="R50" i="1"/>
  <c r="AU49" i="1"/>
  <c r="R49" i="1"/>
  <c r="J43" i="1"/>
  <c r="J37" i="1"/>
  <c r="J32" i="1"/>
  <c r="AV31" i="1"/>
  <c r="R31" i="1"/>
  <c r="AV30" i="1"/>
  <c r="R30" i="1"/>
  <c r="AV28" i="1"/>
  <c r="R28" i="1"/>
  <c r="AV27" i="1"/>
  <c r="R27" i="1"/>
  <c r="AQ26" i="1"/>
  <c r="M26" i="1"/>
  <c r="AV25" i="1"/>
  <c r="R25" i="1"/>
  <c r="AQ24" i="1"/>
  <c r="M24" i="1"/>
  <c r="AQ23" i="1"/>
  <c r="R23" i="1"/>
  <c r="AV21" i="1"/>
  <c r="R21" i="1"/>
  <c r="AV19" i="1"/>
  <c r="R19" i="1"/>
  <c r="AV17" i="1"/>
  <c r="R17" i="1"/>
  <c r="AV15" i="1"/>
  <c r="R15" i="1"/>
  <c r="AQ14" i="1"/>
  <c r="M14" i="1"/>
  <c r="W12" i="1"/>
  <c r="J12" i="1"/>
  <c r="W10" i="1"/>
  <c r="J10" i="1"/>
  <c r="BA8" i="1"/>
  <c r="W8" i="1"/>
  <c r="J8" i="1"/>
  <c r="BC7" i="1"/>
  <c r="AU7" i="1"/>
  <c r="BC6" i="1"/>
  <c r="AU6" i="1"/>
  <c r="J6" i="1"/>
  <c r="BC5" i="1"/>
  <c r="AU5" i="1"/>
  <c r="J4" i="1"/>
  <c r="AZ3" i="1"/>
  <c r="AZ2" i="1"/>
  <c r="AF2" i="1"/>
  <c r="J2" i="1"/>
</calcChain>
</file>

<file path=xl/sharedStrings.xml><?xml version="1.0" encoding="utf-8"?>
<sst xmlns="http://schemas.openxmlformats.org/spreadsheetml/2006/main" count="59" uniqueCount="59">
  <si>
    <t>Confidential</t>
    <phoneticPr fontId="0"/>
  </si>
  <si>
    <t>Create</t>
    <phoneticPr fontId="0"/>
  </si>
  <si>
    <t>Quality Control No</t>
    <phoneticPr fontId="0"/>
  </si>
  <si>
    <t>New / Re-analysis</t>
    <phoneticPr fontId="0"/>
  </si>
  <si>
    <t>Organization</t>
    <phoneticPr fontId="0"/>
  </si>
  <si>
    <t>Doc No.</t>
    <phoneticPr fontId="0"/>
  </si>
  <si>
    <t>Category of Claim</t>
    <phoneticPr fontId="0"/>
  </si>
  <si>
    <t>Confirmed</t>
    <phoneticPr fontId="0"/>
  </si>
  <si>
    <t>Created By</t>
    <phoneticPr fontId="0"/>
  </si>
  <si>
    <t>Factory Name</t>
    <phoneticPr fontId="0"/>
  </si>
  <si>
    <t>Product type code</t>
    <phoneticPr fontId="0"/>
  </si>
  <si>
    <t>Product type Name</t>
    <phoneticPr fontId="0"/>
  </si>
  <si>
    <t>Part Name</t>
    <phoneticPr fontId="0"/>
  </si>
  <si>
    <t>Customer B code</t>
    <phoneticPr fontId="0"/>
  </si>
  <si>
    <t>Customer B name</t>
    <phoneticPr fontId="0"/>
  </si>
  <si>
    <t>Customer A code</t>
    <phoneticPr fontId="0"/>
  </si>
  <si>
    <t>Distributor A name</t>
    <phoneticPr fontId="0"/>
  </si>
  <si>
    <t>Customer Parts No</t>
    <phoneticPr fontId="0"/>
  </si>
  <si>
    <t>Customer Control No</t>
    <phoneticPr fontId="0"/>
  </si>
  <si>
    <t>Location occurred</t>
    <phoneticPr fontId="0"/>
  </si>
  <si>
    <t>Location occurred (Other)</t>
    <phoneticPr fontId="0"/>
  </si>
  <si>
    <t xml:space="preserve">Date occurred </t>
    <phoneticPr fontId="0"/>
  </si>
  <si>
    <t>Quantity of returned Parts</t>
    <phoneticPr fontId="0"/>
  </si>
  <si>
    <t>Report required or not</t>
    <phoneticPr fontId="0"/>
  </si>
  <si>
    <t xml:space="preserve">Language requested for report </t>
    <phoneticPr fontId="0"/>
  </si>
  <si>
    <t>Requested date for interim Report</t>
    <phoneticPr fontId="0"/>
  </si>
  <si>
    <t>Requested date for final Report</t>
    <phoneticPr fontId="0"/>
  </si>
  <si>
    <t>Sales classification</t>
    <phoneticPr fontId="0"/>
  </si>
  <si>
    <t xml:space="preserve">Name - Sales Branch </t>
    <phoneticPr fontId="0"/>
  </si>
  <si>
    <t>Branch Credit Note No.</t>
    <phoneticPr fontId="0"/>
  </si>
  <si>
    <t>Branch Control No.</t>
    <phoneticPr fontId="0"/>
  </si>
  <si>
    <t>Attachment  Y / N</t>
    <phoneticPr fontId="0"/>
  </si>
  <si>
    <t>Defective Products returned or not</t>
    <phoneticPr fontId="0"/>
  </si>
  <si>
    <t>Lot No 1</t>
    <phoneticPr fontId="0"/>
  </si>
  <si>
    <t>Lot No 2</t>
    <phoneticPr fontId="0"/>
  </si>
  <si>
    <t>Returning No</t>
    <phoneticPr fontId="0"/>
  </si>
  <si>
    <t>Replacement No</t>
    <phoneticPr fontId="0"/>
  </si>
  <si>
    <t>Shipped Date</t>
    <phoneticPr fontId="0"/>
  </si>
  <si>
    <t>Shipped location to</t>
    <phoneticPr fontId="0"/>
  </si>
  <si>
    <t>Defect disposition (our fault)</t>
    <phoneticPr fontId="0"/>
  </si>
  <si>
    <t>Defect disposition (caused by Others)</t>
    <phoneticPr fontId="0"/>
  </si>
  <si>
    <t>Received Date</t>
    <phoneticPr fontId="0"/>
  </si>
  <si>
    <t>Arrival Date estimated</t>
    <phoneticPr fontId="0"/>
  </si>
  <si>
    <t>Failure Mode 
indicated by customer</t>
    <phoneticPr fontId="0"/>
  </si>
  <si>
    <t>Comments
 of
 Customer</t>
    <phoneticPr fontId="0"/>
  </si>
  <si>
    <t>Comments 
of Sales Div</t>
    <phoneticPr fontId="0"/>
  </si>
  <si>
    <t>Accept</t>
    <phoneticPr fontId="0"/>
  </si>
  <si>
    <t>Issued date</t>
    <phoneticPr fontId="0"/>
  </si>
  <si>
    <t>Due date for final Report</t>
    <phoneticPr fontId="0"/>
  </si>
  <si>
    <t>Accepted</t>
    <phoneticPr fontId="0"/>
  </si>
  <si>
    <t xml:space="preserve">Arrival Date at QA     </t>
    <phoneticPr fontId="0"/>
  </si>
  <si>
    <t>Date Shipped</t>
    <phoneticPr fontId="0"/>
  </si>
  <si>
    <t>Serious Claim Y/N</t>
    <phoneticPr fontId="0"/>
  </si>
  <si>
    <t>Look across (information) Y/N</t>
    <phoneticPr fontId="0"/>
  </si>
  <si>
    <t>division/factory to perform analysis</t>
    <phoneticPr fontId="0"/>
  </si>
  <si>
    <t>Quantity Shipped</t>
    <phoneticPr fontId="0"/>
  </si>
  <si>
    <t>HQ Analysis result</t>
    <phoneticPr fontId="0"/>
  </si>
  <si>
    <t>Model classification</t>
    <phoneticPr fontId="0"/>
  </si>
  <si>
    <t>Comments of QA division as received</t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</si>
</sst>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name val="Arial"/>
      <family val="2"/>
    </font>
    <font>
      <sz val="10"/>
      <name val="ＭＳ Ｐゴシック"/>
      <family val="3"/>
      <charset val="128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ＭＳ 明朝"/>
      <family val="1"/>
      <charset val="128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2"/>
      <color indexed="12"/>
      <name val="Arial"/>
      <family val="2"/>
    </font>
    <font>
      <b/>
      <sz val="11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indexed="9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3" fillId="0" borderId="0"/>
    <xf numFmtId="0" fontId="7" fillId="0" borderId="0"/>
    <xf numFmtId="0" fontId="1" fillId="0" borderId="0"/>
  </cellStyleXfs>
  <cellXfs count="241">
    <xf numFmtId="0" fontId="0" fillId="0" borderId="0" xfId="0"/>
    <xf numFmtId="0" fontId="2" fillId="0" borderId="0" xfId="1" applyFont="1" applyProtection="1">
      <alignment vertical="center"/>
      <protection locked="0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1" applyFont="1">
      <alignment vertical="center"/>
    </xf>
    <xf numFmtId="0" fontId="2" fillId="0" borderId="0" xfId="3" applyFont="1" applyAlignment="1">
      <alignment vertical="center"/>
    </xf>
    <xf numFmtId="0" fontId="2" fillId="2" borderId="1" xfId="1" applyFont="1" applyFill="1" applyBorder="1" applyAlignment="1" applyProtection="1">
      <alignment horizontal="center" vertical="center" textRotation="90" wrapText="1"/>
      <protection locked="0"/>
    </xf>
    <xf numFmtId="0" fontId="2" fillId="2" borderId="2" xfId="1" applyFont="1" applyFill="1" applyBorder="1" applyAlignment="1" applyProtection="1">
      <alignment horizontal="center" vertical="center" textRotation="90" wrapText="1"/>
      <protection locked="0"/>
    </xf>
    <xf numFmtId="49" fontId="6" fillId="3" borderId="1" xfId="2" applyNumberFormat="1" applyFont="1" applyFill="1" applyBorder="1" applyAlignment="1">
      <alignment horizontal="left" vertical="center" wrapText="1" shrinkToFit="1"/>
    </xf>
    <xf numFmtId="49" fontId="6" fillId="3" borderId="3" xfId="2" applyNumberFormat="1" applyFont="1" applyFill="1" applyBorder="1" applyAlignment="1">
      <alignment horizontal="left" vertical="center" wrapText="1" shrinkToFit="1"/>
    </xf>
    <xf numFmtId="49" fontId="6" fillId="3" borderId="4" xfId="2" applyNumberFormat="1" applyFont="1" applyFill="1" applyBorder="1" applyAlignment="1">
      <alignment horizontal="left" vertical="center" wrapText="1" shrinkToFit="1"/>
    </xf>
    <xf numFmtId="0" fontId="8" fillId="4" borderId="5" xfId="1" applyFont="1" applyFill="1" applyBorder="1" applyAlignment="1">
      <alignment horizontal="left" vertical="center"/>
    </xf>
    <xf numFmtId="0" fontId="8" fillId="4" borderId="3" xfId="1" applyFont="1" applyFill="1" applyBorder="1" applyAlignment="1">
      <alignment horizontal="left" vertical="center"/>
    </xf>
    <xf numFmtId="0" fontId="8" fillId="4" borderId="4" xfId="1" applyFont="1" applyFill="1" applyBorder="1" applyAlignment="1">
      <alignment horizontal="left" vertical="center"/>
    </xf>
    <xf numFmtId="49" fontId="6" fillId="3" borderId="5" xfId="2" applyNumberFormat="1" applyFont="1" applyFill="1" applyBorder="1" applyAlignment="1">
      <alignment horizontal="left" vertical="center" wrapText="1" shrinkToFit="1"/>
    </xf>
    <xf numFmtId="0" fontId="8" fillId="5" borderId="5" xfId="2" applyFont="1" applyFill="1" applyBorder="1" applyAlignment="1">
      <alignment horizontal="left" vertical="center" shrinkToFit="1"/>
    </xf>
    <xf numFmtId="0" fontId="8" fillId="5" borderId="3" xfId="2" applyFont="1" applyFill="1" applyBorder="1" applyAlignment="1">
      <alignment horizontal="left" vertical="center" shrinkToFit="1"/>
    </xf>
    <xf numFmtId="0" fontId="8" fillId="5" borderId="2" xfId="2" applyFont="1" applyFill="1" applyBorder="1" applyAlignment="1">
      <alignment horizontal="left" vertical="center" shrinkToFit="1"/>
    </xf>
    <xf numFmtId="49" fontId="6" fillId="3" borderId="6" xfId="2" applyNumberFormat="1" applyFont="1" applyFill="1" applyBorder="1" applyAlignment="1">
      <alignment horizontal="center" vertical="center" shrinkToFit="1"/>
    </xf>
    <xf numFmtId="49" fontId="6" fillId="3" borderId="7" xfId="2" applyNumberFormat="1" applyFont="1" applyFill="1" applyBorder="1" applyAlignment="1">
      <alignment horizontal="center" vertical="center" shrinkToFit="1"/>
    </xf>
    <xf numFmtId="49" fontId="6" fillId="3" borderId="8" xfId="2" applyNumberFormat="1" applyFont="1" applyFill="1" applyBorder="1" applyAlignment="1">
      <alignment horizontal="center" vertical="center" shrinkToFit="1"/>
    </xf>
    <xf numFmtId="0" fontId="9" fillId="0" borderId="9" xfId="4" applyFont="1" applyBorder="1" applyAlignment="1">
      <alignment horizontal="center" vertical="center"/>
    </xf>
    <xf numFmtId="0" fontId="9" fillId="0" borderId="7" xfId="4" applyFont="1" applyBorder="1" applyAlignment="1">
      <alignment horizontal="center" vertical="center"/>
    </xf>
    <xf numFmtId="0" fontId="9" fillId="0" borderId="10" xfId="4" applyFont="1" applyBorder="1" applyAlignment="1">
      <alignment horizontal="center" vertical="center"/>
    </xf>
    <xf numFmtId="0" fontId="2" fillId="2" borderId="11" xfId="1" applyFont="1" applyFill="1" applyBorder="1" applyAlignment="1" applyProtection="1">
      <alignment horizontal="center" vertical="center" textRotation="90" wrapText="1"/>
      <protection locked="0"/>
    </xf>
    <xf numFmtId="0" fontId="2" fillId="2" borderId="12" xfId="1" applyFont="1" applyFill="1" applyBorder="1" applyAlignment="1" applyProtection="1">
      <alignment horizontal="center" vertical="center" textRotation="90" wrapText="1"/>
      <protection locked="0"/>
    </xf>
    <xf numFmtId="49" fontId="6" fillId="3" borderId="13" xfId="2" applyNumberFormat="1" applyFont="1" applyFill="1" applyBorder="1" applyAlignment="1">
      <alignment horizontal="left" vertical="center" wrapText="1" shrinkToFit="1"/>
    </xf>
    <xf numFmtId="49" fontId="6" fillId="3" borderId="14" xfId="2" applyNumberFormat="1" applyFont="1" applyFill="1" applyBorder="1" applyAlignment="1">
      <alignment horizontal="left" vertical="center" wrapText="1" shrinkToFit="1"/>
    </xf>
    <xf numFmtId="49" fontId="6" fillId="3" borderId="15" xfId="2" applyNumberFormat="1" applyFont="1" applyFill="1" applyBorder="1" applyAlignment="1">
      <alignment horizontal="left" vertical="center" wrapText="1" shrinkToFit="1"/>
    </xf>
    <xf numFmtId="0" fontId="8" fillId="4" borderId="16" xfId="1" applyFont="1" applyFill="1" applyBorder="1" applyAlignment="1">
      <alignment horizontal="left" vertical="center"/>
    </xf>
    <xf numFmtId="0" fontId="8" fillId="4" borderId="14" xfId="1" applyFont="1" applyFill="1" applyBorder="1" applyAlignment="1">
      <alignment horizontal="left" vertical="center"/>
    </xf>
    <xf numFmtId="0" fontId="8" fillId="4" borderId="15" xfId="1" applyFont="1" applyFill="1" applyBorder="1" applyAlignment="1">
      <alignment horizontal="left" vertical="center"/>
    </xf>
    <xf numFmtId="49" fontId="6" fillId="3" borderId="16" xfId="2" applyNumberFormat="1" applyFont="1" applyFill="1" applyBorder="1" applyAlignment="1">
      <alignment horizontal="left" vertical="center" wrapText="1" shrinkToFit="1"/>
    </xf>
    <xf numFmtId="0" fontId="8" fillId="5" borderId="16" xfId="2" applyFont="1" applyFill="1" applyBorder="1" applyAlignment="1">
      <alignment horizontal="left" vertical="center" shrinkToFit="1"/>
    </xf>
    <xf numFmtId="0" fontId="8" fillId="5" borderId="14" xfId="2" applyFont="1" applyFill="1" applyBorder="1" applyAlignment="1">
      <alignment horizontal="left" vertical="center" shrinkToFit="1"/>
    </xf>
    <xf numFmtId="0" fontId="8" fillId="5" borderId="17" xfId="2" applyFont="1" applyFill="1" applyBorder="1" applyAlignment="1">
      <alignment horizontal="left" vertical="center" shrinkToFit="1"/>
    </xf>
    <xf numFmtId="49" fontId="6" fillId="3" borderId="18" xfId="2" applyNumberFormat="1" applyFont="1" applyFill="1" applyBorder="1" applyAlignment="1">
      <alignment horizontal="center" vertical="center" shrinkToFit="1"/>
    </xf>
    <xf numFmtId="49" fontId="6" fillId="3" borderId="19" xfId="2" applyNumberFormat="1" applyFont="1" applyFill="1" applyBorder="1" applyAlignment="1">
      <alignment horizontal="center" vertical="center" shrinkToFit="1"/>
    </xf>
    <xf numFmtId="49" fontId="6" fillId="3" borderId="20" xfId="2" applyNumberFormat="1" applyFont="1" applyFill="1" applyBorder="1" applyAlignment="1">
      <alignment horizontal="center" vertical="center" shrinkToFit="1"/>
    </xf>
    <xf numFmtId="0" fontId="9" fillId="0" borderId="21" xfId="2" applyFont="1" applyBorder="1" applyAlignment="1">
      <alignment horizontal="center" vertical="center" shrinkToFit="1"/>
    </xf>
    <xf numFmtId="0" fontId="9" fillId="0" borderId="19" xfId="2" applyFont="1" applyBorder="1" applyAlignment="1">
      <alignment horizontal="center" vertical="center" shrinkToFit="1"/>
    </xf>
    <xf numFmtId="0" fontId="9" fillId="0" borderId="22" xfId="2" applyFont="1" applyBorder="1" applyAlignment="1">
      <alignment horizontal="center" vertical="center" shrinkToFit="1"/>
    </xf>
    <xf numFmtId="49" fontId="6" fillId="3" borderId="23" xfId="2" applyNumberFormat="1" applyFont="1" applyFill="1" applyBorder="1" applyAlignment="1">
      <alignment horizontal="left" vertical="center" wrapText="1" shrinkToFit="1"/>
    </xf>
    <xf numFmtId="49" fontId="6" fillId="3" borderId="24" xfId="2" applyNumberFormat="1" applyFont="1" applyFill="1" applyBorder="1" applyAlignment="1">
      <alignment horizontal="left" vertical="center" wrapText="1" shrinkToFit="1"/>
    </xf>
    <xf numFmtId="0" fontId="10" fillId="5" borderId="25" xfId="2" applyFont="1" applyFill="1" applyBorder="1" applyAlignment="1">
      <alignment horizontal="left" vertical="center" shrinkToFit="1"/>
    </xf>
    <xf numFmtId="0" fontId="10" fillId="5" borderId="23" xfId="2" applyFont="1" applyFill="1" applyBorder="1" applyAlignment="1">
      <alignment horizontal="left" vertical="center" shrinkToFit="1"/>
    </xf>
    <xf numFmtId="49" fontId="6" fillId="3" borderId="21" xfId="2" applyNumberFormat="1" applyFont="1" applyFill="1" applyBorder="1" applyAlignment="1">
      <alignment horizontal="center" vertical="center"/>
    </xf>
    <xf numFmtId="49" fontId="6" fillId="3" borderId="19" xfId="2" applyNumberFormat="1" applyFont="1" applyFill="1" applyBorder="1" applyAlignment="1">
      <alignment horizontal="center" vertical="center"/>
    </xf>
    <xf numFmtId="49" fontId="6" fillId="3" borderId="22" xfId="2" applyNumberFormat="1" applyFont="1" applyFill="1" applyBorder="1" applyAlignment="1">
      <alignment horizontal="center" vertical="center"/>
    </xf>
    <xf numFmtId="0" fontId="10" fillId="5" borderId="16" xfId="2" applyFont="1" applyFill="1" applyBorder="1" applyAlignment="1">
      <alignment horizontal="left" vertical="center" shrinkToFit="1"/>
    </xf>
    <xf numFmtId="0" fontId="10" fillId="5" borderId="14" xfId="2" applyFont="1" applyFill="1" applyBorder="1" applyAlignment="1">
      <alignment horizontal="left" vertical="center" shrinkToFit="1"/>
    </xf>
    <xf numFmtId="14" fontId="9" fillId="0" borderId="26" xfId="2" applyNumberFormat="1" applyFont="1" applyBorder="1" applyAlignment="1">
      <alignment horizontal="center" vertical="center" shrinkToFit="1"/>
    </xf>
    <xf numFmtId="14" fontId="9" fillId="0" borderId="23" xfId="2" applyNumberFormat="1" applyFont="1" applyBorder="1" applyAlignment="1">
      <alignment horizontal="center" vertical="center" shrinkToFit="1"/>
    </xf>
    <xf numFmtId="14" fontId="9" fillId="0" borderId="24" xfId="2" applyNumberFormat="1" applyFont="1" applyBorder="1" applyAlignment="1">
      <alignment horizontal="center" vertical="center" shrinkToFit="1"/>
    </xf>
    <xf numFmtId="14" fontId="9" fillId="0" borderId="25" xfId="2" applyNumberFormat="1" applyFont="1" applyBorder="1" applyAlignment="1">
      <alignment horizontal="center" vertical="center" shrinkToFit="1"/>
    </xf>
    <xf numFmtId="14" fontId="9" fillId="0" borderId="27" xfId="2" applyNumberFormat="1" applyFont="1" applyBorder="1" applyAlignment="1">
      <alignment horizontal="center" vertical="center" shrinkToFit="1"/>
    </xf>
    <xf numFmtId="0" fontId="6" fillId="3" borderId="26" xfId="1" applyFont="1" applyFill="1" applyBorder="1" applyAlignment="1" applyProtection="1">
      <alignment horizontal="left" vertical="center" shrinkToFit="1"/>
      <protection locked="0"/>
    </xf>
    <xf numFmtId="0" fontId="6" fillId="3" borderId="23" xfId="1" applyFont="1" applyFill="1" applyBorder="1" applyAlignment="1" applyProtection="1">
      <alignment horizontal="left" vertical="center" shrinkToFit="1"/>
      <protection locked="0"/>
    </xf>
    <xf numFmtId="0" fontId="6" fillId="3" borderId="24" xfId="1" applyFont="1" applyFill="1" applyBorder="1" applyAlignment="1" applyProtection="1">
      <alignment horizontal="left" vertical="center" shrinkToFit="1"/>
      <protection locked="0"/>
    </xf>
    <xf numFmtId="0" fontId="10" fillId="5" borderId="25" xfId="1" applyFont="1" applyFill="1" applyBorder="1" applyAlignment="1">
      <alignment horizontal="left" vertical="center"/>
    </xf>
    <xf numFmtId="0" fontId="10" fillId="5" borderId="23" xfId="1" applyFont="1" applyFill="1" applyBorder="1" applyAlignment="1">
      <alignment horizontal="left" vertical="center"/>
    </xf>
    <xf numFmtId="0" fontId="9" fillId="5" borderId="11" xfId="1" applyFont="1" applyFill="1" applyBorder="1" applyAlignment="1">
      <alignment horizontal="center" vertical="center"/>
    </xf>
    <xf numFmtId="0" fontId="9" fillId="5" borderId="0" xfId="1" applyFont="1" applyFill="1" applyAlignment="1">
      <alignment horizontal="center" vertical="center"/>
    </xf>
    <xf numFmtId="0" fontId="9" fillId="5" borderId="28" xfId="1" applyFont="1" applyFill="1" applyBorder="1" applyAlignment="1">
      <alignment horizontal="center" vertical="center"/>
    </xf>
    <xf numFmtId="0" fontId="9" fillId="5" borderId="29" xfId="1" applyFont="1" applyFill="1" applyBorder="1" applyAlignment="1">
      <alignment horizontal="center" vertical="center"/>
    </xf>
    <xf numFmtId="0" fontId="9" fillId="5" borderId="12" xfId="1" applyFont="1" applyFill="1" applyBorder="1" applyAlignment="1">
      <alignment horizontal="center" vertical="center"/>
    </xf>
    <xf numFmtId="0" fontId="6" fillId="3" borderId="13" xfId="1" applyFont="1" applyFill="1" applyBorder="1" applyAlignment="1" applyProtection="1">
      <alignment horizontal="left" vertical="center" shrinkToFit="1"/>
      <protection locked="0"/>
    </xf>
    <xf numFmtId="0" fontId="6" fillId="3" borderId="14" xfId="1" applyFont="1" applyFill="1" applyBorder="1" applyAlignment="1" applyProtection="1">
      <alignment horizontal="left" vertical="center" shrinkToFit="1"/>
      <protection locked="0"/>
    </xf>
    <xf numFmtId="0" fontId="6" fillId="3" borderId="15" xfId="1" applyFont="1" applyFill="1" applyBorder="1" applyAlignment="1" applyProtection="1">
      <alignment horizontal="left" vertical="center" shrinkToFit="1"/>
      <protection locked="0"/>
    </xf>
    <xf numFmtId="0" fontId="10" fillId="5" borderId="16" xfId="1" applyFont="1" applyFill="1" applyBorder="1" applyAlignment="1">
      <alignment horizontal="left" vertical="center"/>
    </xf>
    <xf numFmtId="0" fontId="10" fillId="5" borderId="14" xfId="1" applyFont="1" applyFill="1" applyBorder="1" applyAlignment="1">
      <alignment horizontal="left" vertical="center"/>
    </xf>
    <xf numFmtId="0" fontId="9" fillId="0" borderId="30" xfId="2" applyFont="1" applyBorder="1" applyAlignment="1">
      <alignment horizontal="center" vertical="center" shrinkToFit="1"/>
    </xf>
    <xf numFmtId="0" fontId="9" fillId="0" borderId="31" xfId="2" applyFont="1" applyBorder="1" applyAlignment="1">
      <alignment horizontal="center" vertical="center" shrinkToFit="1"/>
    </xf>
    <xf numFmtId="0" fontId="9" fillId="0" borderId="32" xfId="2" applyFont="1" applyBorder="1" applyAlignment="1">
      <alignment horizontal="center" vertical="center" shrinkToFit="1"/>
    </xf>
    <xf numFmtId="0" fontId="9" fillId="0" borderId="33" xfId="2" applyFont="1" applyBorder="1" applyAlignment="1">
      <alignment horizontal="center" vertical="center" shrinkToFit="1"/>
    </xf>
    <xf numFmtId="0" fontId="9" fillId="0" borderId="34" xfId="2" applyFont="1" applyBorder="1" applyAlignment="1">
      <alignment horizontal="center" vertical="center" shrinkToFit="1"/>
    </xf>
    <xf numFmtId="49" fontId="6" fillId="3" borderId="26" xfId="2" applyNumberFormat="1" applyFont="1" applyFill="1" applyBorder="1" applyAlignment="1">
      <alignment horizontal="left" vertical="center" wrapText="1" shrinkToFit="1"/>
    </xf>
    <xf numFmtId="0" fontId="8" fillId="0" borderId="25" xfId="1" applyFont="1" applyBorder="1" applyAlignment="1">
      <alignment horizontal="left" vertical="center" shrinkToFit="1"/>
    </xf>
    <xf numFmtId="0" fontId="8" fillId="0" borderId="23" xfId="1" applyFont="1" applyBorder="1" applyAlignment="1">
      <alignment horizontal="left" vertical="center" shrinkToFit="1"/>
    </xf>
    <xf numFmtId="0" fontId="8" fillId="0" borderId="24" xfId="1" applyFont="1" applyBorder="1" applyAlignment="1">
      <alignment horizontal="left" vertical="center" shrinkToFit="1"/>
    </xf>
    <xf numFmtId="49" fontId="6" fillId="3" borderId="25" xfId="2" applyNumberFormat="1" applyFont="1" applyFill="1" applyBorder="1" applyAlignment="1">
      <alignment horizontal="left" vertical="center" wrapText="1" shrinkToFit="1"/>
    </xf>
    <xf numFmtId="0" fontId="11" fillId="4" borderId="35" xfId="2" applyFont="1" applyFill="1" applyBorder="1" applyAlignment="1">
      <alignment horizontal="left" vertical="center" shrinkToFit="1"/>
    </xf>
    <xf numFmtId="0" fontId="6" fillId="3" borderId="35" xfId="2" applyFont="1" applyFill="1" applyBorder="1" applyAlignment="1">
      <alignment horizontal="left" vertical="center" wrapText="1" shrinkToFit="1"/>
    </xf>
    <xf numFmtId="0" fontId="8" fillId="0" borderId="16" xfId="1" applyFont="1" applyBorder="1" applyAlignment="1">
      <alignment horizontal="left" vertical="center" shrinkToFit="1"/>
    </xf>
    <xf numFmtId="0" fontId="8" fillId="0" borderId="14" xfId="1" applyFont="1" applyBorder="1" applyAlignment="1">
      <alignment horizontal="left" vertical="center" shrinkToFit="1"/>
    </xf>
    <xf numFmtId="0" fontId="8" fillId="0" borderId="15" xfId="1" applyFont="1" applyBorder="1" applyAlignment="1">
      <alignment horizontal="left" vertical="center" shrinkToFit="1"/>
    </xf>
    <xf numFmtId="0" fontId="11" fillId="0" borderId="25" xfId="1" applyFont="1" applyBorder="1" applyAlignment="1">
      <alignment horizontal="left" vertical="center"/>
    </xf>
    <xf numFmtId="0" fontId="11" fillId="0" borderId="23" xfId="1" applyFont="1" applyBorder="1" applyAlignment="1">
      <alignment horizontal="left" vertical="center"/>
    </xf>
    <xf numFmtId="0" fontId="11" fillId="0" borderId="24" xfId="1" applyFont="1" applyBorder="1" applyAlignment="1">
      <alignment horizontal="left" vertical="center"/>
    </xf>
    <xf numFmtId="0" fontId="11" fillId="5" borderId="25" xfId="2" applyFont="1" applyFill="1" applyBorder="1" applyAlignment="1">
      <alignment horizontal="left" vertical="center" shrinkToFit="1"/>
    </xf>
    <xf numFmtId="0" fontId="11" fillId="5" borderId="23" xfId="2" applyFont="1" applyFill="1" applyBorder="1" applyAlignment="1">
      <alignment horizontal="left" vertical="center" shrinkToFit="1"/>
    </xf>
    <xf numFmtId="0" fontId="11" fillId="5" borderId="27" xfId="2" applyFont="1" applyFill="1" applyBorder="1" applyAlignment="1">
      <alignment horizontal="left" vertical="center" shrinkToFit="1"/>
    </xf>
    <xf numFmtId="0" fontId="11" fillId="0" borderId="16" xfId="1" applyFont="1" applyBorder="1" applyAlignment="1">
      <alignment horizontal="left" vertical="center"/>
    </xf>
    <xf numFmtId="0" fontId="11" fillId="0" borderId="14" xfId="1" applyFont="1" applyBorder="1" applyAlignment="1">
      <alignment horizontal="left" vertical="center"/>
    </xf>
    <xf numFmtId="0" fontId="11" fillId="0" borderId="15" xfId="1" applyFont="1" applyBorder="1" applyAlignment="1">
      <alignment horizontal="left" vertical="center"/>
    </xf>
    <xf numFmtId="0" fontId="11" fillId="5" borderId="16" xfId="2" applyFont="1" applyFill="1" applyBorder="1" applyAlignment="1">
      <alignment horizontal="left" vertical="center" shrinkToFit="1"/>
    </xf>
    <xf numFmtId="0" fontId="11" fillId="5" borderId="14" xfId="2" applyFont="1" applyFill="1" applyBorder="1" applyAlignment="1">
      <alignment horizontal="left" vertical="center" shrinkToFit="1"/>
    </xf>
    <xf numFmtId="0" fontId="11" fillId="5" borderId="17" xfId="2" applyFont="1" applyFill="1" applyBorder="1" applyAlignment="1">
      <alignment horizontal="left" vertical="center" shrinkToFit="1"/>
    </xf>
    <xf numFmtId="49" fontId="6" fillId="3" borderId="18" xfId="2" applyNumberFormat="1" applyFont="1" applyFill="1" applyBorder="1" applyAlignment="1">
      <alignment horizontal="left" vertical="center" shrinkToFit="1"/>
    </xf>
    <xf numFmtId="49" fontId="6" fillId="3" borderId="19" xfId="2" applyNumberFormat="1" applyFont="1" applyFill="1" applyBorder="1" applyAlignment="1">
      <alignment horizontal="left" vertical="center" shrinkToFit="1"/>
    </xf>
    <xf numFmtId="49" fontId="6" fillId="3" borderId="20" xfId="2" applyNumberFormat="1" applyFont="1" applyFill="1" applyBorder="1" applyAlignment="1">
      <alignment horizontal="left" vertical="center" shrinkToFit="1"/>
    </xf>
    <xf numFmtId="0" fontId="8" fillId="5" borderId="21" xfId="2" applyFont="1" applyFill="1" applyBorder="1" applyAlignment="1">
      <alignment horizontal="left" vertical="center" shrinkToFit="1"/>
    </xf>
    <xf numFmtId="0" fontId="8" fillId="5" borderId="19" xfId="2" applyFont="1" applyFill="1" applyBorder="1" applyAlignment="1">
      <alignment horizontal="left" vertical="center" shrinkToFit="1"/>
    </xf>
    <xf numFmtId="0" fontId="8" fillId="5" borderId="20" xfId="2" applyFont="1" applyFill="1" applyBorder="1" applyAlignment="1">
      <alignment horizontal="left" vertical="center" shrinkToFit="1"/>
    </xf>
    <xf numFmtId="0" fontId="6" fillId="3" borderId="21" xfId="1" applyFont="1" applyFill="1" applyBorder="1" applyAlignment="1" applyProtection="1">
      <alignment horizontal="left" vertical="center" shrinkToFit="1"/>
      <protection locked="0"/>
    </xf>
    <xf numFmtId="0" fontId="6" fillId="3" borderId="19" xfId="1" applyFont="1" applyFill="1" applyBorder="1" applyAlignment="1" applyProtection="1">
      <alignment horizontal="left" vertical="center" shrinkToFit="1"/>
      <protection locked="0"/>
    </xf>
    <xf numFmtId="0" fontId="6" fillId="3" borderId="20" xfId="1" applyFont="1" applyFill="1" applyBorder="1" applyAlignment="1" applyProtection="1">
      <alignment horizontal="left" vertical="center" shrinkToFit="1"/>
      <protection locked="0"/>
    </xf>
    <xf numFmtId="0" fontId="8" fillId="5" borderId="21" xfId="1" applyFont="1" applyFill="1" applyBorder="1" applyAlignment="1">
      <alignment horizontal="left" vertical="center" shrinkToFit="1"/>
    </xf>
    <xf numFmtId="0" fontId="8" fillId="5" borderId="19" xfId="1" applyFont="1" applyFill="1" applyBorder="1" applyAlignment="1">
      <alignment horizontal="left" vertical="center" shrinkToFit="1"/>
    </xf>
    <xf numFmtId="0" fontId="8" fillId="5" borderId="22" xfId="1" applyFont="1" applyFill="1" applyBorder="1" applyAlignment="1">
      <alignment horizontal="left" vertical="center" shrinkToFit="1"/>
    </xf>
    <xf numFmtId="49" fontId="6" fillId="3" borderId="26" xfId="1" applyNumberFormat="1" applyFont="1" applyFill="1" applyBorder="1" applyAlignment="1" applyProtection="1">
      <alignment horizontal="left" vertical="center" shrinkToFit="1"/>
      <protection locked="0"/>
    </xf>
    <xf numFmtId="49" fontId="6" fillId="3" borderId="23" xfId="1" applyNumberFormat="1" applyFont="1" applyFill="1" applyBorder="1" applyAlignment="1" applyProtection="1">
      <alignment horizontal="left" vertical="center" shrinkToFit="1"/>
      <protection locked="0"/>
    </xf>
    <xf numFmtId="49" fontId="6" fillId="3" borderId="24" xfId="1" applyNumberFormat="1" applyFont="1" applyFill="1" applyBorder="1" applyAlignment="1" applyProtection="1">
      <alignment horizontal="left" vertical="center" shrinkToFit="1"/>
      <protection locked="0"/>
    </xf>
    <xf numFmtId="0" fontId="8" fillId="5" borderId="25" xfId="1" applyFont="1" applyFill="1" applyBorder="1" applyAlignment="1">
      <alignment horizontal="left" vertical="center"/>
    </xf>
    <xf numFmtId="0" fontId="8" fillId="5" borderId="23" xfId="1" applyFont="1" applyFill="1" applyBorder="1" applyAlignment="1">
      <alignment horizontal="left" vertical="center"/>
    </xf>
    <xf numFmtId="0" fontId="8" fillId="5" borderId="24" xfId="1" applyFont="1" applyFill="1" applyBorder="1" applyAlignment="1">
      <alignment horizontal="left" vertical="center"/>
    </xf>
    <xf numFmtId="0" fontId="6" fillId="3" borderId="25" xfId="1" applyFont="1" applyFill="1" applyBorder="1" applyAlignment="1" applyProtection="1">
      <alignment horizontal="left" vertical="center" shrinkToFit="1"/>
      <protection locked="0"/>
    </xf>
    <xf numFmtId="0" fontId="8" fillId="5" borderId="27" xfId="1" applyFont="1" applyFill="1" applyBorder="1" applyAlignment="1">
      <alignment horizontal="left" vertical="center"/>
    </xf>
    <xf numFmtId="49" fontId="6" fillId="3" borderId="13" xfId="1" applyNumberFormat="1" applyFont="1" applyFill="1" applyBorder="1" applyAlignment="1" applyProtection="1">
      <alignment horizontal="left" vertical="center" shrinkToFit="1"/>
      <protection locked="0"/>
    </xf>
    <xf numFmtId="49" fontId="6" fillId="3" borderId="14" xfId="1" applyNumberFormat="1" applyFont="1" applyFill="1" applyBorder="1" applyAlignment="1" applyProtection="1">
      <alignment horizontal="left" vertical="center" shrinkToFit="1"/>
      <protection locked="0"/>
    </xf>
    <xf numFmtId="49" fontId="6" fillId="3" borderId="15" xfId="1" applyNumberFormat="1" applyFont="1" applyFill="1" applyBorder="1" applyAlignment="1" applyProtection="1">
      <alignment horizontal="left" vertical="center" shrinkToFit="1"/>
      <protection locked="0"/>
    </xf>
    <xf numFmtId="0" fontId="8" fillId="5" borderId="16" xfId="1" applyFont="1" applyFill="1" applyBorder="1" applyAlignment="1">
      <alignment horizontal="left" vertical="center"/>
    </xf>
    <xf numFmtId="0" fontId="8" fillId="5" borderId="14" xfId="1" applyFont="1" applyFill="1" applyBorder="1" applyAlignment="1">
      <alignment horizontal="left" vertical="center"/>
    </xf>
    <xf numFmtId="0" fontId="8" fillId="5" borderId="15" xfId="1" applyFont="1" applyFill="1" applyBorder="1" applyAlignment="1">
      <alignment horizontal="left" vertical="center"/>
    </xf>
    <xf numFmtId="0" fontId="6" fillId="3" borderId="16" xfId="1" applyFont="1" applyFill="1" applyBorder="1" applyAlignment="1" applyProtection="1">
      <alignment horizontal="left" vertical="center" shrinkToFit="1"/>
      <protection locked="0"/>
    </xf>
    <xf numFmtId="0" fontId="8" fillId="5" borderId="17" xfId="1" applyFont="1" applyFill="1" applyBorder="1" applyAlignment="1">
      <alignment horizontal="left" vertical="center"/>
    </xf>
    <xf numFmtId="49" fontId="6" fillId="3" borderId="26" xfId="2" applyNumberFormat="1" applyFont="1" applyFill="1" applyBorder="1" applyAlignment="1">
      <alignment horizontal="left" vertical="center" shrinkToFit="1"/>
    </xf>
    <xf numFmtId="49" fontId="6" fillId="3" borderId="23" xfId="2" applyNumberFormat="1" applyFont="1" applyFill="1" applyBorder="1" applyAlignment="1">
      <alignment horizontal="left" vertical="center" shrinkToFit="1"/>
    </xf>
    <xf numFmtId="49" fontId="6" fillId="3" borderId="24" xfId="2" applyNumberFormat="1" applyFont="1" applyFill="1" applyBorder="1" applyAlignment="1">
      <alignment horizontal="left" vertical="center" shrinkToFit="1"/>
    </xf>
    <xf numFmtId="14" fontId="8" fillId="5" borderId="25" xfId="2" applyNumberFormat="1" applyFont="1" applyFill="1" applyBorder="1" applyAlignment="1">
      <alignment horizontal="left" vertical="center" shrinkToFit="1"/>
    </xf>
    <xf numFmtId="14" fontId="8" fillId="5" borderId="23" xfId="2" applyNumberFormat="1" applyFont="1" applyFill="1" applyBorder="1" applyAlignment="1">
      <alignment horizontal="left" vertical="center" shrinkToFit="1"/>
    </xf>
    <xf numFmtId="14" fontId="8" fillId="5" borderId="24" xfId="2" applyNumberFormat="1" applyFont="1" applyFill="1" applyBorder="1" applyAlignment="1">
      <alignment horizontal="left" vertical="center" shrinkToFit="1"/>
    </xf>
    <xf numFmtId="49" fontId="6" fillId="3" borderId="25" xfId="1" applyNumberFormat="1" applyFont="1" applyFill="1" applyBorder="1" applyAlignment="1" applyProtection="1">
      <alignment horizontal="left" vertical="center" shrinkToFit="1"/>
      <protection locked="0"/>
    </xf>
    <xf numFmtId="49" fontId="6" fillId="3" borderId="13" xfId="2" applyNumberFormat="1" applyFont="1" applyFill="1" applyBorder="1" applyAlignment="1">
      <alignment horizontal="left" vertical="center" shrinkToFit="1"/>
    </xf>
    <xf numFmtId="49" fontId="6" fillId="3" borderId="14" xfId="2" applyNumberFormat="1" applyFont="1" applyFill="1" applyBorder="1" applyAlignment="1">
      <alignment horizontal="left" vertical="center" shrinkToFit="1"/>
    </xf>
    <xf numFmtId="49" fontId="6" fillId="3" borderId="15" xfId="2" applyNumberFormat="1" applyFont="1" applyFill="1" applyBorder="1" applyAlignment="1">
      <alignment horizontal="left" vertical="center" shrinkToFit="1"/>
    </xf>
    <xf numFmtId="14" fontId="8" fillId="5" borderId="16" xfId="2" applyNumberFormat="1" applyFont="1" applyFill="1" applyBorder="1" applyAlignment="1">
      <alignment horizontal="left" vertical="center" shrinkToFit="1"/>
    </xf>
    <xf numFmtId="14" fontId="8" fillId="5" borderId="14" xfId="2" applyNumberFormat="1" applyFont="1" applyFill="1" applyBorder="1" applyAlignment="1">
      <alignment horizontal="left" vertical="center" shrinkToFit="1"/>
    </xf>
    <xf numFmtId="14" fontId="8" fillId="5" borderId="15" xfId="2" applyNumberFormat="1" applyFont="1" applyFill="1" applyBorder="1" applyAlignment="1">
      <alignment horizontal="left" vertical="center" shrinkToFit="1"/>
    </xf>
    <xf numFmtId="49" fontId="6" fillId="3" borderId="16" xfId="1" applyNumberFormat="1" applyFont="1" applyFill="1" applyBorder="1" applyAlignment="1" applyProtection="1">
      <alignment horizontal="left" vertical="center" shrinkToFit="1"/>
      <protection locked="0"/>
    </xf>
    <xf numFmtId="0" fontId="8" fillId="5" borderId="25" xfId="2" applyFont="1" applyFill="1" applyBorder="1" applyAlignment="1">
      <alignment horizontal="left" vertical="center" wrapText="1" shrinkToFit="1"/>
    </xf>
    <xf numFmtId="0" fontId="8" fillId="5" borderId="23" xfId="2" applyFont="1" applyFill="1" applyBorder="1" applyAlignment="1">
      <alignment horizontal="left" vertical="center" wrapText="1" shrinkToFit="1"/>
    </xf>
    <xf numFmtId="0" fontId="8" fillId="5" borderId="24" xfId="2" applyFont="1" applyFill="1" applyBorder="1" applyAlignment="1">
      <alignment horizontal="left" vertical="center" wrapText="1" shrinkToFit="1"/>
    </xf>
    <xf numFmtId="0" fontId="6" fillId="3" borderId="35" xfId="1" applyFont="1" applyFill="1" applyBorder="1" applyAlignment="1" applyProtection="1">
      <alignment horizontal="left" vertical="center" shrinkToFit="1"/>
      <protection locked="0"/>
    </xf>
    <xf numFmtId="0" fontId="8" fillId="0" borderId="25" xfId="1" applyFont="1" applyBorder="1" applyAlignment="1">
      <alignment horizontal="left" vertical="center"/>
    </xf>
    <xf numFmtId="0" fontId="8" fillId="0" borderId="23" xfId="1" applyFont="1" applyBorder="1" applyAlignment="1">
      <alignment horizontal="left" vertical="center"/>
    </xf>
    <xf numFmtId="0" fontId="8" fillId="0" borderId="27" xfId="1" applyFont="1" applyBorder="1" applyAlignment="1">
      <alignment horizontal="left" vertical="center"/>
    </xf>
    <xf numFmtId="0" fontId="8" fillId="5" borderId="16" xfId="2" applyFont="1" applyFill="1" applyBorder="1" applyAlignment="1">
      <alignment horizontal="left" vertical="center" wrapText="1" shrinkToFit="1"/>
    </xf>
    <xf numFmtId="0" fontId="8" fillId="5" borderId="14" xfId="2" applyFont="1" applyFill="1" applyBorder="1" applyAlignment="1">
      <alignment horizontal="left" vertical="center" wrapText="1" shrinkToFit="1"/>
    </xf>
    <xf numFmtId="0" fontId="8" fillId="5" borderId="15" xfId="2" applyFont="1" applyFill="1" applyBorder="1" applyAlignment="1">
      <alignment horizontal="left" vertical="center" wrapText="1" shrinkToFit="1"/>
    </xf>
    <xf numFmtId="0" fontId="8" fillId="0" borderId="16" xfId="1" applyFont="1" applyBorder="1" applyAlignment="1">
      <alignment horizontal="left" vertical="center"/>
    </xf>
    <xf numFmtId="0" fontId="8" fillId="0" borderId="14" xfId="1" applyFont="1" applyBorder="1" applyAlignment="1">
      <alignment horizontal="left" vertical="center"/>
    </xf>
    <xf numFmtId="0" fontId="8" fillId="0" borderId="17" xfId="1" applyFont="1" applyBorder="1" applyAlignment="1">
      <alignment horizontal="left" vertical="center"/>
    </xf>
    <xf numFmtId="14" fontId="8" fillId="5" borderId="27" xfId="2" applyNumberFormat="1" applyFont="1" applyFill="1" applyBorder="1" applyAlignment="1">
      <alignment horizontal="left" vertical="center" shrinkToFit="1"/>
    </xf>
    <xf numFmtId="14" fontId="8" fillId="5" borderId="17" xfId="2" applyNumberFormat="1" applyFont="1" applyFill="1" applyBorder="1" applyAlignment="1">
      <alignment horizontal="left" vertical="center" shrinkToFit="1"/>
    </xf>
    <xf numFmtId="49" fontId="6" fillId="3" borderId="21" xfId="2" applyNumberFormat="1" applyFont="1" applyFill="1" applyBorder="1" applyAlignment="1">
      <alignment horizontal="center" vertical="center" shrinkToFit="1"/>
    </xf>
    <xf numFmtId="0" fontId="8" fillId="5" borderId="22" xfId="2" applyFont="1" applyFill="1" applyBorder="1" applyAlignment="1">
      <alignment horizontal="left" vertical="center" shrinkToFit="1"/>
    </xf>
    <xf numFmtId="0" fontId="6" fillId="3" borderId="18" xfId="1" applyFont="1" applyFill="1" applyBorder="1" applyAlignment="1" applyProtection="1">
      <alignment horizontal="left" vertical="center" shrinkToFit="1"/>
      <protection locked="0"/>
    </xf>
    <xf numFmtId="0" fontId="8" fillId="5" borderId="20" xfId="1" applyFont="1" applyFill="1" applyBorder="1" applyAlignment="1">
      <alignment horizontal="left" vertical="center" shrinkToFit="1"/>
    </xf>
    <xf numFmtId="49" fontId="6" fillId="3" borderId="21" xfId="2" applyNumberFormat="1" applyFont="1" applyFill="1" applyBorder="1" applyAlignment="1">
      <alignment horizontal="left" vertical="center" shrinkToFit="1"/>
    </xf>
    <xf numFmtId="49" fontId="6" fillId="3" borderId="35" xfId="2" applyNumberFormat="1" applyFont="1" applyFill="1" applyBorder="1" applyAlignment="1">
      <alignment horizontal="left" vertical="center" shrinkToFit="1"/>
    </xf>
    <xf numFmtId="0" fontId="8" fillId="5" borderId="35" xfId="2" applyFont="1" applyFill="1" applyBorder="1" applyAlignment="1">
      <alignment horizontal="left" vertical="center" shrinkToFit="1"/>
    </xf>
    <xf numFmtId="14" fontId="8" fillId="5" borderId="35" xfId="2" applyNumberFormat="1" applyFont="1" applyFill="1" applyBorder="1" applyAlignment="1">
      <alignment horizontal="left" vertical="center" shrinkToFit="1"/>
    </xf>
    <xf numFmtId="14" fontId="8" fillId="5" borderId="19" xfId="2" applyNumberFormat="1" applyFont="1" applyFill="1" applyBorder="1" applyAlignment="1">
      <alignment horizontal="left" vertical="center" shrinkToFit="1"/>
    </xf>
    <xf numFmtId="14" fontId="8" fillId="5" borderId="22" xfId="2" applyNumberFormat="1" applyFont="1" applyFill="1" applyBorder="1" applyAlignment="1">
      <alignment horizontal="left" vertical="center" shrinkToFit="1"/>
    </xf>
    <xf numFmtId="0" fontId="6" fillId="3" borderId="26" xfId="1" applyFont="1" applyFill="1" applyBorder="1" applyAlignment="1" applyProtection="1">
      <alignment horizontal="left" vertical="center" wrapText="1" shrinkToFit="1"/>
      <protection locked="0"/>
    </xf>
    <xf numFmtId="0" fontId="8" fillId="5" borderId="25" xfId="1" applyFont="1" applyFill="1" applyBorder="1" applyAlignment="1">
      <alignment horizontal="left" vertical="center" wrapText="1"/>
    </xf>
    <xf numFmtId="0" fontId="8" fillId="5" borderId="23" xfId="1" applyFont="1" applyFill="1" applyBorder="1" applyAlignment="1">
      <alignment horizontal="left" vertical="center" wrapText="1"/>
    </xf>
    <xf numFmtId="0" fontId="8" fillId="5" borderId="27" xfId="1" applyFont="1" applyFill="1" applyBorder="1" applyAlignment="1">
      <alignment horizontal="left" vertical="center" wrapText="1"/>
    </xf>
    <xf numFmtId="0" fontId="6" fillId="3" borderId="11" xfId="1" applyFont="1" applyFill="1" applyBorder="1" applyAlignment="1" applyProtection="1">
      <alignment horizontal="left" vertical="center" wrapText="1" shrinkToFit="1"/>
      <protection locked="0"/>
    </xf>
    <xf numFmtId="0" fontId="6" fillId="3" borderId="0" xfId="1" applyFont="1" applyFill="1" applyAlignment="1" applyProtection="1">
      <alignment horizontal="left" vertical="center" shrinkToFit="1"/>
      <protection locked="0"/>
    </xf>
    <xf numFmtId="0" fontId="8" fillId="5" borderId="29" xfId="1" applyFont="1" applyFill="1" applyBorder="1" applyAlignment="1">
      <alignment horizontal="left" vertical="center" wrapText="1"/>
    </xf>
    <xf numFmtId="0" fontId="8" fillId="5" borderId="0" xfId="1" applyFont="1" applyFill="1" applyAlignment="1">
      <alignment horizontal="left" vertical="center" wrapText="1"/>
    </xf>
    <xf numFmtId="0" fontId="8" fillId="5" borderId="12" xfId="1" applyFont="1" applyFill="1" applyBorder="1" applyAlignment="1">
      <alignment horizontal="left" vertical="center" wrapText="1"/>
    </xf>
    <xf numFmtId="0" fontId="6" fillId="3" borderId="11" xfId="1" applyFont="1" applyFill="1" applyBorder="1" applyAlignment="1" applyProtection="1">
      <alignment horizontal="left" vertical="center" shrinkToFit="1"/>
      <protection locked="0"/>
    </xf>
    <xf numFmtId="0" fontId="8" fillId="5" borderId="16" xfId="1" applyFont="1" applyFill="1" applyBorder="1" applyAlignment="1">
      <alignment horizontal="left" vertical="center" wrapText="1"/>
    </xf>
    <xf numFmtId="0" fontId="8" fillId="5" borderId="14" xfId="1" applyFont="1" applyFill="1" applyBorder="1" applyAlignment="1">
      <alignment horizontal="left" vertical="center" wrapText="1"/>
    </xf>
    <xf numFmtId="0" fontId="8" fillId="5" borderId="17" xfId="1" applyFont="1" applyFill="1" applyBorder="1" applyAlignment="1">
      <alignment horizontal="left" vertical="center" wrapText="1"/>
    </xf>
    <xf numFmtId="0" fontId="6" fillId="3" borderId="35" xfId="1" applyFont="1" applyFill="1" applyBorder="1" applyAlignment="1" applyProtection="1">
      <alignment horizontal="left" vertical="center" wrapText="1" shrinkToFit="1"/>
      <protection locked="0"/>
    </xf>
    <xf numFmtId="0" fontId="6" fillId="3" borderId="26" xfId="1" applyFont="1" applyFill="1" applyBorder="1" applyAlignment="1" applyProtection="1">
      <alignment horizontal="left" vertical="center" wrapText="1"/>
      <protection locked="0"/>
    </xf>
    <xf numFmtId="0" fontId="6" fillId="3" borderId="23" xfId="1" applyFont="1" applyFill="1" applyBorder="1" applyAlignment="1" applyProtection="1">
      <alignment horizontal="left" vertical="center" wrapText="1"/>
      <protection locked="0"/>
    </xf>
    <xf numFmtId="0" fontId="6" fillId="3" borderId="24" xfId="1" applyFont="1" applyFill="1" applyBorder="1" applyAlignment="1" applyProtection="1">
      <alignment horizontal="left" vertical="center" wrapText="1"/>
      <protection locked="0"/>
    </xf>
    <xf numFmtId="0" fontId="6" fillId="3" borderId="11" xfId="1" applyFont="1" applyFill="1" applyBorder="1" applyAlignment="1" applyProtection="1">
      <alignment horizontal="left" vertical="center" wrapText="1"/>
      <protection locked="0"/>
    </xf>
    <xf numFmtId="0" fontId="6" fillId="3" borderId="0" xfId="1" applyFont="1" applyFill="1" applyAlignment="1" applyProtection="1">
      <alignment horizontal="left" vertical="center" wrapText="1"/>
      <protection locked="0"/>
    </xf>
    <xf numFmtId="0" fontId="6" fillId="3" borderId="28" xfId="1" applyFont="1" applyFill="1" applyBorder="1" applyAlignment="1" applyProtection="1">
      <alignment horizontal="left" vertical="center" wrapText="1"/>
      <protection locked="0"/>
    </xf>
    <xf numFmtId="0" fontId="2" fillId="2" borderId="30" xfId="1" applyFont="1" applyFill="1" applyBorder="1" applyAlignment="1" applyProtection="1">
      <alignment horizontal="center" vertical="center" textRotation="90" wrapText="1"/>
      <protection locked="0"/>
    </xf>
    <xf numFmtId="0" fontId="2" fillId="2" borderId="34" xfId="1" applyFont="1" applyFill="1" applyBorder="1" applyAlignment="1" applyProtection="1">
      <alignment horizontal="center" vertical="center" textRotation="90" wrapText="1"/>
      <protection locked="0"/>
    </xf>
    <xf numFmtId="0" fontId="6" fillId="3" borderId="30" xfId="1" applyFont="1" applyFill="1" applyBorder="1" applyAlignment="1" applyProtection="1">
      <alignment horizontal="left" vertical="center" wrapText="1"/>
      <protection locked="0"/>
    </xf>
    <xf numFmtId="0" fontId="6" fillId="3" borderId="31" xfId="1" applyFont="1" applyFill="1" applyBorder="1" applyAlignment="1" applyProtection="1">
      <alignment horizontal="left" vertical="center" wrapText="1"/>
      <protection locked="0"/>
    </xf>
    <xf numFmtId="0" fontId="6" fillId="3" borderId="32" xfId="1" applyFont="1" applyFill="1" applyBorder="1" applyAlignment="1" applyProtection="1">
      <alignment horizontal="left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textRotation="90"/>
      <protection locked="0"/>
    </xf>
    <xf numFmtId="0" fontId="6" fillId="3" borderId="6" xfId="1" applyFont="1" applyFill="1" applyBorder="1" applyAlignment="1" applyProtection="1">
      <alignment horizontal="left" vertical="center"/>
      <protection locked="0"/>
    </xf>
    <xf numFmtId="0" fontId="6" fillId="3" borderId="7" xfId="1" applyFont="1" applyFill="1" applyBorder="1" applyAlignment="1" applyProtection="1">
      <alignment horizontal="left" vertical="center"/>
      <protection locked="0"/>
    </xf>
    <xf numFmtId="0" fontId="6" fillId="3" borderId="8" xfId="1" applyFont="1" applyFill="1" applyBorder="1" applyAlignment="1" applyProtection="1">
      <alignment horizontal="left" vertical="center"/>
      <protection locked="0"/>
    </xf>
    <xf numFmtId="14" fontId="8" fillId="5" borderId="3" xfId="1" applyNumberFormat="1" applyFont="1" applyFill="1" applyBorder="1" applyAlignment="1">
      <alignment horizontal="left" vertical="top"/>
    </xf>
    <xf numFmtId="14" fontId="8" fillId="5" borderId="4" xfId="1" applyNumberFormat="1" applyFont="1" applyFill="1" applyBorder="1" applyAlignment="1">
      <alignment horizontal="left" vertical="top"/>
    </xf>
    <xf numFmtId="49" fontId="6" fillId="3" borderId="5" xfId="2" applyNumberFormat="1" applyFont="1" applyFill="1" applyBorder="1" applyAlignment="1">
      <alignment horizontal="left" vertical="center" shrinkToFit="1"/>
    </xf>
    <xf numFmtId="49" fontId="6" fillId="3" borderId="3" xfId="2" applyNumberFormat="1" applyFont="1" applyFill="1" applyBorder="1" applyAlignment="1">
      <alignment horizontal="left" vertical="center" shrinkToFit="1"/>
    </xf>
    <xf numFmtId="49" fontId="6" fillId="3" borderId="4" xfId="2" applyNumberFormat="1" applyFont="1" applyFill="1" applyBorder="1" applyAlignment="1">
      <alignment horizontal="left" vertical="center" shrinkToFit="1"/>
    </xf>
    <xf numFmtId="14" fontId="8" fillId="5" borderId="36" xfId="1" applyNumberFormat="1" applyFont="1" applyFill="1" applyBorder="1" applyAlignment="1">
      <alignment horizontal="left" vertical="top"/>
    </xf>
    <xf numFmtId="14" fontId="8" fillId="5" borderId="9" xfId="1" applyNumberFormat="1" applyFont="1" applyFill="1" applyBorder="1" applyAlignment="1">
      <alignment horizontal="left" vertical="top"/>
    </xf>
    <xf numFmtId="49" fontId="6" fillId="3" borderId="37" xfId="2" applyNumberFormat="1" applyFont="1" applyFill="1" applyBorder="1" applyAlignment="1">
      <alignment horizontal="center" vertical="center"/>
    </xf>
    <xf numFmtId="49" fontId="6" fillId="3" borderId="36" xfId="2" applyNumberFormat="1" applyFont="1" applyFill="1" applyBorder="1" applyAlignment="1">
      <alignment horizontal="center" vertical="center"/>
    </xf>
    <xf numFmtId="49" fontId="6" fillId="3" borderId="38" xfId="2" applyNumberFormat="1" applyFont="1" applyFill="1" applyBorder="1" applyAlignment="1">
      <alignment horizontal="center" vertical="center"/>
    </xf>
    <xf numFmtId="0" fontId="2" fillId="2" borderId="11" xfId="1" applyFont="1" applyFill="1" applyBorder="1" applyAlignment="1" applyProtection="1">
      <alignment horizontal="center" vertical="center" textRotation="90"/>
      <protection locked="0"/>
    </xf>
    <xf numFmtId="0" fontId="2" fillId="2" borderId="12" xfId="1" applyFont="1" applyFill="1" applyBorder="1" applyAlignment="1" applyProtection="1">
      <alignment horizontal="center" vertical="center" textRotation="90"/>
      <protection locked="0"/>
    </xf>
    <xf numFmtId="14" fontId="8" fillId="5" borderId="20" xfId="2" applyNumberFormat="1" applyFont="1" applyFill="1" applyBorder="1" applyAlignment="1">
      <alignment horizontal="left" vertical="center" shrinkToFit="1"/>
    </xf>
    <xf numFmtId="14" fontId="8" fillId="5" borderId="39" xfId="2" applyNumberFormat="1" applyFont="1" applyFill="1" applyBorder="1" applyAlignment="1">
      <alignment horizontal="left" vertical="center" shrinkToFit="1"/>
    </xf>
    <xf numFmtId="14" fontId="8" fillId="5" borderId="39" xfId="1" applyNumberFormat="1" applyFont="1" applyFill="1" applyBorder="1" applyAlignment="1">
      <alignment horizontal="left"/>
    </xf>
    <xf numFmtId="14" fontId="8" fillId="5" borderId="25" xfId="1" applyNumberFormat="1" applyFont="1" applyFill="1" applyBorder="1" applyAlignment="1">
      <alignment horizontal="left"/>
    </xf>
    <xf numFmtId="14" fontId="9" fillId="0" borderId="40" xfId="2" applyNumberFormat="1" applyFont="1" applyBorder="1" applyAlignment="1">
      <alignment horizontal="center" vertical="center" shrinkToFit="1"/>
    </xf>
    <xf numFmtId="14" fontId="9" fillId="0" borderId="39" xfId="2" applyNumberFormat="1" applyFont="1" applyBorder="1" applyAlignment="1">
      <alignment horizontal="center" vertical="center" shrinkToFit="1"/>
    </xf>
    <xf numFmtId="14" fontId="9" fillId="0" borderId="41" xfId="2" applyNumberFormat="1" applyFont="1" applyBorder="1" applyAlignment="1">
      <alignment horizontal="center" vertical="center" shrinkToFit="1"/>
    </xf>
    <xf numFmtId="49" fontId="6" fillId="3" borderId="18" xfId="2" applyNumberFormat="1" applyFont="1" applyFill="1" applyBorder="1" applyAlignment="1">
      <alignment horizontal="left" vertical="center" wrapText="1" shrinkToFit="1"/>
    </xf>
    <xf numFmtId="49" fontId="6" fillId="3" borderId="19" xfId="2" applyNumberFormat="1" applyFont="1" applyFill="1" applyBorder="1" applyAlignment="1">
      <alignment horizontal="left" vertical="center" wrapText="1" shrinkToFit="1"/>
    </xf>
    <xf numFmtId="49" fontId="6" fillId="3" borderId="20" xfId="2" applyNumberFormat="1" applyFont="1" applyFill="1" applyBorder="1" applyAlignment="1">
      <alignment horizontal="left" vertical="center" wrapText="1" shrinkToFit="1"/>
    </xf>
    <xf numFmtId="0" fontId="8" fillId="5" borderId="20" xfId="2" applyFont="1" applyFill="1" applyBorder="1" applyAlignment="1">
      <alignment horizontal="left" vertical="center" wrapText="1" shrinkToFit="1"/>
    </xf>
    <xf numFmtId="0" fontId="8" fillId="5" borderId="35" xfId="2" applyFont="1" applyFill="1" applyBorder="1" applyAlignment="1">
      <alignment horizontal="left" vertical="center" wrapText="1" shrinkToFit="1"/>
    </xf>
    <xf numFmtId="0" fontId="8" fillId="5" borderId="35" xfId="1" applyFont="1" applyFill="1" applyBorder="1" applyAlignment="1">
      <alignment horizontal="left"/>
    </xf>
    <xf numFmtId="0" fontId="8" fillId="5" borderId="21" xfId="1" applyFont="1" applyFill="1" applyBorder="1" applyAlignment="1">
      <alignment horizontal="left"/>
    </xf>
    <xf numFmtId="0" fontId="9" fillId="0" borderId="42" xfId="2" applyFont="1" applyBorder="1" applyAlignment="1">
      <alignment horizontal="center" vertical="center" shrinkToFit="1"/>
    </xf>
    <xf numFmtId="0" fontId="9" fillId="0" borderId="43" xfId="2" applyFont="1" applyBorder="1" applyAlignment="1">
      <alignment horizontal="center" vertical="center" shrinkToFit="1"/>
    </xf>
    <xf numFmtId="0" fontId="9" fillId="0" borderId="44" xfId="2" applyFont="1" applyBorder="1" applyAlignment="1">
      <alignment horizontal="center" vertical="center" shrinkToFit="1"/>
    </xf>
    <xf numFmtId="0" fontId="8" fillId="0" borderId="20" xfId="1" applyFont="1" applyBorder="1" applyAlignment="1">
      <alignment horizontal="left" vertical="center"/>
    </xf>
    <xf numFmtId="0" fontId="8" fillId="0" borderId="35" xfId="1" applyFont="1" applyBorder="1" applyAlignment="1">
      <alignment horizontal="left" vertical="center"/>
    </xf>
    <xf numFmtId="0" fontId="8" fillId="5" borderId="45" xfId="1" applyFont="1" applyFill="1" applyBorder="1" applyAlignment="1">
      <alignment horizontal="left"/>
    </xf>
    <xf numFmtId="0" fontId="9" fillId="0" borderId="46" xfId="2" applyFont="1" applyBorder="1" applyAlignment="1">
      <alignment horizontal="center" vertical="center" shrinkToFit="1"/>
    </xf>
    <xf numFmtId="0" fontId="9" fillId="0" borderId="47" xfId="2" applyFont="1" applyBorder="1" applyAlignment="1">
      <alignment horizontal="center" vertical="center" shrinkToFit="1"/>
    </xf>
    <xf numFmtId="0" fontId="9" fillId="0" borderId="48" xfId="2" applyFont="1" applyBorder="1" applyAlignment="1">
      <alignment horizontal="center" vertical="center" shrinkToFit="1"/>
    </xf>
    <xf numFmtId="0" fontId="8" fillId="0" borderId="24" xfId="1" applyFont="1" applyBorder="1" applyAlignment="1">
      <alignment horizontal="left" vertical="center"/>
    </xf>
    <xf numFmtId="0" fontId="8" fillId="5" borderId="29" xfId="2" applyFont="1" applyFill="1" applyBorder="1" applyAlignment="1">
      <alignment horizontal="left" vertical="center" shrinkToFit="1"/>
    </xf>
    <xf numFmtId="0" fontId="8" fillId="5" borderId="0" xfId="2" applyFont="1" applyFill="1" applyAlignment="1">
      <alignment horizontal="left" vertical="center" shrinkToFit="1"/>
    </xf>
    <xf numFmtId="0" fontId="8" fillId="5" borderId="12" xfId="2" applyFont="1" applyFill="1" applyBorder="1" applyAlignment="1">
      <alignment horizontal="left" vertical="center" shrinkToFit="1"/>
    </xf>
    <xf numFmtId="0" fontId="8" fillId="0" borderId="15" xfId="1" applyFont="1" applyBorder="1" applyAlignment="1">
      <alignment horizontal="left" vertical="center"/>
    </xf>
    <xf numFmtId="0" fontId="8" fillId="5" borderId="0" xfId="1" applyFont="1" applyFill="1" applyAlignment="1">
      <alignment horizontal="left" vertical="center"/>
    </xf>
    <xf numFmtId="0" fontId="8" fillId="5" borderId="12" xfId="1" applyFont="1" applyFill="1" applyBorder="1" applyAlignment="1">
      <alignment horizontal="left" vertical="center"/>
    </xf>
    <xf numFmtId="0" fontId="2" fillId="2" borderId="30" xfId="1" applyFont="1" applyFill="1" applyBorder="1" applyAlignment="1" applyProtection="1">
      <alignment horizontal="center" vertical="center" textRotation="90"/>
      <protection locked="0"/>
    </xf>
    <xf numFmtId="0" fontId="2" fillId="2" borderId="34" xfId="1" applyFont="1" applyFill="1" applyBorder="1" applyAlignment="1" applyProtection="1">
      <alignment horizontal="center" vertical="center" textRotation="90"/>
      <protection locked="0"/>
    </xf>
    <xf numFmtId="0" fontId="8" fillId="5" borderId="31" xfId="1" applyFont="1" applyFill="1" applyBorder="1" applyAlignment="1">
      <alignment horizontal="left" vertical="center"/>
    </xf>
    <xf numFmtId="0" fontId="8" fillId="5" borderId="34" xfId="1" applyFont="1" applyFill="1" applyBorder="1" applyAlignment="1">
      <alignment horizontal="left" vertical="center"/>
    </xf>
    <xf numFmtId="0" fontId="2" fillId="0" borderId="0" xfId="3" applyFont="1" applyAlignment="1">
      <alignment horizontal="center" vertical="center"/>
    </xf>
  </cellXfs>
  <cellStyles count="5">
    <cellStyle name="Normal" xfId="0" builtinId="0"/>
    <cellStyle name="Normal 3" xfId="1" xr:uid="{D2BB2B8F-E44C-4614-9BA0-BE93AAC27EA5}"/>
    <cellStyle name="標準_クレーム通知書（日本語） " xfId="3" xr:uid="{504F5A12-281E-4EF0-AEDA-316B69995DA2}"/>
    <cellStyle name="標準_工場DOCPNL製造仕様最終案" xfId="2" xr:uid="{70447B04-921D-4542-899B-BB0E085A3F27}"/>
    <cellStyle name="標準_工場DOC梱包仕様書決定090616" xfId="4" xr:uid="{752DC99A-4F55-40AB-84CB-B4B77922E6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NEC/Obbligato%20III/R4.1/Client/obl3tmp/1685071976/QCN-Q23004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GAS%20flow%20char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Documents%20and%20Settings\yuji-miyake.OPTREX\My%20Documents\MP%20FY14\FY14%20&#36899;&#32080;&#27231;&#31278;&#26126;&#32048;121114&#12288;&#26032;&#27231;&#31278;&#26908;&#35388;+&#12487;&#12540;&#12479;&#25972;&#20633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nbu-kanri\&#20849;&#26377;&#12501;&#12457;&#12523;&#12480;&#12540;\&#36899;&#32080;&#32076;&#29702;\&#26376;&#27425;&#36899;&#32080;\&#21336;&#29420;\&#23455;&#32318;\&#23455;&#32318;_02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31649;&#29702;&#20250;&#35336;\&#31649;&#29702;&#24115;&#31080;\&#26376;&#27425;&#36899;&#32080;\FY05\05_4&#26376;\&#24115;&#31080;\R_P_DEC_RESULT_200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natchaya-s/Desktop/S-KYD2014jjj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&#26989;&#21209;&#25913;&#38761;&#37096;\&#65321;&#65332;&#25913;&#38761;&#37096;\IT&#12471;&#12473;&#12486;&#12512;&#65297;&#35506;\06.&#32076;&#29702;\05.&#36899;&#32080;&#32076;&#21942;&#31649;&#29702;\&#20986;&#21147;&#36039;&#26009;\&#35373;&#35336;\C&#21029;M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y%20Documents\Excel\&#24471;&#24847;&#20808;&#65325;1104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Ja"/>
      <sheetName val="En"/>
      <sheetName val="Zh"/>
      <sheetName val="Ja (OEM)"/>
      <sheetName val="En (OEM)"/>
      <sheetName val="Zh (OEM)"/>
    </sheetNames>
    <sheetDataSet>
      <sheetData sheetId="0">
        <row r="5">
          <cell r="D5" t="str">
            <v>Q2300416</v>
          </cell>
        </row>
        <row r="6">
          <cell r="D6" t="str">
            <v>お客さまクレーム</v>
          </cell>
        </row>
        <row r="7">
          <cell r="D7" t="str">
            <v>Customer claim</v>
          </cell>
        </row>
        <row r="8">
          <cell r="D8" t="str">
            <v>新規登録</v>
          </cell>
        </row>
        <row r="9">
          <cell r="D9" t="str">
            <v>New register</v>
          </cell>
        </row>
        <row r="10">
          <cell r="D10" t="str">
            <v>364947AA</v>
          </cell>
        </row>
        <row r="11">
          <cell r="D11" t="str">
            <v>T-64947GD031HU-T-AAN</v>
          </cell>
        </row>
        <row r="12">
          <cell r="D12" t="str">
            <v>MDL</v>
          </cell>
        </row>
        <row r="13">
          <cell r="D13" t="str">
            <v>KTCモジュール量産</v>
          </cell>
        </row>
        <row r="14">
          <cell r="D14" t="str">
            <v>KTC MDL mass production</v>
          </cell>
        </row>
        <row r="15">
          <cell r="D15" t="str">
            <v>L0804</v>
          </cell>
        </row>
        <row r="16">
          <cell r="D16" t="str">
            <v>LITEON OVERSEA2</v>
          </cell>
        </row>
        <row r="17">
          <cell r="D17" t="str">
            <v>LITEON OVERSEA2</v>
          </cell>
        </row>
        <row r="18">
          <cell r="D18" t="str">
            <v>K4314</v>
          </cell>
        </row>
        <row r="19">
          <cell r="D19" t="str">
            <v>KORYO</v>
          </cell>
        </row>
        <row r="20">
          <cell r="D20" t="str">
            <v>KORYO ELECTRONICS CO.</v>
          </cell>
        </row>
        <row r="23">
          <cell r="D23" t="str">
            <v>市場</v>
          </cell>
        </row>
        <row r="24">
          <cell r="D24" t="str">
            <v>In Field</v>
          </cell>
        </row>
        <row r="25">
          <cell r="D25" t="str">
            <v>走行距離約6,587kmで発生</v>
          </cell>
        </row>
        <row r="26">
          <cell r="D26">
            <v>45069</v>
          </cell>
        </row>
        <row r="27">
          <cell r="D27">
            <v>1</v>
          </cell>
        </row>
        <row r="28">
          <cell r="D28" t="str">
            <v>要</v>
          </cell>
        </row>
        <row r="29">
          <cell r="D29" t="str">
            <v>OK</v>
          </cell>
        </row>
        <row r="30">
          <cell r="D30" t="str">
            <v>英語</v>
          </cell>
        </row>
        <row r="31">
          <cell r="D31" t="str">
            <v>English</v>
          </cell>
        </row>
        <row r="34">
          <cell r="D34" t="str">
            <v>通常</v>
          </cell>
        </row>
        <row r="35">
          <cell r="D35" t="str">
            <v>Normal Sales</v>
          </cell>
        </row>
        <row r="40">
          <cell r="D40" t="str">
            <v>有</v>
          </cell>
        </row>
        <row r="41">
          <cell r="D41" t="str">
            <v>Y</v>
          </cell>
        </row>
        <row r="42">
          <cell r="D42" t="str">
            <v>有</v>
          </cell>
        </row>
        <row r="43">
          <cell r="D43" t="str">
            <v>Y</v>
          </cell>
        </row>
        <row r="46">
          <cell r="D46" t="str">
            <v>*</v>
          </cell>
        </row>
        <row r="49">
          <cell r="D49" t="str">
            <v>KTC QA Div</v>
          </cell>
        </row>
        <row r="50">
          <cell r="D50" t="str">
            <v>KTC QA Div</v>
          </cell>
        </row>
        <row r="51">
          <cell r="D51" t="str">
            <v>代替</v>
          </cell>
        </row>
        <row r="52">
          <cell r="D52" t="str">
            <v>replacement</v>
          </cell>
        </row>
        <row r="53">
          <cell r="D53" t="str">
            <v>返却</v>
          </cell>
        </row>
        <row r="54">
          <cell r="D54" t="str">
            <v>returning</v>
          </cell>
        </row>
        <row r="56">
          <cell r="D56">
            <v>45076</v>
          </cell>
        </row>
        <row r="57">
          <cell r="D57" t="str">
            <v>縦白線</v>
          </cell>
        </row>
        <row r="59">
          <cell r="D59" t="str">
            <v>Vertical white line</v>
          </cell>
        </row>
        <row r="60">
          <cell r="D60" t="str">
            <v>これは4回目の市場クレームです。</v>
          </cell>
        </row>
        <row r="62">
          <cell r="D62" t="str">
            <v>This is the fourth one returned from the market.</v>
          </cell>
        </row>
        <row r="63">
          <cell r="D63" t="str">
            <v>市場クレームにつき現品受領次第、至急解析願います。</v>
          </cell>
        </row>
        <row r="65">
          <cell r="D65" t="str">
            <v>Please analyze as soon as the return part arrive at KTC due to the field claim.</v>
          </cell>
        </row>
        <row r="75">
          <cell r="D75" t="str">
            <v>無</v>
          </cell>
        </row>
        <row r="76">
          <cell r="D76" t="str">
            <v>N</v>
          </cell>
        </row>
        <row r="79">
          <cell r="D79">
            <v>0</v>
          </cell>
        </row>
        <row r="86">
          <cell r="D86">
            <v>0</v>
          </cell>
        </row>
        <row r="100">
          <cell r="D100">
            <v>0</v>
          </cell>
        </row>
        <row r="101">
          <cell r="D101">
            <v>0</v>
          </cell>
        </row>
        <row r="102">
          <cell r="D102">
            <v>0</v>
          </cell>
        </row>
        <row r="103">
          <cell r="D103">
            <v>0</v>
          </cell>
        </row>
        <row r="104">
          <cell r="D104">
            <v>0</v>
          </cell>
        </row>
        <row r="105">
          <cell r="D105">
            <v>0</v>
          </cell>
        </row>
        <row r="106">
          <cell r="D106">
            <v>0</v>
          </cell>
        </row>
        <row r="114">
          <cell r="D114">
            <v>0</v>
          </cell>
        </row>
        <row r="115">
          <cell r="D115">
            <v>0</v>
          </cell>
        </row>
        <row r="120">
          <cell r="D120">
            <v>0</v>
          </cell>
        </row>
        <row r="126">
          <cell r="D126" t="str">
            <v>無</v>
          </cell>
        </row>
        <row r="127">
          <cell r="D127" t="str">
            <v>N</v>
          </cell>
        </row>
        <row r="128">
          <cell r="D128" t="str">
            <v>無</v>
          </cell>
        </row>
        <row r="129">
          <cell r="D129" t="str">
            <v>N</v>
          </cell>
        </row>
        <row r="131">
          <cell r="D131">
            <v>0</v>
          </cell>
        </row>
        <row r="134">
          <cell r="D134">
            <v>0</v>
          </cell>
        </row>
        <row r="140">
          <cell r="D140" t="str">
            <v>QCN-Q2300416</v>
          </cell>
        </row>
        <row r="145">
          <cell r="D145" t="str">
            <v>安井 一豊</v>
          </cell>
        </row>
        <row r="146">
          <cell r="D146" t="str">
            <v>Kazutoyo Yasui</v>
          </cell>
        </row>
        <row r="147">
          <cell r="D147">
            <v>45072</v>
          </cell>
        </row>
        <row r="154">
          <cell r="D154" t="str">
            <v>QA</v>
          </cell>
        </row>
        <row r="155">
          <cell r="D155" t="str">
            <v>Tipakorn Sayarak</v>
          </cell>
        </row>
        <row r="156">
          <cell r="D156" t="str">
            <v>Tipakorn Sayarak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owchart"/>
      <sheetName val="RGAS-1"/>
      <sheetName val="RGAS-2"/>
      <sheetName val="QR code"/>
      <sheetName val="Dashboard"/>
      <sheetName val="Export for KC-DS"/>
      <sheetName val="Export for LL"/>
      <sheetName val="Export to verify claim"/>
      <sheetName val="D_CD_New"/>
      <sheetName val="L_CD"/>
      <sheetName val="S_CD"/>
      <sheetName val="R-Principle"/>
      <sheetName val="5M1E analysis"/>
      <sheetName val="Name"/>
      <sheetName val="Sample of import file"/>
      <sheetName val="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機種検証データ"/>
      <sheetName val="Sheet1新レート基データ"/>
      <sheetName val="配布用"/>
      <sheetName val="得意先10月"/>
      <sheetName val="不良内容"/>
      <sheetName val="R　原則"/>
    </sheetNames>
    <sheetDataSet>
      <sheetData sheetId="0"/>
      <sheetData sheetId="1"/>
      <sheetData sheetId="2" refreshError="1">
        <row r="3">
          <cell r="A3">
            <v>504802</v>
          </cell>
          <cell r="B3" t="str">
            <v>その他　（車載）</v>
          </cell>
          <cell r="C3" t="str">
            <v>受注先</v>
          </cell>
          <cell r="D3" t="str">
            <v>AA11</v>
          </cell>
        </row>
        <row r="4">
          <cell r="A4">
            <v>537600</v>
          </cell>
          <cell r="B4" t="str">
            <v>第一営業部　国内１Ｇ（旧ＡＵ１Ｔ）</v>
          </cell>
          <cell r="C4" t="str">
            <v>支払人</v>
          </cell>
          <cell r="D4" t="str">
            <v>AA11</v>
          </cell>
        </row>
        <row r="5">
          <cell r="A5">
            <v>542500</v>
          </cell>
          <cell r="B5" t="str">
            <v>株式会社　菱和　名古屋支店</v>
          </cell>
          <cell r="C5" t="str">
            <v>支払人</v>
          </cell>
          <cell r="D5" t="str">
            <v>AA11</v>
          </cell>
        </row>
        <row r="6">
          <cell r="A6">
            <v>572300</v>
          </cell>
          <cell r="B6" t="str">
            <v>佐鳥電機株式会社　海外事業本部　営業部</v>
          </cell>
          <cell r="C6" t="str">
            <v>支払人</v>
          </cell>
          <cell r="D6" t="str">
            <v>AA11</v>
          </cell>
        </row>
        <row r="7">
          <cell r="A7">
            <v>572301</v>
          </cell>
          <cell r="B7" t="str">
            <v>ＤＥＮＳＯ豊星</v>
          </cell>
          <cell r="C7" t="str">
            <v>受注先</v>
          </cell>
          <cell r="D7" t="str">
            <v>AA11</v>
          </cell>
        </row>
        <row r="8">
          <cell r="A8">
            <v>572302</v>
          </cell>
          <cell r="B8" t="str">
            <v>現代ＭＯＢＩＳ株式会社</v>
          </cell>
          <cell r="C8" t="str">
            <v>受注先</v>
          </cell>
          <cell r="D8" t="str">
            <v>AA11</v>
          </cell>
        </row>
        <row r="9">
          <cell r="A9">
            <v>572305</v>
          </cell>
          <cell r="B9" t="str">
            <v>ＣＯＮＴＩＮＥＮＴＡＬ　ＡＵＴＯＭＯＴＩＶＥ</v>
          </cell>
          <cell r="C9" t="str">
            <v>受注先</v>
          </cell>
          <cell r="D9" t="str">
            <v>AA11</v>
          </cell>
        </row>
        <row r="10">
          <cell r="A10">
            <v>572307</v>
          </cell>
          <cell r="B10" t="str">
            <v>ＬＧ電子</v>
          </cell>
          <cell r="C10" t="str">
            <v>受注先</v>
          </cell>
          <cell r="D10" t="str">
            <v>AA11</v>
          </cell>
        </row>
        <row r="11">
          <cell r="A11">
            <v>576400</v>
          </cell>
          <cell r="B11" t="str">
            <v>ＤＥＮＳＯ　ＡＵＴＯＭＯＴＩＶＥ　ＳＹＳＴＥＭＳ</v>
          </cell>
          <cell r="C11" t="str">
            <v>支払人</v>
          </cell>
          <cell r="D11" t="str">
            <v>AA11</v>
          </cell>
        </row>
        <row r="12">
          <cell r="A12">
            <v>580000</v>
          </cell>
          <cell r="B12" t="str">
            <v>ＫＹＯＣＥＲＡ　Ｄｉｓｐｌａｙ　Ｓｉｎｇａｐｏｒｅ　Ｐｔｅ．Ｌｔｄ．</v>
          </cell>
          <cell r="C12" t="str">
            <v>支払人</v>
          </cell>
          <cell r="D12" t="str">
            <v>AA11</v>
          </cell>
        </row>
        <row r="13">
          <cell r="A13">
            <v>580100</v>
          </cell>
          <cell r="B13" t="str">
            <v>ＫＹＯＣＥＲＡ　Ｄｉｓｐｌａｙ　Ｔｒａｄｉｎｇ（Ｓｈａｎｇｈａｉ）</v>
          </cell>
          <cell r="C13" t="str">
            <v>支払人</v>
          </cell>
          <cell r="D13" t="str">
            <v>AA11</v>
          </cell>
        </row>
        <row r="14">
          <cell r="A14">
            <v>580101</v>
          </cell>
          <cell r="B14" t="str">
            <v>天津電装電子有限公司</v>
          </cell>
          <cell r="C14" t="str">
            <v>受注先</v>
          </cell>
          <cell r="D14" t="str">
            <v>AA11</v>
          </cell>
        </row>
        <row r="15">
          <cell r="A15">
            <v>630000</v>
          </cell>
          <cell r="B15" t="str">
            <v>ジェコー株式会社　行田工場</v>
          </cell>
          <cell r="C15" t="str">
            <v>支払人</v>
          </cell>
          <cell r="D15" t="str">
            <v>AA11</v>
          </cell>
        </row>
        <row r="16">
          <cell r="A16">
            <v>630700</v>
          </cell>
          <cell r="B16" t="str">
            <v>株式会社　デンソー</v>
          </cell>
          <cell r="C16" t="str">
            <v>支払人</v>
          </cell>
          <cell r="D16" t="str">
            <v>AA11</v>
          </cell>
        </row>
        <row r="17">
          <cell r="A17">
            <v>669800</v>
          </cell>
          <cell r="B17" t="str">
            <v>共信株式会社　名古屋事業所</v>
          </cell>
          <cell r="C17" t="str">
            <v>支払人</v>
          </cell>
          <cell r="D17" t="str">
            <v>AA11</v>
          </cell>
        </row>
        <row r="18">
          <cell r="A18">
            <v>700000</v>
          </cell>
          <cell r="B18" t="str">
            <v>ＡＭＴＥＸ　ＥＬＥＣＴＲＯＮＩＣＳ　ＰＴ</v>
          </cell>
          <cell r="C18" t="str">
            <v>支払人</v>
          </cell>
          <cell r="D18" t="str">
            <v>AA11</v>
          </cell>
        </row>
        <row r="19">
          <cell r="A19">
            <v>704700</v>
          </cell>
          <cell r="B19" t="str">
            <v>佐鳥電機株式会社　シンガポ―ル</v>
          </cell>
          <cell r="C19" t="str">
            <v>支払人</v>
          </cell>
          <cell r="D19" t="str">
            <v>AA11</v>
          </cell>
        </row>
        <row r="20">
          <cell r="A20">
            <v>731700</v>
          </cell>
          <cell r="B20" t="str">
            <v>ＫＹＯＣＥＲＡ　Ｄｉｓｐｌａｙ　Ａｍｅｒｉｃａ,　Ｉｎｃ．</v>
          </cell>
          <cell r="C20" t="str">
            <v>支払人</v>
          </cell>
          <cell r="D20" t="str">
            <v>AA11</v>
          </cell>
        </row>
        <row r="21">
          <cell r="A21">
            <v>731711</v>
          </cell>
          <cell r="B21" t="str">
            <v>ＤＥＮＳＯ　ＴＥＮＮＥＳＳＥＥ，ＩＮＣ</v>
          </cell>
          <cell r="C21" t="str">
            <v>受注先</v>
          </cell>
          <cell r="D21" t="str">
            <v>AA11</v>
          </cell>
        </row>
        <row r="22">
          <cell r="A22">
            <v>750080</v>
          </cell>
          <cell r="B22" t="str">
            <v>佐鳥電機株式会社　海外事業本部　営業部</v>
          </cell>
          <cell r="C22" t="str">
            <v>支払人</v>
          </cell>
          <cell r="D22" t="str">
            <v>AA11</v>
          </cell>
        </row>
        <row r="23">
          <cell r="A23">
            <v>750081</v>
          </cell>
          <cell r="B23" t="str">
            <v>ＬＧ電子</v>
          </cell>
          <cell r="C23" t="str">
            <v>受注先</v>
          </cell>
          <cell r="D23" t="str">
            <v>AA11</v>
          </cell>
        </row>
        <row r="24">
          <cell r="A24">
            <v>750180</v>
          </cell>
          <cell r="B24" t="str">
            <v>現代ＭＯＢＩＳ株式会社</v>
          </cell>
          <cell r="C24" t="str">
            <v>受注先</v>
          </cell>
          <cell r="D24" t="str">
            <v>AA11</v>
          </cell>
        </row>
        <row r="25">
          <cell r="A25">
            <v>750195</v>
          </cell>
          <cell r="B25" t="str">
            <v>Ｓ＆Ｔ ＥＬＥＣＴＲＯＮＩＣＳ ＣＯ．，ＬＴＤ</v>
          </cell>
          <cell r="C25" t="str">
            <v>受注先</v>
          </cell>
          <cell r="D25" t="str">
            <v>AA11</v>
          </cell>
        </row>
        <row r="26">
          <cell r="A26">
            <v>750300</v>
          </cell>
          <cell r="B26" t="str">
            <v>ＤＥＮＳＯ豊星電子株式会社（出荷先:直送/代理店</v>
          </cell>
          <cell r="C26" t="str">
            <v>受注先</v>
          </cell>
          <cell r="D26" t="str">
            <v>AA11</v>
          </cell>
        </row>
        <row r="27">
          <cell r="A27">
            <v>750370</v>
          </cell>
          <cell r="B27" t="str">
            <v>Ｓ＆Ｔ　ＥＬＥＣＴＲＯＮＩＣＳ</v>
          </cell>
          <cell r="C27" t="str">
            <v>受注先</v>
          </cell>
          <cell r="D27" t="str">
            <v>AA11</v>
          </cell>
        </row>
        <row r="28">
          <cell r="A28">
            <v>750625</v>
          </cell>
          <cell r="B28" t="str">
            <v>菱電商事株式会社　東京支社</v>
          </cell>
          <cell r="C28" t="str">
            <v>支払人</v>
          </cell>
          <cell r="D28" t="str">
            <v>AA11</v>
          </cell>
        </row>
        <row r="29">
          <cell r="A29">
            <v>750626</v>
          </cell>
          <cell r="B29" t="str">
            <v>京セラ株式会社　東京用賀事業所</v>
          </cell>
          <cell r="C29" t="str">
            <v>受注先</v>
          </cell>
          <cell r="D29" t="str">
            <v>AA11</v>
          </cell>
        </row>
        <row r="30">
          <cell r="A30">
            <v>750675</v>
          </cell>
          <cell r="B30" t="str">
            <v>菱電商事株式会社　関西支社</v>
          </cell>
          <cell r="C30" t="str">
            <v>支払人</v>
          </cell>
          <cell r="D30" t="str">
            <v>AA11</v>
          </cell>
        </row>
        <row r="31">
          <cell r="A31">
            <v>750676</v>
          </cell>
          <cell r="B31" t="str">
            <v>パナソニック電工朝日株式会社</v>
          </cell>
          <cell r="C31" t="str">
            <v>受注先</v>
          </cell>
          <cell r="D31" t="str">
            <v>AA11</v>
          </cell>
        </row>
        <row r="32">
          <cell r="A32">
            <v>750750</v>
          </cell>
          <cell r="B32" t="str">
            <v>天津摩比斯汽車零部件有限会社</v>
          </cell>
          <cell r="C32" t="str">
            <v>受注先</v>
          </cell>
          <cell r="D32" t="str">
            <v>AA11</v>
          </cell>
        </row>
        <row r="33">
          <cell r="A33">
            <v>750775</v>
          </cell>
          <cell r="B33" t="str">
            <v>コンチネンタル　韓国</v>
          </cell>
          <cell r="C33" t="str">
            <v>受注先</v>
          </cell>
          <cell r="D33" t="str">
            <v>AA11</v>
          </cell>
        </row>
        <row r="34">
          <cell r="A34">
            <v>750890</v>
          </cell>
          <cell r="B34" t="str">
            <v>株式会社　東芝　自動車システム事業統括部</v>
          </cell>
          <cell r="C34" t="str">
            <v>支払人</v>
          </cell>
          <cell r="D34" t="str">
            <v>AA11</v>
          </cell>
        </row>
        <row r="35">
          <cell r="A35">
            <v>750980</v>
          </cell>
          <cell r="B35" t="str">
            <v>フィリピンオートコンポーネンツ</v>
          </cell>
          <cell r="C35" t="str">
            <v>受注先</v>
          </cell>
          <cell r="D35" t="str">
            <v>AA11</v>
          </cell>
        </row>
        <row r="36">
          <cell r="A36">
            <v>751115</v>
          </cell>
          <cell r="B36" t="str">
            <v>大宇ＩＳ株式会社</v>
          </cell>
          <cell r="C36" t="str">
            <v>受注先</v>
          </cell>
          <cell r="D36" t="str">
            <v>AA11</v>
          </cell>
        </row>
        <row r="37">
          <cell r="A37">
            <v>817600</v>
          </cell>
          <cell r="B37" t="str">
            <v>ＫＹＯＣＥＲＡ　Ｄｉｓｐｌａｙ　Ｅｕｒｏｐｅ　ＧｍｂＨ</v>
          </cell>
          <cell r="C37" t="str">
            <v>支払人</v>
          </cell>
          <cell r="D37" t="str">
            <v>AA11</v>
          </cell>
        </row>
        <row r="38">
          <cell r="A38">
            <v>817601</v>
          </cell>
          <cell r="B38" t="str">
            <v>ＤＥＮＳＯ　ＢＡＲＣＥＬＯＮＡ　Ｓ．Ａ．</v>
          </cell>
          <cell r="C38" t="str">
            <v>受注先</v>
          </cell>
          <cell r="D38" t="str">
            <v>AA11</v>
          </cell>
        </row>
        <row r="39">
          <cell r="A39">
            <v>501700</v>
          </cell>
          <cell r="B39" t="str">
            <v>パナソニック株式会社　ＡＶＣネットワーク社</v>
          </cell>
          <cell r="C39" t="str">
            <v>支払人</v>
          </cell>
          <cell r="D39" t="str">
            <v>AA12</v>
          </cell>
        </row>
        <row r="40">
          <cell r="A40">
            <v>505900</v>
          </cell>
          <cell r="B40" t="str">
            <v>ＣＨＡＯ　ＬＯＮＧ　ＭＯＴＯＲ　ＰＡＲＴ</v>
          </cell>
          <cell r="C40" t="str">
            <v>支払人</v>
          </cell>
          <cell r="D40" t="str">
            <v>AA12</v>
          </cell>
        </row>
        <row r="41">
          <cell r="A41">
            <v>506011</v>
          </cell>
          <cell r="B41" t="str">
            <v>株式会社　豊田自動織機</v>
          </cell>
          <cell r="C41" t="str">
            <v>受注先</v>
          </cell>
          <cell r="D41" t="str">
            <v>AA12</v>
          </cell>
        </row>
        <row r="42">
          <cell r="A42">
            <v>506014</v>
          </cell>
          <cell r="B42" t="str">
            <v>小島プレス工業株式会社</v>
          </cell>
          <cell r="C42" t="str">
            <v>受注先</v>
          </cell>
          <cell r="D42" t="str">
            <v>AA12</v>
          </cell>
        </row>
        <row r="43">
          <cell r="A43">
            <v>506015</v>
          </cell>
          <cell r="B43" t="str">
            <v>丸和電子化学株式会社</v>
          </cell>
          <cell r="C43" t="str">
            <v>受注先</v>
          </cell>
          <cell r="D43" t="str">
            <v>AA12</v>
          </cell>
        </row>
        <row r="44">
          <cell r="A44">
            <v>506800</v>
          </cell>
          <cell r="B44" t="str">
            <v>アルパイン株式会社</v>
          </cell>
          <cell r="C44" t="str">
            <v>支払人</v>
          </cell>
          <cell r="D44" t="str">
            <v>AA12</v>
          </cell>
        </row>
        <row r="45">
          <cell r="A45">
            <v>510700</v>
          </cell>
          <cell r="B45" t="str">
            <v>パナソニック株式会社　オートモーティブシステムズ社</v>
          </cell>
          <cell r="C45" t="str">
            <v>支払人</v>
          </cell>
          <cell r="D45" t="str">
            <v>AA12</v>
          </cell>
        </row>
        <row r="46">
          <cell r="A46">
            <v>510750</v>
          </cell>
          <cell r="B46" t="str">
            <v>松下通信工業（株）カーシステム事業部</v>
          </cell>
          <cell r="C46" t="str">
            <v>支払人</v>
          </cell>
          <cell r="D46" t="str">
            <v>AA12</v>
          </cell>
        </row>
        <row r="47">
          <cell r="A47">
            <v>510800</v>
          </cell>
          <cell r="B47" t="str">
            <v>第一営業部　国内３Ｇ</v>
          </cell>
          <cell r="C47" t="str">
            <v>支払人</v>
          </cell>
          <cell r="D47" t="str">
            <v>AA12</v>
          </cell>
        </row>
        <row r="48">
          <cell r="A48">
            <v>519000</v>
          </cell>
          <cell r="B48" t="str">
            <v>パナソニックシステムネットワークス株式会社</v>
          </cell>
          <cell r="C48" t="str">
            <v>支払人</v>
          </cell>
          <cell r="D48" t="str">
            <v>AA12</v>
          </cell>
        </row>
        <row r="49">
          <cell r="A49">
            <v>519301</v>
          </cell>
          <cell r="B49" t="str">
            <v>タイ・アロー・プロダクツ</v>
          </cell>
          <cell r="C49" t="str">
            <v>受注先</v>
          </cell>
          <cell r="D49" t="str">
            <v>AA12</v>
          </cell>
        </row>
        <row r="50">
          <cell r="A50">
            <v>520500</v>
          </cell>
          <cell r="B50" t="str">
            <v>パナソニック株式会社　トレーディング社</v>
          </cell>
          <cell r="C50" t="str">
            <v>支払人</v>
          </cell>
          <cell r="D50" t="str">
            <v>AA12</v>
          </cell>
        </row>
        <row r="51">
          <cell r="A51">
            <v>530200</v>
          </cell>
          <cell r="B51" t="str">
            <v>株式会社　畠山製作所</v>
          </cell>
          <cell r="C51" t="str">
            <v>支払人</v>
          </cell>
          <cell r="D51" t="str">
            <v>AA12</v>
          </cell>
        </row>
        <row r="52">
          <cell r="A52">
            <v>530300</v>
          </cell>
          <cell r="B52" t="str">
            <v>東北パイオニア株式会社</v>
          </cell>
          <cell r="C52" t="str">
            <v>支払人</v>
          </cell>
          <cell r="D52" t="str">
            <v>AA12</v>
          </cell>
        </row>
        <row r="53">
          <cell r="A53">
            <v>530500</v>
          </cell>
          <cell r="B53" t="str">
            <v>クラリオン株式会社　埼玉事業所</v>
          </cell>
          <cell r="C53" t="str">
            <v>支払人</v>
          </cell>
          <cell r="D53" t="str">
            <v>AA12</v>
          </cell>
        </row>
        <row r="54">
          <cell r="A54">
            <v>530900</v>
          </cell>
          <cell r="B54" t="str">
            <v>株式会社　ＴＫＲ</v>
          </cell>
          <cell r="C54" t="str">
            <v>支払人</v>
          </cell>
          <cell r="D54" t="str">
            <v>AA12</v>
          </cell>
        </row>
        <row r="55">
          <cell r="A55">
            <v>531000</v>
          </cell>
          <cell r="B55" t="str">
            <v>日本ビクター株式会社　前橋工場</v>
          </cell>
          <cell r="C55" t="str">
            <v>受注先</v>
          </cell>
          <cell r="D55" t="str">
            <v>AA12</v>
          </cell>
        </row>
        <row r="56">
          <cell r="A56">
            <v>531200</v>
          </cell>
          <cell r="B56" t="str">
            <v>ナカミチ株式会社</v>
          </cell>
          <cell r="C56" t="str">
            <v>支払人</v>
          </cell>
          <cell r="D56" t="str">
            <v>AA12</v>
          </cell>
        </row>
        <row r="57">
          <cell r="A57">
            <v>532000</v>
          </cell>
          <cell r="B57" t="str">
            <v>ケイテック㈱</v>
          </cell>
          <cell r="C57" t="str">
            <v>支払人</v>
          </cell>
          <cell r="D57" t="str">
            <v>AA12</v>
          </cell>
        </row>
        <row r="58">
          <cell r="A58">
            <v>532500</v>
          </cell>
          <cell r="B58" t="str">
            <v>ソニー株式会社　芝浦テクノロジーセンター</v>
          </cell>
          <cell r="C58" t="str">
            <v>支払人</v>
          </cell>
          <cell r="D58" t="str">
            <v>AA12</v>
          </cell>
        </row>
        <row r="59">
          <cell r="A59">
            <v>534000</v>
          </cell>
          <cell r="B59" t="str">
            <v>株式会社　研電　静岡支店　掛川営業所</v>
          </cell>
          <cell r="C59" t="str">
            <v>支払人</v>
          </cell>
          <cell r="D59" t="str">
            <v>AA12</v>
          </cell>
        </row>
        <row r="60">
          <cell r="A60">
            <v>534001</v>
          </cell>
          <cell r="B60" t="str">
            <v>矢崎　重慶</v>
          </cell>
          <cell r="C60" t="str">
            <v>受注先</v>
          </cell>
          <cell r="D60" t="str">
            <v>AA12</v>
          </cell>
        </row>
        <row r="61">
          <cell r="A61">
            <v>534300</v>
          </cell>
          <cell r="B61" t="str">
            <v>パイオニア株式会社</v>
          </cell>
          <cell r="C61" t="str">
            <v>支払人</v>
          </cell>
          <cell r="D61" t="str">
            <v>AA12</v>
          </cell>
        </row>
        <row r="62">
          <cell r="A62">
            <v>535200</v>
          </cell>
          <cell r="B62" t="str">
            <v>日本ビクター株式会社　大和工場</v>
          </cell>
          <cell r="C62" t="str">
            <v>支払人</v>
          </cell>
          <cell r="D62" t="str">
            <v>AA12</v>
          </cell>
        </row>
        <row r="63">
          <cell r="A63">
            <v>536700</v>
          </cell>
          <cell r="B63" t="str">
            <v>株式会社ケンウッド　カーオーディオ事業部</v>
          </cell>
          <cell r="C63" t="str">
            <v>支払人</v>
          </cell>
          <cell r="D63" t="str">
            <v>AA12</v>
          </cell>
        </row>
        <row r="64">
          <cell r="A64">
            <v>536707</v>
          </cell>
          <cell r="B64" t="str">
            <v>株式会社　長野ケンウッド</v>
          </cell>
          <cell r="C64" t="str">
            <v>支払人</v>
          </cell>
          <cell r="D64" t="str">
            <v>AA12</v>
          </cell>
        </row>
        <row r="65">
          <cell r="A65">
            <v>536713</v>
          </cell>
          <cell r="B65" t="str">
            <v>株式会社　長野ケンウッド　ゲートＢ</v>
          </cell>
          <cell r="C65" t="str">
            <v>受注先</v>
          </cell>
          <cell r="D65" t="str">
            <v>AA12</v>
          </cell>
        </row>
        <row r="66">
          <cell r="A66">
            <v>536800</v>
          </cell>
          <cell r="B66" t="str">
            <v>株式会社　山形ケンウッド　Ａ棟</v>
          </cell>
          <cell r="C66" t="str">
            <v>支払人</v>
          </cell>
          <cell r="D66" t="str">
            <v>AA12</v>
          </cell>
        </row>
        <row r="67">
          <cell r="A67">
            <v>537800</v>
          </cell>
          <cell r="B67" t="str">
            <v>ソニーエンジニアリング株式会社</v>
          </cell>
          <cell r="C67" t="str">
            <v>支払人</v>
          </cell>
          <cell r="D67" t="str">
            <v>AA12</v>
          </cell>
        </row>
        <row r="68">
          <cell r="A68">
            <v>537900</v>
          </cell>
          <cell r="B68" t="str">
            <v>ソニーサプライチェーンソリューション㈱</v>
          </cell>
          <cell r="C68" t="str">
            <v>支払人</v>
          </cell>
          <cell r="D68" t="str">
            <v>AA12</v>
          </cell>
        </row>
        <row r="69">
          <cell r="A69">
            <v>540600</v>
          </cell>
          <cell r="B69" t="str">
            <v>シークス株式会社</v>
          </cell>
          <cell r="C69" t="str">
            <v>支払人</v>
          </cell>
          <cell r="D69" t="str">
            <v>AA12</v>
          </cell>
        </row>
        <row r="70">
          <cell r="A70">
            <v>541300</v>
          </cell>
          <cell r="B70" t="str">
            <v>菱電商事株式会社　東京支社</v>
          </cell>
          <cell r="C70" t="str">
            <v>支払人</v>
          </cell>
          <cell r="D70" t="str">
            <v>AA12</v>
          </cell>
        </row>
        <row r="71">
          <cell r="A71">
            <v>541500</v>
          </cell>
          <cell r="B71" t="str">
            <v>菱洋エレクトロ株式会社　熊谷支店</v>
          </cell>
          <cell r="C71" t="str">
            <v>支払人</v>
          </cell>
          <cell r="D71" t="str">
            <v>AA12</v>
          </cell>
        </row>
        <row r="72">
          <cell r="A72">
            <v>541800</v>
          </cell>
          <cell r="B72" t="str">
            <v>旭硝子株式会社　電子事業本部</v>
          </cell>
          <cell r="C72" t="str">
            <v>支払人</v>
          </cell>
          <cell r="D72" t="str">
            <v>AA12</v>
          </cell>
        </row>
        <row r="73">
          <cell r="A73">
            <v>542100</v>
          </cell>
          <cell r="B73" t="str">
            <v>菱電商事株式会社　静岡支店</v>
          </cell>
          <cell r="C73" t="str">
            <v>支払人</v>
          </cell>
          <cell r="D73" t="str">
            <v>AA12</v>
          </cell>
        </row>
        <row r="74">
          <cell r="A74">
            <v>542600</v>
          </cell>
          <cell r="B74" t="str">
            <v>株式会社　菱和　浜松支店</v>
          </cell>
          <cell r="C74" t="str">
            <v>支払人</v>
          </cell>
          <cell r="D74" t="str">
            <v>AA12</v>
          </cell>
        </row>
        <row r="75">
          <cell r="A75">
            <v>542700</v>
          </cell>
          <cell r="B75" t="str">
            <v>株式会社　コシダテック</v>
          </cell>
          <cell r="C75" t="str">
            <v>支払人</v>
          </cell>
          <cell r="D75" t="str">
            <v>AA12</v>
          </cell>
        </row>
        <row r="76">
          <cell r="A76">
            <v>543000</v>
          </cell>
          <cell r="B76" t="str">
            <v>菱電商事株式会社　東北支社</v>
          </cell>
          <cell r="C76" t="str">
            <v>支払人</v>
          </cell>
          <cell r="D76" t="str">
            <v>AA12</v>
          </cell>
        </row>
        <row r="77">
          <cell r="A77">
            <v>560000</v>
          </cell>
          <cell r="B77" t="str">
            <v>ＫＹＯＣＥＲＡ　Ｄｉｓｐｌａｙ　（Ｔｈａｉｌａｎｄ）　Ｃｏ．，Ｌｔｄ．</v>
          </cell>
          <cell r="C77" t="str">
            <v>支払人</v>
          </cell>
          <cell r="D77" t="str">
            <v>AA12</v>
          </cell>
        </row>
        <row r="78">
          <cell r="A78">
            <v>560001</v>
          </cell>
          <cell r="B78" t="str">
            <v>タイ・アロー・プロダクツ</v>
          </cell>
          <cell r="C78" t="str">
            <v>受注先</v>
          </cell>
          <cell r="D78" t="str">
            <v>AA12</v>
          </cell>
        </row>
        <row r="79">
          <cell r="A79">
            <v>570601</v>
          </cell>
          <cell r="B79" t="str">
            <v>トヨタ自動車株式会社</v>
          </cell>
          <cell r="C79" t="str">
            <v>受注先</v>
          </cell>
          <cell r="D79" t="str">
            <v>AA12</v>
          </cell>
        </row>
        <row r="80">
          <cell r="A80">
            <v>571504</v>
          </cell>
          <cell r="B80" t="str">
            <v>ＳＵＭＩＴＯＭＯ　ＥＬＥＣＴＲＩＣ　ＷＩ</v>
          </cell>
          <cell r="C80" t="str">
            <v>受注先</v>
          </cell>
          <cell r="D80" t="str">
            <v>AA12</v>
          </cell>
        </row>
        <row r="81">
          <cell r="A81">
            <v>571505</v>
          </cell>
          <cell r="B81" t="str">
            <v>ＫＡＮＴＵＳ　ＣＯＲＰＯＲＡＴＩＯＮ</v>
          </cell>
          <cell r="C81" t="str">
            <v>受注先</v>
          </cell>
          <cell r="D81" t="str">
            <v>AA12</v>
          </cell>
        </row>
        <row r="82">
          <cell r="A82">
            <v>571506</v>
          </cell>
          <cell r="B82" t="str">
            <v>ＡＬＰＳ　ＡＵＴＯＭＯＴＩＶＥ，ＩＮＣ．</v>
          </cell>
          <cell r="C82" t="str">
            <v>受注先</v>
          </cell>
          <cell r="D82" t="str">
            <v>AA12</v>
          </cell>
        </row>
        <row r="83">
          <cell r="A83">
            <v>571601</v>
          </cell>
          <cell r="B83" t="str">
            <v>ＰＡＮＡＳＯＮＩＣ　ＰＭＡＳ</v>
          </cell>
          <cell r="C83" t="str">
            <v>受注先</v>
          </cell>
          <cell r="D83" t="str">
            <v>AA12</v>
          </cell>
        </row>
        <row r="84">
          <cell r="A84">
            <v>571604</v>
          </cell>
          <cell r="B84" t="str">
            <v>ＹＡＺＡＫＩ　ＥＵＲＯＰＥ</v>
          </cell>
          <cell r="C84" t="str">
            <v>受注先</v>
          </cell>
          <cell r="D84" t="str">
            <v>AA12</v>
          </cell>
        </row>
        <row r="85">
          <cell r="A85">
            <v>574400</v>
          </cell>
          <cell r="B85" t="str">
            <v>ＫＹＯＣＥＲＡ　Ｄｉｓｐｌａｙ　Ｓｉｎｇａｐｏｒｅ　Ｐｔｅ．Ｌｔｄ．</v>
          </cell>
          <cell r="C85" t="str">
            <v>支払人</v>
          </cell>
          <cell r="D85" t="str">
            <v>AA12</v>
          </cell>
        </row>
        <row r="86">
          <cell r="A86">
            <v>574401</v>
          </cell>
          <cell r="B86" t="str">
            <v>ＪＶＣ　ＥＬＥＣＴＲＯＮＩＣＳ　ＳＮＧ</v>
          </cell>
          <cell r="C86" t="str">
            <v>受注先</v>
          </cell>
          <cell r="D86" t="str">
            <v>AA12</v>
          </cell>
        </row>
        <row r="87">
          <cell r="A87">
            <v>574402</v>
          </cell>
          <cell r="B87" t="str">
            <v>ＫＥＮＷＯＯＤ　ＥＬＥＣＴＲＯＮＩＣＳ</v>
          </cell>
          <cell r="C87" t="str">
            <v>受注先</v>
          </cell>
          <cell r="D87" t="str">
            <v>AA12</v>
          </cell>
        </row>
        <row r="88">
          <cell r="A88">
            <v>574404</v>
          </cell>
          <cell r="B88" t="str">
            <v>ＦＵＪＩＴＳＵＴＥＮ（ＳＩＮ）ＰＴＥ</v>
          </cell>
          <cell r="C88" t="str">
            <v>受注先</v>
          </cell>
          <cell r="D88" t="str">
            <v>AA12</v>
          </cell>
        </row>
        <row r="89">
          <cell r="A89">
            <v>574409</v>
          </cell>
          <cell r="B89" t="str">
            <v>ＴＫＲ　ＭＡＮＵＦＡＣＴＵＲＩＮＧ</v>
          </cell>
          <cell r="C89" t="str">
            <v>受注先</v>
          </cell>
          <cell r="D89" t="str">
            <v>AA12</v>
          </cell>
        </row>
        <row r="90">
          <cell r="A90">
            <v>574411</v>
          </cell>
          <cell r="B90" t="str">
            <v>ＧＭＡＣ　ＰＴＥ　ＬＴＤ</v>
          </cell>
          <cell r="C90" t="str">
            <v>受注先</v>
          </cell>
          <cell r="D90" t="str">
            <v>AA12</v>
          </cell>
        </row>
        <row r="91">
          <cell r="A91">
            <v>574414</v>
          </cell>
          <cell r="B91" t="str">
            <v>パイオニア　シンガポール</v>
          </cell>
          <cell r="C91" t="str">
            <v>受注先</v>
          </cell>
          <cell r="D91" t="str">
            <v>AA12</v>
          </cell>
        </row>
        <row r="92">
          <cell r="A92">
            <v>574800</v>
          </cell>
          <cell r="B92" t="str">
            <v>ＫＹＯＣＥＲＡ　Ｄｉｓｐｌａｙ　Ｅｕｒｏｐｅ　ＧｍｂＨ</v>
          </cell>
          <cell r="C92" t="str">
            <v>支払人</v>
          </cell>
          <cell r="D92" t="str">
            <v>AA12</v>
          </cell>
        </row>
        <row r="93">
          <cell r="A93">
            <v>574802</v>
          </cell>
          <cell r="B93" t="str">
            <v>ＳＵＭＩＴＯＭＯ　ＷＩＲＩＮＧ　ＳＹＳＴ</v>
          </cell>
          <cell r="C93" t="str">
            <v>受注先</v>
          </cell>
          <cell r="D93" t="str">
            <v>AA12</v>
          </cell>
        </row>
        <row r="94">
          <cell r="A94">
            <v>576000</v>
          </cell>
          <cell r="B94" t="str">
            <v>ＫＹＯＣＥＲＡ　Ｄｉｓｐｌａｙ　Ａｍｅｒｉｃａ,　Ｉｎｃ．</v>
          </cell>
          <cell r="C94" t="str">
            <v>支払人</v>
          </cell>
          <cell r="D94" t="str">
            <v>AA12</v>
          </cell>
        </row>
        <row r="95">
          <cell r="A95">
            <v>576100</v>
          </cell>
          <cell r="B95" t="str">
            <v>ＫＹＯＣＥＲＡ　Ｄｉｓｐｌａｙ　Ｅｕｒｏｐｅ　ＧｍｂＨ</v>
          </cell>
          <cell r="C95" t="str">
            <v>支払人</v>
          </cell>
          <cell r="D95" t="str">
            <v>AA12</v>
          </cell>
        </row>
        <row r="96">
          <cell r="A96">
            <v>576500</v>
          </cell>
          <cell r="B96" t="str">
            <v>ＫＹＯＣＥＲＡ　Ｄｉｓｐｌａｙ　Ｔｒａｄｉｎｇ（Ｓｈａｎｇｈａｉ）</v>
          </cell>
          <cell r="C96" t="str">
            <v>支払人</v>
          </cell>
          <cell r="D96" t="str">
            <v>AA12</v>
          </cell>
        </row>
        <row r="97">
          <cell r="A97">
            <v>576501</v>
          </cell>
          <cell r="B97" t="str">
            <v>先鋒高科技（上海）有限公司－ＰＳＧ</v>
          </cell>
          <cell r="C97" t="str">
            <v>受注先</v>
          </cell>
          <cell r="D97" t="str">
            <v>AA12</v>
          </cell>
        </row>
        <row r="98">
          <cell r="A98">
            <v>576504</v>
          </cell>
          <cell r="B98" t="str">
            <v>ＴＩＡＮＪＩＮ　ＦＵＪＩＴＳＵ　ＴＥＮ</v>
          </cell>
          <cell r="C98" t="str">
            <v>受注先</v>
          </cell>
          <cell r="D98" t="str">
            <v>AA12</v>
          </cell>
        </row>
        <row r="99">
          <cell r="A99">
            <v>576505</v>
          </cell>
          <cell r="B99" t="str">
            <v>ＤＡＬＩＡＮ　ＭＡＴＳＵＳＨＩＴＡ　ＣＯ</v>
          </cell>
          <cell r="C99" t="str">
            <v>受注先</v>
          </cell>
          <cell r="D99" t="str">
            <v>AA12</v>
          </cell>
        </row>
        <row r="100">
          <cell r="A100">
            <v>576508</v>
          </cell>
          <cell r="B100" t="str">
            <v>ＴＡＩＣＡＮＧ　ＡＬＰＩＮＥ　ＥＬＥＣＴ</v>
          </cell>
          <cell r="C100" t="str">
            <v>受注先</v>
          </cell>
          <cell r="D100" t="str">
            <v>AA12</v>
          </cell>
        </row>
        <row r="101">
          <cell r="A101">
            <v>577503</v>
          </cell>
          <cell r="B101" t="str">
            <v>ＮＩＰＰＯＮ　ＳＥＩＫＩ　ＣＯ．，ＬＴＤ．</v>
          </cell>
          <cell r="C101" t="str">
            <v>受注先</v>
          </cell>
          <cell r="D101" t="str">
            <v>AA12</v>
          </cell>
        </row>
        <row r="102">
          <cell r="A102">
            <v>579400</v>
          </cell>
          <cell r="B102" t="str">
            <v>ＭＡＴＳＵＳＨＩＴＡ　ＥＬＥＣＴＲＩＣ</v>
          </cell>
          <cell r="C102" t="str">
            <v>支払人</v>
          </cell>
          <cell r="D102" t="str">
            <v>AA12</v>
          </cell>
        </row>
        <row r="103">
          <cell r="A103">
            <v>579500</v>
          </cell>
          <cell r="B103" t="str">
            <v>ＫＹＯＣＥＲＡ　Ｄｉｓｐｌａｙ　Ａｍｅｒｉｃａ,　Ｉｎｃ．</v>
          </cell>
          <cell r="C103" t="str">
            <v>支払人</v>
          </cell>
          <cell r="D103" t="str">
            <v>AA12</v>
          </cell>
        </row>
        <row r="104">
          <cell r="A104">
            <v>579800</v>
          </cell>
          <cell r="B104" t="str">
            <v>ＫＹＯＣＥＲＡ　Ｄｉｓｐｌａｙ　Ｔｒａｄｉｎｇ（Ｓｈａｎｇｈａｉ）</v>
          </cell>
          <cell r="C104" t="str">
            <v>支払人</v>
          </cell>
          <cell r="D104" t="str">
            <v>AA12</v>
          </cell>
        </row>
        <row r="105">
          <cell r="A105">
            <v>579900</v>
          </cell>
          <cell r="B105" t="str">
            <v>ＲＹＯＳＨＯ　ＴＥＣＨＮＯ　ＳＩＮＧＡＰＯＲＥ　ＰＴＥ．</v>
          </cell>
          <cell r="C105" t="str">
            <v>支払人</v>
          </cell>
          <cell r="D105" t="str">
            <v>AA12</v>
          </cell>
        </row>
        <row r="106">
          <cell r="A106">
            <v>580400</v>
          </cell>
          <cell r="B106" t="str">
            <v>日本精機株式会社</v>
          </cell>
          <cell r="C106" t="str">
            <v>支払人</v>
          </cell>
          <cell r="D106" t="str">
            <v>AA12</v>
          </cell>
        </row>
        <row r="107">
          <cell r="A107">
            <v>590000</v>
          </cell>
          <cell r="B107" t="str">
            <v>ＫＹＯＣＥＲＡ　Ｄｉｓｐｌａｙ　（Ｔｈａｉｌａｎｄ）　Ｃｏ．，Ｌｔｄ．</v>
          </cell>
          <cell r="C107" t="str">
            <v>支払人</v>
          </cell>
          <cell r="D107" t="str">
            <v>AA12</v>
          </cell>
        </row>
        <row r="108">
          <cell r="A108">
            <v>590001</v>
          </cell>
          <cell r="B108" t="str">
            <v>ＭＩＴＳＵＢＩＳＨＩ　ＥＬＥＣＴＲＩＣ　ＴＨＡＩ　ＡＵＴＯ</v>
          </cell>
          <cell r="C108" t="str">
            <v>受注先</v>
          </cell>
          <cell r="D108" t="str">
            <v>AA12</v>
          </cell>
        </row>
        <row r="109">
          <cell r="A109">
            <v>590002</v>
          </cell>
          <cell r="B109" t="str">
            <v>ＦＵＪＩＴＳＵ　ＴＥＮ（ＴＨＡＩＬＡＮＤ）ＣＯ．，ＬＴＤ．</v>
          </cell>
          <cell r="C109" t="str">
            <v>受注先</v>
          </cell>
          <cell r="D109" t="str">
            <v>AA12</v>
          </cell>
        </row>
        <row r="110">
          <cell r="A110">
            <v>590003</v>
          </cell>
          <cell r="B110" t="str">
            <v>ＰＩＯＮＥＥＲ　ＭＡＮＵＦＡＣＴＵＲＩＮＧ（ＴＨＡＩＬＡＮＤ）</v>
          </cell>
          <cell r="C110" t="str">
            <v>受注先</v>
          </cell>
          <cell r="D110" t="str">
            <v>AA12</v>
          </cell>
        </row>
        <row r="111">
          <cell r="A111">
            <v>590004</v>
          </cell>
          <cell r="B111" t="str">
            <v>ＳＯＮＹ　ＴＥＣＨＮＯＬＯＧＹ（ＴＨＡＩ）ＣＯ．，ＬＴＤ．</v>
          </cell>
          <cell r="C111" t="str">
            <v>受注先</v>
          </cell>
          <cell r="D111" t="str">
            <v>AA12</v>
          </cell>
        </row>
        <row r="112">
          <cell r="A112">
            <v>600901</v>
          </cell>
          <cell r="B112" t="str">
            <v>アスティ株式会社</v>
          </cell>
          <cell r="C112" t="str">
            <v>受注先</v>
          </cell>
          <cell r="D112" t="str">
            <v>AA12</v>
          </cell>
        </row>
        <row r="113">
          <cell r="A113">
            <v>601106</v>
          </cell>
          <cell r="B113" t="str">
            <v>矢崎計器株式会社</v>
          </cell>
          <cell r="C113" t="str">
            <v>受注先</v>
          </cell>
          <cell r="D113" t="str">
            <v>AA12</v>
          </cell>
        </row>
        <row r="114">
          <cell r="A114">
            <v>601300</v>
          </cell>
          <cell r="B114" t="str">
            <v>株式会社　モリック</v>
          </cell>
          <cell r="C114" t="str">
            <v>支払人</v>
          </cell>
          <cell r="D114" t="str">
            <v>AA12</v>
          </cell>
        </row>
        <row r="115">
          <cell r="A115">
            <v>604004</v>
          </cell>
          <cell r="B115" t="str">
            <v>カルソニック株式会社</v>
          </cell>
          <cell r="C115" t="str">
            <v>支払人</v>
          </cell>
          <cell r="D115" t="str">
            <v>AA12</v>
          </cell>
        </row>
        <row r="116">
          <cell r="A116">
            <v>604005</v>
          </cell>
          <cell r="B116" t="str">
            <v>ナイルス部品株式会社</v>
          </cell>
          <cell r="C116" t="str">
            <v>支払人</v>
          </cell>
          <cell r="D116" t="str">
            <v>AA12</v>
          </cell>
        </row>
        <row r="117">
          <cell r="A117">
            <v>605601</v>
          </cell>
          <cell r="B117" t="str">
            <v>ヤマハモーターエレクトロニクス株式会社</v>
          </cell>
          <cell r="C117" t="str">
            <v>受注先</v>
          </cell>
          <cell r="D117" t="str">
            <v>AA12</v>
          </cell>
        </row>
        <row r="118">
          <cell r="A118">
            <v>615900</v>
          </cell>
          <cell r="B118" t="str">
            <v>三洋オートメディア株式会社</v>
          </cell>
          <cell r="C118" t="str">
            <v>受注先</v>
          </cell>
          <cell r="D118" t="str">
            <v>AA12</v>
          </cell>
        </row>
        <row r="119">
          <cell r="A119">
            <v>617200</v>
          </cell>
          <cell r="B119" t="str">
            <v>菱洋エレクトロ株式会社　郡山営業所</v>
          </cell>
          <cell r="C119" t="str">
            <v>支払人</v>
          </cell>
          <cell r="D119" t="str">
            <v>AA12</v>
          </cell>
        </row>
        <row r="120">
          <cell r="A120">
            <v>617201</v>
          </cell>
          <cell r="B120" t="str">
            <v>アルプス電気株式会社　ペリフェラル事業部</v>
          </cell>
          <cell r="C120" t="str">
            <v>受注先</v>
          </cell>
          <cell r="D120" t="str">
            <v>AA12</v>
          </cell>
        </row>
        <row r="121">
          <cell r="A121">
            <v>617202</v>
          </cell>
          <cell r="B121" t="str">
            <v>アルパイン株式会社</v>
          </cell>
          <cell r="C121" t="str">
            <v>受注先</v>
          </cell>
          <cell r="D121" t="str">
            <v>AA12</v>
          </cell>
        </row>
        <row r="122">
          <cell r="A122">
            <v>617203</v>
          </cell>
          <cell r="B122" t="str">
            <v>アルプス電気株式会社　車載電装事業部</v>
          </cell>
          <cell r="C122" t="str">
            <v>受注先</v>
          </cell>
          <cell r="D122" t="str">
            <v>AA12</v>
          </cell>
        </row>
        <row r="123">
          <cell r="A123">
            <v>617400</v>
          </cell>
          <cell r="B123" t="str">
            <v>菱洋エレクトロ株式会社　郡山営業所</v>
          </cell>
          <cell r="C123" t="str">
            <v>支払人</v>
          </cell>
          <cell r="D123" t="str">
            <v>AA12</v>
          </cell>
        </row>
        <row r="124">
          <cell r="A124">
            <v>617401</v>
          </cell>
          <cell r="B124" t="str">
            <v>ＤＥＮＯＮ（ＷＥＬＴＯＮ　ＥＬＥＣＴＲＯ</v>
          </cell>
          <cell r="C124" t="str">
            <v>受注先</v>
          </cell>
          <cell r="D124" t="str">
            <v>AA12</v>
          </cell>
        </row>
        <row r="125">
          <cell r="A125">
            <v>630300</v>
          </cell>
          <cell r="B125" t="str">
            <v>株式会社　コマツ</v>
          </cell>
          <cell r="C125" t="str">
            <v>受注先</v>
          </cell>
          <cell r="D125" t="str">
            <v>AA12</v>
          </cell>
        </row>
        <row r="126">
          <cell r="A126">
            <v>631000</v>
          </cell>
          <cell r="B126" t="str">
            <v>リズム時計工業株式会社</v>
          </cell>
          <cell r="C126" t="str">
            <v>受注先</v>
          </cell>
          <cell r="D126" t="str">
            <v>AA12</v>
          </cell>
        </row>
        <row r="127">
          <cell r="A127">
            <v>632000</v>
          </cell>
          <cell r="B127" t="str">
            <v>カルソニックカンセイ株式会社</v>
          </cell>
          <cell r="C127" t="str">
            <v>支払人</v>
          </cell>
          <cell r="D127" t="str">
            <v>AA12</v>
          </cell>
        </row>
        <row r="128">
          <cell r="A128">
            <v>632500</v>
          </cell>
          <cell r="B128" t="str">
            <v>矢崎計器株式会社</v>
          </cell>
          <cell r="C128" t="str">
            <v>支払人</v>
          </cell>
          <cell r="D128" t="str">
            <v>AA12</v>
          </cell>
        </row>
        <row r="129">
          <cell r="A129">
            <v>633800</v>
          </cell>
          <cell r="B129" t="str">
            <v>日本精機株式会社</v>
          </cell>
          <cell r="C129" t="str">
            <v>支払人</v>
          </cell>
          <cell r="D129" t="str">
            <v>AA12</v>
          </cell>
        </row>
        <row r="130">
          <cell r="A130">
            <v>634600</v>
          </cell>
          <cell r="B130" t="str">
            <v>矢崎部品株式会社　榛原工場</v>
          </cell>
          <cell r="C130" t="str">
            <v>支払人</v>
          </cell>
          <cell r="D130" t="str">
            <v>AA12</v>
          </cell>
        </row>
        <row r="131">
          <cell r="A131">
            <v>660800</v>
          </cell>
          <cell r="B131" t="str">
            <v>菱電商事株式会社　広島支社</v>
          </cell>
          <cell r="C131" t="str">
            <v>支払人</v>
          </cell>
          <cell r="D131" t="str">
            <v>AA12</v>
          </cell>
        </row>
        <row r="132">
          <cell r="A132">
            <v>660801</v>
          </cell>
          <cell r="B132" t="str">
            <v>ＮＳウエスト株式会社</v>
          </cell>
          <cell r="C132" t="str">
            <v>受注先</v>
          </cell>
          <cell r="D132" t="str">
            <v>AA12</v>
          </cell>
        </row>
        <row r="133">
          <cell r="A133">
            <v>662600</v>
          </cell>
          <cell r="B133" t="str">
            <v>三菱電機トレーディング株式会社</v>
          </cell>
          <cell r="C133" t="str">
            <v>支払人</v>
          </cell>
          <cell r="D133" t="str">
            <v>AA12</v>
          </cell>
        </row>
        <row r="134">
          <cell r="A134">
            <v>662601</v>
          </cell>
          <cell r="B134" t="str">
            <v>三菱電機株式会社　三田製作所</v>
          </cell>
          <cell r="C134" t="str">
            <v>受注先</v>
          </cell>
          <cell r="D134" t="str">
            <v>AA12</v>
          </cell>
        </row>
        <row r="135">
          <cell r="A135">
            <v>663006</v>
          </cell>
          <cell r="B135" t="str">
            <v>松下電器産業株式会社　オーディオ事業部</v>
          </cell>
          <cell r="C135" t="str">
            <v>受注先</v>
          </cell>
          <cell r="D135" t="str">
            <v>AA12</v>
          </cell>
        </row>
        <row r="136">
          <cell r="A136">
            <v>663100</v>
          </cell>
          <cell r="B136" t="str">
            <v>富士通テン株式会社</v>
          </cell>
          <cell r="C136" t="str">
            <v>支払人</v>
          </cell>
          <cell r="D136" t="str">
            <v>AA12</v>
          </cell>
        </row>
        <row r="137">
          <cell r="A137">
            <v>663813</v>
          </cell>
          <cell r="B137" t="str">
            <v>住友電装株式会社</v>
          </cell>
          <cell r="C137" t="str">
            <v>受注先</v>
          </cell>
          <cell r="D137" t="str">
            <v>AA12</v>
          </cell>
        </row>
        <row r="138">
          <cell r="A138">
            <v>664100</v>
          </cell>
          <cell r="B138" t="str">
            <v>ＫＹＯＣＥＲＡ　Ｄｉｓｐｌａｙ　Ｓｉｎｇａｐｏｒｅ　Ｐｔｅ．Ｌｔｄ．</v>
          </cell>
          <cell r="C138" t="str">
            <v>支払人</v>
          </cell>
          <cell r="D138" t="str">
            <v>AA12</v>
          </cell>
        </row>
        <row r="139">
          <cell r="A139">
            <v>664200</v>
          </cell>
          <cell r="B139" t="str">
            <v>ＫＹＯＣＥＲＡ　Ｄｉｓｐｌａｙ　Ｔｒａｄｉｎｇ（Ｓｈａｎｇｈａｉ）</v>
          </cell>
          <cell r="C139" t="str">
            <v>支払人</v>
          </cell>
          <cell r="D139" t="str">
            <v>AA12</v>
          </cell>
        </row>
        <row r="140">
          <cell r="A140">
            <v>664201</v>
          </cell>
          <cell r="B140" t="str">
            <v>ＴＩＡＮＪＩＮ　ＦＵＪＩＴＳＵ　ＴＥＮ</v>
          </cell>
          <cell r="C140" t="str">
            <v>受注先</v>
          </cell>
          <cell r="D140" t="str">
            <v>AA12</v>
          </cell>
        </row>
        <row r="141">
          <cell r="A141">
            <v>664400</v>
          </cell>
          <cell r="B141" t="str">
            <v>三菱電機株式会社　三田製作所</v>
          </cell>
          <cell r="C141" t="str">
            <v>支払人</v>
          </cell>
          <cell r="D141" t="str">
            <v>AA12</v>
          </cell>
        </row>
        <row r="142">
          <cell r="A142">
            <v>664401</v>
          </cell>
          <cell r="B142" t="str">
            <v>三菱電機（株）三田製作所工程管理課物流係</v>
          </cell>
          <cell r="C142" t="str">
            <v>受注先</v>
          </cell>
          <cell r="D142" t="str">
            <v>AA12</v>
          </cell>
        </row>
        <row r="143">
          <cell r="A143">
            <v>664402</v>
          </cell>
          <cell r="B143" t="str">
            <v>三菱電機（株）三田製作所ＣＥ工作課</v>
          </cell>
          <cell r="C143" t="str">
            <v>受注先</v>
          </cell>
          <cell r="D143" t="str">
            <v>AA12</v>
          </cell>
        </row>
        <row r="144">
          <cell r="A144">
            <v>668500</v>
          </cell>
          <cell r="B144" t="str">
            <v>共信株式会社　浜松事業所</v>
          </cell>
          <cell r="C144" t="str">
            <v>支払人</v>
          </cell>
          <cell r="D144" t="str">
            <v>AA12</v>
          </cell>
        </row>
        <row r="145">
          <cell r="A145">
            <v>669000</v>
          </cell>
          <cell r="B145" t="str">
            <v>菱電商事株式会社　名古屋支店半導体営業部</v>
          </cell>
          <cell r="C145" t="str">
            <v>支払人</v>
          </cell>
          <cell r="D145" t="str">
            <v>AA12</v>
          </cell>
        </row>
        <row r="146">
          <cell r="A146">
            <v>669003</v>
          </cell>
          <cell r="B146" t="str">
            <v>株式会社　東海理化</v>
          </cell>
          <cell r="C146" t="str">
            <v>受注先</v>
          </cell>
          <cell r="D146" t="str">
            <v>AA12</v>
          </cell>
        </row>
        <row r="147">
          <cell r="A147">
            <v>709800</v>
          </cell>
          <cell r="B147" t="str">
            <v>ＲＹＯＳＨＯ　ＴＥＣＨＮＯ　ＳＩＮＧＡＰＯＲＥ　ＰＴＥ．</v>
          </cell>
          <cell r="C147" t="str">
            <v>支払人</v>
          </cell>
          <cell r="D147" t="str">
            <v>AA12</v>
          </cell>
        </row>
        <row r="148">
          <cell r="A148">
            <v>709801</v>
          </cell>
          <cell r="B148" t="str">
            <v>パイオニア（シンガポール）</v>
          </cell>
          <cell r="C148" t="str">
            <v>受注先</v>
          </cell>
          <cell r="D148" t="str">
            <v>AA12</v>
          </cell>
        </row>
        <row r="149">
          <cell r="A149">
            <v>709802</v>
          </cell>
          <cell r="B149" t="str">
            <v>ＴＫＲＭＡＮＵＦＡＣＴＵＲＩＮＧ（ＭＡ</v>
          </cell>
          <cell r="C149" t="str">
            <v>受注先</v>
          </cell>
          <cell r="D149" t="str">
            <v>AA12</v>
          </cell>
        </row>
        <row r="150">
          <cell r="A150">
            <v>709803</v>
          </cell>
          <cell r="B150" t="str">
            <v>ＳＡＮＹＯ　ＡＵＴＯＭＥＤＩＡ　ＳＤＮ．</v>
          </cell>
          <cell r="C150" t="str">
            <v>受注先</v>
          </cell>
          <cell r="D150" t="str">
            <v>AA12</v>
          </cell>
        </row>
        <row r="151">
          <cell r="A151">
            <v>731129</v>
          </cell>
          <cell r="B151" t="str">
            <v>ＰＡＮＡＳＯＮＩＣ　ＡＵＴＯＭＯＴＩＶＥ</v>
          </cell>
          <cell r="C151" t="str">
            <v>受注先</v>
          </cell>
          <cell r="D151" t="str">
            <v>AA12</v>
          </cell>
        </row>
        <row r="152">
          <cell r="A152">
            <v>731714</v>
          </cell>
          <cell r="B152" t="str">
            <v>ＡＲＮＥＣＯＭ　Ｓ．Ａ（ＹＡＺＡＫＩ　ＭＥＸＩＣＯ）</v>
          </cell>
          <cell r="C152" t="str">
            <v>受注先</v>
          </cell>
          <cell r="D152" t="str">
            <v>AA12</v>
          </cell>
        </row>
        <row r="153">
          <cell r="A153">
            <v>750020</v>
          </cell>
          <cell r="B153" t="str">
            <v>ＫＹＯＣＥＲＡ　Ｄｉｓｐｌａｙ　Ｃｏｒｐｏｒａｔｉｏｎ　</v>
          </cell>
          <cell r="C153" t="str">
            <v>支払人</v>
          </cell>
          <cell r="D153" t="str">
            <v>AA12</v>
          </cell>
        </row>
        <row r="154">
          <cell r="A154">
            <v>750021</v>
          </cell>
          <cell r="B154" t="str">
            <v>ＧＵＡＮＧＺＨＯＵ　ＳＡＮＹＯ　ＣＡＲ　</v>
          </cell>
          <cell r="C154" t="str">
            <v>受注先</v>
          </cell>
          <cell r="D154" t="str">
            <v>AA12</v>
          </cell>
        </row>
        <row r="155">
          <cell r="A155">
            <v>750022</v>
          </cell>
          <cell r="B155" t="str">
            <v>ＣＬＡＲＩＯＮ（Ｈ．Ｋ．）　ＩＮＤＵＳＴＲＩＥＳ　ＣＯ．，ＬＴＤ．</v>
          </cell>
          <cell r="C155" t="str">
            <v>受注先</v>
          </cell>
          <cell r="D155" t="str">
            <v>AA12</v>
          </cell>
        </row>
        <row r="156">
          <cell r="A156">
            <v>750023</v>
          </cell>
          <cell r="B156" t="str">
            <v>ＺＥＧＮＡ－ＤＡＩＤＯＮＧ　ＬＩＭＩＴＥＣ</v>
          </cell>
          <cell r="C156" t="str">
            <v>受注先</v>
          </cell>
          <cell r="D156" t="str">
            <v>AA12</v>
          </cell>
        </row>
        <row r="157">
          <cell r="A157">
            <v>750024</v>
          </cell>
          <cell r="B157" t="str">
            <v>ＳＡＮＹＯ　ＡＵＴＯＭＥＤＩＡ　ＳＤＮ．ＢＨＤ．</v>
          </cell>
          <cell r="C157" t="str">
            <v>受注先</v>
          </cell>
          <cell r="D157" t="str">
            <v>AA12</v>
          </cell>
        </row>
        <row r="158">
          <cell r="A158">
            <v>750255</v>
          </cell>
          <cell r="B158" t="str">
            <v>ＰＡＮＡＳＯＮＩＣ　ＬＯＧＩＳＴＩＣＳ（ＨＯＮＧＫＯＮＧ）</v>
          </cell>
          <cell r="C158" t="str">
            <v>受注先</v>
          </cell>
          <cell r="D158" t="str">
            <v>AA12</v>
          </cell>
        </row>
        <row r="159">
          <cell r="A159">
            <v>750280</v>
          </cell>
          <cell r="B159" t="str">
            <v>ＴＡＮＡＳＨＩＮ　ＤＥＮＫＩ（ＨＫ）ＬＴＤ．</v>
          </cell>
          <cell r="C159" t="str">
            <v>受注先</v>
          </cell>
          <cell r="D159" t="str">
            <v>AA12</v>
          </cell>
        </row>
        <row r="160">
          <cell r="A160">
            <v>750325</v>
          </cell>
          <cell r="B160" t="str">
            <v>菱電商事株式会社　浜松営業所</v>
          </cell>
          <cell r="C160" t="str">
            <v>支払人</v>
          </cell>
          <cell r="D160" t="str">
            <v>AA12</v>
          </cell>
        </row>
        <row r="161">
          <cell r="A161">
            <v>750345</v>
          </cell>
          <cell r="B161" t="str">
            <v>菱電商事株式会社　名古屋支店半導体営業部</v>
          </cell>
          <cell r="C161" t="str">
            <v>支払人</v>
          </cell>
          <cell r="D161" t="str">
            <v>AA12</v>
          </cell>
        </row>
        <row r="162">
          <cell r="A162">
            <v>750365</v>
          </cell>
          <cell r="B162" t="str">
            <v>ＫＹＯＣＥＲＡ　Ｄｉｓｐｌａｙ　Ｃｏｒｐｏｒａｔｉｏｎ　</v>
          </cell>
          <cell r="C162" t="str">
            <v>支払人</v>
          </cell>
          <cell r="D162" t="str">
            <v>AA12</v>
          </cell>
        </row>
        <row r="163">
          <cell r="A163">
            <v>750366</v>
          </cell>
          <cell r="B163" t="str">
            <v>ＮＩＰＰＯＮ　ＳＥＩＫＩ　ＣＯ．，ＬＴＤ．</v>
          </cell>
          <cell r="C163" t="str">
            <v>受注先</v>
          </cell>
          <cell r="D163" t="str">
            <v>AA12</v>
          </cell>
        </row>
        <row r="164">
          <cell r="A164">
            <v>750425</v>
          </cell>
          <cell r="B164" t="str">
            <v>ＣＡＬＳＯＮＩＣ　ＫＡＮＳＥＩ　ＣＨＩＮＡ　ＨＯＬＤＩＮＧ</v>
          </cell>
          <cell r="C164" t="str">
            <v>受注先</v>
          </cell>
          <cell r="D164" t="str">
            <v>AA12</v>
          </cell>
        </row>
        <row r="165">
          <cell r="A165">
            <v>750445</v>
          </cell>
          <cell r="B165" t="str">
            <v>ＰＡＮＡＳＯＮＩＣ　ＡＵＴＯＭＯＴＩＶＥ　ＳＹＳＴＥＭ　</v>
          </cell>
          <cell r="C165" t="str">
            <v>受注先</v>
          </cell>
          <cell r="D165" t="str">
            <v>AA12</v>
          </cell>
        </row>
        <row r="166">
          <cell r="A166">
            <v>750465</v>
          </cell>
          <cell r="B166" t="str">
            <v>株式会社　栃木富士通テン</v>
          </cell>
          <cell r="C166" t="str">
            <v>支払人</v>
          </cell>
          <cell r="D166" t="str">
            <v>AA12</v>
          </cell>
        </row>
        <row r="167">
          <cell r="A167">
            <v>750480</v>
          </cell>
          <cell r="B167" t="str">
            <v>菱電商事株式会社　関西支社　ＡＵＴＯ</v>
          </cell>
          <cell r="C167" t="str">
            <v>支払人</v>
          </cell>
          <cell r="D167" t="str">
            <v>AA12</v>
          </cell>
        </row>
        <row r="168">
          <cell r="A168">
            <v>750485</v>
          </cell>
          <cell r="B168" t="str">
            <v>矢崎総業株式会社　車載技術開発センター</v>
          </cell>
          <cell r="C168" t="str">
            <v>支払人</v>
          </cell>
          <cell r="D168" t="str">
            <v>AA12</v>
          </cell>
        </row>
        <row r="169">
          <cell r="A169">
            <v>750545</v>
          </cell>
          <cell r="B169" t="str">
            <v>ＺＥＧＮＡ－ＤＡＩＤＯＮＧ　ＬＩＭＩＴＥＣ</v>
          </cell>
          <cell r="C169" t="str">
            <v>受注先</v>
          </cell>
          <cell r="D169" t="str">
            <v>AA12</v>
          </cell>
        </row>
        <row r="170">
          <cell r="A170">
            <v>750546</v>
          </cell>
          <cell r="B170" t="str">
            <v>ＧＵＡＮＧＺＨＯＵ　ＳＡＮＹＯ　ＣＡＲ</v>
          </cell>
          <cell r="C170" t="str">
            <v>受注先</v>
          </cell>
          <cell r="D170" t="str">
            <v>AA12</v>
          </cell>
        </row>
        <row r="171">
          <cell r="A171">
            <v>750547</v>
          </cell>
          <cell r="B171" t="str">
            <v>ＰＡＮＡＳＯＮＩＣ　ＬＯＧＩＳＴＩＣＳ（ＨＯＮＧＫＯＮＧ）</v>
          </cell>
          <cell r="C171" t="str">
            <v>受注先</v>
          </cell>
          <cell r="D171" t="str">
            <v>AA12</v>
          </cell>
        </row>
        <row r="172">
          <cell r="A172">
            <v>750548</v>
          </cell>
          <cell r="B172" t="str">
            <v>ＴＡＮＡＳＨＩＮ　ＤＥＮＫＩ（ＨＫ）ＬＴＤ．</v>
          </cell>
          <cell r="C172" t="str">
            <v>受注先</v>
          </cell>
          <cell r="D172" t="str">
            <v>AA12</v>
          </cell>
        </row>
        <row r="173">
          <cell r="A173">
            <v>750549</v>
          </cell>
          <cell r="B173" t="str">
            <v>ＣＬＡＲＩＯＮ（Ｈ．Ｋ．）ＩＮＤＵＳＴＲＩＥＳ　ＣＯ．，ＬＴＤ．</v>
          </cell>
          <cell r="C173" t="str">
            <v>受注先</v>
          </cell>
          <cell r="D173" t="str">
            <v>AA12</v>
          </cell>
        </row>
        <row r="174">
          <cell r="A174">
            <v>750570</v>
          </cell>
          <cell r="B174" t="str">
            <v>Ｈ．Ｋ．ＷＩＲＩＮＧ　ＳＹＳＴＥＭＳ，ＬＴＤ．</v>
          </cell>
          <cell r="C174" t="str">
            <v>受注先</v>
          </cell>
          <cell r="D174" t="str">
            <v>AA12</v>
          </cell>
        </row>
        <row r="175">
          <cell r="A175">
            <v>750645</v>
          </cell>
          <cell r="B175" t="str">
            <v>杭州矢崎配件有限公司</v>
          </cell>
          <cell r="C175" t="str">
            <v>受注先</v>
          </cell>
          <cell r="D175" t="str">
            <v>AA12</v>
          </cell>
        </row>
        <row r="176">
          <cell r="A176">
            <v>750646</v>
          </cell>
          <cell r="B176" t="str">
            <v>重慶矢崎儀表有限公司</v>
          </cell>
          <cell r="C176" t="str">
            <v>受注先</v>
          </cell>
          <cell r="D176" t="str">
            <v>AA12</v>
          </cell>
        </row>
        <row r="177">
          <cell r="A177">
            <v>750650</v>
          </cell>
          <cell r="B177" t="str">
            <v>ＣＡＬＳＯＮＩＣ　ＫＡＮＳＥＩ　ＴＨＡＩＬＡＮＤ</v>
          </cell>
          <cell r="C177" t="str">
            <v>受注先</v>
          </cell>
          <cell r="D177" t="str">
            <v>AA12</v>
          </cell>
        </row>
        <row r="178">
          <cell r="A178">
            <v>750695</v>
          </cell>
          <cell r="B178" t="str">
            <v>株式会社　ユーシン</v>
          </cell>
          <cell r="C178" t="str">
            <v>受注先</v>
          </cell>
          <cell r="D178" t="str">
            <v>AA12</v>
          </cell>
        </row>
        <row r="179">
          <cell r="A179">
            <v>750725</v>
          </cell>
          <cell r="B179" t="str">
            <v>パナソニック株式会社　トレーディング社</v>
          </cell>
          <cell r="C179" t="str">
            <v>支払人</v>
          </cell>
          <cell r="D179" t="str">
            <v>AA12</v>
          </cell>
        </row>
        <row r="180">
          <cell r="A180">
            <v>750745</v>
          </cell>
          <cell r="B180" t="str">
            <v>京セラディスプレイ株式会社　第一営業２Ｇ</v>
          </cell>
          <cell r="C180" t="str">
            <v>支払人</v>
          </cell>
          <cell r="D180" t="str">
            <v>AA12</v>
          </cell>
        </row>
        <row r="181">
          <cell r="A181">
            <v>750766</v>
          </cell>
          <cell r="B181" t="str">
            <v>フルタカ電気株式会社</v>
          </cell>
          <cell r="C181" t="str">
            <v>支払人</v>
          </cell>
          <cell r="D181" t="str">
            <v>AA12</v>
          </cell>
        </row>
        <row r="182">
          <cell r="A182">
            <v>750767</v>
          </cell>
          <cell r="B182" t="str">
            <v>東洋電装株式会社</v>
          </cell>
          <cell r="C182" t="str">
            <v>受注先</v>
          </cell>
          <cell r="D182" t="str">
            <v>AA12</v>
          </cell>
        </row>
        <row r="183">
          <cell r="A183">
            <v>750795</v>
          </cell>
          <cell r="B183" t="str">
            <v>ＣＡＬＳＯＮＩＣ　ＫＡＮＳＥＩ　ＥＵＲＯＰＥ　ＰＬＣ．</v>
          </cell>
          <cell r="C183" t="str">
            <v>受注先</v>
          </cell>
          <cell r="D183" t="str">
            <v>AA12</v>
          </cell>
        </row>
        <row r="184">
          <cell r="A184">
            <v>750815</v>
          </cell>
          <cell r="B184" t="str">
            <v>菱洋エレクトロ株式会社</v>
          </cell>
          <cell r="C184" t="str">
            <v>支払人</v>
          </cell>
          <cell r="D184" t="str">
            <v>AA12</v>
          </cell>
        </row>
        <row r="185">
          <cell r="A185">
            <v>750830</v>
          </cell>
          <cell r="B185" t="str">
            <v>ＳＵＭＩＴＲＯＮＩＣＳ（ＴＨＡＩＬＡＮＤ）ＣＯ．，ＬＴＤ．</v>
          </cell>
          <cell r="C185" t="str">
            <v>受注先</v>
          </cell>
          <cell r="D185" t="str">
            <v>AA12</v>
          </cell>
        </row>
        <row r="186">
          <cell r="A186">
            <v>750850</v>
          </cell>
          <cell r="B186" t="str">
            <v>大連遼無二電器有限公司</v>
          </cell>
          <cell r="C186" t="str">
            <v>受注先</v>
          </cell>
          <cell r="D186" t="str">
            <v>AA12</v>
          </cell>
        </row>
        <row r="187">
          <cell r="A187">
            <v>750892</v>
          </cell>
          <cell r="B187" t="str">
            <v>ＦＵＪＩＴＳＵ　ＴＥＮ　ＥＬＥＣＴＲＯＮＩＣＳ（ＷＵＸＩ）ＬＴＤ</v>
          </cell>
          <cell r="C187" t="str">
            <v>受注先</v>
          </cell>
          <cell r="D187" t="str">
            <v>AA12</v>
          </cell>
        </row>
        <row r="188">
          <cell r="A188">
            <v>750927</v>
          </cell>
          <cell r="B188" t="str">
            <v>カルソニックカンセイ・メキシコ社</v>
          </cell>
          <cell r="C188" t="str">
            <v>受注先</v>
          </cell>
          <cell r="D188" t="str">
            <v>AA12</v>
          </cell>
        </row>
        <row r="189">
          <cell r="A189">
            <v>751025</v>
          </cell>
          <cell r="B189" t="str">
            <v>ＴＲＣＺ　Ｓ．Ｒ．Ｏ．</v>
          </cell>
          <cell r="C189" t="str">
            <v>受注先</v>
          </cell>
          <cell r="D189" t="str">
            <v>AA12</v>
          </cell>
        </row>
        <row r="190">
          <cell r="A190">
            <v>751105</v>
          </cell>
          <cell r="B190" t="str">
            <v>天津東海理化汽車部件有限公司</v>
          </cell>
          <cell r="C190" t="str">
            <v>受注先</v>
          </cell>
          <cell r="D190" t="str">
            <v>AA12</v>
          </cell>
        </row>
        <row r="191">
          <cell r="A191">
            <v>751125</v>
          </cell>
          <cell r="B191" t="str">
            <v>ＹＡＺＡＫＩ　ＡＲＧＥＮＴＩＮＡ　ＳＲＬ</v>
          </cell>
          <cell r="C191" t="str">
            <v>受注先</v>
          </cell>
          <cell r="D191" t="str">
            <v>AA12</v>
          </cell>
        </row>
        <row r="192">
          <cell r="A192">
            <v>751145</v>
          </cell>
          <cell r="B192" t="str">
            <v>ＲＹＯＳＨＯ（ＴＨＡＩＬＡＮＤ）ＣＯＭＰＡＮＹ，ＬＩＭＩＴＥＤ</v>
          </cell>
          <cell r="C192" t="str">
            <v>受注先</v>
          </cell>
          <cell r="D192" t="str">
            <v>AA12</v>
          </cell>
        </row>
        <row r="193">
          <cell r="A193">
            <v>751150</v>
          </cell>
          <cell r="B193" t="str">
            <v>ソニーサプライチェーンソリューション株式会社</v>
          </cell>
          <cell r="C193" t="str">
            <v>支払人</v>
          </cell>
          <cell r="D193" t="str">
            <v>AA12</v>
          </cell>
        </row>
        <row r="194">
          <cell r="A194">
            <v>819500</v>
          </cell>
          <cell r="B194" t="str">
            <v>日本精機イギリス</v>
          </cell>
          <cell r="C194" t="str">
            <v>受注先</v>
          </cell>
          <cell r="D194" t="str">
            <v>AA12</v>
          </cell>
        </row>
        <row r="195">
          <cell r="A195">
            <v>534400</v>
          </cell>
          <cell r="B195" t="str">
            <v>第一営業部　海外Ｇ（旧ＡＵ海外）</v>
          </cell>
          <cell r="C195" t="str">
            <v>支払人</v>
          </cell>
          <cell r="D195" t="str">
            <v>AA14</v>
          </cell>
        </row>
        <row r="196">
          <cell r="A196">
            <v>571500</v>
          </cell>
          <cell r="B196" t="str">
            <v>ＫＹＯＣＥＲＡ　Ｄｉｓｐｌａｙ　Ａｍｅｒｉｃａ,　Ｉｎｃ．</v>
          </cell>
          <cell r="C196" t="str">
            <v>支払人</v>
          </cell>
          <cell r="D196" t="str">
            <v>AA14</v>
          </cell>
        </row>
        <row r="197">
          <cell r="A197">
            <v>571501</v>
          </cell>
          <cell r="B197" t="str">
            <v>ＪＯＨＮ　ＤＥＥＲＥ</v>
          </cell>
          <cell r="C197" t="str">
            <v>受注先</v>
          </cell>
          <cell r="D197" t="str">
            <v>AA14</v>
          </cell>
        </row>
        <row r="198">
          <cell r="A198">
            <v>571503</v>
          </cell>
          <cell r="B198" t="str">
            <v>ＤＯＮＮＥＬＬＹ　ＣＯＲＰ．</v>
          </cell>
          <cell r="C198" t="str">
            <v>受注先</v>
          </cell>
          <cell r="D198" t="str">
            <v>AA14</v>
          </cell>
        </row>
        <row r="199">
          <cell r="A199">
            <v>571507</v>
          </cell>
          <cell r="B199" t="str">
            <v>ＧＥＮＴＥＸ　ＣＯＲＰＯＲＡＴＩＯＮ</v>
          </cell>
          <cell r="C199" t="str">
            <v>受注先</v>
          </cell>
          <cell r="D199" t="str">
            <v>AA14</v>
          </cell>
        </row>
        <row r="200">
          <cell r="A200">
            <v>571508</v>
          </cell>
          <cell r="B200" t="str">
            <v>ＪＯＨＮＳＯＮ　ＣＯＮＴＲＯＬＳ　ＩＮＣ</v>
          </cell>
          <cell r="C200" t="str">
            <v>受注先</v>
          </cell>
          <cell r="D200" t="str">
            <v>AA14</v>
          </cell>
        </row>
        <row r="201">
          <cell r="A201">
            <v>571600</v>
          </cell>
          <cell r="B201" t="str">
            <v>ＫＹＯＣＥＲＡ　Ｄｉｓｐｌａｙ　Ｅｕｒｏｐｅ　ＧｍｂＨ</v>
          </cell>
          <cell r="C201" t="str">
            <v>支払人</v>
          </cell>
          <cell r="D201" t="str">
            <v>AA14</v>
          </cell>
        </row>
        <row r="202">
          <cell r="A202">
            <v>571602</v>
          </cell>
          <cell r="B202" t="str">
            <v>ＪＯＨＮＳＯＮ　ＣＯＮＴＲＯＬＡＳ　ＩＮＣ（ＦＲＡＮＣＥ）</v>
          </cell>
          <cell r="C202" t="str">
            <v>受注先</v>
          </cell>
          <cell r="D202" t="str">
            <v>AA14</v>
          </cell>
        </row>
        <row r="203">
          <cell r="A203">
            <v>572000</v>
          </cell>
          <cell r="B203" t="str">
            <v>ＬＥＥ　ＬＡＢＯＲＡＴＯＲＩＥＳ　ＰＴＥ</v>
          </cell>
          <cell r="C203" t="str">
            <v>支払人</v>
          </cell>
          <cell r="D203" t="str">
            <v>AA14</v>
          </cell>
        </row>
        <row r="204">
          <cell r="A204">
            <v>574406</v>
          </cell>
          <cell r="B204" t="str">
            <v>ＲＯＢＥＲＴ　ＢＯＳＣＨ（ＭＡＬＡＹＳＩＡ)</v>
          </cell>
          <cell r="C204" t="str">
            <v>受注先</v>
          </cell>
          <cell r="D204" t="str">
            <v>AA14</v>
          </cell>
        </row>
        <row r="205">
          <cell r="A205">
            <v>574413</v>
          </cell>
          <cell r="B205" t="str">
            <v>ＰＲＩＣＯＬ　ＬＩＭＩＴＥＤ</v>
          </cell>
          <cell r="C205" t="str">
            <v>受注先</v>
          </cell>
          <cell r="D205" t="str">
            <v>AA14</v>
          </cell>
        </row>
        <row r="206">
          <cell r="A206">
            <v>576001</v>
          </cell>
          <cell r="B206" t="str">
            <v>ＨＡＲＭＡＮ　ＢＥＣＫＥＲ</v>
          </cell>
          <cell r="C206" t="str">
            <v>受注先</v>
          </cell>
          <cell r="D206" t="str">
            <v>AA14</v>
          </cell>
        </row>
        <row r="207">
          <cell r="A207">
            <v>576200</v>
          </cell>
          <cell r="B207" t="str">
            <v>ＫＹＯＣＥＲＡ　Ｄｉｓｐｌａｙ　Ｓｉｎｇａｐｏｒｅ　Ｐｔｅ．Ｌｔｄ．</v>
          </cell>
          <cell r="C207" t="str">
            <v>支払人</v>
          </cell>
          <cell r="D207" t="str">
            <v>AA14</v>
          </cell>
        </row>
        <row r="208">
          <cell r="A208">
            <v>576201</v>
          </cell>
          <cell r="B208" t="str">
            <v>ＰＲＩＣＯＬ　ＬＩＭＩＴＥＤ</v>
          </cell>
          <cell r="C208" t="str">
            <v>受注先</v>
          </cell>
          <cell r="D208" t="str">
            <v>AA14</v>
          </cell>
        </row>
        <row r="209">
          <cell r="A209">
            <v>577500</v>
          </cell>
          <cell r="B209" t="str">
            <v>ＫＹＯＣＥＲＡ　Ｄｉｓｐｌａｙ　Ｔｒａｄｉｎｇ（Ｓｈａｎｇｈａｉ）</v>
          </cell>
          <cell r="C209" t="str">
            <v>支払人</v>
          </cell>
          <cell r="D209" t="str">
            <v>AA14</v>
          </cell>
        </row>
        <row r="210">
          <cell r="A210">
            <v>577502</v>
          </cell>
          <cell r="B210" t="str">
            <v>ＶＩＳＴＥＯＮ　ＥＬＥＣＴＲＯＮＩＣＳ</v>
          </cell>
          <cell r="C210" t="str">
            <v>受注先</v>
          </cell>
          <cell r="D210" t="str">
            <v>AA14</v>
          </cell>
        </row>
        <row r="211">
          <cell r="A211">
            <v>577508</v>
          </cell>
          <cell r="B211" t="str">
            <v>ＢＯＳＣＨ　ＡＵＴＯＭＯＴＩＶＥ　ＰＲＯ</v>
          </cell>
          <cell r="C211" t="str">
            <v>受注先</v>
          </cell>
          <cell r="D211" t="str">
            <v>AA14</v>
          </cell>
        </row>
        <row r="212">
          <cell r="A212">
            <v>634700</v>
          </cell>
          <cell r="B212" t="str">
            <v>京セラディスプレイＳＴＤ　第一営業部海外Ｇ</v>
          </cell>
          <cell r="C212" t="str">
            <v>支払人</v>
          </cell>
          <cell r="D212" t="str">
            <v>AA14</v>
          </cell>
        </row>
        <row r="213">
          <cell r="A213">
            <v>705400</v>
          </cell>
          <cell r="B213" t="str">
            <v>ＤＥＬＰＨＩ　ＳＩＮＧＡＰＯＲＥ</v>
          </cell>
          <cell r="C213" t="str">
            <v>支払人</v>
          </cell>
          <cell r="D213" t="str">
            <v>AA14</v>
          </cell>
        </row>
        <row r="214">
          <cell r="A214">
            <v>710500</v>
          </cell>
          <cell r="B214" t="str">
            <v>ＣＯＮＴＩＮＥＮＴＡＬ　ＡＵＴＯＭＯＴＩＶＥ　ＷＵＨＵ</v>
          </cell>
          <cell r="C214" t="str">
            <v>支払人</v>
          </cell>
          <cell r="D214" t="str">
            <v>AA14</v>
          </cell>
        </row>
        <row r="215">
          <cell r="A215">
            <v>731703</v>
          </cell>
          <cell r="B215" t="str">
            <v>ＶＩＳＴＥＯＮ</v>
          </cell>
          <cell r="C215" t="str">
            <v>受注先</v>
          </cell>
          <cell r="D215" t="str">
            <v>AA14</v>
          </cell>
        </row>
        <row r="216">
          <cell r="A216">
            <v>731704</v>
          </cell>
          <cell r="B216" t="str">
            <v>ＤＥＬＰＨＩ（ＤＥＬＣＯ）</v>
          </cell>
          <cell r="C216" t="str">
            <v>受注先</v>
          </cell>
          <cell r="D216" t="str">
            <v>AA14</v>
          </cell>
        </row>
        <row r="217">
          <cell r="A217">
            <v>731712</v>
          </cell>
          <cell r="B217" t="str">
            <v>ＣＯＮＴＩＮＥＮＴＡＬ　ＵＳＡ</v>
          </cell>
          <cell r="C217" t="str">
            <v>受注先</v>
          </cell>
          <cell r="D217" t="str">
            <v>AA14</v>
          </cell>
        </row>
        <row r="218">
          <cell r="A218">
            <v>750121</v>
          </cell>
          <cell r="B218" t="str">
            <v>ＪＯＨＮＳＯＮ　ＣＯＮＴＲＯＬＳ　ＩＮＣ，ＧＥＲＭＡＮＹ</v>
          </cell>
          <cell r="C218" t="str">
            <v>受注先</v>
          </cell>
          <cell r="D218" t="str">
            <v>AA14</v>
          </cell>
        </row>
        <row r="219">
          <cell r="A219">
            <v>750165</v>
          </cell>
          <cell r="B219" t="str">
            <v>ＭＥＫＲＡ　ＬＡＮＧ　ＧＭＢＨ　＆　ＣＯ．　ＫＧ</v>
          </cell>
          <cell r="C219" t="str">
            <v>受注先</v>
          </cell>
          <cell r="D219" t="str">
            <v>AA14</v>
          </cell>
        </row>
        <row r="220">
          <cell r="A220">
            <v>750265</v>
          </cell>
          <cell r="B220" t="str">
            <v>ＳＩＥＭＥＮＳ－ＶＤＯ　ＡＵＴＯＭＯＴＩＶＥ　PTE　ＬＴＤ．</v>
          </cell>
          <cell r="C220" t="str">
            <v>受注先</v>
          </cell>
          <cell r="D220" t="str">
            <v>AA14</v>
          </cell>
        </row>
        <row r="221">
          <cell r="A221">
            <v>750275</v>
          </cell>
          <cell r="B221" t="str">
            <v>ＣＯＮＴＩＮＥＮＴＡＬ　ＰＴＹ．　ＬＴＤ．</v>
          </cell>
          <cell r="C221" t="str">
            <v>受注先</v>
          </cell>
          <cell r="D221" t="str">
            <v>AA14</v>
          </cell>
        </row>
        <row r="222">
          <cell r="A222">
            <v>750460</v>
          </cell>
          <cell r="B222" t="str">
            <v>ＪＣＩ　ＢＭＷ</v>
          </cell>
          <cell r="C222" t="str">
            <v>受注先</v>
          </cell>
          <cell r="D222" t="str">
            <v>AA14</v>
          </cell>
        </row>
        <row r="223">
          <cell r="A223">
            <v>750495</v>
          </cell>
          <cell r="B223" t="str">
            <v>ＣＯＮＴＩＮＥＮＴＡＬ　ＳＩＮＧＡＰＯＲＥ</v>
          </cell>
          <cell r="C223" t="str">
            <v>受注先</v>
          </cell>
          <cell r="D223" t="str">
            <v>AA14</v>
          </cell>
        </row>
        <row r="224">
          <cell r="A224">
            <v>750535</v>
          </cell>
          <cell r="B224" t="str">
            <v>ＤＥＬＰＨＩ　ＡＵＴＯＭＯＴＩＶＥ　ＳＹＳＴＥＭＳ</v>
          </cell>
          <cell r="C224" t="str">
            <v>受注先</v>
          </cell>
          <cell r="D224" t="str">
            <v>AA14</v>
          </cell>
        </row>
        <row r="225">
          <cell r="A225">
            <v>750560</v>
          </cell>
          <cell r="B225" t="str">
            <v>ＭＡＸＩＭＡ　ＴＥＣＨＮＯＬＯＧＩＥＳ　ＩＮＣ．</v>
          </cell>
          <cell r="C225" t="str">
            <v>受注先</v>
          </cell>
          <cell r="D225" t="str">
            <v>AA14</v>
          </cell>
        </row>
        <row r="226">
          <cell r="A226">
            <v>750575</v>
          </cell>
          <cell r="B226" t="str">
            <v>ＯＬＤＱ　ＷＥＮＺＨＯＵ　ＯＵＬＯＮＧ　ＥＬＥＣＴＲＩＣ</v>
          </cell>
          <cell r="C226" t="str">
            <v>受注先</v>
          </cell>
          <cell r="D226" t="str">
            <v>AA14</v>
          </cell>
        </row>
        <row r="227">
          <cell r="A227">
            <v>750605</v>
          </cell>
          <cell r="B227" t="str">
            <v>ＳＨＡＮＧＨＡＩ　ＪＯＨＮＳＯＮ　ＣＯＮＴＲＯＬ</v>
          </cell>
          <cell r="C227" t="str">
            <v>受注先</v>
          </cell>
          <cell r="D227" t="str">
            <v>AA14</v>
          </cell>
        </row>
        <row r="228">
          <cell r="A228">
            <v>750665</v>
          </cell>
          <cell r="B228" t="str">
            <v>ＣＯＮＴＩＮＥＮＴＡＬ　ＡＵＴＯＭＯＴＩＶＥ　</v>
          </cell>
          <cell r="C228" t="str">
            <v>受注先</v>
          </cell>
          <cell r="D228" t="str">
            <v>AA14</v>
          </cell>
        </row>
        <row r="229">
          <cell r="A229">
            <v>750770</v>
          </cell>
          <cell r="B229" t="str">
            <v>ＹＡＮＦＥＮＧ　ＶＩＳＴＥＯＮ　ＢＥＴＵＮＧ　ＡＵＴＯＭＯ</v>
          </cell>
          <cell r="C229" t="str">
            <v>受注先</v>
          </cell>
          <cell r="D229" t="str">
            <v>AA14</v>
          </cell>
        </row>
        <row r="230">
          <cell r="A230">
            <v>750820</v>
          </cell>
          <cell r="B230" t="str">
            <v>ＴＥＣＨＮＩ　ＳＡＴ　ＤＩＧＩＴＡＬ　ＧＭＢＨ</v>
          </cell>
          <cell r="C230" t="str">
            <v>受注先</v>
          </cell>
          <cell r="D230" t="str">
            <v>AA14</v>
          </cell>
        </row>
        <row r="231">
          <cell r="A231">
            <v>750855</v>
          </cell>
          <cell r="B231" t="str">
            <v>ＨＵＩＺＨＯＵ　ＤＥＳＡＹ　ＳＶ　ＡＵＴＯＭＯＴＩＶＥ</v>
          </cell>
          <cell r="C231" t="str">
            <v>受注先</v>
          </cell>
          <cell r="D231" t="str">
            <v>AA14</v>
          </cell>
        </row>
        <row r="232">
          <cell r="A232">
            <v>750930</v>
          </cell>
          <cell r="B232" t="str">
            <v>ＢＥＨＲ－ＨＥＬＬＡ　ＴＨＥＲＭＯＣＯＮＴＲＯＬ（Ｉ）</v>
          </cell>
          <cell r="C232" t="str">
            <v>受注先</v>
          </cell>
          <cell r="D232" t="str">
            <v>AA14</v>
          </cell>
        </row>
        <row r="233">
          <cell r="A233">
            <v>750945</v>
          </cell>
          <cell r="B233" t="str">
            <v>ＶＡＬＥＯ　ＳＨＡＳＨＩ　Ａ／Ｃ</v>
          </cell>
          <cell r="C233" t="str">
            <v>受注先</v>
          </cell>
          <cell r="D233" t="str">
            <v>AA14</v>
          </cell>
        </row>
        <row r="234">
          <cell r="A234">
            <v>750965</v>
          </cell>
          <cell r="B234" t="str">
            <v>ＢＥＨＲ－ＨＥＬＬＡ　ＴＨＥＲＭＯＣＯＮＴＲＯＬ　ＩＮＣ．</v>
          </cell>
          <cell r="C234" t="str">
            <v>受注先</v>
          </cell>
          <cell r="D234" t="str">
            <v>AA14</v>
          </cell>
        </row>
        <row r="235">
          <cell r="A235">
            <v>750975</v>
          </cell>
          <cell r="B235" t="str">
            <v>ＬＥＡＲ　ＣＯＲＰＯＲＡＴＩＯＮ</v>
          </cell>
          <cell r="C235" t="str">
            <v>受注先</v>
          </cell>
          <cell r="D235" t="str">
            <v>AA14</v>
          </cell>
        </row>
        <row r="236">
          <cell r="A236">
            <v>750990</v>
          </cell>
          <cell r="B236" t="str">
            <v>ＤＥＬＰＨＩ</v>
          </cell>
          <cell r="C236" t="str">
            <v>受注先</v>
          </cell>
          <cell r="D236" t="str">
            <v>AA14</v>
          </cell>
        </row>
        <row r="237">
          <cell r="A237">
            <v>751045</v>
          </cell>
          <cell r="B237" t="str">
            <v>ＰＡＲＡＧＯＮ</v>
          </cell>
          <cell r="C237" t="str">
            <v>受注先</v>
          </cell>
          <cell r="D237" t="str">
            <v>AA14</v>
          </cell>
        </row>
        <row r="238">
          <cell r="A238">
            <v>751060</v>
          </cell>
          <cell r="B238" t="str">
            <v>菱電商事株式会社　広島支社</v>
          </cell>
          <cell r="C238" t="str">
            <v>支払人</v>
          </cell>
          <cell r="D238" t="str">
            <v>AA14</v>
          </cell>
        </row>
        <row r="239">
          <cell r="A239">
            <v>751061</v>
          </cell>
          <cell r="B239" t="str">
            <v>ビステオン・ジャパン株式会社　広島事業所</v>
          </cell>
          <cell r="C239" t="str">
            <v>受注先</v>
          </cell>
          <cell r="D239" t="str">
            <v>AA14</v>
          </cell>
        </row>
        <row r="240">
          <cell r="A240">
            <v>751080</v>
          </cell>
          <cell r="B240" t="str">
            <v>ＰＲＥＨ　ＧｍｂＨ</v>
          </cell>
          <cell r="C240" t="str">
            <v>受注先</v>
          </cell>
          <cell r="D240" t="str">
            <v>AA14</v>
          </cell>
        </row>
        <row r="241">
          <cell r="A241">
            <v>803501</v>
          </cell>
          <cell r="B241" t="str">
            <v>ＶＡＬＥＯ　ＥＬＥＣＴＲＯＮＩＱＵＥ</v>
          </cell>
          <cell r="C241" t="str">
            <v>受注先</v>
          </cell>
          <cell r="D241" t="str">
            <v>AA14</v>
          </cell>
        </row>
        <row r="242">
          <cell r="A242">
            <v>803900</v>
          </cell>
          <cell r="B242" t="str">
            <v>ＢＥＨＲ－ＨＥＬＬＡ　ＴＨＥＲＭＯＣＯＮＴＲＯＬ</v>
          </cell>
          <cell r="C242" t="str">
            <v>受注先</v>
          </cell>
          <cell r="D242" t="str">
            <v>AA14</v>
          </cell>
        </row>
        <row r="243">
          <cell r="A243">
            <v>804500</v>
          </cell>
          <cell r="B243" t="str">
            <v>ＪＯＨＮＳＯＮ　ＣＯＮＴＲＯＬＳ　ＡＥ　ＧＭＢＨ</v>
          </cell>
          <cell r="C243" t="str">
            <v>支払人</v>
          </cell>
          <cell r="D243" t="str">
            <v>AA14</v>
          </cell>
        </row>
        <row r="244">
          <cell r="A244">
            <v>806000</v>
          </cell>
          <cell r="B244" t="str">
            <v>ボッシュ株式会社　調達部　購買課</v>
          </cell>
          <cell r="C244" t="str">
            <v>支払人</v>
          </cell>
          <cell r="D244" t="str">
            <v>AA14</v>
          </cell>
        </row>
        <row r="245">
          <cell r="A245">
            <v>806005</v>
          </cell>
          <cell r="B245" t="str">
            <v>ＢＯＳＣＨ　ＣＯＲＰＯＲＡＴＩＯＮ</v>
          </cell>
          <cell r="C245" t="str">
            <v>受注先</v>
          </cell>
          <cell r="D245" t="str">
            <v>AA14</v>
          </cell>
        </row>
        <row r="246">
          <cell r="A246">
            <v>807100</v>
          </cell>
          <cell r="B246" t="str">
            <v>ＶＤＯ　ＫＡＲＢＥＮ</v>
          </cell>
          <cell r="C246" t="str">
            <v>受注先</v>
          </cell>
          <cell r="D246" t="str">
            <v>AA14</v>
          </cell>
        </row>
        <row r="247">
          <cell r="A247">
            <v>807200</v>
          </cell>
          <cell r="B247" t="str">
            <v>ＣＯＮＴＩＮＥＮＴＡＬ　ＧＥＲＭＡＮＹ</v>
          </cell>
          <cell r="C247" t="str">
            <v>受注先</v>
          </cell>
          <cell r="D247" t="str">
            <v>AA14</v>
          </cell>
        </row>
        <row r="248">
          <cell r="A248">
            <v>808300</v>
          </cell>
          <cell r="B248" t="str">
            <v>ＶＥＧＬＩＡ　ＢＯＲＬＥＴＴＩ　Ｓ．Ｒ．</v>
          </cell>
          <cell r="C248" t="str">
            <v>支払人</v>
          </cell>
          <cell r="D248" t="str">
            <v>AA14</v>
          </cell>
        </row>
        <row r="249">
          <cell r="A249">
            <v>808400</v>
          </cell>
          <cell r="B249" t="str">
            <v>ＶＤＯ　ＩＮＳＴＲＵＭＥＮＴＳ　ＡＵＳＴ</v>
          </cell>
          <cell r="C249" t="str">
            <v>支払人</v>
          </cell>
          <cell r="D249" t="str">
            <v>AA14</v>
          </cell>
        </row>
        <row r="250">
          <cell r="A250">
            <v>808700</v>
          </cell>
          <cell r="B250" t="str">
            <v>Ｍ．Ａ．ＰＡＶＩＡ</v>
          </cell>
          <cell r="C250" t="str">
            <v>受注先</v>
          </cell>
          <cell r="D250" t="str">
            <v>AA14</v>
          </cell>
        </row>
        <row r="251">
          <cell r="A251">
            <v>812300</v>
          </cell>
          <cell r="B251" t="str">
            <v>ＶＤＯ　ＴＥＣＨＮＩＫ　ＡＧ</v>
          </cell>
          <cell r="C251" t="str">
            <v>支払人</v>
          </cell>
          <cell r="D251" t="str">
            <v>AA14</v>
          </cell>
        </row>
        <row r="252">
          <cell r="A252">
            <v>814300</v>
          </cell>
          <cell r="B252" t="str">
            <v>ＬＵＣＡＳ　ＥＬＥＣＴＲＯＮＩＣＳ</v>
          </cell>
          <cell r="C252" t="str">
            <v>受注先</v>
          </cell>
          <cell r="D252" t="str">
            <v>AA14</v>
          </cell>
        </row>
        <row r="253">
          <cell r="A253">
            <v>816200</v>
          </cell>
          <cell r="B253" t="str">
            <v>ＭＡＲＥＬＬＩ　ＡＵＴＲＯＮＩＣＡ</v>
          </cell>
          <cell r="C253" t="str">
            <v>受注先</v>
          </cell>
          <cell r="D253" t="str">
            <v>AA14</v>
          </cell>
        </row>
        <row r="254">
          <cell r="A254">
            <v>816500</v>
          </cell>
          <cell r="B254" t="str">
            <v>ＫＹＤＥ経由　ＶＤＯ　ＴＥＣＨＮＩＫ</v>
          </cell>
          <cell r="C254" t="str">
            <v>受注先</v>
          </cell>
          <cell r="D254" t="str">
            <v>AA14</v>
          </cell>
        </row>
        <row r="255">
          <cell r="A255">
            <v>817504</v>
          </cell>
          <cell r="B255" t="str">
            <v>ＢＭＷ　ＡＧ</v>
          </cell>
          <cell r="C255" t="str">
            <v>受注先</v>
          </cell>
          <cell r="D255" t="str">
            <v>AA14</v>
          </cell>
        </row>
        <row r="256">
          <cell r="A256">
            <v>818300</v>
          </cell>
          <cell r="B256" t="str">
            <v>ＶＩＳＴＥＯＮ（ＵＫ）</v>
          </cell>
          <cell r="C256" t="str">
            <v>受注先</v>
          </cell>
          <cell r="D256" t="str">
            <v>AA14</v>
          </cell>
        </row>
        <row r="257">
          <cell r="A257">
            <v>819900</v>
          </cell>
          <cell r="B257" t="str">
            <v>ＫＹＤＥ－ＯＴＨＥＲＳ</v>
          </cell>
          <cell r="C257" t="str">
            <v>受注先</v>
          </cell>
          <cell r="D257" t="str">
            <v>AA14</v>
          </cell>
        </row>
        <row r="258">
          <cell r="A258">
            <v>821100</v>
          </cell>
          <cell r="B258" t="str">
            <v>ＫＹＤＥ　バイペイン（ＢＩ-ＰＡＮＥ）</v>
          </cell>
          <cell r="C258" t="str">
            <v>受注先</v>
          </cell>
          <cell r="D258" t="str">
            <v>AA14</v>
          </cell>
        </row>
        <row r="259">
          <cell r="A259">
            <v>500400</v>
          </cell>
          <cell r="B259" t="str">
            <v>日本電気株式会社パーソナルコミュニケーシ</v>
          </cell>
          <cell r="C259" t="str">
            <v>支払人</v>
          </cell>
          <cell r="D259" t="str">
            <v>AI11</v>
          </cell>
        </row>
        <row r="260">
          <cell r="A260">
            <v>500700</v>
          </cell>
          <cell r="B260" t="str">
            <v>第二営業部日本アジアＧ</v>
          </cell>
          <cell r="C260" t="str">
            <v>支払人</v>
          </cell>
          <cell r="D260" t="str">
            <v>AI11</v>
          </cell>
        </row>
        <row r="261">
          <cell r="A261">
            <v>502100</v>
          </cell>
          <cell r="B261" t="str">
            <v>高知カシオ株式会社</v>
          </cell>
          <cell r="C261" t="str">
            <v>支払人</v>
          </cell>
          <cell r="D261" t="str">
            <v>AI11</v>
          </cell>
        </row>
        <row r="262">
          <cell r="A262">
            <v>502600</v>
          </cell>
          <cell r="B262" t="str">
            <v>旭硝子株式会社　半導体デバイス事業部</v>
          </cell>
          <cell r="C262" t="str">
            <v>支払人</v>
          </cell>
          <cell r="D262" t="str">
            <v>AI11</v>
          </cell>
        </row>
        <row r="263">
          <cell r="A263">
            <v>503200</v>
          </cell>
          <cell r="B263" t="str">
            <v>岡谷鋼機株式会社　特殊鋼部</v>
          </cell>
          <cell r="C263" t="str">
            <v>支払人</v>
          </cell>
          <cell r="D263" t="str">
            <v>AI11</v>
          </cell>
        </row>
        <row r="264">
          <cell r="A264">
            <v>503209</v>
          </cell>
          <cell r="B264" t="str">
            <v>株式会社　ミントウェーブ</v>
          </cell>
          <cell r="C264" t="str">
            <v>受注先</v>
          </cell>
          <cell r="D264" t="str">
            <v>AI11</v>
          </cell>
        </row>
        <row r="265">
          <cell r="A265">
            <v>503600</v>
          </cell>
          <cell r="B265" t="str">
            <v>エレックヒシキ株式会社</v>
          </cell>
          <cell r="C265" t="str">
            <v>支払人</v>
          </cell>
          <cell r="D265" t="str">
            <v>AI11</v>
          </cell>
        </row>
        <row r="266">
          <cell r="A266">
            <v>503700</v>
          </cell>
          <cell r="B266" t="str">
            <v>加賀電子株式会社</v>
          </cell>
          <cell r="C266" t="str">
            <v>支払人</v>
          </cell>
          <cell r="D266" t="str">
            <v>AI11</v>
          </cell>
        </row>
        <row r="267">
          <cell r="A267">
            <v>504000</v>
          </cell>
          <cell r="B267" t="str">
            <v>株式会社　三秀エレクトロニクス</v>
          </cell>
          <cell r="C267" t="str">
            <v>支払人</v>
          </cell>
          <cell r="D267" t="str">
            <v>AI11</v>
          </cell>
        </row>
        <row r="268">
          <cell r="A268">
            <v>504101</v>
          </cell>
          <cell r="B268" t="str">
            <v>佐鳥電機株式会社</v>
          </cell>
          <cell r="C268" t="str">
            <v>支払人</v>
          </cell>
          <cell r="D268" t="str">
            <v>AI11</v>
          </cell>
        </row>
        <row r="269">
          <cell r="A269">
            <v>504300</v>
          </cell>
          <cell r="B269" t="str">
            <v>株式会社　トプコン</v>
          </cell>
          <cell r="C269" t="str">
            <v>支払人</v>
          </cell>
          <cell r="D269" t="str">
            <v>AI11</v>
          </cell>
        </row>
        <row r="270">
          <cell r="A270">
            <v>504500</v>
          </cell>
          <cell r="B270" t="str">
            <v>株式会社　高木商会</v>
          </cell>
          <cell r="C270" t="str">
            <v>受注先</v>
          </cell>
          <cell r="D270" t="str">
            <v>AI11</v>
          </cell>
        </row>
        <row r="271">
          <cell r="A271">
            <v>504600</v>
          </cell>
          <cell r="B271" t="str">
            <v>日本電気株式会社　玉川事業所　受入係</v>
          </cell>
          <cell r="C271" t="str">
            <v>支払人</v>
          </cell>
          <cell r="D271" t="str">
            <v>AI11</v>
          </cell>
        </row>
        <row r="272">
          <cell r="A272">
            <v>504800</v>
          </cell>
          <cell r="B272" t="str">
            <v>埼玉日本電気株式会社</v>
          </cell>
          <cell r="C272" t="str">
            <v>支払人</v>
          </cell>
          <cell r="D272" t="str">
            <v>AI11</v>
          </cell>
        </row>
        <row r="273">
          <cell r="A273">
            <v>504900</v>
          </cell>
          <cell r="B273" t="str">
            <v>パナソニックコミュニケーションズ株式会社</v>
          </cell>
          <cell r="C273" t="str">
            <v>支払人</v>
          </cell>
          <cell r="D273" t="str">
            <v>AI11</v>
          </cell>
        </row>
        <row r="274">
          <cell r="A274">
            <v>504950</v>
          </cell>
          <cell r="B274" t="str">
            <v>ＰＭＣ㈱　モバイルターミナル（事）</v>
          </cell>
          <cell r="C274" t="str">
            <v>支払人</v>
          </cell>
          <cell r="D274" t="str">
            <v>AI11</v>
          </cell>
        </row>
        <row r="275">
          <cell r="A275">
            <v>505500</v>
          </cell>
          <cell r="B275" t="str">
            <v>ブラザ―工業株式会社</v>
          </cell>
          <cell r="C275" t="str">
            <v>支払人</v>
          </cell>
          <cell r="D275" t="str">
            <v>AI11</v>
          </cell>
        </row>
        <row r="276">
          <cell r="A276">
            <v>505600</v>
          </cell>
          <cell r="B276" t="str">
            <v>愛知時計電機株式会社</v>
          </cell>
          <cell r="C276" t="str">
            <v>支払人</v>
          </cell>
          <cell r="D276" t="str">
            <v>AI11</v>
          </cell>
        </row>
        <row r="277">
          <cell r="A277">
            <v>505800</v>
          </cell>
          <cell r="B277" t="str">
            <v>日本電気株式会社　横浜</v>
          </cell>
          <cell r="C277" t="str">
            <v>支払人</v>
          </cell>
          <cell r="D277" t="str">
            <v>AI11</v>
          </cell>
        </row>
        <row r="278">
          <cell r="A278">
            <v>506000</v>
          </cell>
          <cell r="B278" t="str">
            <v>菱電商事株式会社　名古屋支店</v>
          </cell>
          <cell r="C278" t="str">
            <v>支払人</v>
          </cell>
          <cell r="D278" t="str">
            <v>AI11</v>
          </cell>
        </row>
        <row r="279">
          <cell r="A279">
            <v>506005</v>
          </cell>
          <cell r="B279" t="str">
            <v>リコーマイクロエレクトロニクス株式会社</v>
          </cell>
          <cell r="C279" t="str">
            <v>受注先</v>
          </cell>
          <cell r="D279" t="str">
            <v>AI11</v>
          </cell>
        </row>
        <row r="280">
          <cell r="A280">
            <v>506010</v>
          </cell>
          <cell r="B280" t="str">
            <v>リンナイ株式会社</v>
          </cell>
          <cell r="C280" t="str">
            <v>受注先</v>
          </cell>
          <cell r="D280" t="str">
            <v>AI11</v>
          </cell>
        </row>
        <row r="281">
          <cell r="A281">
            <v>506012</v>
          </cell>
          <cell r="B281" t="str">
            <v>三菱電機株式会社　中津川製作所</v>
          </cell>
          <cell r="C281" t="str">
            <v>受注先</v>
          </cell>
          <cell r="D281" t="str">
            <v>AI11</v>
          </cell>
        </row>
        <row r="282">
          <cell r="A282">
            <v>506016</v>
          </cell>
          <cell r="B282" t="str">
            <v>リコ－エレメックス（株）</v>
          </cell>
          <cell r="C282" t="str">
            <v>受注先</v>
          </cell>
          <cell r="D282" t="str">
            <v>AI11</v>
          </cell>
        </row>
        <row r="283">
          <cell r="A283">
            <v>506021</v>
          </cell>
          <cell r="B283" t="str">
            <v>アール・ビー・コントロールズ株式会社</v>
          </cell>
          <cell r="C283" t="str">
            <v>受注先</v>
          </cell>
          <cell r="D283" t="str">
            <v>AI11</v>
          </cell>
        </row>
        <row r="284">
          <cell r="A284">
            <v>506023</v>
          </cell>
          <cell r="B284" t="str">
            <v>昭和精機株式会社</v>
          </cell>
          <cell r="C284" t="str">
            <v>受注先</v>
          </cell>
          <cell r="D284" t="str">
            <v>AI11</v>
          </cell>
        </row>
        <row r="285">
          <cell r="A285">
            <v>506100</v>
          </cell>
          <cell r="B285" t="str">
            <v>日本電気株式会社　玉川事業場</v>
          </cell>
          <cell r="C285" t="str">
            <v>支払人</v>
          </cell>
          <cell r="D285" t="str">
            <v>AI11</v>
          </cell>
        </row>
        <row r="286">
          <cell r="A286">
            <v>506200</v>
          </cell>
          <cell r="B286" t="str">
            <v>協栄産業株式会社　名古屋営業所</v>
          </cell>
          <cell r="C286" t="str">
            <v>支払人</v>
          </cell>
          <cell r="D286" t="str">
            <v>AI11</v>
          </cell>
        </row>
        <row r="287">
          <cell r="A287">
            <v>506302</v>
          </cell>
          <cell r="B287" t="str">
            <v>キヤノン株式会社　宇都宮光学機器事業所</v>
          </cell>
          <cell r="C287" t="str">
            <v>支払人</v>
          </cell>
          <cell r="D287" t="str">
            <v>AI11</v>
          </cell>
        </row>
        <row r="288">
          <cell r="A288">
            <v>507400</v>
          </cell>
          <cell r="B288" t="str">
            <v>株式会社　菱和　東海支店</v>
          </cell>
          <cell r="C288" t="str">
            <v>支払人</v>
          </cell>
          <cell r="D288" t="str">
            <v>AI11</v>
          </cell>
        </row>
        <row r="289">
          <cell r="A289">
            <v>507402</v>
          </cell>
          <cell r="B289" t="str">
            <v>三菱重工</v>
          </cell>
          <cell r="C289" t="str">
            <v>受注先</v>
          </cell>
          <cell r="D289" t="str">
            <v>AI11</v>
          </cell>
        </row>
        <row r="290">
          <cell r="A290">
            <v>507800</v>
          </cell>
          <cell r="B290" t="str">
            <v>ロディック株式会社　埼玉工場</v>
          </cell>
          <cell r="C290" t="str">
            <v>支払人</v>
          </cell>
          <cell r="D290" t="str">
            <v>AI11</v>
          </cell>
        </row>
        <row r="291">
          <cell r="A291">
            <v>508200</v>
          </cell>
          <cell r="B291" t="str">
            <v>カシオ計算機株式会社　八王子技術センター</v>
          </cell>
          <cell r="C291" t="str">
            <v>支払人</v>
          </cell>
          <cell r="D291" t="str">
            <v>AI11</v>
          </cell>
        </row>
        <row r="292">
          <cell r="A292">
            <v>508400</v>
          </cell>
          <cell r="B292" t="str">
            <v>シチズン時計株式会社</v>
          </cell>
          <cell r="C292" t="str">
            <v>支払人</v>
          </cell>
          <cell r="D292" t="str">
            <v>AI11</v>
          </cell>
        </row>
        <row r="293">
          <cell r="A293">
            <v>508600</v>
          </cell>
          <cell r="B293" t="str">
            <v>キヤノン株式会社　阿見工場　Ｃ１棟ブヒン</v>
          </cell>
          <cell r="C293" t="str">
            <v>支払人</v>
          </cell>
          <cell r="D293" t="str">
            <v>AI11</v>
          </cell>
        </row>
        <row r="294">
          <cell r="A294">
            <v>508800</v>
          </cell>
          <cell r="B294" t="str">
            <v>カシオ計算機株式会社（羽村）</v>
          </cell>
          <cell r="C294" t="str">
            <v>支払人</v>
          </cell>
          <cell r="D294" t="str">
            <v>AI11</v>
          </cell>
        </row>
        <row r="295">
          <cell r="A295">
            <v>509300</v>
          </cell>
          <cell r="B295" t="str">
            <v>東光東芝メーターシステムズ株式会社</v>
          </cell>
          <cell r="C295" t="str">
            <v>支払人</v>
          </cell>
          <cell r="D295" t="str">
            <v>AI11</v>
          </cell>
        </row>
        <row r="296">
          <cell r="A296">
            <v>509400</v>
          </cell>
          <cell r="B296" t="str">
            <v>株式会社　東芝　日野モバイル工場</v>
          </cell>
          <cell r="C296" t="str">
            <v>支払人</v>
          </cell>
          <cell r="D296" t="str">
            <v>AI11</v>
          </cell>
        </row>
        <row r="297">
          <cell r="A297">
            <v>510500</v>
          </cell>
          <cell r="B297" t="str">
            <v>パナソニックシステムネットワークス株式会社　</v>
          </cell>
          <cell r="C297" t="str">
            <v>支払人</v>
          </cell>
          <cell r="D297" t="str">
            <v>AI11</v>
          </cell>
        </row>
        <row r="298">
          <cell r="A298">
            <v>510600</v>
          </cell>
          <cell r="B298" t="str">
            <v>トム通信工業株式会社</v>
          </cell>
          <cell r="C298" t="str">
            <v>支払人</v>
          </cell>
          <cell r="D298" t="str">
            <v>AI11</v>
          </cell>
        </row>
        <row r="299">
          <cell r="A299">
            <v>511000</v>
          </cell>
          <cell r="B299" t="str">
            <v>松下通信工業（株）システムソリューション</v>
          </cell>
          <cell r="C299" t="str">
            <v>支払人</v>
          </cell>
          <cell r="D299" t="str">
            <v>AI11</v>
          </cell>
        </row>
        <row r="300">
          <cell r="A300">
            <v>511100</v>
          </cell>
          <cell r="B300" t="str">
            <v>クリモト電子株式会社</v>
          </cell>
          <cell r="C300" t="str">
            <v>支払人</v>
          </cell>
          <cell r="D300" t="str">
            <v>AI11</v>
          </cell>
        </row>
        <row r="301">
          <cell r="A301">
            <v>511700</v>
          </cell>
          <cell r="B301" t="str">
            <v>ハルナ電機産業株式会社</v>
          </cell>
          <cell r="C301" t="str">
            <v>支払人</v>
          </cell>
          <cell r="D301" t="str">
            <v>AI11</v>
          </cell>
        </row>
        <row r="302">
          <cell r="A302">
            <v>511703</v>
          </cell>
          <cell r="B302" t="str">
            <v>旭光学工業株式会社</v>
          </cell>
          <cell r="C302" t="str">
            <v>受注先</v>
          </cell>
          <cell r="D302" t="str">
            <v>AI11</v>
          </cell>
        </row>
        <row r="303">
          <cell r="A303">
            <v>511800</v>
          </cell>
          <cell r="B303" t="str">
            <v>リコー精器株式会社</v>
          </cell>
          <cell r="C303" t="str">
            <v>支払人</v>
          </cell>
          <cell r="D303" t="str">
            <v>AI11</v>
          </cell>
        </row>
        <row r="304">
          <cell r="A304">
            <v>511900</v>
          </cell>
          <cell r="B304" t="str">
            <v>第二営業部　日本アジアＧ(旧アジア)</v>
          </cell>
          <cell r="C304" t="str">
            <v>支払人</v>
          </cell>
          <cell r="D304" t="str">
            <v>AI11</v>
          </cell>
        </row>
        <row r="305">
          <cell r="A305">
            <v>512000</v>
          </cell>
          <cell r="B305" t="str">
            <v>松下精工株式会社</v>
          </cell>
          <cell r="C305" t="str">
            <v>受注先</v>
          </cell>
          <cell r="D305" t="str">
            <v>AI11</v>
          </cell>
        </row>
        <row r="306">
          <cell r="A306">
            <v>515500</v>
          </cell>
          <cell r="B306" t="str">
            <v>ＮＥＣアクセステクニカ（株）</v>
          </cell>
          <cell r="C306" t="str">
            <v>支払人</v>
          </cell>
          <cell r="D306" t="str">
            <v>AI11</v>
          </cell>
        </row>
        <row r="307">
          <cell r="A307">
            <v>516600</v>
          </cell>
          <cell r="B307" t="str">
            <v>ＮＥＣモバイリング株式会社</v>
          </cell>
          <cell r="C307" t="str">
            <v>支払人</v>
          </cell>
          <cell r="D307" t="str">
            <v>AI11</v>
          </cell>
        </row>
        <row r="308">
          <cell r="A308">
            <v>517500</v>
          </cell>
          <cell r="B308" t="str">
            <v>三菱電機　インフォメーションテクノロジー</v>
          </cell>
          <cell r="C308" t="str">
            <v>支払人</v>
          </cell>
          <cell r="D308" t="str">
            <v>AI11</v>
          </cell>
        </row>
        <row r="309">
          <cell r="A309">
            <v>518200</v>
          </cell>
          <cell r="B309" t="str">
            <v>リコーエレメックス株式会社　岡崎事業所</v>
          </cell>
          <cell r="C309" t="str">
            <v>支払人</v>
          </cell>
          <cell r="D309" t="str">
            <v>AI11</v>
          </cell>
        </row>
        <row r="310">
          <cell r="A310">
            <v>518300</v>
          </cell>
          <cell r="B310" t="str">
            <v>第二営業部　日本アジアＧ</v>
          </cell>
          <cell r="C310" t="str">
            <v>支払人</v>
          </cell>
          <cell r="D310" t="str">
            <v>AI11</v>
          </cell>
        </row>
        <row r="311">
          <cell r="A311">
            <v>519200</v>
          </cell>
          <cell r="B311" t="str">
            <v>セイミケミカル株式会社</v>
          </cell>
          <cell r="C311" t="str">
            <v>支払人</v>
          </cell>
          <cell r="D311" t="str">
            <v>AI11</v>
          </cell>
        </row>
        <row r="312">
          <cell r="A312">
            <v>519400</v>
          </cell>
          <cell r="B312" t="str">
            <v>ミヨシ電子株式会社　購買　林様</v>
          </cell>
          <cell r="C312" t="str">
            <v>支払人</v>
          </cell>
          <cell r="D312" t="str">
            <v>AI11</v>
          </cell>
        </row>
        <row r="313">
          <cell r="A313">
            <v>519700</v>
          </cell>
          <cell r="B313" t="str">
            <v>富士通株式会社　川崎工場</v>
          </cell>
          <cell r="C313" t="str">
            <v>支払人</v>
          </cell>
          <cell r="D313" t="str">
            <v>AI11</v>
          </cell>
        </row>
        <row r="314">
          <cell r="A314">
            <v>519800</v>
          </cell>
          <cell r="B314" t="str">
            <v>パナソニックモバイルコミュニケーションズ</v>
          </cell>
          <cell r="C314" t="str">
            <v>支払人</v>
          </cell>
          <cell r="D314" t="str">
            <v>AI11</v>
          </cell>
        </row>
        <row r="315">
          <cell r="A315">
            <v>520000</v>
          </cell>
          <cell r="B315" t="str">
            <v>協栄産業（株）</v>
          </cell>
          <cell r="C315" t="str">
            <v>支払人</v>
          </cell>
          <cell r="D315" t="str">
            <v>AI11</v>
          </cell>
        </row>
        <row r="316">
          <cell r="A316">
            <v>520001</v>
          </cell>
          <cell r="B316" t="str">
            <v>（株）第一エレクトロニクス</v>
          </cell>
          <cell r="C316" t="str">
            <v>受注先</v>
          </cell>
          <cell r="D316" t="str">
            <v>AI11</v>
          </cell>
        </row>
        <row r="317">
          <cell r="A317">
            <v>520100</v>
          </cell>
          <cell r="B317" t="str">
            <v>ソニーイーエムシーエス株式会社　</v>
          </cell>
          <cell r="C317" t="str">
            <v>支払人</v>
          </cell>
          <cell r="D317" t="str">
            <v>AI11</v>
          </cell>
        </row>
        <row r="318">
          <cell r="A318">
            <v>520200</v>
          </cell>
          <cell r="B318" t="str">
            <v>菱洋エレクトロ株式会社　八王子支店</v>
          </cell>
          <cell r="C318" t="str">
            <v>支払人</v>
          </cell>
          <cell r="D318" t="str">
            <v>AI11</v>
          </cell>
        </row>
        <row r="319">
          <cell r="A319">
            <v>520400</v>
          </cell>
          <cell r="B319" t="str">
            <v>Ｅプロジェクト</v>
          </cell>
          <cell r="C319" t="str">
            <v>支払人</v>
          </cell>
          <cell r="D319" t="str">
            <v>AI11</v>
          </cell>
        </row>
        <row r="320">
          <cell r="A320">
            <v>531700</v>
          </cell>
          <cell r="B320" t="str">
            <v>岩崎通信機</v>
          </cell>
          <cell r="C320" t="str">
            <v>受注先</v>
          </cell>
          <cell r="D320" t="str">
            <v>AI11</v>
          </cell>
        </row>
        <row r="321">
          <cell r="A321">
            <v>531900</v>
          </cell>
          <cell r="B321" t="str">
            <v>協栄産業株式会社　神奈川営業所</v>
          </cell>
          <cell r="C321" t="str">
            <v>支払人</v>
          </cell>
          <cell r="D321" t="str">
            <v>AI11</v>
          </cell>
        </row>
        <row r="322">
          <cell r="A322">
            <v>532100</v>
          </cell>
          <cell r="B322" t="str">
            <v>ソニーイーエムシーエス（株）木更津テック</v>
          </cell>
          <cell r="C322" t="str">
            <v>支払人</v>
          </cell>
          <cell r="D322" t="str">
            <v>AI11</v>
          </cell>
        </row>
        <row r="323">
          <cell r="A323">
            <v>532200</v>
          </cell>
          <cell r="B323" t="str">
            <v>ソニーイーエムシーエス（株）千厩テック</v>
          </cell>
          <cell r="C323" t="str">
            <v>支払人</v>
          </cell>
          <cell r="D323" t="str">
            <v>AI11</v>
          </cell>
        </row>
        <row r="324">
          <cell r="A324">
            <v>532300</v>
          </cell>
          <cell r="B324" t="str">
            <v>ソニーイーエムシーエス（株）埼玉テック</v>
          </cell>
          <cell r="C324" t="str">
            <v>支払人</v>
          </cell>
          <cell r="D324" t="str">
            <v>AI11</v>
          </cell>
        </row>
        <row r="325">
          <cell r="A325">
            <v>532400</v>
          </cell>
          <cell r="B325" t="str">
            <v>十和田オーディオ株式会社</v>
          </cell>
          <cell r="C325" t="str">
            <v>支払人</v>
          </cell>
          <cell r="D325" t="str">
            <v>AI11</v>
          </cell>
        </row>
        <row r="326">
          <cell r="A326">
            <v>532700</v>
          </cell>
          <cell r="B326" t="str">
            <v>富士通株式会社　川崎</v>
          </cell>
          <cell r="C326" t="str">
            <v>支払人</v>
          </cell>
          <cell r="D326" t="str">
            <v>AI11</v>
          </cell>
        </row>
        <row r="327">
          <cell r="A327">
            <v>533300</v>
          </cell>
          <cell r="B327" t="str">
            <v>（株）オーバル</v>
          </cell>
          <cell r="C327" t="str">
            <v>受注先</v>
          </cell>
          <cell r="D327" t="str">
            <v>AI11</v>
          </cell>
        </row>
        <row r="328">
          <cell r="A328">
            <v>533500</v>
          </cell>
          <cell r="B328" t="str">
            <v>ペンタックスインダストリアルインスツルメ</v>
          </cell>
          <cell r="C328" t="str">
            <v>受注先</v>
          </cell>
          <cell r="D328" t="str">
            <v>AI11</v>
          </cell>
        </row>
        <row r="329">
          <cell r="A329">
            <v>534101</v>
          </cell>
          <cell r="B329" t="str">
            <v>株式会社　日立栃木エレクトロニクス</v>
          </cell>
          <cell r="C329" t="str">
            <v>受注先</v>
          </cell>
          <cell r="D329" t="str">
            <v>AI11</v>
          </cell>
        </row>
        <row r="330">
          <cell r="A330">
            <v>534600</v>
          </cell>
          <cell r="B330" t="str">
            <v>協栄産業株式会社　新潟営業所</v>
          </cell>
          <cell r="C330" t="str">
            <v>支払人</v>
          </cell>
          <cell r="D330" t="str">
            <v>AI11</v>
          </cell>
        </row>
        <row r="331">
          <cell r="A331">
            <v>534603</v>
          </cell>
          <cell r="B331" t="str">
            <v>東芝ホームテクノ株式会社</v>
          </cell>
          <cell r="C331" t="str">
            <v>受注先</v>
          </cell>
          <cell r="D331" t="str">
            <v>AI11</v>
          </cell>
        </row>
        <row r="332">
          <cell r="A332">
            <v>535300</v>
          </cell>
          <cell r="B332" t="str">
            <v>八重洲無線株式会社</v>
          </cell>
          <cell r="C332" t="str">
            <v>支払人</v>
          </cell>
          <cell r="D332" t="str">
            <v>AI11</v>
          </cell>
        </row>
        <row r="333">
          <cell r="A333">
            <v>535700</v>
          </cell>
          <cell r="B333" t="str">
            <v>協栄産業株式会社　デバイス営業部</v>
          </cell>
          <cell r="C333" t="str">
            <v>支払人</v>
          </cell>
          <cell r="D333" t="str">
            <v>AI11</v>
          </cell>
        </row>
        <row r="334">
          <cell r="A334">
            <v>535703</v>
          </cell>
          <cell r="B334" t="str">
            <v>ＪＵＫＩ株式会社</v>
          </cell>
          <cell r="C334" t="str">
            <v>受注先</v>
          </cell>
          <cell r="D334" t="str">
            <v>AI11</v>
          </cell>
        </row>
        <row r="335">
          <cell r="A335">
            <v>535714</v>
          </cell>
          <cell r="B335" t="str">
            <v>株式会社　日立製作所　オフィスシステム事</v>
          </cell>
          <cell r="C335" t="str">
            <v>受注先</v>
          </cell>
          <cell r="D335" t="str">
            <v>AI11</v>
          </cell>
        </row>
        <row r="336">
          <cell r="A336">
            <v>535800</v>
          </cell>
          <cell r="B336" t="str">
            <v>協栄産業株式会社　東北支店</v>
          </cell>
          <cell r="C336" t="str">
            <v>支払人</v>
          </cell>
          <cell r="D336" t="str">
            <v>AI11</v>
          </cell>
        </row>
        <row r="337">
          <cell r="A337">
            <v>535804</v>
          </cell>
          <cell r="B337" t="str">
            <v>セコム工業株式会社</v>
          </cell>
          <cell r="C337" t="str">
            <v>受注先</v>
          </cell>
          <cell r="D337" t="str">
            <v>AI11</v>
          </cell>
        </row>
        <row r="338">
          <cell r="A338">
            <v>536708</v>
          </cell>
          <cell r="B338" t="str">
            <v>株式会社　ケンウッド　鴨居</v>
          </cell>
          <cell r="C338" t="str">
            <v>受注先</v>
          </cell>
          <cell r="D338" t="str">
            <v>AI11</v>
          </cell>
        </row>
        <row r="339">
          <cell r="A339">
            <v>537200</v>
          </cell>
          <cell r="B339" t="str">
            <v>八重洲無線株式会社　須賀川工場</v>
          </cell>
          <cell r="C339" t="str">
            <v>支払人</v>
          </cell>
          <cell r="D339" t="str">
            <v>AI11</v>
          </cell>
        </row>
        <row r="340">
          <cell r="A340">
            <v>538201</v>
          </cell>
          <cell r="B340" t="str">
            <v>株式会社　ナカヨ通信機</v>
          </cell>
          <cell r="C340" t="str">
            <v>受注先</v>
          </cell>
          <cell r="D340" t="str">
            <v>AI11</v>
          </cell>
        </row>
        <row r="341">
          <cell r="A341">
            <v>541000</v>
          </cell>
          <cell r="B341" t="str">
            <v>ソニー株式会社　厚木テクノロジーセンター</v>
          </cell>
          <cell r="C341" t="str">
            <v>支払人</v>
          </cell>
          <cell r="D341" t="str">
            <v>AI11</v>
          </cell>
        </row>
        <row r="342">
          <cell r="A342">
            <v>541400</v>
          </cell>
          <cell r="B342" t="str">
            <v>菱洋エレクトロ株式会社</v>
          </cell>
          <cell r="C342" t="str">
            <v>支払人</v>
          </cell>
          <cell r="D342" t="str">
            <v>AI11</v>
          </cell>
        </row>
        <row r="343">
          <cell r="A343">
            <v>541408</v>
          </cell>
          <cell r="B343" t="str">
            <v>株式会社　ヒューネット・ディスプレイテク</v>
          </cell>
          <cell r="C343" t="str">
            <v>受注先</v>
          </cell>
          <cell r="D343" t="str">
            <v>AI11</v>
          </cell>
        </row>
        <row r="344">
          <cell r="A344">
            <v>542300</v>
          </cell>
          <cell r="B344" t="str">
            <v>菱洋エレクトロ株式会社　郡山営業所</v>
          </cell>
          <cell r="C344" t="str">
            <v>支払人</v>
          </cell>
          <cell r="D344" t="str">
            <v>AI11</v>
          </cell>
        </row>
        <row r="345">
          <cell r="A345">
            <v>570500</v>
          </cell>
          <cell r="B345" t="str">
            <v>ソニーエリクソンモバイルコミュニケーショ</v>
          </cell>
          <cell r="C345" t="str">
            <v>支払人</v>
          </cell>
          <cell r="D345" t="str">
            <v>AI11</v>
          </cell>
        </row>
        <row r="346">
          <cell r="A346">
            <v>571100</v>
          </cell>
          <cell r="B346" t="str">
            <v>第二営業日本アジアＧ　雑口</v>
          </cell>
          <cell r="C346" t="str">
            <v>支払人</v>
          </cell>
          <cell r="D346" t="str">
            <v>AI11</v>
          </cell>
        </row>
        <row r="347">
          <cell r="A347">
            <v>571300</v>
          </cell>
          <cell r="B347" t="str">
            <v>ソニーイーエムシーエス（株）　湖西サイト</v>
          </cell>
          <cell r="C347" t="str">
            <v>支払人</v>
          </cell>
          <cell r="D347" t="str">
            <v>AI11</v>
          </cell>
        </row>
        <row r="348">
          <cell r="A348">
            <v>572500</v>
          </cell>
          <cell r="B348" t="str">
            <v>協栄産業株式会社　神奈川営業所</v>
          </cell>
          <cell r="C348" t="str">
            <v>支払人</v>
          </cell>
          <cell r="D348" t="str">
            <v>AI11</v>
          </cell>
        </row>
        <row r="349">
          <cell r="A349">
            <v>572502</v>
          </cell>
          <cell r="B349" t="str">
            <v>株式会社　ＪＶＣケンウッド　ＰＳ事業グループ</v>
          </cell>
          <cell r="C349" t="str">
            <v>受注先</v>
          </cell>
          <cell r="D349" t="str">
            <v>AI11</v>
          </cell>
        </row>
        <row r="350">
          <cell r="A350">
            <v>572700</v>
          </cell>
          <cell r="B350" t="str">
            <v>ＫＹＯＥＩ　ＥＬＥＣＴＲＯＮＩＣＳ（Ｓ）</v>
          </cell>
          <cell r="C350" t="str">
            <v>支払人</v>
          </cell>
          <cell r="D350" t="str">
            <v>AI11</v>
          </cell>
        </row>
        <row r="351">
          <cell r="A351">
            <v>572701</v>
          </cell>
          <cell r="B351" t="str">
            <v>ＫＥＮＷＯＯＤ　ＥＬＥＣＴＲＯＮＩＣＳ</v>
          </cell>
          <cell r="C351" t="str">
            <v>受注先</v>
          </cell>
          <cell r="D351" t="str">
            <v>AI11</v>
          </cell>
        </row>
        <row r="352">
          <cell r="A352">
            <v>573500</v>
          </cell>
          <cell r="B352" t="str">
            <v>ＡＶＩＳＵＭ　ＰＴＹ　ＬＴＤ．</v>
          </cell>
          <cell r="C352" t="str">
            <v>支払人</v>
          </cell>
          <cell r="D352" t="str">
            <v>AI11</v>
          </cell>
        </row>
        <row r="353">
          <cell r="A353">
            <v>574200</v>
          </cell>
          <cell r="B353" t="str">
            <v>株式会社　日立ハイテクノロジーズ</v>
          </cell>
          <cell r="C353" t="str">
            <v>支払人</v>
          </cell>
          <cell r="D353" t="str">
            <v>AI11</v>
          </cell>
        </row>
        <row r="354">
          <cell r="A354">
            <v>574500</v>
          </cell>
          <cell r="B354" t="str">
            <v>ＫＹＯＣＥＲＡ　Ｄｉｓｐｌａｙ　Ｓｉｎｇａｐｏｒｅ　Ｐｔｅ．Ｌｔｄ．</v>
          </cell>
          <cell r="C354" t="str">
            <v>支払人</v>
          </cell>
          <cell r="D354" t="str">
            <v>AI11</v>
          </cell>
        </row>
        <row r="355">
          <cell r="A355">
            <v>574501</v>
          </cell>
          <cell r="B355" t="str">
            <v>ＬＥＩＣＡ　ＳＩＮＧＡＰＯＲＥ</v>
          </cell>
          <cell r="C355" t="str">
            <v>受注先</v>
          </cell>
          <cell r="D355" t="str">
            <v>AI11</v>
          </cell>
        </row>
        <row r="356">
          <cell r="A356">
            <v>574503</v>
          </cell>
          <cell r="B356" t="str">
            <v>ＪＶＣ　ＭＡＮＵＦＡＣＴＵＲＩＮＧ　ＭＡＬＡＹＳＩＡ　ＳＤＮ．</v>
          </cell>
          <cell r="C356" t="str">
            <v>受注先</v>
          </cell>
          <cell r="D356" t="str">
            <v>AI11</v>
          </cell>
        </row>
        <row r="357">
          <cell r="A357">
            <v>574505</v>
          </cell>
          <cell r="B357" t="str">
            <v>ＦＬＥＸＴＲＯＮＩＣＳ　ＤＥＳＩＧＮ　Ａ</v>
          </cell>
          <cell r="C357" t="str">
            <v>受注先</v>
          </cell>
          <cell r="D357" t="str">
            <v>AI11</v>
          </cell>
        </row>
        <row r="358">
          <cell r="A358">
            <v>575400</v>
          </cell>
          <cell r="B358" t="str">
            <v>京セラディスプレイＳＴＤ　第二営業部欧米Ｇ</v>
          </cell>
          <cell r="C358" t="str">
            <v>支払人</v>
          </cell>
          <cell r="D358" t="str">
            <v>AI11</v>
          </cell>
        </row>
        <row r="359">
          <cell r="A359">
            <v>575500</v>
          </cell>
          <cell r="B359" t="str">
            <v>協栄産業株式会社　日立営業所</v>
          </cell>
          <cell r="C359" t="str">
            <v>支払人</v>
          </cell>
          <cell r="D359" t="str">
            <v>AI11</v>
          </cell>
        </row>
        <row r="360">
          <cell r="A360">
            <v>575900</v>
          </cell>
          <cell r="B360" t="str">
            <v>京セラディスプレイＳＴＤ　第二営業日本アジアＧ</v>
          </cell>
          <cell r="C360" t="str">
            <v>支払人</v>
          </cell>
          <cell r="D360" t="str">
            <v>AI11</v>
          </cell>
        </row>
        <row r="361">
          <cell r="A361">
            <v>576300</v>
          </cell>
          <cell r="B361" t="str">
            <v>佐鳥電機株式会社　大阪支社</v>
          </cell>
          <cell r="C361" t="str">
            <v>支払人</v>
          </cell>
          <cell r="D361" t="str">
            <v>AI11</v>
          </cell>
        </row>
        <row r="362">
          <cell r="A362">
            <v>576303</v>
          </cell>
          <cell r="B362" t="str">
            <v>ＡＰＰＥＡＬ　ＴＥＬＥＣＯＭ　ＣＯ．</v>
          </cell>
          <cell r="C362" t="str">
            <v>受注先</v>
          </cell>
          <cell r="D362" t="str">
            <v>AI11</v>
          </cell>
        </row>
        <row r="363">
          <cell r="A363">
            <v>576308</v>
          </cell>
          <cell r="B363" t="str">
            <v>ＬＥＡＤＥＲ　ＣＯＭＭＵＮＩＣＡＴＩＯＮ</v>
          </cell>
          <cell r="C363" t="str">
            <v>受注先</v>
          </cell>
          <cell r="D363" t="str">
            <v>AI11</v>
          </cell>
        </row>
        <row r="364">
          <cell r="A364">
            <v>576800</v>
          </cell>
          <cell r="B364" t="str">
            <v>ソニーイーエムシーエス（株）小見川テック</v>
          </cell>
          <cell r="C364" t="str">
            <v>支払人</v>
          </cell>
          <cell r="D364" t="str">
            <v>AI11</v>
          </cell>
        </row>
        <row r="365">
          <cell r="A365">
            <v>577000</v>
          </cell>
          <cell r="B365" t="str">
            <v>第二営業部　日本アジアＧ(旧ＣＩ国内)</v>
          </cell>
          <cell r="C365" t="str">
            <v>支払人</v>
          </cell>
          <cell r="D365" t="str">
            <v>AI11</v>
          </cell>
        </row>
        <row r="366">
          <cell r="A366">
            <v>577101</v>
          </cell>
          <cell r="B366" t="str">
            <v>ＢＥＩＪＩＮＧ　Ｄ－ＰＥＡＫ　ＣＨＯＯＳ</v>
          </cell>
          <cell r="C366" t="str">
            <v>受注先</v>
          </cell>
          <cell r="D366" t="str">
            <v>AI11</v>
          </cell>
        </row>
        <row r="367">
          <cell r="A367">
            <v>577200</v>
          </cell>
          <cell r="B367" t="str">
            <v>神鋼商事株式会社</v>
          </cell>
          <cell r="C367" t="str">
            <v>支払人</v>
          </cell>
          <cell r="D367" t="str">
            <v>AI11</v>
          </cell>
        </row>
        <row r="368">
          <cell r="A368">
            <v>577900</v>
          </cell>
          <cell r="B368" t="str">
            <v>フルタカ電気株式会社　松本営業所</v>
          </cell>
          <cell r="C368" t="str">
            <v>支払人</v>
          </cell>
          <cell r="D368" t="str">
            <v>AI11</v>
          </cell>
        </row>
        <row r="369">
          <cell r="A369">
            <v>578300</v>
          </cell>
          <cell r="B369" t="str">
            <v>株式会社　ＪＶＣケンウッド　横須賀工場</v>
          </cell>
          <cell r="C369" t="str">
            <v>支払人</v>
          </cell>
          <cell r="D369" t="str">
            <v>AI11</v>
          </cell>
        </row>
        <row r="370">
          <cell r="A370">
            <v>578700</v>
          </cell>
          <cell r="B370" t="str">
            <v>菱洋エレクトロ株式会社</v>
          </cell>
          <cell r="C370" t="str">
            <v>支払人</v>
          </cell>
          <cell r="D370" t="str">
            <v>AI11</v>
          </cell>
        </row>
        <row r="371">
          <cell r="A371">
            <v>578701</v>
          </cell>
          <cell r="B371" t="str">
            <v>伊藤忠ケミカルフロンティア株式会社</v>
          </cell>
          <cell r="C371" t="str">
            <v>受注先</v>
          </cell>
          <cell r="D371" t="str">
            <v>AI11</v>
          </cell>
        </row>
        <row r="372">
          <cell r="A372">
            <v>578800</v>
          </cell>
          <cell r="B372" t="str">
            <v>ＴＦＴ－京セラディスプレイスタンダード</v>
          </cell>
          <cell r="C372" t="str">
            <v>支払人</v>
          </cell>
          <cell r="D372" t="str">
            <v>AI11</v>
          </cell>
        </row>
        <row r="373">
          <cell r="A373">
            <v>580200</v>
          </cell>
          <cell r="B373" t="str">
            <v>ＫＹＯＣＥＲＡ　Ｄｉｓｐｌａｙ　Ｓｉｎｇａｐｏｒｅ　Ｐｔｅ．Ｌｔｄ．</v>
          </cell>
          <cell r="C373" t="str">
            <v>支払人</v>
          </cell>
          <cell r="D373" t="str">
            <v>AI11</v>
          </cell>
        </row>
        <row r="374">
          <cell r="A374">
            <v>588300</v>
          </cell>
          <cell r="B374" t="str">
            <v>佐鳥電機株式会社　第二営欧米Ｇ　海外生産</v>
          </cell>
          <cell r="C374" t="str">
            <v>支払人</v>
          </cell>
          <cell r="D374" t="str">
            <v>AI11</v>
          </cell>
        </row>
        <row r="375">
          <cell r="A375">
            <v>600300</v>
          </cell>
          <cell r="B375" t="str">
            <v>株式会社　シミズシンテック　東京支店</v>
          </cell>
          <cell r="C375" t="str">
            <v>支払人</v>
          </cell>
          <cell r="D375" t="str">
            <v>AI11</v>
          </cell>
        </row>
        <row r="376">
          <cell r="A376">
            <v>600600</v>
          </cell>
          <cell r="B376" t="str">
            <v>菱電商事株式会社　浜松営業所</v>
          </cell>
          <cell r="C376" t="str">
            <v>支払人</v>
          </cell>
          <cell r="D376" t="str">
            <v>AI11</v>
          </cell>
        </row>
        <row r="377">
          <cell r="A377">
            <v>600700</v>
          </cell>
          <cell r="B377" t="str">
            <v>菱電商事株式会社　４階半導体・デバイス部</v>
          </cell>
          <cell r="C377" t="str">
            <v>支払人</v>
          </cell>
          <cell r="D377" t="str">
            <v>AI11</v>
          </cell>
        </row>
        <row r="378">
          <cell r="A378">
            <v>600703</v>
          </cell>
          <cell r="B378" t="str">
            <v>菱電商事株式会社　東北支店</v>
          </cell>
          <cell r="C378" t="str">
            <v>支払人</v>
          </cell>
          <cell r="D378" t="str">
            <v>AI11</v>
          </cell>
        </row>
        <row r="379">
          <cell r="A379">
            <v>600704</v>
          </cell>
          <cell r="B379" t="str">
            <v>株式会社エー・アンド・デイ</v>
          </cell>
          <cell r="C379" t="str">
            <v>受注先</v>
          </cell>
          <cell r="D379" t="str">
            <v>AI11</v>
          </cell>
        </row>
        <row r="380">
          <cell r="A380">
            <v>600707</v>
          </cell>
          <cell r="B380" t="str">
            <v>スタンレー電気株式会社</v>
          </cell>
          <cell r="C380" t="str">
            <v>受注先</v>
          </cell>
          <cell r="D380" t="str">
            <v>AI11</v>
          </cell>
        </row>
        <row r="381">
          <cell r="A381">
            <v>600712</v>
          </cell>
          <cell r="B381" t="str">
            <v>ＮＥＣインフロンティア株式会社</v>
          </cell>
          <cell r="C381" t="str">
            <v>受注先</v>
          </cell>
          <cell r="D381" t="str">
            <v>AI11</v>
          </cell>
        </row>
        <row r="382">
          <cell r="A382">
            <v>600716</v>
          </cell>
          <cell r="B382" t="str">
            <v>東北アルプス株式会社　第２機構事業部</v>
          </cell>
          <cell r="C382" t="str">
            <v>受注先</v>
          </cell>
          <cell r="D382" t="str">
            <v>AI11</v>
          </cell>
        </row>
        <row r="383">
          <cell r="A383">
            <v>600717</v>
          </cell>
          <cell r="B383" t="str">
            <v>理研計器株式会社</v>
          </cell>
          <cell r="C383" t="str">
            <v>受注先</v>
          </cell>
          <cell r="D383" t="str">
            <v>AI11</v>
          </cell>
        </row>
        <row r="384">
          <cell r="A384">
            <v>600728</v>
          </cell>
          <cell r="B384" t="str">
            <v>東京菱商デバイス株式会社</v>
          </cell>
          <cell r="C384" t="str">
            <v>受注先</v>
          </cell>
          <cell r="D384" t="str">
            <v>AI11</v>
          </cell>
        </row>
        <row r="385">
          <cell r="A385">
            <v>600732</v>
          </cell>
          <cell r="B385" t="str">
            <v>ＳＭＣ株式会社</v>
          </cell>
          <cell r="C385" t="str">
            <v>受注先</v>
          </cell>
          <cell r="D385" t="str">
            <v>AI11</v>
          </cell>
        </row>
        <row r="386">
          <cell r="A386">
            <v>600800</v>
          </cell>
          <cell r="B386" t="str">
            <v>菱電商事株式会社　北関東支社</v>
          </cell>
          <cell r="C386" t="str">
            <v>支払人</v>
          </cell>
          <cell r="D386" t="str">
            <v>AI11</v>
          </cell>
        </row>
        <row r="387">
          <cell r="A387">
            <v>601100</v>
          </cell>
          <cell r="B387" t="str">
            <v>菱電商事株式会社　静岡支店</v>
          </cell>
          <cell r="C387" t="str">
            <v>支払人</v>
          </cell>
          <cell r="D387" t="str">
            <v>AI11</v>
          </cell>
        </row>
        <row r="388">
          <cell r="A388">
            <v>601103</v>
          </cell>
          <cell r="B388" t="str">
            <v>日立アプライアンス株式会社　清水空調本部　資材部</v>
          </cell>
          <cell r="C388" t="str">
            <v>受注先</v>
          </cell>
          <cell r="D388" t="str">
            <v>AI11</v>
          </cell>
        </row>
        <row r="389">
          <cell r="A389">
            <v>601105</v>
          </cell>
          <cell r="B389" t="str">
            <v>高木産業株式会社</v>
          </cell>
          <cell r="C389" t="str">
            <v>受注先</v>
          </cell>
          <cell r="D389" t="str">
            <v>AI11</v>
          </cell>
        </row>
        <row r="390">
          <cell r="A390">
            <v>601400</v>
          </cell>
          <cell r="B390" t="str">
            <v>ローランド株式会社</v>
          </cell>
          <cell r="C390" t="str">
            <v>受注先</v>
          </cell>
          <cell r="D390" t="str">
            <v>AI11</v>
          </cell>
        </row>
        <row r="391">
          <cell r="A391">
            <v>601500</v>
          </cell>
          <cell r="B391" t="str">
            <v>ヤマハ株式会社</v>
          </cell>
          <cell r="C391" t="str">
            <v>受注先</v>
          </cell>
          <cell r="D391" t="str">
            <v>AI11</v>
          </cell>
        </row>
        <row r="392">
          <cell r="A392">
            <v>601800</v>
          </cell>
          <cell r="B392" t="str">
            <v>三菱電機ホ―ム機器株式会社</v>
          </cell>
          <cell r="C392" t="str">
            <v>受注先</v>
          </cell>
          <cell r="D392" t="str">
            <v>AI11</v>
          </cell>
        </row>
        <row r="393">
          <cell r="A393">
            <v>602000</v>
          </cell>
          <cell r="B393" t="str">
            <v>富士電機株式会社　吹上工場</v>
          </cell>
          <cell r="C393" t="str">
            <v>受注先</v>
          </cell>
          <cell r="D393" t="str">
            <v>AI11</v>
          </cell>
        </row>
        <row r="394">
          <cell r="A394">
            <v>602700</v>
          </cell>
          <cell r="B394" t="str">
            <v>三洋電機株式会社</v>
          </cell>
          <cell r="C394" t="str">
            <v>受注先</v>
          </cell>
          <cell r="D394" t="str">
            <v>AI11</v>
          </cell>
        </row>
        <row r="395">
          <cell r="A395">
            <v>602800</v>
          </cell>
          <cell r="B395" t="str">
            <v>サンケン電気株式会社</v>
          </cell>
          <cell r="C395" t="str">
            <v>受注先</v>
          </cell>
          <cell r="D395" t="str">
            <v>AI11</v>
          </cell>
        </row>
        <row r="396">
          <cell r="A396">
            <v>603600</v>
          </cell>
          <cell r="B396" t="str">
            <v>芦立電気株式会社</v>
          </cell>
          <cell r="C396" t="str">
            <v>支払人</v>
          </cell>
          <cell r="D396" t="str">
            <v>AI11</v>
          </cell>
        </row>
        <row r="397">
          <cell r="A397">
            <v>604000</v>
          </cell>
          <cell r="B397" t="str">
            <v>株式会社　コシダテック</v>
          </cell>
          <cell r="C397" t="str">
            <v>支払人</v>
          </cell>
          <cell r="D397" t="str">
            <v>AI11</v>
          </cell>
        </row>
        <row r="398">
          <cell r="A398">
            <v>604200</v>
          </cell>
          <cell r="B398" t="str">
            <v>小森電機株式会社</v>
          </cell>
          <cell r="C398" t="str">
            <v>支払人</v>
          </cell>
          <cell r="D398" t="str">
            <v>AI11</v>
          </cell>
        </row>
        <row r="399">
          <cell r="A399">
            <v>604300</v>
          </cell>
          <cell r="B399" t="str">
            <v>長野小森電機株式会社</v>
          </cell>
          <cell r="C399" t="str">
            <v>支払人</v>
          </cell>
          <cell r="D399" t="str">
            <v>AI11</v>
          </cell>
        </row>
        <row r="400">
          <cell r="A400">
            <v>604500</v>
          </cell>
          <cell r="B400" t="str">
            <v>東京無線器材株式会社</v>
          </cell>
          <cell r="C400" t="str">
            <v>支払人</v>
          </cell>
          <cell r="D400" t="str">
            <v>AI11</v>
          </cell>
        </row>
        <row r="401">
          <cell r="A401">
            <v>604600</v>
          </cell>
          <cell r="B401" t="str">
            <v>株式会社　田村電機製作所　資材部　堀様</v>
          </cell>
          <cell r="C401" t="str">
            <v>支払人</v>
          </cell>
          <cell r="D401" t="str">
            <v>AI11</v>
          </cell>
        </row>
        <row r="402">
          <cell r="A402">
            <v>604800</v>
          </cell>
          <cell r="B402" t="str">
            <v>日本無線株式会社　三鷹製作所</v>
          </cell>
          <cell r="C402" t="str">
            <v>受注先</v>
          </cell>
          <cell r="D402" t="str">
            <v>AI11</v>
          </cell>
        </row>
        <row r="403">
          <cell r="A403">
            <v>604900</v>
          </cell>
          <cell r="B403" t="str">
            <v>フルタカ電気株式会社</v>
          </cell>
          <cell r="C403" t="str">
            <v>支払人</v>
          </cell>
          <cell r="D403" t="str">
            <v>AI11</v>
          </cell>
        </row>
        <row r="404">
          <cell r="A404">
            <v>604904</v>
          </cell>
          <cell r="B404" t="str">
            <v>ＧＥ富士電機メーター株式会社</v>
          </cell>
          <cell r="C404" t="str">
            <v>受注先</v>
          </cell>
          <cell r="D404" t="str">
            <v>AI11</v>
          </cell>
        </row>
        <row r="405">
          <cell r="A405">
            <v>604908</v>
          </cell>
          <cell r="B405" t="str">
            <v>関西地区</v>
          </cell>
          <cell r="C405" t="str">
            <v>受注先</v>
          </cell>
          <cell r="D405" t="str">
            <v>AI11</v>
          </cell>
        </row>
        <row r="406">
          <cell r="A406">
            <v>605200</v>
          </cell>
          <cell r="B406" t="str">
            <v>横河電機株式会社</v>
          </cell>
          <cell r="C406" t="str">
            <v>受注先</v>
          </cell>
          <cell r="D406" t="str">
            <v>AI11</v>
          </cell>
        </row>
        <row r="407">
          <cell r="A407">
            <v>606500</v>
          </cell>
          <cell r="B407" t="str">
            <v>（株）山武</v>
          </cell>
          <cell r="C407" t="str">
            <v>受注先</v>
          </cell>
          <cell r="D407" t="str">
            <v>AI11</v>
          </cell>
        </row>
        <row r="408">
          <cell r="A408">
            <v>607100</v>
          </cell>
          <cell r="B408" t="str">
            <v>アマノ株式会社</v>
          </cell>
          <cell r="C408" t="str">
            <v>受注先</v>
          </cell>
          <cell r="D408" t="str">
            <v>AI11</v>
          </cell>
        </row>
        <row r="409">
          <cell r="A409">
            <v>607900</v>
          </cell>
          <cell r="B409" t="str">
            <v>大崎電気工業株式会社</v>
          </cell>
          <cell r="C409" t="str">
            <v>受注先</v>
          </cell>
          <cell r="D409" t="str">
            <v>AI11</v>
          </cell>
        </row>
        <row r="410">
          <cell r="A410">
            <v>608600</v>
          </cell>
          <cell r="B410" t="str">
            <v>アンリツ株式会社</v>
          </cell>
          <cell r="C410" t="str">
            <v>受注先</v>
          </cell>
          <cell r="D410" t="str">
            <v>AI11</v>
          </cell>
        </row>
        <row r="411">
          <cell r="A411">
            <v>608700</v>
          </cell>
          <cell r="B411" t="str">
            <v>日本マランツ株式会社</v>
          </cell>
          <cell r="C411" t="str">
            <v>支払人</v>
          </cell>
          <cell r="D411" t="str">
            <v>AI11</v>
          </cell>
        </row>
        <row r="412">
          <cell r="A412">
            <v>608800</v>
          </cell>
          <cell r="B412" t="str">
            <v>小糸工業株式会社</v>
          </cell>
          <cell r="C412" t="str">
            <v>受注先</v>
          </cell>
          <cell r="D412" t="str">
            <v>AI11</v>
          </cell>
        </row>
        <row r="413">
          <cell r="A413">
            <v>609400</v>
          </cell>
          <cell r="B413" t="str">
            <v>旭硝子株式会社　ＬＣＤ営業グループ</v>
          </cell>
          <cell r="C413" t="str">
            <v>支払人</v>
          </cell>
          <cell r="D413" t="str">
            <v>AI11</v>
          </cell>
        </row>
        <row r="414">
          <cell r="A414">
            <v>609500</v>
          </cell>
          <cell r="B414" t="str">
            <v>株式会社　ルネサスデバイス販売</v>
          </cell>
          <cell r="C414" t="str">
            <v>支払人</v>
          </cell>
          <cell r="D414" t="str">
            <v>AI11</v>
          </cell>
        </row>
        <row r="415">
          <cell r="A415">
            <v>609501</v>
          </cell>
          <cell r="B415" t="str">
            <v>日本航空電子工業株式会社</v>
          </cell>
          <cell r="C415" t="str">
            <v>受注先</v>
          </cell>
          <cell r="D415" t="str">
            <v>AI11</v>
          </cell>
        </row>
        <row r="416">
          <cell r="A416">
            <v>609800</v>
          </cell>
          <cell r="B416" t="str">
            <v>東邦電子株式会社</v>
          </cell>
          <cell r="C416" t="str">
            <v>支払人</v>
          </cell>
          <cell r="D416" t="str">
            <v>AI11</v>
          </cell>
        </row>
        <row r="417">
          <cell r="A417">
            <v>609900</v>
          </cell>
          <cell r="B417" t="str">
            <v>株式会社　立花エレテック　東京支社</v>
          </cell>
          <cell r="C417" t="str">
            <v>支払人</v>
          </cell>
          <cell r="D417" t="str">
            <v>AI11</v>
          </cell>
        </row>
        <row r="418">
          <cell r="A418">
            <v>610300</v>
          </cell>
          <cell r="B418" t="str">
            <v>ミツミ電機株式会社</v>
          </cell>
          <cell r="C418" t="str">
            <v>支払人</v>
          </cell>
          <cell r="D418" t="str">
            <v>AI11</v>
          </cell>
        </row>
        <row r="419">
          <cell r="A419">
            <v>610400</v>
          </cell>
          <cell r="B419" t="str">
            <v>菱洋エレクトロ株式会社　横浜営業所</v>
          </cell>
          <cell r="C419" t="str">
            <v>支払人</v>
          </cell>
          <cell r="D419" t="str">
            <v>AI11</v>
          </cell>
        </row>
        <row r="420">
          <cell r="A420">
            <v>610401</v>
          </cell>
          <cell r="B420" t="str">
            <v>株式会社　タツノ・メカトロニクス</v>
          </cell>
          <cell r="C420" t="str">
            <v>受注先</v>
          </cell>
          <cell r="D420" t="str">
            <v>AI11</v>
          </cell>
        </row>
        <row r="421">
          <cell r="A421">
            <v>610503</v>
          </cell>
          <cell r="B421" t="str">
            <v>菱洋エレクトロ株式会社　熊谷支店</v>
          </cell>
          <cell r="C421" t="str">
            <v>支払人</v>
          </cell>
          <cell r="D421" t="str">
            <v>AI11</v>
          </cell>
        </row>
        <row r="422">
          <cell r="A422">
            <v>610508</v>
          </cell>
          <cell r="B422" t="str">
            <v>ソニーマグネスケール株式会社　伊勢原事業</v>
          </cell>
          <cell r="C422" t="str">
            <v>受注先</v>
          </cell>
          <cell r="D422" t="str">
            <v>AI11</v>
          </cell>
        </row>
        <row r="423">
          <cell r="A423">
            <v>611600</v>
          </cell>
          <cell r="B423" t="str">
            <v>長野日本無線株式会社</v>
          </cell>
          <cell r="C423" t="str">
            <v>受注先</v>
          </cell>
          <cell r="D423" t="str">
            <v>AI11</v>
          </cell>
        </row>
        <row r="424">
          <cell r="A424">
            <v>611900</v>
          </cell>
          <cell r="B424" t="str">
            <v>上田日本無線株式会社</v>
          </cell>
          <cell r="C424" t="str">
            <v>受注先</v>
          </cell>
          <cell r="D424" t="str">
            <v>AI11</v>
          </cell>
        </row>
        <row r="425">
          <cell r="A425">
            <v>612300</v>
          </cell>
          <cell r="B425" t="str">
            <v>東洋通信機株式会社</v>
          </cell>
          <cell r="C425" t="str">
            <v>受注先</v>
          </cell>
          <cell r="D425" t="str">
            <v>AI11</v>
          </cell>
        </row>
        <row r="426">
          <cell r="A426">
            <v>612800</v>
          </cell>
          <cell r="B426" t="str">
            <v>株式会社　ソキア</v>
          </cell>
          <cell r="C426" t="str">
            <v>受注先</v>
          </cell>
          <cell r="D426" t="str">
            <v>AI11</v>
          </cell>
        </row>
        <row r="427">
          <cell r="A427">
            <v>613200</v>
          </cell>
          <cell r="B427" t="str">
            <v>株式会社　日立製作所　中条工場</v>
          </cell>
          <cell r="C427" t="str">
            <v>受注先</v>
          </cell>
          <cell r="D427" t="str">
            <v>AI11</v>
          </cell>
        </row>
        <row r="428">
          <cell r="A428">
            <v>613300</v>
          </cell>
          <cell r="B428" t="str">
            <v>株式会社　日立製作所　習志野工場</v>
          </cell>
          <cell r="C428" t="str">
            <v>受注先</v>
          </cell>
          <cell r="D428" t="str">
            <v>AI11</v>
          </cell>
        </row>
        <row r="429">
          <cell r="A429">
            <v>613500</v>
          </cell>
          <cell r="B429" t="str">
            <v>株式会社　日立製作所　国分工場</v>
          </cell>
          <cell r="C429" t="str">
            <v>受注先</v>
          </cell>
          <cell r="D429" t="str">
            <v>AI11</v>
          </cell>
        </row>
        <row r="430">
          <cell r="A430">
            <v>613600</v>
          </cell>
          <cell r="B430" t="str">
            <v>沖電気工業株式会社　本庄工場</v>
          </cell>
          <cell r="C430" t="str">
            <v>受注先</v>
          </cell>
          <cell r="D430" t="str">
            <v>AI11</v>
          </cell>
        </row>
        <row r="431">
          <cell r="A431">
            <v>613700</v>
          </cell>
          <cell r="B431" t="str">
            <v>沖電気工業株式会社　高崎工場</v>
          </cell>
          <cell r="C431" t="str">
            <v>受注先</v>
          </cell>
          <cell r="D431" t="str">
            <v>AI11</v>
          </cell>
        </row>
        <row r="432">
          <cell r="A432">
            <v>614700</v>
          </cell>
          <cell r="B432" t="str">
            <v>菱洋エレクトロ株式会社　厚木営業所</v>
          </cell>
          <cell r="C432" t="str">
            <v>支払人</v>
          </cell>
          <cell r="D432" t="str">
            <v>AI11</v>
          </cell>
        </row>
        <row r="433">
          <cell r="A433">
            <v>616300</v>
          </cell>
          <cell r="B433" t="str">
            <v>株式会社　菱和　浜松支店</v>
          </cell>
          <cell r="C433" t="str">
            <v>支払人</v>
          </cell>
          <cell r="D433" t="str">
            <v>AI11</v>
          </cell>
        </row>
        <row r="434">
          <cell r="A434">
            <v>617300</v>
          </cell>
          <cell r="B434" t="str">
            <v>菱洋エレクトロ株式会社　仙台支店</v>
          </cell>
          <cell r="C434" t="str">
            <v>支払人</v>
          </cell>
          <cell r="D434" t="str">
            <v>AI11</v>
          </cell>
        </row>
        <row r="435">
          <cell r="A435">
            <v>617301</v>
          </cell>
          <cell r="B435" t="str">
            <v>ケイテック株式会社</v>
          </cell>
          <cell r="C435" t="str">
            <v>受注先</v>
          </cell>
          <cell r="D435" t="str">
            <v>AI11</v>
          </cell>
        </row>
        <row r="436">
          <cell r="A436">
            <v>618002</v>
          </cell>
          <cell r="B436" t="str">
            <v>セイコーエプソン株式会社　富士見事業所</v>
          </cell>
          <cell r="C436" t="str">
            <v>受注先</v>
          </cell>
          <cell r="D436" t="str">
            <v>AI11</v>
          </cell>
        </row>
        <row r="437">
          <cell r="A437">
            <v>618100</v>
          </cell>
          <cell r="B437" t="str">
            <v>菱洋エレクトロ株式会社　松本支店</v>
          </cell>
          <cell r="C437" t="str">
            <v>支払人</v>
          </cell>
          <cell r="D437" t="str">
            <v>AI11</v>
          </cell>
        </row>
        <row r="438">
          <cell r="A438">
            <v>618301</v>
          </cell>
          <cell r="B438" t="str">
            <v>株式会社　日立国際電気</v>
          </cell>
          <cell r="C438" t="str">
            <v>受注先</v>
          </cell>
          <cell r="D438" t="str">
            <v>AI11</v>
          </cell>
        </row>
        <row r="439">
          <cell r="A439">
            <v>660200</v>
          </cell>
          <cell r="B439" t="str">
            <v>三菱電機株式会社　丸亀製作所</v>
          </cell>
          <cell r="C439" t="str">
            <v>支払人</v>
          </cell>
          <cell r="D439" t="str">
            <v>AI11</v>
          </cell>
        </row>
        <row r="440">
          <cell r="A440">
            <v>660600</v>
          </cell>
          <cell r="B440" t="str">
            <v>三菱電機株式会社　姫路製作所　納品管理Ｇ</v>
          </cell>
          <cell r="C440" t="str">
            <v>支払人</v>
          </cell>
          <cell r="D440" t="str">
            <v>AI11</v>
          </cell>
        </row>
        <row r="441">
          <cell r="A441">
            <v>661200</v>
          </cell>
          <cell r="B441" t="str">
            <v>株式会社たけびし</v>
          </cell>
          <cell r="C441" t="str">
            <v>支払人</v>
          </cell>
          <cell r="D441" t="str">
            <v>AI11</v>
          </cell>
        </row>
        <row r="442">
          <cell r="A442">
            <v>661201</v>
          </cell>
          <cell r="B442" t="str">
            <v>株式会社たけびし　九州支店</v>
          </cell>
          <cell r="C442" t="str">
            <v>支払人</v>
          </cell>
          <cell r="D442" t="str">
            <v>AI11</v>
          </cell>
        </row>
        <row r="443">
          <cell r="A443">
            <v>661203</v>
          </cell>
          <cell r="B443" t="str">
            <v>オムロン直方株式会社</v>
          </cell>
          <cell r="C443" t="str">
            <v>受注先</v>
          </cell>
          <cell r="D443" t="str">
            <v>AI11</v>
          </cell>
        </row>
        <row r="444">
          <cell r="A444">
            <v>661205</v>
          </cell>
          <cell r="B444" t="str">
            <v>株式会社　堀場製作所</v>
          </cell>
          <cell r="C444" t="str">
            <v>受注先</v>
          </cell>
          <cell r="D444" t="str">
            <v>AI11</v>
          </cell>
        </row>
        <row r="445">
          <cell r="A445">
            <v>661206</v>
          </cell>
          <cell r="B445" t="str">
            <v>株式会社　島津製作所</v>
          </cell>
          <cell r="C445" t="str">
            <v>受注先</v>
          </cell>
          <cell r="D445" t="str">
            <v>AI11</v>
          </cell>
        </row>
        <row r="446">
          <cell r="A446">
            <v>661216</v>
          </cell>
          <cell r="B446" t="str">
            <v>オムロン株式会社三島事業所</v>
          </cell>
          <cell r="C446" t="str">
            <v>受注先</v>
          </cell>
          <cell r="D446" t="str">
            <v>AI11</v>
          </cell>
        </row>
        <row r="447">
          <cell r="A447">
            <v>661300</v>
          </cell>
          <cell r="B447" t="str">
            <v>大洋興業株式会社　映像情報システム営業部</v>
          </cell>
          <cell r="C447" t="str">
            <v>支払人</v>
          </cell>
          <cell r="D447" t="str">
            <v>AI11</v>
          </cell>
        </row>
        <row r="448">
          <cell r="A448">
            <v>661303</v>
          </cell>
          <cell r="B448" t="str">
            <v>株式会社　キーエンス</v>
          </cell>
          <cell r="C448" t="str">
            <v>受注先</v>
          </cell>
          <cell r="D448" t="str">
            <v>AI11</v>
          </cell>
        </row>
        <row r="449">
          <cell r="A449">
            <v>661400</v>
          </cell>
          <cell r="B449" t="str">
            <v>株式会社　キーエンス</v>
          </cell>
          <cell r="C449" t="str">
            <v>支払人</v>
          </cell>
          <cell r="D449" t="str">
            <v>AI11</v>
          </cell>
        </row>
        <row r="450">
          <cell r="A450">
            <v>661500</v>
          </cell>
          <cell r="B450" t="str">
            <v>萬世電機株式会社　東京支店</v>
          </cell>
          <cell r="C450" t="str">
            <v>支払人</v>
          </cell>
          <cell r="D450" t="str">
            <v>AI11</v>
          </cell>
        </row>
        <row r="451">
          <cell r="A451">
            <v>661506</v>
          </cell>
          <cell r="B451" t="str">
            <v>日本遠隔制御株式会社</v>
          </cell>
          <cell r="C451" t="str">
            <v>受注先</v>
          </cell>
          <cell r="D451" t="str">
            <v>AI11</v>
          </cell>
        </row>
        <row r="452">
          <cell r="A452">
            <v>661600</v>
          </cell>
          <cell r="B452" t="str">
            <v>ミヨシ電子株式会社</v>
          </cell>
          <cell r="C452" t="str">
            <v>支払人</v>
          </cell>
          <cell r="D452" t="str">
            <v>AI11</v>
          </cell>
        </row>
        <row r="453">
          <cell r="A453">
            <v>661700</v>
          </cell>
          <cell r="B453" t="str">
            <v>菱洋エレクトロ株式会社　大阪支店</v>
          </cell>
          <cell r="C453" t="str">
            <v>支払人</v>
          </cell>
          <cell r="D453" t="str">
            <v>AI11</v>
          </cell>
        </row>
        <row r="454">
          <cell r="A454">
            <v>661701</v>
          </cell>
          <cell r="B454" t="str">
            <v>アイコム株式会社</v>
          </cell>
          <cell r="C454" t="str">
            <v>受注先</v>
          </cell>
          <cell r="D454" t="str">
            <v>AI11</v>
          </cell>
        </row>
        <row r="455">
          <cell r="A455">
            <v>661702</v>
          </cell>
          <cell r="B455" t="str">
            <v>古野電気株式会社</v>
          </cell>
          <cell r="C455" t="str">
            <v>受注先</v>
          </cell>
          <cell r="D455" t="str">
            <v>AI11</v>
          </cell>
        </row>
        <row r="456">
          <cell r="A456">
            <v>661900</v>
          </cell>
          <cell r="B456" t="str">
            <v>菱電商事株式会社　関西支社</v>
          </cell>
          <cell r="C456" t="str">
            <v>支払人</v>
          </cell>
          <cell r="D456" t="str">
            <v>AI11</v>
          </cell>
        </row>
        <row r="457">
          <cell r="A457">
            <v>661910</v>
          </cell>
          <cell r="B457" t="str">
            <v>リンナイ</v>
          </cell>
          <cell r="C457" t="str">
            <v>受注先</v>
          </cell>
          <cell r="D457" t="str">
            <v>AI11</v>
          </cell>
        </row>
        <row r="458">
          <cell r="A458">
            <v>661911</v>
          </cell>
          <cell r="B458" t="str">
            <v>松下電器産業㈱　ＡＶＣネットワークス社</v>
          </cell>
          <cell r="C458" t="str">
            <v>受注先</v>
          </cell>
          <cell r="D458" t="str">
            <v>AI11</v>
          </cell>
        </row>
        <row r="459">
          <cell r="A459">
            <v>662000</v>
          </cell>
          <cell r="B459" t="str">
            <v>菱電商事株式会社　広島支社</v>
          </cell>
          <cell r="C459" t="str">
            <v>支払人</v>
          </cell>
          <cell r="D459" t="str">
            <v>AI11</v>
          </cell>
        </row>
        <row r="460">
          <cell r="A460">
            <v>662200</v>
          </cell>
          <cell r="B460" t="str">
            <v>菱電商事株式会社　九州支社</v>
          </cell>
          <cell r="C460" t="str">
            <v>支払人</v>
          </cell>
          <cell r="D460" t="str">
            <v>AI11</v>
          </cell>
        </row>
        <row r="461">
          <cell r="A461">
            <v>662202</v>
          </cell>
          <cell r="B461" t="str">
            <v>パナソニックコミュニケーションズ株式会社</v>
          </cell>
          <cell r="C461" t="str">
            <v>受注先</v>
          </cell>
          <cell r="D461" t="str">
            <v>AI11</v>
          </cell>
        </row>
        <row r="462">
          <cell r="A462">
            <v>662900</v>
          </cell>
          <cell r="B462" t="str">
            <v>協栄産業株式会社　大阪支店</v>
          </cell>
          <cell r="C462" t="str">
            <v>支払人</v>
          </cell>
          <cell r="D462" t="str">
            <v>AI11</v>
          </cell>
        </row>
        <row r="463">
          <cell r="A463">
            <v>662903</v>
          </cell>
          <cell r="B463" t="str">
            <v>グローリー工業株式会社</v>
          </cell>
          <cell r="C463" t="str">
            <v>受注先</v>
          </cell>
          <cell r="D463" t="str">
            <v>AI11</v>
          </cell>
        </row>
        <row r="464">
          <cell r="A464">
            <v>663000</v>
          </cell>
          <cell r="B464" t="str">
            <v>株式会社　立花エレテック</v>
          </cell>
          <cell r="C464" t="str">
            <v>支払人</v>
          </cell>
          <cell r="D464" t="str">
            <v>AI11</v>
          </cell>
        </row>
        <row r="465">
          <cell r="A465">
            <v>663002</v>
          </cell>
          <cell r="B465" t="str">
            <v>株式会社　ＰＦＵ</v>
          </cell>
          <cell r="C465" t="str">
            <v>受注先</v>
          </cell>
          <cell r="D465" t="str">
            <v>AI11</v>
          </cell>
        </row>
        <row r="466">
          <cell r="A466">
            <v>663004</v>
          </cell>
          <cell r="B466" t="str">
            <v>株式会社　ノーリツ</v>
          </cell>
          <cell r="C466" t="str">
            <v>受注先</v>
          </cell>
          <cell r="D466" t="str">
            <v>AI11</v>
          </cell>
        </row>
        <row r="467">
          <cell r="A467">
            <v>663005</v>
          </cell>
          <cell r="B467" t="str">
            <v>松下電器産業株式会社　電子楽器事業部</v>
          </cell>
          <cell r="C467" t="str">
            <v>受注先</v>
          </cell>
          <cell r="D467" t="str">
            <v>AI11</v>
          </cell>
        </row>
        <row r="468">
          <cell r="A468">
            <v>663007</v>
          </cell>
          <cell r="B468" t="str">
            <v>三洋テレコミュニケーションズ株式会社</v>
          </cell>
          <cell r="C468" t="str">
            <v>受注先</v>
          </cell>
          <cell r="D468" t="str">
            <v>AI11</v>
          </cell>
        </row>
        <row r="469">
          <cell r="A469">
            <v>663200</v>
          </cell>
          <cell r="B469" t="str">
            <v>菱電商事株式会社　関西支社</v>
          </cell>
          <cell r="C469" t="str">
            <v>支払人</v>
          </cell>
          <cell r="D469" t="str">
            <v>AI11</v>
          </cell>
        </row>
        <row r="470">
          <cell r="A470">
            <v>663201</v>
          </cell>
          <cell r="B470" t="str">
            <v>パナソニック四国エレクトロニクス株式会社</v>
          </cell>
          <cell r="C470" t="str">
            <v>支払人</v>
          </cell>
          <cell r="D470" t="str">
            <v>AI11</v>
          </cell>
        </row>
        <row r="471">
          <cell r="A471">
            <v>663400</v>
          </cell>
          <cell r="B471" t="str">
            <v>大和製衡株式会社　購買課</v>
          </cell>
          <cell r="C471" t="str">
            <v>受注先</v>
          </cell>
          <cell r="D471" t="str">
            <v>AI11</v>
          </cell>
        </row>
        <row r="472">
          <cell r="A472">
            <v>663800</v>
          </cell>
          <cell r="B472" t="str">
            <v>共信株式会社　大阪事業所</v>
          </cell>
          <cell r="C472" t="str">
            <v>支払人</v>
          </cell>
          <cell r="D472" t="str">
            <v>AI11</v>
          </cell>
        </row>
        <row r="473">
          <cell r="A473">
            <v>664300</v>
          </cell>
          <cell r="B473" t="str">
            <v>宝永電機株式会社　電子営業本部</v>
          </cell>
          <cell r="C473" t="str">
            <v>支払人</v>
          </cell>
          <cell r="D473" t="str">
            <v>AI11</v>
          </cell>
        </row>
        <row r="474">
          <cell r="A474">
            <v>664304</v>
          </cell>
          <cell r="B474" t="str">
            <v>松下電器産業株式会社　ガスシステム事業部</v>
          </cell>
          <cell r="C474" t="str">
            <v>受注先</v>
          </cell>
          <cell r="D474" t="str">
            <v>AI11</v>
          </cell>
        </row>
        <row r="475">
          <cell r="A475">
            <v>664500</v>
          </cell>
          <cell r="B475" t="str">
            <v>三菱電機株式会社　通信機製作所　Ｂ１１１</v>
          </cell>
          <cell r="C475" t="str">
            <v>支払人</v>
          </cell>
          <cell r="D475" t="str">
            <v>AI11</v>
          </cell>
        </row>
        <row r="476">
          <cell r="A476">
            <v>664600</v>
          </cell>
          <cell r="B476" t="str">
            <v>三菱電機株式会社　福山製作所</v>
          </cell>
          <cell r="C476" t="str">
            <v>支払人</v>
          </cell>
          <cell r="D476" t="str">
            <v>AI11</v>
          </cell>
        </row>
        <row r="477">
          <cell r="A477">
            <v>664650</v>
          </cell>
          <cell r="B477" t="str">
            <v>株式会社ＫＤＬ</v>
          </cell>
          <cell r="C477" t="str">
            <v>支払人</v>
          </cell>
          <cell r="D477" t="str">
            <v>AI11</v>
          </cell>
        </row>
        <row r="478">
          <cell r="A478">
            <v>666700</v>
          </cell>
          <cell r="B478" t="str">
            <v>菱電商事株式会社　高松支社</v>
          </cell>
          <cell r="C478" t="str">
            <v>支払人</v>
          </cell>
          <cell r="D478" t="str">
            <v>AI11</v>
          </cell>
        </row>
        <row r="479">
          <cell r="A479">
            <v>667300</v>
          </cell>
          <cell r="B479" t="str">
            <v>菱電商事株式会社　九州支社</v>
          </cell>
          <cell r="C479" t="str">
            <v>支払人</v>
          </cell>
          <cell r="D479" t="str">
            <v>AI11</v>
          </cell>
        </row>
        <row r="480">
          <cell r="A480">
            <v>668400</v>
          </cell>
          <cell r="B480" t="str">
            <v>協栄産業株式会社　北陸営業所</v>
          </cell>
          <cell r="C480" t="str">
            <v>支払人</v>
          </cell>
          <cell r="D480" t="str">
            <v>AI11</v>
          </cell>
        </row>
        <row r="481">
          <cell r="A481">
            <v>669100</v>
          </cell>
          <cell r="B481" t="str">
            <v>シャープ㈱　液晶パネル資材部</v>
          </cell>
          <cell r="C481" t="str">
            <v>支払人</v>
          </cell>
          <cell r="D481" t="str">
            <v>AI11</v>
          </cell>
        </row>
        <row r="482">
          <cell r="A482">
            <v>669600</v>
          </cell>
          <cell r="B482" t="str">
            <v>株式会社　立花エレテック　神戸支店</v>
          </cell>
          <cell r="C482" t="str">
            <v>支払人</v>
          </cell>
          <cell r="D482" t="str">
            <v>AI11</v>
          </cell>
        </row>
        <row r="483">
          <cell r="A483">
            <v>669602</v>
          </cell>
          <cell r="B483" t="str">
            <v>ＵＴＳＴＡＲＣＯＭ　ＴＥＬＥＣＯＭ　ＣＯ</v>
          </cell>
          <cell r="C483" t="str">
            <v>受注先</v>
          </cell>
          <cell r="D483" t="str">
            <v>AI11</v>
          </cell>
        </row>
        <row r="484">
          <cell r="A484">
            <v>670000</v>
          </cell>
          <cell r="B484" t="str">
            <v>ＫＹＯＣＥＲＡ　Ｄｉｓｐｌａｙ　Ｔｒａｄｉｎｇ（Ｓｈａｎｇｈａｉ）</v>
          </cell>
          <cell r="C484" t="str">
            <v>支払人</v>
          </cell>
          <cell r="D484" t="str">
            <v>AI11</v>
          </cell>
        </row>
        <row r="485">
          <cell r="A485">
            <v>670100</v>
          </cell>
          <cell r="B485" t="str">
            <v>菱電商事株式会社　九州支社</v>
          </cell>
          <cell r="C485" t="str">
            <v>支払人</v>
          </cell>
          <cell r="D485" t="str">
            <v>AI11</v>
          </cell>
        </row>
        <row r="486">
          <cell r="A486">
            <v>670101</v>
          </cell>
          <cell r="B486" t="str">
            <v>パナソニックコミュニケーションズ株式会社</v>
          </cell>
          <cell r="C486" t="str">
            <v>受注先</v>
          </cell>
          <cell r="D486" t="str">
            <v>AI11</v>
          </cell>
        </row>
        <row r="487">
          <cell r="A487">
            <v>671000</v>
          </cell>
          <cell r="B487" t="str">
            <v>フルタカ電気株式会社　大阪営業所</v>
          </cell>
          <cell r="C487" t="str">
            <v>支払人</v>
          </cell>
          <cell r="D487" t="str">
            <v>AI11</v>
          </cell>
        </row>
        <row r="488">
          <cell r="A488">
            <v>700100</v>
          </cell>
          <cell r="B488" t="str">
            <v>有喜産業株式会社</v>
          </cell>
          <cell r="C488" t="str">
            <v>支払人</v>
          </cell>
          <cell r="D488" t="str">
            <v>AI11</v>
          </cell>
        </row>
        <row r="489">
          <cell r="A489">
            <v>700300</v>
          </cell>
          <cell r="B489" t="str">
            <v>ＩＮＶＥＮＴＥＣ　ＡＰＰＬＩＡＮＣＥ</v>
          </cell>
          <cell r="C489" t="str">
            <v>支払人</v>
          </cell>
          <cell r="D489" t="str">
            <v>AI11</v>
          </cell>
        </row>
        <row r="490">
          <cell r="A490">
            <v>700400</v>
          </cell>
          <cell r="B490" t="str">
            <v>ＨＩＴＥＣＨ（光菱）</v>
          </cell>
          <cell r="C490" t="str">
            <v>支払人</v>
          </cell>
          <cell r="D490" t="str">
            <v>AI11</v>
          </cell>
        </row>
        <row r="491">
          <cell r="A491">
            <v>700600</v>
          </cell>
          <cell r="B491" t="str">
            <v>ＫＯＲＹＯ　ＥＬＥＣＴＲＯＮＩＣＳ　ＣＯ</v>
          </cell>
          <cell r="C491" t="str">
            <v>支払人</v>
          </cell>
          <cell r="D491" t="str">
            <v>AI11</v>
          </cell>
        </row>
        <row r="492">
          <cell r="A492">
            <v>700604</v>
          </cell>
          <cell r="B492" t="str">
            <v>ＳＡＮＧＥＡＮ　ＥＬＥＣＴＲＯＮＩＣＳ</v>
          </cell>
          <cell r="C492" t="str">
            <v>支払人</v>
          </cell>
          <cell r="D492" t="str">
            <v>AI11</v>
          </cell>
        </row>
        <row r="493">
          <cell r="A493">
            <v>700615</v>
          </cell>
          <cell r="B493" t="str">
            <v>ＺＹＬＵＸ　ＡＣＯＵＳＴＩＣ　ＣＯＲＰＯ</v>
          </cell>
          <cell r="C493" t="str">
            <v>受注先</v>
          </cell>
          <cell r="D493" t="str">
            <v>AI11</v>
          </cell>
        </row>
        <row r="494">
          <cell r="A494">
            <v>700900</v>
          </cell>
          <cell r="B494" t="str">
            <v>ＶＡＲＩＴＲＯＮＩＸ　ＬＩＭＩＴＥＤ</v>
          </cell>
          <cell r="C494" t="str">
            <v>支払人</v>
          </cell>
          <cell r="D494" t="str">
            <v>AI11</v>
          </cell>
        </row>
        <row r="495">
          <cell r="A495">
            <v>702800</v>
          </cell>
          <cell r="B495" t="str">
            <v>ＩＤＴ　ＤＡＴＡ　ＳＹＳＴＥＭ　ＬＴＤ．</v>
          </cell>
          <cell r="C495" t="str">
            <v>支払人</v>
          </cell>
          <cell r="D495" t="str">
            <v>AI11</v>
          </cell>
        </row>
        <row r="496">
          <cell r="A496">
            <v>703100</v>
          </cell>
          <cell r="B496" t="str">
            <v>ＦＯＲＷＡＲＤ　ＥＬＥＣＴＲＩＣ　ＣＯ．</v>
          </cell>
          <cell r="C496" t="str">
            <v>支払人</v>
          </cell>
          <cell r="D496" t="str">
            <v>AI11</v>
          </cell>
        </row>
        <row r="497">
          <cell r="A497">
            <v>703200</v>
          </cell>
          <cell r="B497" t="str">
            <v>佐鳥電機株式会社　韓国</v>
          </cell>
          <cell r="C497" t="str">
            <v>支払人</v>
          </cell>
          <cell r="D497" t="str">
            <v>AI11</v>
          </cell>
        </row>
        <row r="498">
          <cell r="A498">
            <v>703300</v>
          </cell>
          <cell r="B498" t="str">
            <v>佐鳥電機株式会社　香港</v>
          </cell>
          <cell r="C498" t="str">
            <v>支払人</v>
          </cell>
          <cell r="D498" t="str">
            <v>AI11</v>
          </cell>
        </row>
        <row r="499">
          <cell r="A499">
            <v>704200</v>
          </cell>
          <cell r="B499" t="str">
            <v>香取物産株式会社</v>
          </cell>
          <cell r="C499" t="str">
            <v>支払人</v>
          </cell>
          <cell r="D499" t="str">
            <v>AI11</v>
          </cell>
        </row>
        <row r="500">
          <cell r="A500">
            <v>704209</v>
          </cell>
          <cell r="B500" t="str">
            <v>ＪＥＴＦＬＹ</v>
          </cell>
          <cell r="C500" t="str">
            <v>受注先</v>
          </cell>
          <cell r="D500" t="str">
            <v>AI11</v>
          </cell>
        </row>
        <row r="501">
          <cell r="A501">
            <v>704800</v>
          </cell>
          <cell r="B501" t="str">
            <v>ＶＩＫＡＹ　ＩＮＤＵＳＴＲＩＡＬ　ＰＴＥ</v>
          </cell>
          <cell r="C501" t="str">
            <v>支払人</v>
          </cell>
          <cell r="D501" t="str">
            <v>AI11</v>
          </cell>
        </row>
        <row r="502">
          <cell r="A502">
            <v>704900</v>
          </cell>
          <cell r="B502" t="str">
            <v>ＬＥＥ　ＬＡＢＯＲＡＴＯＲＩＥＳ　ＰＴＥ　ＬＴＤ．</v>
          </cell>
          <cell r="C502" t="str">
            <v>支払人</v>
          </cell>
          <cell r="D502" t="str">
            <v>AI11</v>
          </cell>
        </row>
        <row r="503">
          <cell r="A503">
            <v>706110</v>
          </cell>
          <cell r="B503" t="str">
            <v>ＳＯＮＹ　ＩＮＴＥＲＮＡＴＩＯＮＡＬ（Ｓ</v>
          </cell>
          <cell r="C503" t="str">
            <v>支払人</v>
          </cell>
          <cell r="D503" t="str">
            <v>AI11</v>
          </cell>
        </row>
        <row r="504">
          <cell r="A504">
            <v>706200</v>
          </cell>
          <cell r="B504" t="str">
            <v>ＳＯＬＯＭＯＮ　ＧＯＬＤＥＮＴＥＫ　ＤＩ</v>
          </cell>
          <cell r="C504" t="str">
            <v>支払人</v>
          </cell>
          <cell r="D504" t="str">
            <v>AI11</v>
          </cell>
        </row>
        <row r="505">
          <cell r="A505">
            <v>707500</v>
          </cell>
          <cell r="B505" t="str">
            <v>ＵＣＨＩ　ＯＰＴＯＥＬＥＣＴＲＯＮＩＣ（</v>
          </cell>
          <cell r="C505" t="str">
            <v>支払人</v>
          </cell>
          <cell r="D505" t="str">
            <v>AI11</v>
          </cell>
        </row>
        <row r="506">
          <cell r="A506">
            <v>710200</v>
          </cell>
          <cell r="B506" t="str">
            <v>ＨＩＫＡＬＩ　ＣＯＲＰＯＲＡＴＩＯＮ　Ｓ</v>
          </cell>
          <cell r="C506" t="str">
            <v>支払人</v>
          </cell>
          <cell r="D506" t="str">
            <v>AI11</v>
          </cell>
        </row>
        <row r="507">
          <cell r="A507">
            <v>710300</v>
          </cell>
          <cell r="B507" t="str">
            <v>ＹＡＭＡＴＯ　ＴＲＡＮＳＰＯＲＴ（ＨＫ）</v>
          </cell>
          <cell r="C507" t="str">
            <v>支払人</v>
          </cell>
          <cell r="D507" t="str">
            <v>AI11</v>
          </cell>
        </row>
        <row r="508">
          <cell r="A508">
            <v>730000</v>
          </cell>
          <cell r="B508" t="str">
            <v>ＥＥＭＳ</v>
          </cell>
          <cell r="C508" t="str">
            <v>支払人</v>
          </cell>
          <cell r="D508" t="str">
            <v>AI11</v>
          </cell>
        </row>
        <row r="509">
          <cell r="A509">
            <v>730800</v>
          </cell>
          <cell r="B509" t="str">
            <v>横河ヒューレットパッカード株式会社</v>
          </cell>
          <cell r="C509" t="str">
            <v>支払人</v>
          </cell>
          <cell r="D509" t="str">
            <v>AI11</v>
          </cell>
        </row>
        <row r="510">
          <cell r="A510">
            <v>750000</v>
          </cell>
          <cell r="B510" t="str">
            <v>三菱電機株式会社　稲沢製作所</v>
          </cell>
          <cell r="C510" t="str">
            <v>受注先</v>
          </cell>
          <cell r="D510" t="str">
            <v>AI11</v>
          </cell>
        </row>
        <row r="511">
          <cell r="A511">
            <v>750001</v>
          </cell>
          <cell r="B511" t="str">
            <v>メルコディスプレイテクノロジー株式会社</v>
          </cell>
          <cell r="C511" t="str">
            <v>支払人</v>
          </cell>
          <cell r="D511" t="str">
            <v>AI11</v>
          </cell>
        </row>
        <row r="512">
          <cell r="A512">
            <v>750090</v>
          </cell>
          <cell r="B512" t="str">
            <v>フレクトロニクス　中国</v>
          </cell>
          <cell r="C512" t="str">
            <v>受注先</v>
          </cell>
          <cell r="D512" t="str">
            <v>AI11</v>
          </cell>
        </row>
        <row r="513">
          <cell r="A513">
            <v>750091</v>
          </cell>
          <cell r="B513" t="str">
            <v>中国三菱電機販売㈱</v>
          </cell>
          <cell r="C513" t="str">
            <v>支払人</v>
          </cell>
          <cell r="D513" t="str">
            <v>AI11</v>
          </cell>
        </row>
        <row r="514">
          <cell r="A514">
            <v>750092</v>
          </cell>
          <cell r="B514" t="str">
            <v>シャープ株式会社　通信システム事業本部</v>
          </cell>
          <cell r="C514" t="str">
            <v>受注先</v>
          </cell>
          <cell r="D514" t="str">
            <v>AI11</v>
          </cell>
        </row>
        <row r="515">
          <cell r="A515">
            <v>750110</v>
          </cell>
          <cell r="B515" t="str">
            <v>ＫＹＯＣＥＲＡ　Ｄｉｓｐｌａｙ　Ｓｉｎｇａｐｏｒｅ　Ｐｔｅ．Ｌｔｄ．</v>
          </cell>
          <cell r="C515" t="str">
            <v>支払人</v>
          </cell>
          <cell r="D515" t="str">
            <v>AI11</v>
          </cell>
        </row>
        <row r="516">
          <cell r="A516">
            <v>750111</v>
          </cell>
          <cell r="B516" t="str">
            <v>日本サムスン　（仮モバイルアジアＧ）</v>
          </cell>
          <cell r="C516" t="str">
            <v>支払人</v>
          </cell>
          <cell r="D516" t="str">
            <v>AI11</v>
          </cell>
        </row>
        <row r="517">
          <cell r="A517">
            <v>750112</v>
          </cell>
          <cell r="B517" t="str">
            <v>ＰＡＮＴＥＣＨ　ＣＯ．，ＬＴＤ．</v>
          </cell>
          <cell r="C517" t="str">
            <v>受注先</v>
          </cell>
          <cell r="D517" t="str">
            <v>AI11</v>
          </cell>
        </row>
        <row r="518">
          <cell r="A518">
            <v>750120</v>
          </cell>
          <cell r="B518" t="str">
            <v>株式会社　中央製作所</v>
          </cell>
          <cell r="C518" t="str">
            <v>受注先</v>
          </cell>
          <cell r="D518" t="str">
            <v>AI11</v>
          </cell>
        </row>
        <row r="519">
          <cell r="A519">
            <v>750135</v>
          </cell>
          <cell r="B519" t="str">
            <v>ＫＹＯＣＥＲＡ　Ｄｉｓｐｌａｙ　Ｃｏｒｐｏｒａｔｉｏｎ　</v>
          </cell>
          <cell r="C519" t="str">
            <v>支払人</v>
          </cell>
          <cell r="D519" t="str">
            <v>AI11</v>
          </cell>
        </row>
        <row r="520">
          <cell r="A520">
            <v>750136</v>
          </cell>
          <cell r="B520" t="str">
            <v>ＰＥＲＣＥＰＴＩＯＮ　ＤＩＧＩＴＡＬ</v>
          </cell>
          <cell r="C520" t="str">
            <v>支払人</v>
          </cell>
          <cell r="D520" t="str">
            <v>AI11</v>
          </cell>
        </row>
        <row r="521">
          <cell r="A521">
            <v>750160</v>
          </cell>
          <cell r="B521" t="str">
            <v>古鷹電子貿易（上海）有限公司</v>
          </cell>
          <cell r="C521" t="str">
            <v>支払人</v>
          </cell>
          <cell r="D521" t="str">
            <v>AI11</v>
          </cell>
        </row>
        <row r="522">
          <cell r="A522">
            <v>750295</v>
          </cell>
          <cell r="B522" t="str">
            <v>フルタカ電気株式会社（オプトレックスチーム)</v>
          </cell>
          <cell r="C522" t="str">
            <v>受注先</v>
          </cell>
          <cell r="D522" t="str">
            <v>AI11</v>
          </cell>
        </row>
        <row r="523">
          <cell r="A523">
            <v>750361</v>
          </cell>
          <cell r="B523" t="str">
            <v>菱電商事株式会社　関西支社　ＦＡシステム第一部</v>
          </cell>
          <cell r="C523" t="str">
            <v>受注先</v>
          </cell>
          <cell r="D523" t="str">
            <v>AI11</v>
          </cell>
        </row>
        <row r="524">
          <cell r="A524">
            <v>750405</v>
          </cell>
          <cell r="B524" t="str">
            <v>ＫＹＯＣＥＲＡ　Ｄｉｓｐｌａｙ　（Ｔｈａｉｌａｎｄ）　Ｃｏ．，Ｌｔｄ．</v>
          </cell>
          <cell r="C524" t="str">
            <v>支払人</v>
          </cell>
          <cell r="D524" t="str">
            <v>AI11</v>
          </cell>
        </row>
        <row r="525">
          <cell r="A525">
            <v>750550</v>
          </cell>
          <cell r="B525" t="str">
            <v>高知カシオ株式会社</v>
          </cell>
          <cell r="C525" t="str">
            <v>支払人</v>
          </cell>
          <cell r="D525" t="str">
            <v>AI11</v>
          </cell>
        </row>
        <row r="526">
          <cell r="A526">
            <v>750580</v>
          </cell>
          <cell r="B526" t="str">
            <v>株式会社　沖電気コミュニケーションシステムズ</v>
          </cell>
          <cell r="C526" t="str">
            <v>受注先</v>
          </cell>
          <cell r="D526" t="str">
            <v>AI11</v>
          </cell>
        </row>
        <row r="527">
          <cell r="A527">
            <v>750630</v>
          </cell>
          <cell r="B527" t="str">
            <v>ソニーサプライチェーンソリューション株式会社</v>
          </cell>
          <cell r="C527" t="str">
            <v>支払人</v>
          </cell>
          <cell r="D527" t="str">
            <v>AI11</v>
          </cell>
        </row>
        <row r="528">
          <cell r="A528">
            <v>750755</v>
          </cell>
          <cell r="B528" t="str">
            <v>ＴＡＫＥＢＩＳＨＩ　ＥＬＥＣＴＲＩＣ　ＳＡＬＥＳ　</v>
          </cell>
          <cell r="C528" t="str">
            <v>受注先</v>
          </cell>
          <cell r="D528" t="str">
            <v>AI11</v>
          </cell>
        </row>
        <row r="529">
          <cell r="A529">
            <v>750765</v>
          </cell>
          <cell r="B529" t="str">
            <v>上海友菱電子有限会社</v>
          </cell>
          <cell r="C529" t="str">
            <v>受注先</v>
          </cell>
          <cell r="D529" t="str">
            <v>AI11</v>
          </cell>
        </row>
        <row r="530">
          <cell r="A530">
            <v>750780</v>
          </cell>
          <cell r="B530" t="str">
            <v>ソニーサプライチェーンソリューション株式会社（非課税）</v>
          </cell>
          <cell r="C530" t="str">
            <v>支払人</v>
          </cell>
          <cell r="D530" t="str">
            <v>AI11</v>
          </cell>
        </row>
        <row r="531">
          <cell r="A531">
            <v>750805</v>
          </cell>
          <cell r="B531" t="str">
            <v>ＳＨＡＮＧＨＡＩ　ＳＡＴＯＲＩ　ＣＯ．，ＬＴＤ．</v>
          </cell>
          <cell r="C531" t="str">
            <v>受注先</v>
          </cell>
          <cell r="D531" t="str">
            <v>AI11</v>
          </cell>
        </row>
        <row r="532">
          <cell r="A532">
            <v>750827</v>
          </cell>
          <cell r="B532" t="str">
            <v>株式会社　オルタステクノロジー高知</v>
          </cell>
          <cell r="C532" t="str">
            <v>支払人</v>
          </cell>
          <cell r="D532" t="str">
            <v>AI11</v>
          </cell>
        </row>
        <row r="533">
          <cell r="A533">
            <v>750828</v>
          </cell>
          <cell r="B533" t="str">
            <v>株式会社　オルタステクノロジー</v>
          </cell>
          <cell r="C533" t="str">
            <v>支払人</v>
          </cell>
          <cell r="D533" t="str">
            <v>AI11</v>
          </cell>
        </row>
        <row r="534">
          <cell r="A534">
            <v>750876</v>
          </cell>
          <cell r="B534" t="str">
            <v>株式会社　オルタステクノロジー高知</v>
          </cell>
          <cell r="C534" t="str">
            <v>支払人</v>
          </cell>
          <cell r="D534" t="str">
            <v>AI11</v>
          </cell>
        </row>
        <row r="535">
          <cell r="A535">
            <v>750915</v>
          </cell>
          <cell r="B535" t="str">
            <v>双日プラネット株式会社</v>
          </cell>
          <cell r="C535" t="str">
            <v>支払人</v>
          </cell>
          <cell r="D535" t="str">
            <v>AI11</v>
          </cell>
        </row>
        <row r="536">
          <cell r="A536">
            <v>750950</v>
          </cell>
          <cell r="B536" t="str">
            <v>株式会社　立花エレテック　北陸支店</v>
          </cell>
          <cell r="C536" t="str">
            <v>受注先</v>
          </cell>
          <cell r="D536" t="str">
            <v>AI11</v>
          </cell>
        </row>
        <row r="537">
          <cell r="A537">
            <v>750985</v>
          </cell>
          <cell r="B537" t="str">
            <v>パナソニックＳＳインフラシステム株式会社</v>
          </cell>
          <cell r="C537" t="str">
            <v>支払人</v>
          </cell>
          <cell r="D537" t="str">
            <v>AI11</v>
          </cell>
        </row>
        <row r="538">
          <cell r="A538">
            <v>751050</v>
          </cell>
          <cell r="B538" t="str">
            <v>菱電商事株式会社　仙台営業所</v>
          </cell>
          <cell r="C538" t="str">
            <v>受注先</v>
          </cell>
          <cell r="D538" t="str">
            <v>AI11</v>
          </cell>
        </row>
        <row r="539">
          <cell r="A539">
            <v>751135</v>
          </cell>
          <cell r="B539" t="str">
            <v>京セラ株式会社　滋賀野洲工場</v>
          </cell>
          <cell r="C539" t="str">
            <v>支払人</v>
          </cell>
          <cell r="D539" t="str">
            <v>AI11</v>
          </cell>
        </row>
        <row r="540">
          <cell r="A540">
            <v>751155</v>
          </cell>
          <cell r="B540" t="str">
            <v>双日株式会社</v>
          </cell>
          <cell r="C540" t="str">
            <v>支払人</v>
          </cell>
          <cell r="D540" t="str">
            <v>AI11</v>
          </cell>
        </row>
        <row r="541">
          <cell r="A541">
            <v>751181</v>
          </cell>
          <cell r="B541" t="str">
            <v>ＨＡＫＵＴＯ　ＳＩＮＧＡＰＯＲＥ　ＰＴＥ　ＬＴＤ</v>
          </cell>
          <cell r="C541" t="str">
            <v>受注先</v>
          </cell>
          <cell r="D541" t="str">
            <v>AI11</v>
          </cell>
        </row>
        <row r="542">
          <cell r="A542">
            <v>890800</v>
          </cell>
          <cell r="B542" t="str">
            <v>第二営業部　日本アジアＧ(旧CI日本)</v>
          </cell>
          <cell r="C542" t="str">
            <v>支払人</v>
          </cell>
          <cell r="D542" t="str">
            <v>AI11</v>
          </cell>
        </row>
        <row r="543">
          <cell r="A543">
            <v>891500</v>
          </cell>
          <cell r="B543" t="str">
            <v>協栄産業株式会社　名古屋支店</v>
          </cell>
          <cell r="C543" t="str">
            <v>支払人</v>
          </cell>
          <cell r="D543" t="str">
            <v>AI11</v>
          </cell>
        </row>
        <row r="544">
          <cell r="A544">
            <v>891501</v>
          </cell>
          <cell r="B544" t="str">
            <v>日立オムロンターミナルソリューションズ㈱</v>
          </cell>
          <cell r="C544" t="str">
            <v>受注先</v>
          </cell>
          <cell r="D544" t="str">
            <v>AI11</v>
          </cell>
        </row>
        <row r="545">
          <cell r="A545">
            <v>891502</v>
          </cell>
          <cell r="B545" t="str">
            <v>ユピテル工業株式会社</v>
          </cell>
          <cell r="C545" t="str">
            <v>受注先</v>
          </cell>
          <cell r="D545" t="str">
            <v>AI11</v>
          </cell>
        </row>
        <row r="546">
          <cell r="A546">
            <v>892200</v>
          </cell>
          <cell r="B546" t="str">
            <v>株式会社　カナデン</v>
          </cell>
          <cell r="C546" t="str">
            <v>支払人</v>
          </cell>
          <cell r="D546" t="str">
            <v>AI11</v>
          </cell>
        </row>
        <row r="547">
          <cell r="A547">
            <v>893200</v>
          </cell>
          <cell r="B547" t="str">
            <v>オムロン株式会社</v>
          </cell>
          <cell r="C547" t="str">
            <v>受注先</v>
          </cell>
          <cell r="D547" t="str">
            <v>AI11</v>
          </cell>
        </row>
        <row r="548">
          <cell r="A548">
            <v>893800</v>
          </cell>
          <cell r="B548" t="str">
            <v>萬世電機株式会社</v>
          </cell>
          <cell r="C548" t="str">
            <v>支払人</v>
          </cell>
          <cell r="D548" t="str">
            <v>AI11</v>
          </cell>
        </row>
        <row r="549">
          <cell r="A549">
            <v>894700</v>
          </cell>
          <cell r="B549" t="str">
            <v>旭硝子株式会社　中央研究所</v>
          </cell>
          <cell r="C549" t="str">
            <v>支払人</v>
          </cell>
          <cell r="D549" t="str">
            <v>AI11</v>
          </cell>
        </row>
        <row r="550">
          <cell r="A550">
            <v>910055</v>
          </cell>
          <cell r="B550" t="str">
            <v>京セラディスプレイ株式会社　第二営業部日本アジアＧ</v>
          </cell>
          <cell r="C550" t="str">
            <v>支払人</v>
          </cell>
          <cell r="D550" t="str">
            <v>AI11</v>
          </cell>
        </row>
        <row r="551">
          <cell r="A551">
            <v>910056</v>
          </cell>
          <cell r="B551" t="str">
            <v>第二営業部　日本アジアＧ(旧モ日ア)</v>
          </cell>
          <cell r="C551" t="str">
            <v>支払人</v>
          </cell>
          <cell r="D551" t="str">
            <v>AI11</v>
          </cell>
        </row>
        <row r="552">
          <cell r="A552">
            <v>920000</v>
          </cell>
          <cell r="B552" t="str">
            <v>京セラディスプレイ株式会社　スタンダード</v>
          </cell>
          <cell r="C552" t="str">
            <v>支払人</v>
          </cell>
          <cell r="D552" t="str">
            <v>AI11</v>
          </cell>
        </row>
        <row r="553">
          <cell r="A553">
            <v>501200</v>
          </cell>
          <cell r="B553" t="str">
            <v>ＭＯＴＯＲＯＬＡ　ＫＯＲＥＡ　ＩＮＣ</v>
          </cell>
          <cell r="C553" t="str">
            <v>支払人</v>
          </cell>
          <cell r="D553" t="str">
            <v>AI15</v>
          </cell>
        </row>
        <row r="554">
          <cell r="A554">
            <v>501202</v>
          </cell>
          <cell r="B554" t="str">
            <v>ＭＯＴＯＲＯＬＡ　ＫＯＲＥＡ，ＩＮＣ．</v>
          </cell>
          <cell r="C554" t="str">
            <v>受注先</v>
          </cell>
          <cell r="D554" t="str">
            <v>AI15</v>
          </cell>
        </row>
        <row r="555">
          <cell r="A555">
            <v>502300</v>
          </cell>
          <cell r="B555" t="str">
            <v>ＭＯＴＯＲＯＬＡ（ＣＨＩＮＡ）ＥＬＥＣＴ</v>
          </cell>
          <cell r="C555" t="str">
            <v>支払人</v>
          </cell>
          <cell r="D555" t="str">
            <v>AI15</v>
          </cell>
        </row>
        <row r="556">
          <cell r="A556">
            <v>502301</v>
          </cell>
          <cell r="B556" t="str">
            <v>ＨＡＮＧＺＨＯＵ　ＥＡＳＴＣＯＭ　ＣＥＬ</v>
          </cell>
          <cell r="C556" t="str">
            <v>受注先</v>
          </cell>
          <cell r="D556" t="str">
            <v>AI15</v>
          </cell>
        </row>
        <row r="557">
          <cell r="A557">
            <v>571700</v>
          </cell>
          <cell r="B557" t="str">
            <v>ＫＹＯＣＥＲＡ　Ｄｉｓｐｌａｙ　Ａｍｅｒｉｃａ,　Ｉｎｃ．</v>
          </cell>
          <cell r="C557" t="str">
            <v>支払人</v>
          </cell>
          <cell r="D557" t="str">
            <v>AI15</v>
          </cell>
        </row>
        <row r="558">
          <cell r="A558">
            <v>571701</v>
          </cell>
          <cell r="B558" t="str">
            <v>ＤＩＳＴＹ－ＡＰＯＬＬＯ</v>
          </cell>
          <cell r="C558" t="str">
            <v>受注先</v>
          </cell>
          <cell r="D558" t="str">
            <v>AI15</v>
          </cell>
        </row>
        <row r="559">
          <cell r="A559">
            <v>571702</v>
          </cell>
          <cell r="B559" t="str">
            <v>ＡＶＮＥＴ</v>
          </cell>
          <cell r="C559" t="str">
            <v>受注先</v>
          </cell>
          <cell r="D559" t="str">
            <v>AI15</v>
          </cell>
        </row>
        <row r="560">
          <cell r="A560">
            <v>571706</v>
          </cell>
          <cell r="B560" t="str">
            <v>ＦＬＥＸＴＲＯＮＩＣＳ　ＩＮＤＵＳＴＲＩ</v>
          </cell>
          <cell r="C560" t="str">
            <v>受注先</v>
          </cell>
          <cell r="D560" t="str">
            <v>AI15</v>
          </cell>
        </row>
        <row r="561">
          <cell r="A561">
            <v>571800</v>
          </cell>
          <cell r="B561" t="str">
            <v>ＫＹＯＣＥＲＡ　Ｄｉｓｐｌａｙ　Ｅｕｒｏｐｅ　ＧｍｂＨ</v>
          </cell>
          <cell r="C561" t="str">
            <v>支払人</v>
          </cell>
          <cell r="D561" t="str">
            <v>AI15</v>
          </cell>
        </row>
        <row r="562">
          <cell r="A562">
            <v>571803</v>
          </cell>
          <cell r="B562" t="str">
            <v>ＥＵＲＯＣＯＭＰＯＳＡＮＴ</v>
          </cell>
          <cell r="C562" t="str">
            <v>受注先</v>
          </cell>
          <cell r="D562" t="str">
            <v>AI15</v>
          </cell>
        </row>
        <row r="563">
          <cell r="A563">
            <v>571807</v>
          </cell>
          <cell r="B563" t="str">
            <v>ＥＧ　ＣＯＭＰＯＮＥＮＴＳ</v>
          </cell>
          <cell r="C563" t="str">
            <v>受注先</v>
          </cell>
          <cell r="D563" t="str">
            <v>AI15</v>
          </cell>
        </row>
        <row r="564">
          <cell r="A564">
            <v>571818</v>
          </cell>
          <cell r="B564" t="str">
            <v>ＲＡＹＭＡＲＩＮＥ　ＬＩＭＩＴＥＤ</v>
          </cell>
          <cell r="C564" t="str">
            <v>受注先</v>
          </cell>
          <cell r="D564" t="str">
            <v>AI15</v>
          </cell>
        </row>
        <row r="565">
          <cell r="A565">
            <v>574502</v>
          </cell>
          <cell r="B565" t="str">
            <v>ＡＧＩＬＥＮＴ　ＭＡＬＡＹＳＩＡ</v>
          </cell>
          <cell r="C565" t="str">
            <v>受注先</v>
          </cell>
          <cell r="D565" t="str">
            <v>AI15</v>
          </cell>
        </row>
        <row r="566">
          <cell r="A566">
            <v>574901</v>
          </cell>
          <cell r="B566" t="str">
            <v>ＴＥＣＨＳＯＮＩＣ</v>
          </cell>
          <cell r="C566" t="str">
            <v>受注先</v>
          </cell>
          <cell r="D566" t="str">
            <v>AI15</v>
          </cell>
        </row>
        <row r="567">
          <cell r="A567">
            <v>574902</v>
          </cell>
          <cell r="B567" t="str">
            <v>ＴＨＡＬＥＳ　ＮＡＶＩＧＡＴＩＯＮ</v>
          </cell>
          <cell r="C567" t="str">
            <v>受注先</v>
          </cell>
          <cell r="D567" t="str">
            <v>AI15</v>
          </cell>
        </row>
        <row r="568">
          <cell r="A568">
            <v>575000</v>
          </cell>
          <cell r="B568" t="str">
            <v>ＫＹＯＣＥＲＡ　Ｄｉｓｐｌａｙ　Ｅｕｒｏｐｅ　ＧｍｂＨ</v>
          </cell>
          <cell r="C568" t="str">
            <v>支払人</v>
          </cell>
          <cell r="D568" t="str">
            <v>AI15</v>
          </cell>
        </row>
        <row r="569">
          <cell r="A569">
            <v>577100</v>
          </cell>
          <cell r="B569" t="str">
            <v>ＫＹＯＣＥＲＡ　Ｄｉｓｐｌａｙ　Ｔｒａｄｉｎｇ（Ｓｈａｎｇｈａｉ）</v>
          </cell>
          <cell r="C569" t="str">
            <v>支払人</v>
          </cell>
          <cell r="D569" t="str">
            <v>AI15</v>
          </cell>
        </row>
        <row r="570">
          <cell r="A570">
            <v>577401</v>
          </cell>
          <cell r="B570" t="str">
            <v>ＭＯＴＯＲＯＬＡ　ＰＥＮＡＮＧ</v>
          </cell>
          <cell r="C570" t="str">
            <v>受注先</v>
          </cell>
          <cell r="D570" t="str">
            <v>AI15</v>
          </cell>
        </row>
        <row r="571">
          <cell r="A571">
            <v>580500</v>
          </cell>
          <cell r="B571" t="str">
            <v>ＫＹＯＣＥＲＡ　Ｄｉｓｐｌａｙ　Ｃｏｒｐｏｒａｔｉｏｎ　</v>
          </cell>
          <cell r="C571" t="str">
            <v>支払人</v>
          </cell>
          <cell r="D571" t="str">
            <v>AI15</v>
          </cell>
        </row>
        <row r="572">
          <cell r="A572">
            <v>705000</v>
          </cell>
          <cell r="B572" t="str">
            <v>ＭＯＴＯＲＯＬＡ　ＥＬＥＣＴＲＯＮＩＣＳ</v>
          </cell>
          <cell r="C572" t="str">
            <v>支払人</v>
          </cell>
          <cell r="D572" t="str">
            <v>AI15</v>
          </cell>
        </row>
        <row r="573">
          <cell r="A573">
            <v>709501</v>
          </cell>
          <cell r="B573" t="str">
            <v>ＺＩＬ０６／ＭＯＴＯＲＯＬＡ　ＩＳＲＡＥＬ　ＬＴＤ（ＬＯＤ）</v>
          </cell>
          <cell r="C573" t="str">
            <v>受注先</v>
          </cell>
          <cell r="D573" t="str">
            <v>AI15</v>
          </cell>
        </row>
        <row r="574">
          <cell r="A574">
            <v>730200</v>
          </cell>
          <cell r="B574" t="str">
            <v>佐鳥電機株式会社　海外第１部</v>
          </cell>
          <cell r="C574" t="str">
            <v>支払人</v>
          </cell>
          <cell r="D574" t="str">
            <v>AI15</v>
          </cell>
        </row>
        <row r="575">
          <cell r="A575">
            <v>730201</v>
          </cell>
          <cell r="B575" t="str">
            <v>ＬＩＦＥＳＣＡＮ</v>
          </cell>
          <cell r="C575" t="str">
            <v>受注先</v>
          </cell>
          <cell r="D575" t="str">
            <v>AI15</v>
          </cell>
        </row>
        <row r="576">
          <cell r="A576">
            <v>730700</v>
          </cell>
          <cell r="B576" t="str">
            <v>ＶＩＫＡＹ</v>
          </cell>
          <cell r="C576" t="str">
            <v>支払人</v>
          </cell>
          <cell r="D576" t="str">
            <v>AI15</v>
          </cell>
        </row>
        <row r="577">
          <cell r="A577">
            <v>731100</v>
          </cell>
          <cell r="B577" t="str">
            <v>ＫＹＯＣＥＲＡ　Ｄｉｓｐｌａｙ　Ａｍｅｒｉｃａ,　Ｉｎｃ．</v>
          </cell>
          <cell r="C577" t="str">
            <v>支払人</v>
          </cell>
          <cell r="D577" t="str">
            <v>AI15</v>
          </cell>
        </row>
        <row r="578">
          <cell r="A578">
            <v>731105</v>
          </cell>
          <cell r="B578" t="str">
            <v>ＡＶＡＹＡ　ＣＯＭＭＵＮＩＣＡＴＩＯＮＳ</v>
          </cell>
          <cell r="C578" t="str">
            <v>受注先</v>
          </cell>
          <cell r="D578" t="str">
            <v>AI15</v>
          </cell>
        </row>
        <row r="579">
          <cell r="A579">
            <v>731106</v>
          </cell>
          <cell r="B579" t="str">
            <v>ＯＫＩ　ＴＥＬＥＣＯＭ</v>
          </cell>
          <cell r="C579" t="str">
            <v>支払人</v>
          </cell>
          <cell r="D579" t="str">
            <v>AI15</v>
          </cell>
        </row>
        <row r="580">
          <cell r="A580">
            <v>731107</v>
          </cell>
          <cell r="B580" t="str">
            <v>ＭＯＴ－ＣＥＬ－ＵＳＡ</v>
          </cell>
          <cell r="C580" t="str">
            <v>受注先</v>
          </cell>
          <cell r="D580" t="str">
            <v>AI15</v>
          </cell>
        </row>
        <row r="581">
          <cell r="A581">
            <v>731108</v>
          </cell>
          <cell r="B581" t="str">
            <v>ＩＮＴＥＲＭＥＣ　ＴＥＣＨＮＯＬＯＧＩＥ</v>
          </cell>
          <cell r="C581" t="str">
            <v>受注先</v>
          </cell>
          <cell r="D581" t="str">
            <v>AI15</v>
          </cell>
        </row>
        <row r="582">
          <cell r="A582">
            <v>731110</v>
          </cell>
          <cell r="B582" t="str">
            <v>ＭＩＣＲＯＳ</v>
          </cell>
          <cell r="C582" t="str">
            <v>支払人</v>
          </cell>
          <cell r="D582" t="str">
            <v>AI15</v>
          </cell>
        </row>
        <row r="583">
          <cell r="A583">
            <v>731113</v>
          </cell>
          <cell r="B583" t="str">
            <v>ＬＯＷＲＡＮＣＥ　ＥＬＥＣＴＲＯＮＩＣＳ</v>
          </cell>
          <cell r="C583" t="str">
            <v>受注先</v>
          </cell>
          <cell r="D583" t="str">
            <v>AI15</v>
          </cell>
        </row>
        <row r="584">
          <cell r="A584">
            <v>731115</v>
          </cell>
          <cell r="B584" t="str">
            <v>ＴＥＬＸＯＮ　ＣＯＲＰＯＲＡＴＩＯＮ</v>
          </cell>
          <cell r="C584" t="str">
            <v>受注先</v>
          </cell>
          <cell r="D584" t="str">
            <v>AI15</v>
          </cell>
        </row>
        <row r="585">
          <cell r="A585">
            <v>731116</v>
          </cell>
          <cell r="B585" t="str">
            <v>ＬＥＸＭＡＲＫ</v>
          </cell>
          <cell r="C585" t="str">
            <v>受注先</v>
          </cell>
          <cell r="D585" t="str">
            <v>AI15</v>
          </cell>
        </row>
        <row r="586">
          <cell r="A586">
            <v>731117</v>
          </cell>
          <cell r="B586" t="str">
            <v>ＸＥＲＯＸ</v>
          </cell>
          <cell r="C586" t="str">
            <v>受注先</v>
          </cell>
          <cell r="D586" t="str">
            <v>AI15</v>
          </cell>
        </row>
        <row r="587">
          <cell r="A587">
            <v>731118</v>
          </cell>
          <cell r="B587" t="str">
            <v>ＫＹＤＡ／ＤＩＳＴ</v>
          </cell>
          <cell r="C587" t="str">
            <v>受注先</v>
          </cell>
          <cell r="D587" t="str">
            <v>AI15</v>
          </cell>
        </row>
        <row r="588">
          <cell r="A588">
            <v>731119</v>
          </cell>
          <cell r="B588" t="str">
            <v>ＡＴＬＡＮＴＡ　ＯＦＦＩＣＥ</v>
          </cell>
          <cell r="C588" t="str">
            <v>受注先</v>
          </cell>
          <cell r="D588" t="str">
            <v>AI15</v>
          </cell>
        </row>
        <row r="589">
          <cell r="A589">
            <v>731120</v>
          </cell>
          <cell r="B589" t="str">
            <v>Ｓ．　ＣＥＮＴＲＡＬ</v>
          </cell>
          <cell r="C589" t="str">
            <v>受注先</v>
          </cell>
          <cell r="D589" t="str">
            <v>AI15</v>
          </cell>
        </row>
        <row r="590">
          <cell r="A590">
            <v>731121</v>
          </cell>
          <cell r="B590" t="str">
            <v>ＣＡＮＡＤＡ</v>
          </cell>
          <cell r="C590" t="str">
            <v>受注先</v>
          </cell>
          <cell r="D590" t="str">
            <v>AI15</v>
          </cell>
        </row>
        <row r="591">
          <cell r="A591">
            <v>731122</v>
          </cell>
          <cell r="B591" t="str">
            <v>ＫＹＤＡ．　ＮＯＲＴＨＥＡＳＴ</v>
          </cell>
          <cell r="C591" t="str">
            <v>受注先</v>
          </cell>
          <cell r="D591" t="str">
            <v>AI15</v>
          </cell>
        </row>
        <row r="592">
          <cell r="A592">
            <v>731125</v>
          </cell>
          <cell r="B592" t="str">
            <v>ＧＡＲＭＩＮ　ＴＡＩＷＡＮ</v>
          </cell>
          <cell r="C592" t="str">
            <v>受注先</v>
          </cell>
          <cell r="D592" t="str">
            <v>AI15</v>
          </cell>
        </row>
        <row r="593">
          <cell r="A593">
            <v>731126</v>
          </cell>
          <cell r="B593" t="str">
            <v>ＩＰＣ　ＳＹＳＴＥＭＳ</v>
          </cell>
          <cell r="C593" t="str">
            <v>受注先</v>
          </cell>
          <cell r="D593" t="str">
            <v>AI15</v>
          </cell>
        </row>
        <row r="594">
          <cell r="A594">
            <v>731130</v>
          </cell>
          <cell r="B594" t="str">
            <v>ＮＣＲ</v>
          </cell>
          <cell r="C594" t="str">
            <v>受注先</v>
          </cell>
          <cell r="D594" t="str">
            <v>AI15</v>
          </cell>
        </row>
        <row r="595">
          <cell r="A595">
            <v>731132</v>
          </cell>
          <cell r="B595" t="str">
            <v>ＭＯＴ－ＰＡＧ－ＵＳＡ</v>
          </cell>
          <cell r="C595" t="str">
            <v>支払人</v>
          </cell>
          <cell r="D595" t="str">
            <v>AI15</v>
          </cell>
        </row>
        <row r="596">
          <cell r="A596">
            <v>731133</v>
          </cell>
          <cell r="B596" t="str">
            <v>ＧＡＲＭＩＮ　ＵＳＡ</v>
          </cell>
          <cell r="C596" t="str">
            <v>受注先</v>
          </cell>
          <cell r="D596" t="str">
            <v>AI15</v>
          </cell>
        </row>
        <row r="597">
          <cell r="A597">
            <v>731142</v>
          </cell>
          <cell r="B597" t="str">
            <v>ＭＯＴ－ＬＭＰ－ＵＳＡ</v>
          </cell>
          <cell r="C597" t="str">
            <v>受注先</v>
          </cell>
          <cell r="D597" t="str">
            <v>AI15</v>
          </cell>
        </row>
        <row r="598">
          <cell r="A598">
            <v>731145</v>
          </cell>
          <cell r="B598" t="str">
            <v>ＥＡＳＴ　ＣＥＮＴＲＡＬ</v>
          </cell>
          <cell r="C598" t="str">
            <v>受注先</v>
          </cell>
          <cell r="D598" t="str">
            <v>AI15</v>
          </cell>
        </row>
        <row r="599">
          <cell r="A599">
            <v>731148</v>
          </cell>
          <cell r="B599" t="str">
            <v>ＨＥＷＬＥＴＴ　ＰＡＣＫＥＲＤ</v>
          </cell>
          <cell r="C599" t="str">
            <v>受注先</v>
          </cell>
          <cell r="D599" t="str">
            <v>AI15</v>
          </cell>
        </row>
        <row r="600">
          <cell r="A600">
            <v>731151</v>
          </cell>
          <cell r="B600" t="str">
            <v>ＳＯＵＴＨＥＡＳＴ　ＤＩＳＴＹ</v>
          </cell>
          <cell r="C600" t="str">
            <v>受注先</v>
          </cell>
          <cell r="D600" t="str">
            <v>AI15</v>
          </cell>
        </row>
        <row r="601">
          <cell r="A601">
            <v>731152</v>
          </cell>
          <cell r="B601" t="str">
            <v>ＮＯＲＴＨ　ＣＥＮＴＲＡＬ</v>
          </cell>
          <cell r="C601" t="str">
            <v>受注先</v>
          </cell>
          <cell r="D601" t="str">
            <v>AI15</v>
          </cell>
        </row>
        <row r="602">
          <cell r="A602">
            <v>731154</v>
          </cell>
          <cell r="B602" t="str">
            <v>ＳＹＭＢＯＬ</v>
          </cell>
          <cell r="C602" t="str">
            <v>受注先</v>
          </cell>
          <cell r="D602" t="str">
            <v>AI15</v>
          </cell>
        </row>
        <row r="603">
          <cell r="A603">
            <v>731155</v>
          </cell>
          <cell r="B603" t="str">
            <v>ＣＥＮＴＲＡＬ</v>
          </cell>
          <cell r="C603" t="str">
            <v>受注先</v>
          </cell>
          <cell r="D603" t="str">
            <v>AI15</v>
          </cell>
        </row>
        <row r="604">
          <cell r="A604">
            <v>731156</v>
          </cell>
          <cell r="B604" t="str">
            <v>ＣＯＭＰＡＱ</v>
          </cell>
          <cell r="C604" t="str">
            <v>受注先</v>
          </cell>
          <cell r="D604" t="str">
            <v>AI15</v>
          </cell>
        </row>
        <row r="605">
          <cell r="A605">
            <v>731162</v>
          </cell>
          <cell r="B605" t="str">
            <v>ＤＩＧＩ－ＫＥＹ</v>
          </cell>
          <cell r="C605" t="str">
            <v>受注先</v>
          </cell>
          <cell r="D605" t="str">
            <v>AI15</v>
          </cell>
        </row>
        <row r="606">
          <cell r="A606">
            <v>731166</v>
          </cell>
          <cell r="B606" t="str">
            <v>ＮＥ．ＯＴＨＥＲＳ</v>
          </cell>
          <cell r="C606" t="str">
            <v>受注先</v>
          </cell>
          <cell r="D606" t="str">
            <v>AI15</v>
          </cell>
        </row>
        <row r="607">
          <cell r="A607">
            <v>731167</v>
          </cell>
          <cell r="B607" t="str">
            <v>ＫＹＯＣＥＲＡ　ＷＩＲＥＬＥＳＳ　ＣＯＲ</v>
          </cell>
          <cell r="C607" t="str">
            <v>受注先</v>
          </cell>
          <cell r="D607" t="str">
            <v>AI15</v>
          </cell>
        </row>
        <row r="608">
          <cell r="A608">
            <v>731168</v>
          </cell>
          <cell r="B608" t="str">
            <v>ＳＯＵＴＨＡＭＥＲＩＣＡ</v>
          </cell>
          <cell r="C608" t="str">
            <v>受注先</v>
          </cell>
          <cell r="D608" t="str">
            <v>AI15</v>
          </cell>
        </row>
        <row r="609">
          <cell r="A609">
            <v>731169</v>
          </cell>
          <cell r="B609" t="str">
            <v>ＬＩＦＥＳＣＡＮ</v>
          </cell>
          <cell r="C609" t="str">
            <v>受注先</v>
          </cell>
          <cell r="D609" t="str">
            <v>AI15</v>
          </cell>
        </row>
        <row r="610">
          <cell r="A610">
            <v>731172</v>
          </cell>
          <cell r="B610" t="str">
            <v>Ｓ．Ｊ－ＯＴＨＥＲＳ</v>
          </cell>
          <cell r="C610" t="str">
            <v>受注先</v>
          </cell>
          <cell r="D610" t="str">
            <v>AI15</v>
          </cell>
        </row>
        <row r="611">
          <cell r="A611">
            <v>731173</v>
          </cell>
          <cell r="B611" t="str">
            <v>ＴＲＩＭＢＬＥ</v>
          </cell>
          <cell r="C611" t="str">
            <v>受注先</v>
          </cell>
          <cell r="D611" t="str">
            <v>AI15</v>
          </cell>
        </row>
        <row r="612">
          <cell r="A612">
            <v>731176</v>
          </cell>
          <cell r="B612" t="str">
            <v>ＳＯＵＴＨＷＥＳＴ　ＴＥＲＩＴＯＲＹ</v>
          </cell>
          <cell r="C612" t="str">
            <v>受注先</v>
          </cell>
          <cell r="D612" t="str">
            <v>AI15</v>
          </cell>
        </row>
        <row r="613">
          <cell r="A613">
            <v>731190</v>
          </cell>
          <cell r="B613" t="str">
            <v>ＦＬＵＫＥ</v>
          </cell>
          <cell r="C613" t="str">
            <v>受注先</v>
          </cell>
          <cell r="D613" t="str">
            <v>AI15</v>
          </cell>
        </row>
        <row r="614">
          <cell r="A614">
            <v>731191</v>
          </cell>
          <cell r="B614" t="str">
            <v>ＩＴＲＯＮＩＸ</v>
          </cell>
          <cell r="C614" t="str">
            <v>受注先</v>
          </cell>
          <cell r="D614" t="str">
            <v>AI15</v>
          </cell>
        </row>
        <row r="615">
          <cell r="A615">
            <v>731192</v>
          </cell>
          <cell r="B615" t="str">
            <v>ＯＶＥＲＬＡＮＤ　ＤＡＴＡ　ＩＮＣ．</v>
          </cell>
          <cell r="C615" t="str">
            <v>受注先</v>
          </cell>
          <cell r="D615" t="str">
            <v>AI15</v>
          </cell>
        </row>
        <row r="616">
          <cell r="A616">
            <v>731193</v>
          </cell>
          <cell r="B616" t="str">
            <v>ＨＯＮＥＹＷＥＬＬ</v>
          </cell>
          <cell r="C616" t="str">
            <v>受注先</v>
          </cell>
          <cell r="D616" t="str">
            <v>AI15</v>
          </cell>
        </row>
        <row r="617">
          <cell r="A617">
            <v>731500</v>
          </cell>
          <cell r="B617" t="str">
            <v>ＭＯＴＯＲＯＬＡ　ＥＬＥＣＴＲＯＮＩＣＳ</v>
          </cell>
          <cell r="C617" t="str">
            <v>支払人</v>
          </cell>
          <cell r="D617" t="str">
            <v>AI15</v>
          </cell>
        </row>
        <row r="618">
          <cell r="A618">
            <v>731710</v>
          </cell>
          <cell r="B618" t="str">
            <v>ＲＯＣＫＷＥＬＬ</v>
          </cell>
          <cell r="C618" t="str">
            <v>受注先</v>
          </cell>
          <cell r="D618" t="str">
            <v>AI15</v>
          </cell>
        </row>
        <row r="619">
          <cell r="A619">
            <v>732200</v>
          </cell>
          <cell r="B619" t="str">
            <v>ＫＹＯＣＥＲＡ　Ｄｉｓｐｌａｙ　Ａｍｅｒｉｃａ,　Ｉｎｃ．</v>
          </cell>
          <cell r="C619" t="str">
            <v>支払人</v>
          </cell>
          <cell r="D619" t="str">
            <v>AI15</v>
          </cell>
        </row>
        <row r="620">
          <cell r="A620">
            <v>732202</v>
          </cell>
          <cell r="B620" t="str">
            <v>ＳＥＮＴＥＸ　ＳＹＳＴＥＭＳ</v>
          </cell>
          <cell r="C620" t="str">
            <v>受注先</v>
          </cell>
          <cell r="D620" t="str">
            <v>AI15</v>
          </cell>
        </row>
        <row r="621">
          <cell r="A621">
            <v>732204</v>
          </cell>
          <cell r="B621" t="str">
            <v>ＡＧＩＬＥＮＴ　ＴＥＣＨＮＯＬＯＧＩＥＳ</v>
          </cell>
          <cell r="C621" t="str">
            <v>受注先</v>
          </cell>
          <cell r="D621" t="str">
            <v>AI15</v>
          </cell>
        </row>
        <row r="622">
          <cell r="A622">
            <v>732206</v>
          </cell>
          <cell r="B622" t="str">
            <v>ＳＯＬＥＣＴＲＯＮ　ＤＥ　ＭＥＸＩＣＯ</v>
          </cell>
          <cell r="C622" t="str">
            <v>受注先</v>
          </cell>
          <cell r="D622" t="str">
            <v>AI15</v>
          </cell>
        </row>
        <row r="623">
          <cell r="A623">
            <v>733100</v>
          </cell>
          <cell r="B623" t="str">
            <v>ＳＡＴＯＲＩ　ＥＬＥＣ．　ＡＭＥＲＩＣＡ</v>
          </cell>
          <cell r="C623" t="str">
            <v>支払人</v>
          </cell>
          <cell r="D623" t="str">
            <v>AI15</v>
          </cell>
        </row>
        <row r="624">
          <cell r="A624">
            <v>733101</v>
          </cell>
          <cell r="B624" t="str">
            <v>ＳＡ－ＮＯＲＴＨ</v>
          </cell>
          <cell r="C624" t="str">
            <v>受注先</v>
          </cell>
          <cell r="D624" t="str">
            <v>AI15</v>
          </cell>
        </row>
        <row r="625">
          <cell r="A625">
            <v>733102</v>
          </cell>
          <cell r="B625" t="str">
            <v>ＴＲＩＭＢＬＥ</v>
          </cell>
          <cell r="C625" t="str">
            <v>受注先</v>
          </cell>
          <cell r="D625" t="str">
            <v>AI15</v>
          </cell>
        </row>
        <row r="626">
          <cell r="A626">
            <v>733113</v>
          </cell>
          <cell r="B626" t="str">
            <v>ＩＮＴＥＲＭＥＣ</v>
          </cell>
          <cell r="C626" t="str">
            <v>受注先</v>
          </cell>
          <cell r="D626" t="str">
            <v>AI15</v>
          </cell>
        </row>
        <row r="627">
          <cell r="A627">
            <v>733114</v>
          </cell>
          <cell r="B627" t="str">
            <v>ＤＥＮＶＥＲ</v>
          </cell>
          <cell r="C627" t="str">
            <v>受注先</v>
          </cell>
          <cell r="D627" t="str">
            <v>AI15</v>
          </cell>
        </row>
        <row r="628">
          <cell r="A628">
            <v>733115</v>
          </cell>
          <cell r="B628" t="str">
            <v>ＯＨＭＥＤＡ</v>
          </cell>
          <cell r="C628" t="str">
            <v>受注先</v>
          </cell>
          <cell r="D628" t="str">
            <v>AI15</v>
          </cell>
        </row>
        <row r="629">
          <cell r="A629">
            <v>733200</v>
          </cell>
          <cell r="B629" t="str">
            <v>ＩＮＴＥＲＭＥＣＪＡＰＡＮＢＲＡＮＣＨ</v>
          </cell>
          <cell r="C629" t="str">
            <v>支払人</v>
          </cell>
          <cell r="D629" t="str">
            <v>AI15</v>
          </cell>
        </row>
        <row r="630">
          <cell r="A630">
            <v>733300</v>
          </cell>
          <cell r="B630" t="str">
            <v>ＫＹＯＣＥＲＡ　Ｄｉｓｐｌａｙ　Ｓｉｎｇａｐｏｒｅ　Ｐｔｅ．Ｌｔｄ．</v>
          </cell>
          <cell r="C630" t="str">
            <v>支払人</v>
          </cell>
          <cell r="D630" t="str">
            <v>AI15</v>
          </cell>
        </row>
        <row r="631">
          <cell r="A631">
            <v>733400</v>
          </cell>
          <cell r="B631" t="str">
            <v>ＫＯＲＹＯ　ＥＬＥＣＴＲＯＮＩＣＳ　ＣＯ</v>
          </cell>
          <cell r="C631" t="str">
            <v>支払人</v>
          </cell>
          <cell r="D631" t="str">
            <v>AI15</v>
          </cell>
        </row>
        <row r="632">
          <cell r="A632">
            <v>733401</v>
          </cell>
          <cell r="B632" t="str">
            <v>ＧＡＲＭＩＮ　ＴＡＩＷＡＮ</v>
          </cell>
          <cell r="C632" t="str">
            <v>受注先</v>
          </cell>
          <cell r="D632" t="str">
            <v>AI15</v>
          </cell>
        </row>
        <row r="633">
          <cell r="A633">
            <v>733500</v>
          </cell>
          <cell r="B633" t="str">
            <v>ＦＬＥＸＴＲＯＮＩＣＳ　ＭＡＮＵＦＡＣＴＵＲＩＮＧ（Ｈ．Ｋ．）</v>
          </cell>
          <cell r="C633" t="str">
            <v>支払人</v>
          </cell>
          <cell r="D633" t="str">
            <v>AI15</v>
          </cell>
        </row>
        <row r="634">
          <cell r="A634">
            <v>733501</v>
          </cell>
          <cell r="B634" t="str">
            <v>ＴＥＮＯＶＩＳ　ＧＭＢＨ＆ＣＯ　ＫＧ</v>
          </cell>
          <cell r="C634" t="str">
            <v>受注先</v>
          </cell>
          <cell r="D634" t="str">
            <v>AI15</v>
          </cell>
        </row>
        <row r="635">
          <cell r="A635">
            <v>750095</v>
          </cell>
          <cell r="B635" t="str">
            <v>ＴＣＣ　ＩＮＤＵＳＴＲＩＥＳ　ＩＮＣ．</v>
          </cell>
          <cell r="C635" t="str">
            <v>受注先</v>
          </cell>
          <cell r="D635" t="str">
            <v>AI15</v>
          </cell>
        </row>
        <row r="636">
          <cell r="A636">
            <v>750150</v>
          </cell>
          <cell r="B636" t="str">
            <v>ＳＩＥＭＥＮＳ　ＨＯＭＥ　ＡＮＤ　ＯＦＦＩＣＥ</v>
          </cell>
          <cell r="C636" t="str">
            <v>受注先</v>
          </cell>
          <cell r="D636" t="str">
            <v>AI15</v>
          </cell>
        </row>
        <row r="637">
          <cell r="A637">
            <v>750210</v>
          </cell>
          <cell r="B637" t="str">
            <v>京セラディスプレイ株式会社　ＳＴＤ機種サンプル</v>
          </cell>
          <cell r="C637" t="str">
            <v>支払人</v>
          </cell>
          <cell r="D637" t="str">
            <v>AI15</v>
          </cell>
        </row>
        <row r="638">
          <cell r="A638">
            <v>750221</v>
          </cell>
          <cell r="B638" t="str">
            <v>ＥＧ　ＤＩＳＰＬＡＹ　＆　ＳＹＳＴＥＭ　ＡＢ</v>
          </cell>
          <cell r="C638" t="str">
            <v>受注先</v>
          </cell>
          <cell r="D638" t="str">
            <v>AI15</v>
          </cell>
        </row>
        <row r="639">
          <cell r="A639">
            <v>750230</v>
          </cell>
          <cell r="B639" t="str">
            <v>ＡＡＳＴＲＡ　ＴＥＣＨＮＯＬＯＧＩＥＳ　ＬＩＭＩＴＥＤ</v>
          </cell>
          <cell r="C639" t="str">
            <v>受注先</v>
          </cell>
          <cell r="D639" t="str">
            <v>AI15</v>
          </cell>
        </row>
        <row r="640">
          <cell r="A640">
            <v>750360</v>
          </cell>
          <cell r="B640" t="str">
            <v>ＰＳＩＯＮ　ＴＥＫＬＯＧＩＸ</v>
          </cell>
          <cell r="C640" t="str">
            <v>受注先</v>
          </cell>
          <cell r="D640" t="str">
            <v>AI15</v>
          </cell>
        </row>
        <row r="641">
          <cell r="A641">
            <v>750380</v>
          </cell>
          <cell r="B641" t="str">
            <v>ＮＵ　ＨＯＲＩＺＯＮＳ　ＥＬＥＣＴＲＯＮＩＣＳ　</v>
          </cell>
          <cell r="C641" t="str">
            <v>受注先</v>
          </cell>
          <cell r="D641" t="str">
            <v>AI15</v>
          </cell>
        </row>
        <row r="642">
          <cell r="A642">
            <v>750400</v>
          </cell>
          <cell r="B642" t="str">
            <v>ＰＨＩＬＩＰＳ　ＬＩＦＥ　ＬＩＮＥ</v>
          </cell>
          <cell r="C642" t="str">
            <v>受注先</v>
          </cell>
          <cell r="D642" t="str">
            <v>AI15</v>
          </cell>
        </row>
        <row r="643">
          <cell r="A643">
            <v>750430</v>
          </cell>
          <cell r="B643" t="str">
            <v>モトローラ　/　シンボル</v>
          </cell>
          <cell r="C643" t="str">
            <v>受注先</v>
          </cell>
          <cell r="D643" t="str">
            <v>AI15</v>
          </cell>
        </row>
        <row r="644">
          <cell r="A644">
            <v>750450</v>
          </cell>
          <cell r="B644" t="str">
            <v>ＳＯＵＴＨ　ＡＭＥＲＩＣＡ　ＴＥＣＨＮＯＬＯＧＹ　ＬＬＣ</v>
          </cell>
          <cell r="C644" t="str">
            <v>受注先</v>
          </cell>
          <cell r="D644" t="str">
            <v>AI15</v>
          </cell>
        </row>
        <row r="645">
          <cell r="A645">
            <v>750470</v>
          </cell>
          <cell r="B645" t="str">
            <v>ＫＹＤＡ－ＳＴＤ先行手配用</v>
          </cell>
          <cell r="C645" t="str">
            <v>支払人</v>
          </cell>
          <cell r="D645" t="str">
            <v>AI15</v>
          </cell>
        </row>
        <row r="646">
          <cell r="A646">
            <v>750615</v>
          </cell>
          <cell r="B646" t="str">
            <v>ＤＵＰＯＮＴ　ＳＨＥＮＺＨＥＮ（ＩＮＤＵＳＴＲＩＡＬ）</v>
          </cell>
          <cell r="C646" t="str">
            <v>支払人</v>
          </cell>
          <cell r="D646" t="str">
            <v>AI15</v>
          </cell>
        </row>
        <row r="647">
          <cell r="A647">
            <v>750680</v>
          </cell>
          <cell r="B647" t="str">
            <v>ＴＥＣＨＮＯＣＯＭ　ＳＹＳＴＥＭ　ＳＤＮ．ＢＨＤ．　</v>
          </cell>
          <cell r="C647" t="str">
            <v>受注先</v>
          </cell>
          <cell r="D647" t="str">
            <v>AI15</v>
          </cell>
        </row>
        <row r="648">
          <cell r="A648">
            <v>750800</v>
          </cell>
          <cell r="B648" t="str">
            <v>ＭＥＤＴＲＯＮＩＣ　ＭＩＮＩＭＥＤ</v>
          </cell>
          <cell r="C648" t="str">
            <v>受注先</v>
          </cell>
          <cell r="D648" t="str">
            <v>AI15</v>
          </cell>
        </row>
        <row r="649">
          <cell r="A649">
            <v>750801</v>
          </cell>
          <cell r="B649" t="str">
            <v>ＲＥＤ　ＤＩＧＩＴＡＬ</v>
          </cell>
          <cell r="C649" t="str">
            <v>受注先</v>
          </cell>
          <cell r="D649" t="str">
            <v>AI15</v>
          </cell>
        </row>
        <row r="650">
          <cell r="A650">
            <v>750802</v>
          </cell>
          <cell r="B650" t="str">
            <v>ＡＭＸ</v>
          </cell>
          <cell r="C650" t="str">
            <v>受注先</v>
          </cell>
          <cell r="D650" t="str">
            <v>AI15</v>
          </cell>
        </row>
        <row r="651">
          <cell r="A651">
            <v>750925</v>
          </cell>
          <cell r="B651" t="str">
            <v>ＤＲＳ　ＴＥＣＨＮＯＬＯＧＩＥＳ，ＩＮＣ</v>
          </cell>
          <cell r="C651" t="str">
            <v>受注先</v>
          </cell>
          <cell r="D651" t="str">
            <v>AI15</v>
          </cell>
        </row>
        <row r="652">
          <cell r="A652">
            <v>750926</v>
          </cell>
          <cell r="B652" t="str">
            <v>ＭＩＥＬＥ　＆　ＣＩＥ．　ＫＧ</v>
          </cell>
          <cell r="C652" t="str">
            <v>受注先</v>
          </cell>
          <cell r="D652" t="str">
            <v>AI15</v>
          </cell>
        </row>
        <row r="653">
          <cell r="A653">
            <v>751055</v>
          </cell>
          <cell r="B653" t="str">
            <v>ＩＮＴＥＲＭＥＣ　ＴＥＣＨＮＯＬＯＧＩＥＳ（Ｓ）ＰＴＥ．ＬＴＤ</v>
          </cell>
          <cell r="C653" t="str">
            <v>受注先</v>
          </cell>
          <cell r="D653" t="str">
            <v>AI15</v>
          </cell>
        </row>
        <row r="654">
          <cell r="A654">
            <v>751110</v>
          </cell>
          <cell r="B654" t="str">
            <v>旭硝子株式会社　中央研究所　ガ・化境界領域</v>
          </cell>
          <cell r="C654" t="str">
            <v>支払人</v>
          </cell>
          <cell r="D654" t="str">
            <v>AI15</v>
          </cell>
        </row>
        <row r="655">
          <cell r="A655">
            <v>800300</v>
          </cell>
          <cell r="B655" t="str">
            <v>ＲＤＳ（英）</v>
          </cell>
          <cell r="C655" t="str">
            <v>支払人</v>
          </cell>
          <cell r="D655" t="str">
            <v>AI15</v>
          </cell>
        </row>
        <row r="656">
          <cell r="A656">
            <v>800800</v>
          </cell>
          <cell r="B656" t="str">
            <v>ＤＩＳＰＬＡＹ　ＬＣ　ＡＧ</v>
          </cell>
          <cell r="C656" t="str">
            <v>支払人</v>
          </cell>
          <cell r="D656" t="str">
            <v>AI15</v>
          </cell>
        </row>
        <row r="657">
          <cell r="A657">
            <v>800806</v>
          </cell>
          <cell r="B657" t="str">
            <v>ＤＩＳＰＬＡＹ　ＬＣ－ＯＴＨＥＲＳ</v>
          </cell>
          <cell r="C657" t="str">
            <v>受注先</v>
          </cell>
          <cell r="D657" t="str">
            <v>AI15</v>
          </cell>
        </row>
        <row r="658">
          <cell r="A658">
            <v>803500</v>
          </cell>
          <cell r="B658" t="str">
            <v>ＡＵＴＲＯＮＩＣ―ＭＥＬＣＨＥＲＳ　ＧＭ</v>
          </cell>
          <cell r="C658" t="str">
            <v>支払人</v>
          </cell>
          <cell r="D658" t="str">
            <v>AI15</v>
          </cell>
        </row>
        <row r="659">
          <cell r="A659">
            <v>803600</v>
          </cell>
          <cell r="B659" t="str">
            <v>ＡＵＴＲＯＮＩＣ―ＭＥＬＣＨＥＲＳ車載</v>
          </cell>
          <cell r="C659" t="str">
            <v>支払人</v>
          </cell>
          <cell r="D659" t="str">
            <v>AI15</v>
          </cell>
        </row>
        <row r="660">
          <cell r="A660">
            <v>804100</v>
          </cell>
          <cell r="B660" t="str">
            <v>ＮＯＲＤＩＳＫ（ＮＯＲＷＡＹ）</v>
          </cell>
          <cell r="C660" t="str">
            <v>支払人</v>
          </cell>
          <cell r="D660" t="str">
            <v>AI15</v>
          </cell>
        </row>
        <row r="661">
          <cell r="A661">
            <v>805300</v>
          </cell>
          <cell r="B661" t="str">
            <v>ＫＹＯＣＥＲＡ　Ｄｉｓｐｌａｙ　Ｅｕｒｏｐｅ　ＧｍｂＨ（Ａ．ＢＯ）</v>
          </cell>
          <cell r="C661" t="str">
            <v>受注先</v>
          </cell>
          <cell r="D661" t="str">
            <v>AI15</v>
          </cell>
        </row>
        <row r="662">
          <cell r="A662">
            <v>805400</v>
          </cell>
          <cell r="B662" t="str">
            <v>日本アルカテル株式会社</v>
          </cell>
          <cell r="C662" t="str">
            <v>支払人</v>
          </cell>
          <cell r="D662" t="str">
            <v>AI15</v>
          </cell>
        </row>
        <row r="663">
          <cell r="A663">
            <v>805500</v>
          </cell>
          <cell r="B663" t="str">
            <v>ＢＡＴＲＯＮ－ＫＹＤＥ</v>
          </cell>
          <cell r="C663" t="str">
            <v>受注先</v>
          </cell>
          <cell r="D663" t="str">
            <v>AI15</v>
          </cell>
        </row>
        <row r="664">
          <cell r="A664">
            <v>805550</v>
          </cell>
          <cell r="B664" t="str">
            <v>ＤＡＴＡ　ＭＯＤＵＬ　ＧＭＢＨ</v>
          </cell>
          <cell r="C664" t="str">
            <v>支払人</v>
          </cell>
          <cell r="D664" t="str">
            <v>AI15</v>
          </cell>
        </row>
        <row r="665">
          <cell r="A665">
            <v>805800</v>
          </cell>
          <cell r="B665" t="str">
            <v>日本フィリップス株式会社</v>
          </cell>
          <cell r="C665" t="str">
            <v>支払人</v>
          </cell>
          <cell r="D665" t="str">
            <v>AI15</v>
          </cell>
        </row>
        <row r="666">
          <cell r="A666">
            <v>806200</v>
          </cell>
          <cell r="B666" t="str">
            <v>第二営業部　欧米Ｇ(旧ＣＩ欧米)</v>
          </cell>
          <cell r="C666" t="str">
            <v>支払人</v>
          </cell>
          <cell r="D666" t="str">
            <v>AI15</v>
          </cell>
        </row>
        <row r="667">
          <cell r="A667">
            <v>814500</v>
          </cell>
          <cell r="B667" t="str">
            <v>ＮＩＪＫＥＲＫ－ＫＹＤＥ</v>
          </cell>
          <cell r="C667" t="str">
            <v>受注先</v>
          </cell>
          <cell r="D667" t="str">
            <v>AI15</v>
          </cell>
        </row>
        <row r="668">
          <cell r="A668">
            <v>814700</v>
          </cell>
          <cell r="B668" t="str">
            <v>ＫＹＤＥ経由　ＥＲＩＣＳＳＯＮ</v>
          </cell>
          <cell r="C668" t="str">
            <v>受注先</v>
          </cell>
          <cell r="D668" t="str">
            <v>AI15</v>
          </cell>
        </row>
        <row r="669">
          <cell r="A669">
            <v>814900</v>
          </cell>
          <cell r="B669" t="str">
            <v>ＮＯＲＴＥＣ　ＳＷＥＤＥＮ－ＫＹＤＥ</v>
          </cell>
          <cell r="C669" t="str">
            <v>受注先</v>
          </cell>
          <cell r="D669" t="str">
            <v>AI15</v>
          </cell>
        </row>
        <row r="670">
          <cell r="A670">
            <v>815000</v>
          </cell>
          <cell r="B670" t="str">
            <v>ＮＯＲＴＥＣ　ＤＥＮＭＡＲＫ－ＫＹＤＥ</v>
          </cell>
          <cell r="C670" t="str">
            <v>受注先</v>
          </cell>
          <cell r="D670" t="str">
            <v>AI15</v>
          </cell>
        </row>
        <row r="671">
          <cell r="A671">
            <v>815900</v>
          </cell>
          <cell r="B671" t="str">
            <v>ＫＹＤＥ－ＤＩＳＴＹ</v>
          </cell>
          <cell r="C671" t="str">
            <v>受注先</v>
          </cell>
          <cell r="D671" t="str">
            <v>AI15</v>
          </cell>
        </row>
        <row r="672">
          <cell r="A672">
            <v>817200</v>
          </cell>
          <cell r="B672" t="str">
            <v>ＧＥＲＭＡＮＹ　ＯＴ</v>
          </cell>
          <cell r="C672" t="str">
            <v>受注先</v>
          </cell>
          <cell r="D672" t="str">
            <v>AI15</v>
          </cell>
        </row>
        <row r="673">
          <cell r="A673">
            <v>817500</v>
          </cell>
          <cell r="B673" t="str">
            <v>ＫＹＯＣＥＲＡ　Ｄｉｓｐｌａｙ　Ｅｕｒｏｐｅ　ＧｍｂＨ</v>
          </cell>
          <cell r="C673" t="str">
            <v>支払人</v>
          </cell>
          <cell r="D673" t="str">
            <v>AI15</v>
          </cell>
        </row>
        <row r="674">
          <cell r="A674">
            <v>817508</v>
          </cell>
          <cell r="B674" t="str">
            <v>ＤＩＳＰＬＡＹ　ＬＣ　ＡＧ</v>
          </cell>
          <cell r="C674" t="str">
            <v>受注先</v>
          </cell>
          <cell r="D674" t="str">
            <v>AI15</v>
          </cell>
        </row>
        <row r="675">
          <cell r="A675">
            <v>817509</v>
          </cell>
          <cell r="B675" t="str">
            <v>ＤＩＳＰＬＡＹ　ＬＣ－ＯＴＨＥＲＳ</v>
          </cell>
          <cell r="C675" t="str">
            <v>受注先</v>
          </cell>
          <cell r="D675" t="str">
            <v>AI15</v>
          </cell>
        </row>
        <row r="676">
          <cell r="A676">
            <v>817513</v>
          </cell>
          <cell r="B676" t="str">
            <v>ＴＥＮＯＶＩＳ　ＧＭＢＨ＆ＣＯ．ＫＧ</v>
          </cell>
          <cell r="C676" t="str">
            <v>受注先</v>
          </cell>
          <cell r="D676" t="str">
            <v>AI15</v>
          </cell>
        </row>
        <row r="677">
          <cell r="A677">
            <v>818700</v>
          </cell>
          <cell r="B677" t="str">
            <v>ＰＨＩＬＩＰＳ　ＨＯＮＧ　ＫＯＮＧ　ＬＩ</v>
          </cell>
          <cell r="C677" t="str">
            <v>支払人</v>
          </cell>
          <cell r="D677" t="str">
            <v>AI15</v>
          </cell>
        </row>
        <row r="678">
          <cell r="A678">
            <v>820900</v>
          </cell>
          <cell r="B678" t="str">
            <v>ＳＩＥＭＥＮＳ　ＧＥＲＭＡＮＹ</v>
          </cell>
          <cell r="C678" t="str">
            <v>受注先</v>
          </cell>
          <cell r="D678" t="str">
            <v>AI15</v>
          </cell>
        </row>
        <row r="679">
          <cell r="A679">
            <v>821000</v>
          </cell>
          <cell r="B679" t="str">
            <v>Ｒ－ＸＥＲＯＸ</v>
          </cell>
          <cell r="C679" t="str">
            <v>受注先</v>
          </cell>
          <cell r="D679" t="str">
            <v>AI15</v>
          </cell>
        </row>
        <row r="680">
          <cell r="A680">
            <v>821800</v>
          </cell>
          <cell r="B680" t="str">
            <v>ＡＬＣＡＴＥＬ</v>
          </cell>
          <cell r="C680" t="str">
            <v>受注先</v>
          </cell>
          <cell r="D680" t="str">
            <v>AI15</v>
          </cell>
        </row>
        <row r="681">
          <cell r="A681">
            <v>850000</v>
          </cell>
          <cell r="B681" t="str">
            <v>ＬＥＥ　ＬＡＢＯＲＡＴＯＲＩＥＳ　ＰＴＥ</v>
          </cell>
          <cell r="C681" t="str">
            <v>支払人</v>
          </cell>
          <cell r="D681" t="str">
            <v>AI15</v>
          </cell>
        </row>
        <row r="682">
          <cell r="A682">
            <v>850100</v>
          </cell>
          <cell r="B682" t="str">
            <v>ＫＹＯＣＥＲＡ　Ｄｉｓｐｌａｙ　Ｅｕｒｏｐｅ　ＧｍｂＨ</v>
          </cell>
          <cell r="C682" t="str">
            <v>支払人</v>
          </cell>
          <cell r="D682" t="str">
            <v>AI15</v>
          </cell>
        </row>
        <row r="683">
          <cell r="A683">
            <v>850105</v>
          </cell>
          <cell r="B683" t="str">
            <v>ＳＡＧＥＭ　ＦＲＡＮＣＥ</v>
          </cell>
          <cell r="C683" t="str">
            <v>支払人</v>
          </cell>
          <cell r="D683" t="str">
            <v>AI15</v>
          </cell>
        </row>
        <row r="684">
          <cell r="A684">
            <v>850200</v>
          </cell>
          <cell r="B684" t="str">
            <v>ＫＹＯＣＥＲＡ　Ｄｉｓｐｌａｙ　Ａｍｅｒｉｃａ,　Ｉｎｃ．</v>
          </cell>
          <cell r="C684" t="str">
            <v>支払人</v>
          </cell>
          <cell r="D684" t="str">
            <v>AI15</v>
          </cell>
        </row>
        <row r="685">
          <cell r="A685">
            <v>850206</v>
          </cell>
          <cell r="B685" t="str">
            <v>ＧＥＮＥＲＡＬ　ＤＹＮＡＭＩＣＳ</v>
          </cell>
          <cell r="C685" t="str">
            <v>受注先</v>
          </cell>
          <cell r="D685" t="str">
            <v>AI15</v>
          </cell>
        </row>
        <row r="686">
          <cell r="A686">
            <v>750085</v>
          </cell>
          <cell r="B686" t="str">
            <v>ＫＹＤＡ　ＳＴＤ先行手配用ダミー</v>
          </cell>
          <cell r="C686" t="str">
            <v>支払人</v>
          </cell>
          <cell r="D686" t="str">
            <v>AI17</v>
          </cell>
        </row>
        <row r="687">
          <cell r="A687">
            <v>574903</v>
          </cell>
          <cell r="B687" t="str">
            <v>ＡＰＰＬＥ</v>
          </cell>
          <cell r="C687" t="str">
            <v>受注先</v>
          </cell>
          <cell r="D687" t="str">
            <v>AT01</v>
          </cell>
        </row>
        <row r="688">
          <cell r="A688">
            <v>706800</v>
          </cell>
          <cell r="B688" t="str">
            <v>ＫＹＯＣＥＲＡ　Ｄｉｓｐｌａｙ　Ａｍｅｒｉｃａ,　Ｉｎｃ．</v>
          </cell>
          <cell r="C688" t="str">
            <v>支払人</v>
          </cell>
          <cell r="D688" t="str">
            <v>AT01</v>
          </cell>
        </row>
        <row r="689">
          <cell r="A689">
            <v>741000</v>
          </cell>
          <cell r="B689" t="str">
            <v>ＡＰＰＬＥ　ＩＮＣ，</v>
          </cell>
          <cell r="C689" t="str">
            <v>支払人</v>
          </cell>
          <cell r="D689" t="str">
            <v>AT01</v>
          </cell>
        </row>
        <row r="690">
          <cell r="A690">
            <v>741001</v>
          </cell>
          <cell r="B690" t="str">
            <v>ＡＰＰＬＥ　ＳＨＡＮＧＨＡＩ</v>
          </cell>
          <cell r="C690" t="str">
            <v>受注先</v>
          </cell>
          <cell r="D690" t="str">
            <v>AT01</v>
          </cell>
        </row>
        <row r="691">
          <cell r="A691">
            <v>751030</v>
          </cell>
          <cell r="B691" t="str">
            <v>ＫＹＯＣＥＲＡ　Ｄｉｓｐｌａｙ　Ａｍｅｒｉｃａ,　Ｉｎｃ．</v>
          </cell>
          <cell r="C691" t="str">
            <v>支払人</v>
          </cell>
          <cell r="D691" t="str">
            <v>AT01</v>
          </cell>
        </row>
        <row r="692">
          <cell r="A692">
            <v>751035</v>
          </cell>
          <cell r="B692" t="str">
            <v>京セラ株式会社　北海道北見工場</v>
          </cell>
          <cell r="C692" t="str">
            <v>支払人</v>
          </cell>
          <cell r="D692" t="str">
            <v>AT01</v>
          </cell>
        </row>
        <row r="693">
          <cell r="A693">
            <v>751040</v>
          </cell>
          <cell r="B693" t="str">
            <v>ＴＥＣＨ－ＦＵＬＬ　ＣＯＭＰＵＴＥＲ（ＣＨＡＮＧＳＨＵ）</v>
          </cell>
          <cell r="C693" t="str">
            <v>支払人</v>
          </cell>
          <cell r="D693" t="str">
            <v>AT01</v>
          </cell>
        </row>
        <row r="694">
          <cell r="A694">
            <v>751070</v>
          </cell>
          <cell r="B694" t="str">
            <v>ＡＰＰＬＥ　ＯＰＥＲＡＴＩＯＮＳ</v>
          </cell>
          <cell r="C694" t="str">
            <v>支払人</v>
          </cell>
          <cell r="D694" t="str">
            <v>AT01</v>
          </cell>
        </row>
        <row r="695">
          <cell r="A695">
            <v>751100</v>
          </cell>
          <cell r="B695" t="str">
            <v>タッチパネル事業本部</v>
          </cell>
          <cell r="C695" t="str">
            <v>支払人</v>
          </cell>
          <cell r="D695" t="str">
            <v>AT01</v>
          </cell>
        </row>
        <row r="696">
          <cell r="A696">
            <v>751120</v>
          </cell>
          <cell r="B696" t="str">
            <v>京セラ株式会社　横浜事業所</v>
          </cell>
          <cell r="C696" t="str">
            <v>支払人</v>
          </cell>
          <cell r="D696" t="str">
            <v>AT01</v>
          </cell>
        </row>
      </sheetData>
      <sheetData sheetId="3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本部別"/>
      <sheetName val="DATA"/>
      <sheetName val="労務費"/>
      <sheetName val="労務費DB"/>
    </sheetNames>
    <sheetDataSet>
      <sheetData sheetId="0" refreshError="1"/>
      <sheetData sheetId="1" refreshError="1">
        <row r="1">
          <cell r="A1" t="str">
            <v>集計ｺｰﾄﾞ</v>
          </cell>
          <cell r="D1" t="str">
            <v xml:space="preserve">  部      門</v>
          </cell>
          <cell r="F1" t="str">
            <v>受　注　実　績</v>
          </cell>
          <cell r="G1" t="str">
            <v>遂行率</v>
          </cell>
          <cell r="H1" t="str">
            <v>前月比</v>
          </cell>
          <cell r="I1" t="str">
            <v>ＭＰ比</v>
          </cell>
          <cell r="J1" t="str">
            <v>総　　生    産</v>
          </cell>
          <cell r="K1" t="str">
            <v>遂行率</v>
          </cell>
          <cell r="L1" t="str">
            <v>前月比</v>
          </cell>
          <cell r="M1" t="str">
            <v>ＭＰ比</v>
          </cell>
          <cell r="N1" t="str">
            <v>売　上　実　績</v>
          </cell>
          <cell r="O1" t="str">
            <v>遂行率</v>
          </cell>
          <cell r="P1" t="str">
            <v>前月比</v>
          </cell>
          <cell r="Q1" t="str">
            <v>ＭＰ比</v>
          </cell>
          <cell r="R1" t="str">
            <v>差　 　引</v>
          </cell>
          <cell r="S1" t="str">
            <v>生産比</v>
          </cell>
          <cell r="T1" t="str">
            <v>総  時  間</v>
          </cell>
          <cell r="U1" t="str">
            <v>時間当り</v>
          </cell>
          <cell r="V1" t="str">
            <v>人員</v>
          </cell>
          <cell r="W1" t="str">
            <v>税引前利益</v>
          </cell>
          <cell r="X1" t="str">
            <v>売生比</v>
          </cell>
          <cell r="Y1" t="str">
            <v>遂行率</v>
          </cell>
          <cell r="Z1" t="str">
            <v>前月比</v>
          </cell>
          <cell r="AA1" t="str">
            <v>ＭＰ比</v>
          </cell>
        </row>
        <row r="2">
          <cell r="A2" t="str">
            <v>AEAA0103</v>
          </cell>
          <cell r="D2" t="str">
            <v xml:space="preserve">  国内営業部</v>
          </cell>
          <cell r="F2">
            <v>2482900546</v>
          </cell>
          <cell r="G2">
            <v>101</v>
          </cell>
          <cell r="H2">
            <v>102.5</v>
          </cell>
          <cell r="I2">
            <v>103.8</v>
          </cell>
          <cell r="J2" t="str">
            <v xml:space="preserve">      ―</v>
          </cell>
          <cell r="K2" t="str">
            <v xml:space="preserve">  ―</v>
          </cell>
          <cell r="L2" t="str">
            <v xml:space="preserve">  ―</v>
          </cell>
          <cell r="M2" t="str">
            <v xml:space="preserve">  ―</v>
          </cell>
          <cell r="N2">
            <v>2552220047</v>
          </cell>
          <cell r="O2">
            <v>102.1</v>
          </cell>
          <cell r="P2">
            <v>101</v>
          </cell>
          <cell r="Q2">
            <v>104.7</v>
          </cell>
          <cell r="R2">
            <v>130077065</v>
          </cell>
          <cell r="S2" t="str">
            <v xml:space="preserve">  ―</v>
          </cell>
          <cell r="T2">
            <v>14881.25</v>
          </cell>
          <cell r="U2">
            <v>8741</v>
          </cell>
          <cell r="V2" t="str">
            <v xml:space="preserve">   ―</v>
          </cell>
          <cell r="W2">
            <v>72204697</v>
          </cell>
          <cell r="X2">
            <v>2.8</v>
          </cell>
          <cell r="Y2">
            <v>107.4</v>
          </cell>
          <cell r="Z2">
            <v>163.6</v>
          </cell>
          <cell r="AA2">
            <v>115.2</v>
          </cell>
        </row>
        <row r="4">
          <cell r="A4" t="str">
            <v>AEAA0102</v>
          </cell>
          <cell r="D4" t="str">
            <v>　海外営業部</v>
          </cell>
          <cell r="F4">
            <v>958735601</v>
          </cell>
          <cell r="G4">
            <v>101.2</v>
          </cell>
          <cell r="H4">
            <v>106.7</v>
          </cell>
          <cell r="I4">
            <v>101.2</v>
          </cell>
          <cell r="J4" t="str">
            <v xml:space="preserve">      ―</v>
          </cell>
          <cell r="K4" t="str">
            <v xml:space="preserve">  ―</v>
          </cell>
          <cell r="L4" t="str">
            <v xml:space="preserve">  ―</v>
          </cell>
          <cell r="M4" t="str">
            <v xml:space="preserve">  ―</v>
          </cell>
          <cell r="N4">
            <v>1084004460</v>
          </cell>
          <cell r="O4">
            <v>103.1</v>
          </cell>
          <cell r="P4">
            <v>101</v>
          </cell>
          <cell r="Q4">
            <v>103.2</v>
          </cell>
          <cell r="R4">
            <v>64237689</v>
          </cell>
          <cell r="S4" t="str">
            <v xml:space="preserve">  ―</v>
          </cell>
          <cell r="T4">
            <v>7453</v>
          </cell>
          <cell r="U4">
            <v>8619</v>
          </cell>
          <cell r="V4" t="str">
            <v xml:space="preserve">   ―</v>
          </cell>
          <cell r="W4">
            <v>38421653</v>
          </cell>
          <cell r="X4">
            <v>3.5</v>
          </cell>
          <cell r="Y4">
            <v>155.4</v>
          </cell>
          <cell r="Z4">
            <v>122.1</v>
          </cell>
          <cell r="AA4">
            <v>165.9</v>
          </cell>
        </row>
        <row r="6">
          <cell r="A6" t="str">
            <v>AEAA0201</v>
          </cell>
          <cell r="C6" t="str">
            <v>フ</v>
          </cell>
          <cell r="D6" t="str">
            <v>原</v>
          </cell>
          <cell r="E6" t="str">
            <v xml:space="preserve">  製　　造</v>
          </cell>
          <cell r="F6">
            <v>9509375</v>
          </cell>
          <cell r="G6">
            <v>181.6</v>
          </cell>
          <cell r="H6">
            <v>218</v>
          </cell>
          <cell r="I6">
            <v>316.89999999999998</v>
          </cell>
          <cell r="J6">
            <v>285714970</v>
          </cell>
          <cell r="K6">
            <v>103.1</v>
          </cell>
          <cell r="L6">
            <v>94.1</v>
          </cell>
          <cell r="M6">
            <v>101.8</v>
          </cell>
          <cell r="N6">
            <v>4892100</v>
          </cell>
          <cell r="O6">
            <v>93.4</v>
          </cell>
          <cell r="P6">
            <v>57.6</v>
          </cell>
          <cell r="Q6">
            <v>163</v>
          </cell>
          <cell r="R6">
            <v>93912471</v>
          </cell>
          <cell r="S6">
            <v>32.799999999999997</v>
          </cell>
          <cell r="T6">
            <v>12469.75</v>
          </cell>
          <cell r="U6">
            <v>7531.2</v>
          </cell>
          <cell r="V6" t="str">
            <v xml:space="preserve">   ―</v>
          </cell>
          <cell r="W6">
            <v>47601762</v>
          </cell>
          <cell r="X6">
            <v>16.7</v>
          </cell>
          <cell r="Y6">
            <v>105.7</v>
          </cell>
          <cell r="Z6">
            <v>86.8</v>
          </cell>
          <cell r="AA6">
            <v>116.7</v>
          </cell>
        </row>
        <row r="7">
          <cell r="A7" t="str">
            <v>AEAA0201X</v>
          </cell>
          <cell r="E7" t="str">
            <v>（研　　究）</v>
          </cell>
          <cell r="F7" t="str">
            <v xml:space="preserve">      ―</v>
          </cell>
          <cell r="G7" t="str">
            <v xml:space="preserve">  ―</v>
          </cell>
          <cell r="H7" t="str">
            <v xml:space="preserve">  ―</v>
          </cell>
          <cell r="I7" t="str">
            <v xml:space="preserve">  ―</v>
          </cell>
          <cell r="J7">
            <v>0</v>
          </cell>
          <cell r="K7" t="str">
            <v xml:space="preserve">  ―</v>
          </cell>
          <cell r="L7" t="str">
            <v xml:space="preserve">  ―</v>
          </cell>
          <cell r="M7" t="str">
            <v xml:space="preserve">  ―</v>
          </cell>
          <cell r="N7" t="str">
            <v xml:space="preserve">      ―</v>
          </cell>
          <cell r="O7" t="str">
            <v xml:space="preserve">  ―</v>
          </cell>
          <cell r="P7" t="str">
            <v xml:space="preserve">  ―</v>
          </cell>
          <cell r="Q7" t="str">
            <v xml:space="preserve">  ―</v>
          </cell>
          <cell r="R7">
            <v>0</v>
          </cell>
          <cell r="S7" t="str">
            <v xml:space="preserve">  ―</v>
          </cell>
          <cell r="T7">
            <v>0</v>
          </cell>
          <cell r="U7" t="str">
            <v xml:space="preserve">    ―</v>
          </cell>
          <cell r="V7" t="str">
            <v xml:space="preserve">   ―</v>
          </cell>
          <cell r="W7" t="str">
            <v xml:space="preserve">      ―</v>
          </cell>
          <cell r="X7" t="str">
            <v xml:space="preserve">  ―</v>
          </cell>
          <cell r="Y7" t="str">
            <v xml:space="preserve">  ―</v>
          </cell>
          <cell r="Z7" t="str">
            <v xml:space="preserve">  ―</v>
          </cell>
          <cell r="AA7" t="str">
            <v xml:space="preserve">  ―</v>
          </cell>
        </row>
        <row r="8">
          <cell r="C8" t="str">
            <v>ァ</v>
          </cell>
          <cell r="D8" t="str">
            <v>料</v>
          </cell>
          <cell r="E8" t="str">
            <v>（合    計）</v>
          </cell>
          <cell r="F8">
            <v>9509375</v>
          </cell>
          <cell r="G8">
            <v>181.6</v>
          </cell>
          <cell r="H8">
            <v>218</v>
          </cell>
          <cell r="I8">
            <v>316.89999999999998</v>
          </cell>
          <cell r="J8">
            <v>285714970</v>
          </cell>
          <cell r="K8">
            <v>103.1</v>
          </cell>
          <cell r="L8">
            <v>94.1</v>
          </cell>
          <cell r="M8">
            <v>101.8</v>
          </cell>
          <cell r="N8">
            <v>4892100</v>
          </cell>
          <cell r="O8">
            <v>93.4</v>
          </cell>
          <cell r="P8">
            <v>57.6</v>
          </cell>
          <cell r="Q8">
            <v>163</v>
          </cell>
          <cell r="R8">
            <v>93912471</v>
          </cell>
          <cell r="S8">
            <v>32.799999999999997</v>
          </cell>
          <cell r="T8">
            <v>12469.75</v>
          </cell>
          <cell r="U8">
            <v>7531.2</v>
          </cell>
          <cell r="V8" t="str">
            <v xml:space="preserve">   ―</v>
          </cell>
          <cell r="W8">
            <v>47601762</v>
          </cell>
          <cell r="X8">
            <v>16.7</v>
          </cell>
          <cell r="Y8">
            <v>105.7</v>
          </cell>
          <cell r="Z8">
            <v>86.8</v>
          </cell>
          <cell r="AA8">
            <v>116.7</v>
          </cell>
        </row>
        <row r="10">
          <cell r="A10" t="str">
            <v>AEAA0202</v>
          </cell>
          <cell r="C10" t="str">
            <v>イ</v>
          </cell>
          <cell r="D10" t="str">
            <v>セ</v>
          </cell>
          <cell r="E10" t="str">
            <v xml:space="preserve">  製　　造</v>
          </cell>
          <cell r="F10">
            <v>763324646</v>
          </cell>
          <cell r="G10">
            <v>96.1</v>
          </cell>
          <cell r="H10">
            <v>101.8</v>
          </cell>
          <cell r="I10">
            <v>96.1</v>
          </cell>
          <cell r="J10">
            <v>969021708</v>
          </cell>
          <cell r="K10">
            <v>101.7</v>
          </cell>
          <cell r="L10">
            <v>95.8</v>
          </cell>
          <cell r="M10">
            <v>98</v>
          </cell>
          <cell r="N10">
            <v>832032073</v>
          </cell>
          <cell r="O10">
            <v>108.1</v>
          </cell>
          <cell r="P10">
            <v>98.6</v>
          </cell>
          <cell r="Q10">
            <v>108.1</v>
          </cell>
          <cell r="R10">
            <v>272479167</v>
          </cell>
          <cell r="S10">
            <v>28.1</v>
          </cell>
          <cell r="T10">
            <v>77442.5</v>
          </cell>
          <cell r="U10">
            <v>3518.4</v>
          </cell>
          <cell r="V10" t="str">
            <v xml:space="preserve">   ―</v>
          </cell>
          <cell r="W10">
            <v>-16707110</v>
          </cell>
          <cell r="X10" t="str">
            <v xml:space="preserve">  ―</v>
          </cell>
          <cell r="Y10" t="str">
            <v xml:space="preserve">  ―</v>
          </cell>
          <cell r="Z10" t="str">
            <v xml:space="preserve">  ―</v>
          </cell>
          <cell r="AA10" t="str">
            <v xml:space="preserve">  ―</v>
          </cell>
        </row>
        <row r="11">
          <cell r="A11" t="str">
            <v>AEAA03010201</v>
          </cell>
          <cell r="D11" t="str">
            <v>ラ</v>
          </cell>
          <cell r="E11" t="str">
            <v>（研　　究）</v>
          </cell>
          <cell r="F11" t="str">
            <v xml:space="preserve">      ―</v>
          </cell>
          <cell r="G11" t="str">
            <v xml:space="preserve">  ―</v>
          </cell>
          <cell r="H11" t="str">
            <v xml:space="preserve">  ―</v>
          </cell>
          <cell r="I11" t="str">
            <v xml:space="preserve">  ―</v>
          </cell>
          <cell r="J11">
            <v>-5010200</v>
          </cell>
          <cell r="K11" t="str">
            <v xml:space="preserve">  ―</v>
          </cell>
          <cell r="L11" t="str">
            <v xml:space="preserve">  ―</v>
          </cell>
          <cell r="M11" t="str">
            <v xml:space="preserve">  ―</v>
          </cell>
          <cell r="N11" t="str">
            <v xml:space="preserve">      ―</v>
          </cell>
          <cell r="O11" t="str">
            <v xml:space="preserve">  ―</v>
          </cell>
          <cell r="P11" t="str">
            <v xml:space="preserve">  ―</v>
          </cell>
          <cell r="Q11" t="str">
            <v xml:space="preserve">  ―</v>
          </cell>
          <cell r="R11">
            <v>-8832233</v>
          </cell>
          <cell r="S11" t="str">
            <v xml:space="preserve">  ―</v>
          </cell>
          <cell r="T11">
            <v>1815.75</v>
          </cell>
          <cell r="U11">
            <v>-4864.2</v>
          </cell>
          <cell r="V11" t="str">
            <v xml:space="preserve">   ―</v>
          </cell>
          <cell r="W11">
            <v>-14812944</v>
          </cell>
          <cell r="X11" t="str">
            <v xml:space="preserve">  ―</v>
          </cell>
          <cell r="Y11" t="str">
            <v xml:space="preserve">  ―</v>
          </cell>
          <cell r="Z11" t="str">
            <v xml:space="preserve">  ―</v>
          </cell>
          <cell r="AA11" t="str">
            <v xml:space="preserve">  ―</v>
          </cell>
        </row>
        <row r="12">
          <cell r="C12" t="str">
            <v>ン</v>
          </cell>
          <cell r="D12" t="str">
            <v>ミ</v>
          </cell>
          <cell r="E12" t="str">
            <v>（合    計）</v>
          </cell>
          <cell r="F12">
            <v>763324646</v>
          </cell>
          <cell r="G12">
            <v>96.1</v>
          </cell>
          <cell r="H12">
            <v>101.8</v>
          </cell>
          <cell r="I12">
            <v>96.1</v>
          </cell>
          <cell r="J12">
            <v>964011508</v>
          </cell>
          <cell r="K12">
            <v>101.8</v>
          </cell>
          <cell r="L12">
            <v>95.6</v>
          </cell>
          <cell r="M12">
            <v>98</v>
          </cell>
          <cell r="N12">
            <v>832032073</v>
          </cell>
          <cell r="O12">
            <v>108.1</v>
          </cell>
          <cell r="P12">
            <v>98.6</v>
          </cell>
          <cell r="Q12">
            <v>108.1</v>
          </cell>
          <cell r="R12">
            <v>263646934</v>
          </cell>
          <cell r="S12">
            <v>27.3</v>
          </cell>
          <cell r="T12">
            <v>79258.25</v>
          </cell>
          <cell r="U12">
            <v>3326.4</v>
          </cell>
          <cell r="V12" t="str">
            <v xml:space="preserve">   ―</v>
          </cell>
          <cell r="W12">
            <v>-31520054</v>
          </cell>
          <cell r="X12" t="str">
            <v xml:space="preserve">  ―</v>
          </cell>
          <cell r="Y12" t="str">
            <v xml:space="preserve">  ―</v>
          </cell>
          <cell r="Z12" t="str">
            <v xml:space="preserve">  ―</v>
          </cell>
          <cell r="AA12" t="str">
            <v xml:space="preserve">  ―</v>
          </cell>
        </row>
        <row r="14">
          <cell r="A14" t="str">
            <v>AEAA0203</v>
          </cell>
          <cell r="C14" t="str">
            <v>セ</v>
          </cell>
          <cell r="D14" t="str">
            <v>機</v>
          </cell>
          <cell r="E14" t="str">
            <v xml:space="preserve">  製　　造</v>
          </cell>
          <cell r="F14">
            <v>1199713783</v>
          </cell>
          <cell r="G14">
            <v>104.2</v>
          </cell>
          <cell r="H14">
            <v>103</v>
          </cell>
          <cell r="I14">
            <v>109.2</v>
          </cell>
          <cell r="J14">
            <v>1114631687</v>
          </cell>
          <cell r="K14">
            <v>101.5</v>
          </cell>
          <cell r="L14">
            <v>99.6</v>
          </cell>
          <cell r="M14">
            <v>110.3</v>
          </cell>
          <cell r="N14">
            <v>1230516378</v>
          </cell>
          <cell r="O14">
            <v>105.6</v>
          </cell>
          <cell r="P14">
            <v>99.3</v>
          </cell>
          <cell r="Q14">
            <v>107.2</v>
          </cell>
          <cell r="R14">
            <v>458667837</v>
          </cell>
          <cell r="S14">
            <v>41.1</v>
          </cell>
          <cell r="T14">
            <v>86772.5</v>
          </cell>
          <cell r="U14">
            <v>5285.8</v>
          </cell>
          <cell r="V14" t="str">
            <v xml:space="preserve">   ―</v>
          </cell>
          <cell r="W14">
            <v>164730296</v>
          </cell>
          <cell r="X14">
            <v>14.8</v>
          </cell>
          <cell r="Y14">
            <v>102.9</v>
          </cell>
          <cell r="Z14">
            <v>89.5</v>
          </cell>
          <cell r="AA14">
            <v>131.69999999999999</v>
          </cell>
        </row>
        <row r="15">
          <cell r="A15" t="str">
            <v>AEAA03010401</v>
          </cell>
          <cell r="E15" t="str">
            <v>（研　　究）</v>
          </cell>
          <cell r="F15" t="str">
            <v xml:space="preserve">      ―</v>
          </cell>
          <cell r="G15" t="str">
            <v xml:space="preserve">  ―</v>
          </cell>
          <cell r="H15" t="str">
            <v xml:space="preserve">  ―</v>
          </cell>
          <cell r="I15" t="str">
            <v xml:space="preserve">  ―</v>
          </cell>
          <cell r="J15">
            <v>4672000</v>
          </cell>
          <cell r="K15">
            <v>101.7</v>
          </cell>
          <cell r="L15">
            <v>53.6</v>
          </cell>
          <cell r="M15">
            <v>49.1</v>
          </cell>
          <cell r="N15" t="str">
            <v xml:space="preserve">      ―</v>
          </cell>
          <cell r="O15" t="str">
            <v xml:space="preserve">  ―</v>
          </cell>
          <cell r="P15" t="str">
            <v xml:space="preserve">  ―</v>
          </cell>
          <cell r="Q15" t="str">
            <v xml:space="preserve">  ―</v>
          </cell>
          <cell r="R15">
            <v>-19647136</v>
          </cell>
          <cell r="S15" t="str">
            <v xml:space="preserve">  ―</v>
          </cell>
          <cell r="T15">
            <v>2111.75</v>
          </cell>
          <cell r="U15">
            <v>-9303.7000000000007</v>
          </cell>
          <cell r="V15" t="str">
            <v xml:space="preserve">   ―</v>
          </cell>
          <cell r="W15">
            <v>-27986323</v>
          </cell>
          <cell r="X15" t="str">
            <v xml:space="preserve">  ―</v>
          </cell>
          <cell r="Y15" t="str">
            <v xml:space="preserve">  ―</v>
          </cell>
          <cell r="Z15" t="str">
            <v xml:space="preserve">  ―</v>
          </cell>
          <cell r="AA15" t="str">
            <v xml:space="preserve">  ―</v>
          </cell>
        </row>
        <row r="16">
          <cell r="C16" t="str">
            <v>ラ</v>
          </cell>
          <cell r="D16" t="str">
            <v>構</v>
          </cell>
          <cell r="E16" t="str">
            <v>（合    計）</v>
          </cell>
          <cell r="F16">
            <v>1199713783</v>
          </cell>
          <cell r="G16">
            <v>104.2</v>
          </cell>
          <cell r="H16">
            <v>103</v>
          </cell>
          <cell r="I16">
            <v>109.2</v>
          </cell>
          <cell r="J16">
            <v>1119303687</v>
          </cell>
          <cell r="K16">
            <v>101.5</v>
          </cell>
          <cell r="L16">
            <v>99.2</v>
          </cell>
          <cell r="M16">
            <v>109.7</v>
          </cell>
          <cell r="N16">
            <v>1230516378</v>
          </cell>
          <cell r="O16">
            <v>105.6</v>
          </cell>
          <cell r="P16">
            <v>99.3</v>
          </cell>
          <cell r="Q16">
            <v>107.2</v>
          </cell>
          <cell r="R16">
            <v>439020701</v>
          </cell>
          <cell r="S16">
            <v>39.200000000000003</v>
          </cell>
          <cell r="T16">
            <v>88884.25</v>
          </cell>
          <cell r="U16">
            <v>4939.2</v>
          </cell>
          <cell r="V16" t="str">
            <v xml:space="preserve">   ―</v>
          </cell>
          <cell r="W16">
            <v>136743973</v>
          </cell>
          <cell r="X16">
            <v>12.2</v>
          </cell>
          <cell r="Y16">
            <v>104.1</v>
          </cell>
          <cell r="Z16">
            <v>76.599999999999994</v>
          </cell>
          <cell r="AA16">
            <v>109.3</v>
          </cell>
        </row>
        <row r="18">
          <cell r="A18" t="str">
            <v>AEAA0204</v>
          </cell>
          <cell r="C18" t="str">
            <v>ミ</v>
          </cell>
          <cell r="D18" t="str">
            <v>精</v>
          </cell>
          <cell r="E18" t="str">
            <v xml:space="preserve">  製　　造</v>
          </cell>
          <cell r="F18">
            <v>636531857</v>
          </cell>
          <cell r="G18">
            <v>98.9</v>
          </cell>
          <cell r="H18">
            <v>101.5</v>
          </cell>
          <cell r="I18">
            <v>98.9</v>
          </cell>
          <cell r="J18">
            <v>573406504</v>
          </cell>
          <cell r="K18">
            <v>101</v>
          </cell>
          <cell r="L18">
            <v>101.2</v>
          </cell>
          <cell r="M18">
            <v>103.5</v>
          </cell>
          <cell r="N18">
            <v>632353655</v>
          </cell>
          <cell r="O18">
            <v>99.5</v>
          </cell>
          <cell r="P18">
            <v>98.2</v>
          </cell>
          <cell r="Q18">
            <v>99.5</v>
          </cell>
          <cell r="R18">
            <v>231764689</v>
          </cell>
          <cell r="S18">
            <v>40.4</v>
          </cell>
          <cell r="T18">
            <v>45247</v>
          </cell>
          <cell r="U18">
            <v>5122.2</v>
          </cell>
          <cell r="V18" t="str">
            <v xml:space="preserve">   ―</v>
          </cell>
          <cell r="W18">
            <v>70248226</v>
          </cell>
          <cell r="X18">
            <v>12.3</v>
          </cell>
          <cell r="Y18">
            <v>104.2</v>
          </cell>
          <cell r="Z18">
            <v>99.2</v>
          </cell>
          <cell r="AA18">
            <v>111.1</v>
          </cell>
        </row>
        <row r="19">
          <cell r="A19" t="str">
            <v>AEAA03010101</v>
          </cell>
          <cell r="E19" t="str">
            <v>（研　　究）</v>
          </cell>
          <cell r="F19" t="str">
            <v xml:space="preserve">      ―</v>
          </cell>
          <cell r="G19" t="str">
            <v xml:space="preserve">  ―</v>
          </cell>
          <cell r="H19" t="str">
            <v xml:space="preserve">  ―</v>
          </cell>
          <cell r="I19" t="str">
            <v xml:space="preserve">  ―</v>
          </cell>
          <cell r="J19">
            <v>1386500</v>
          </cell>
          <cell r="K19">
            <v>116.2</v>
          </cell>
          <cell r="L19">
            <v>163.6</v>
          </cell>
          <cell r="M19">
            <v>99</v>
          </cell>
          <cell r="N19" t="str">
            <v xml:space="preserve">      ―</v>
          </cell>
          <cell r="O19" t="str">
            <v xml:space="preserve">  ―</v>
          </cell>
          <cell r="P19" t="str">
            <v xml:space="preserve">  ―</v>
          </cell>
          <cell r="Q19" t="str">
            <v xml:space="preserve">  ―</v>
          </cell>
          <cell r="R19">
            <v>-3311595</v>
          </cell>
          <cell r="S19" t="str">
            <v xml:space="preserve">  ―</v>
          </cell>
          <cell r="T19">
            <v>1365.75</v>
          </cell>
          <cell r="U19">
            <v>-2424.6999999999998</v>
          </cell>
          <cell r="V19" t="str">
            <v xml:space="preserve">   ―</v>
          </cell>
          <cell r="W19">
            <v>-8477230</v>
          </cell>
          <cell r="X19" t="str">
            <v xml:space="preserve">  ―</v>
          </cell>
          <cell r="Y19" t="str">
            <v xml:space="preserve">  ―</v>
          </cell>
          <cell r="Z19" t="str">
            <v xml:space="preserve">  ―</v>
          </cell>
          <cell r="AA19" t="str">
            <v xml:space="preserve">  ―</v>
          </cell>
        </row>
        <row r="20">
          <cell r="C20" t="str">
            <v>ツ</v>
          </cell>
          <cell r="D20" t="str">
            <v>密</v>
          </cell>
          <cell r="E20" t="str">
            <v>（合    計）</v>
          </cell>
          <cell r="F20">
            <v>636531857</v>
          </cell>
          <cell r="G20">
            <v>98.9</v>
          </cell>
          <cell r="H20">
            <v>101.5</v>
          </cell>
          <cell r="I20">
            <v>98.9</v>
          </cell>
          <cell r="J20">
            <v>574793004</v>
          </cell>
          <cell r="K20">
            <v>101</v>
          </cell>
          <cell r="L20">
            <v>101.3</v>
          </cell>
          <cell r="M20">
            <v>103.5</v>
          </cell>
          <cell r="N20">
            <v>632353655</v>
          </cell>
          <cell r="O20">
            <v>99.5</v>
          </cell>
          <cell r="P20">
            <v>98.2</v>
          </cell>
          <cell r="Q20">
            <v>99.5</v>
          </cell>
          <cell r="R20">
            <v>228453094</v>
          </cell>
          <cell r="S20">
            <v>39.700000000000003</v>
          </cell>
          <cell r="T20">
            <v>46612.75</v>
          </cell>
          <cell r="U20">
            <v>4901</v>
          </cell>
          <cell r="V20" t="str">
            <v xml:space="preserve">   ―</v>
          </cell>
          <cell r="W20">
            <v>61770996</v>
          </cell>
          <cell r="X20">
            <v>10.7</v>
          </cell>
          <cell r="Y20">
            <v>105.7</v>
          </cell>
          <cell r="Z20">
            <v>98.1</v>
          </cell>
          <cell r="AA20">
            <v>97.7</v>
          </cell>
        </row>
        <row r="22">
          <cell r="A22" t="str">
            <v>AEAA0205</v>
          </cell>
          <cell r="C22" t="str">
            <v>ク</v>
          </cell>
          <cell r="D22" t="str">
            <v>単</v>
          </cell>
          <cell r="E22" t="str">
            <v xml:space="preserve">  製　　造</v>
          </cell>
          <cell r="F22">
            <v>743928330</v>
          </cell>
          <cell r="G22">
            <v>110.9</v>
          </cell>
          <cell r="H22">
            <v>109.2</v>
          </cell>
          <cell r="I22">
            <v>110.9</v>
          </cell>
          <cell r="J22">
            <v>723500715</v>
          </cell>
          <cell r="K22">
            <v>103.6</v>
          </cell>
          <cell r="L22">
            <v>105.1</v>
          </cell>
          <cell r="M22">
            <v>106.8</v>
          </cell>
          <cell r="N22">
            <v>763846193</v>
          </cell>
          <cell r="O22">
            <v>109</v>
          </cell>
          <cell r="P22">
            <v>106.1</v>
          </cell>
          <cell r="Q22">
            <v>109</v>
          </cell>
          <cell r="R22">
            <v>232688384</v>
          </cell>
          <cell r="S22">
            <v>32.1</v>
          </cell>
          <cell r="T22">
            <v>37347.5</v>
          </cell>
          <cell r="U22">
            <v>6230.3</v>
          </cell>
          <cell r="V22" t="str">
            <v xml:space="preserve">   ―</v>
          </cell>
          <cell r="W22">
            <v>114828806</v>
          </cell>
          <cell r="X22">
            <v>15.9</v>
          </cell>
          <cell r="Y22">
            <v>101.8</v>
          </cell>
          <cell r="Z22">
            <v>100.9</v>
          </cell>
          <cell r="AA22">
            <v>102</v>
          </cell>
        </row>
        <row r="23">
          <cell r="A23" t="str">
            <v>AEAA0205X</v>
          </cell>
          <cell r="D23" t="str">
            <v>結</v>
          </cell>
          <cell r="E23" t="str">
            <v>（研　　究）</v>
          </cell>
          <cell r="F23" t="str">
            <v xml:space="preserve">      ―</v>
          </cell>
          <cell r="G23" t="str">
            <v xml:space="preserve">  ―</v>
          </cell>
          <cell r="H23" t="str">
            <v xml:space="preserve">  ―</v>
          </cell>
          <cell r="I23" t="str">
            <v xml:space="preserve">  ―</v>
          </cell>
          <cell r="J23">
            <v>0</v>
          </cell>
          <cell r="K23" t="str">
            <v xml:space="preserve">  ―</v>
          </cell>
          <cell r="L23" t="str">
            <v xml:space="preserve">  ―</v>
          </cell>
          <cell r="M23" t="str">
            <v xml:space="preserve">  ―</v>
          </cell>
          <cell r="N23" t="str">
            <v xml:space="preserve">      ―</v>
          </cell>
          <cell r="O23" t="str">
            <v xml:space="preserve">  ―</v>
          </cell>
          <cell r="P23" t="str">
            <v xml:space="preserve">  ―</v>
          </cell>
          <cell r="Q23" t="str">
            <v xml:space="preserve">  ―</v>
          </cell>
          <cell r="R23">
            <v>0</v>
          </cell>
          <cell r="S23" t="str">
            <v xml:space="preserve">  ―</v>
          </cell>
          <cell r="T23">
            <v>0</v>
          </cell>
          <cell r="U23" t="str">
            <v xml:space="preserve">    ―</v>
          </cell>
          <cell r="V23" t="str">
            <v xml:space="preserve">   ―</v>
          </cell>
          <cell r="W23" t="str">
            <v xml:space="preserve">      ―</v>
          </cell>
          <cell r="X23" t="str">
            <v xml:space="preserve">  ―</v>
          </cell>
          <cell r="Y23" t="str">
            <v xml:space="preserve">  ―</v>
          </cell>
          <cell r="Z23" t="str">
            <v xml:space="preserve">  ―</v>
          </cell>
          <cell r="AA23" t="str">
            <v xml:space="preserve">  ―</v>
          </cell>
        </row>
        <row r="24">
          <cell r="C24" t="str">
            <v>統</v>
          </cell>
          <cell r="D24" t="str">
            <v>晶</v>
          </cell>
          <cell r="E24" t="str">
            <v>（合    計）</v>
          </cell>
          <cell r="F24">
            <v>743928330</v>
          </cell>
          <cell r="G24">
            <v>110.9</v>
          </cell>
          <cell r="H24">
            <v>109.2</v>
          </cell>
          <cell r="I24">
            <v>110.9</v>
          </cell>
          <cell r="J24">
            <v>723500715</v>
          </cell>
          <cell r="K24">
            <v>103.6</v>
          </cell>
          <cell r="L24">
            <v>105.1</v>
          </cell>
          <cell r="M24">
            <v>106.8</v>
          </cell>
          <cell r="N24">
            <v>763846193</v>
          </cell>
          <cell r="O24">
            <v>109</v>
          </cell>
          <cell r="P24">
            <v>106.1</v>
          </cell>
          <cell r="Q24">
            <v>109</v>
          </cell>
          <cell r="R24">
            <v>232688384</v>
          </cell>
          <cell r="S24">
            <v>32.1</v>
          </cell>
          <cell r="T24">
            <v>37347.5</v>
          </cell>
          <cell r="U24">
            <v>6230.3</v>
          </cell>
          <cell r="V24" t="str">
            <v xml:space="preserve">   ―</v>
          </cell>
          <cell r="W24">
            <v>114828806</v>
          </cell>
          <cell r="X24">
            <v>15.9</v>
          </cell>
          <cell r="Y24">
            <v>101.8</v>
          </cell>
          <cell r="Z24">
            <v>100.9</v>
          </cell>
          <cell r="AA24">
            <v>102</v>
          </cell>
        </row>
        <row r="26">
          <cell r="A26" t="str">
            <v>AEAA0301</v>
          </cell>
          <cell r="C26" t="str">
            <v>括</v>
          </cell>
          <cell r="D26" t="str">
            <v>　ＦＣ開発部</v>
          </cell>
          <cell r="F26" t="str">
            <v xml:space="preserve">      ―</v>
          </cell>
          <cell r="G26" t="str">
            <v xml:space="preserve">  ―</v>
          </cell>
          <cell r="H26" t="str">
            <v xml:space="preserve">  ―</v>
          </cell>
          <cell r="I26" t="str">
            <v xml:space="preserve">  ―</v>
          </cell>
          <cell r="J26">
            <v>-6980300</v>
          </cell>
          <cell r="K26" t="str">
            <v xml:space="preserve">  ―</v>
          </cell>
          <cell r="L26" t="str">
            <v xml:space="preserve">  ―</v>
          </cell>
          <cell r="M26" t="str">
            <v xml:space="preserve">  ―</v>
          </cell>
          <cell r="N26" t="str">
            <v xml:space="preserve">      ―</v>
          </cell>
          <cell r="O26" t="str">
            <v xml:space="preserve">  ―</v>
          </cell>
          <cell r="P26" t="str">
            <v xml:space="preserve">  ―</v>
          </cell>
          <cell r="Q26" t="str">
            <v xml:space="preserve">  ―</v>
          </cell>
          <cell r="R26">
            <v>-50265048</v>
          </cell>
          <cell r="S26" t="str">
            <v xml:space="preserve">  ―</v>
          </cell>
          <cell r="T26">
            <v>10114.5</v>
          </cell>
          <cell r="U26">
            <v>-4969.6000000000004</v>
          </cell>
          <cell r="V26" t="str">
            <v xml:space="preserve">   ―</v>
          </cell>
          <cell r="W26">
            <v>-88445174</v>
          </cell>
          <cell r="X26" t="str">
            <v xml:space="preserve">  ―</v>
          </cell>
          <cell r="Y26" t="str">
            <v xml:space="preserve">  ―</v>
          </cell>
          <cell r="Z26" t="str">
            <v xml:space="preserve">  ―</v>
          </cell>
          <cell r="AA26" t="str">
            <v xml:space="preserve">  ―</v>
          </cell>
        </row>
        <row r="27">
          <cell r="M27" t="str">
            <v>研究開発費</v>
          </cell>
          <cell r="N27">
            <v>78854758</v>
          </cell>
          <cell r="O27" t="str">
            <v>売上比</v>
          </cell>
          <cell r="P27">
            <v>2.1</v>
          </cell>
        </row>
        <row r="28">
          <cell r="C28" t="str">
            <v>事</v>
          </cell>
        </row>
        <row r="29">
          <cell r="A29" t="str">
            <v>AEAA01</v>
          </cell>
          <cell r="D29" t="str">
            <v>　営　　業　  計</v>
          </cell>
          <cell r="F29">
            <v>3441636147</v>
          </cell>
          <cell r="G29">
            <v>101</v>
          </cell>
          <cell r="H29">
            <v>103.6</v>
          </cell>
          <cell r="I29">
            <v>103.1</v>
          </cell>
          <cell r="J29" t="str">
            <v xml:space="preserve">      ―</v>
          </cell>
          <cell r="K29" t="str">
            <v xml:space="preserve">  ―</v>
          </cell>
          <cell r="L29" t="str">
            <v xml:space="preserve">  ―</v>
          </cell>
          <cell r="M29" t="str">
            <v xml:space="preserve">  ―</v>
          </cell>
          <cell r="N29">
            <v>3636224507</v>
          </cell>
          <cell r="O29">
            <v>102.4</v>
          </cell>
          <cell r="P29">
            <v>101</v>
          </cell>
          <cell r="Q29">
            <v>104.2</v>
          </cell>
          <cell r="R29">
            <v>194314754</v>
          </cell>
          <cell r="S29" t="str">
            <v xml:space="preserve">  ―</v>
          </cell>
          <cell r="T29">
            <v>22334.25</v>
          </cell>
          <cell r="U29">
            <v>8700.2999999999993</v>
          </cell>
          <cell r="V29" t="str">
            <v xml:space="preserve">   ―</v>
          </cell>
          <cell r="W29">
            <v>110626350</v>
          </cell>
          <cell r="X29">
            <v>3</v>
          </cell>
          <cell r="Y29">
            <v>120.3</v>
          </cell>
          <cell r="Z29">
            <v>146.30000000000001</v>
          </cell>
          <cell r="AA29">
            <v>128.9</v>
          </cell>
        </row>
        <row r="30">
          <cell r="A30" t="str">
            <v>AEAA02</v>
          </cell>
          <cell r="C30" t="str">
            <v>業</v>
          </cell>
          <cell r="D30" t="str">
            <v>　製　　造  　計</v>
          </cell>
          <cell r="F30">
            <v>3353007991</v>
          </cell>
          <cell r="G30">
            <v>102.7</v>
          </cell>
          <cell r="H30">
            <v>103.9</v>
          </cell>
          <cell r="I30">
            <v>104.5</v>
          </cell>
          <cell r="J30">
            <v>3666275584</v>
          </cell>
          <cell r="K30">
            <v>102</v>
          </cell>
          <cell r="L30">
            <v>99.4</v>
          </cell>
          <cell r="M30">
            <v>104.4</v>
          </cell>
          <cell r="N30">
            <v>3463640399</v>
          </cell>
          <cell r="O30">
            <v>105.7</v>
          </cell>
          <cell r="P30">
            <v>100.2</v>
          </cell>
          <cell r="Q30">
            <v>106.4</v>
          </cell>
          <cell r="R30">
            <v>1289512548</v>
          </cell>
          <cell r="S30">
            <v>35.1</v>
          </cell>
          <cell r="T30">
            <v>259279.25</v>
          </cell>
          <cell r="U30">
            <v>4973.3999999999996</v>
          </cell>
          <cell r="V30" t="str">
            <v xml:space="preserve">   ―</v>
          </cell>
          <cell r="W30">
            <v>380701980</v>
          </cell>
          <cell r="X30">
            <v>10.4</v>
          </cell>
          <cell r="Y30">
            <v>104</v>
          </cell>
          <cell r="Z30">
            <v>106.4</v>
          </cell>
          <cell r="AA30">
            <v>118.4</v>
          </cell>
        </row>
        <row r="31">
          <cell r="A31" t="str">
            <v>AEAA03</v>
          </cell>
          <cell r="D31" t="str">
            <v>　研　　究  　計</v>
          </cell>
          <cell r="F31" t="str">
            <v xml:space="preserve">      ―</v>
          </cell>
          <cell r="G31" t="str">
            <v xml:space="preserve">  ―</v>
          </cell>
          <cell r="H31" t="str">
            <v xml:space="preserve">  ―</v>
          </cell>
          <cell r="I31" t="str">
            <v xml:space="preserve">  ―</v>
          </cell>
          <cell r="J31">
            <v>-6980300</v>
          </cell>
          <cell r="K31" t="str">
            <v xml:space="preserve">  ―</v>
          </cell>
          <cell r="L31" t="str">
            <v xml:space="preserve">  ―</v>
          </cell>
          <cell r="M31" t="str">
            <v xml:space="preserve">  ―</v>
          </cell>
          <cell r="N31" t="str">
            <v xml:space="preserve">      ―</v>
          </cell>
          <cell r="O31" t="str">
            <v xml:space="preserve">  ―</v>
          </cell>
          <cell r="P31" t="str">
            <v xml:space="preserve">  ―</v>
          </cell>
          <cell r="Q31" t="str">
            <v xml:space="preserve">  ―</v>
          </cell>
          <cell r="R31">
            <v>-50265048</v>
          </cell>
          <cell r="S31" t="str">
            <v xml:space="preserve">  ―</v>
          </cell>
          <cell r="T31">
            <v>10114.5</v>
          </cell>
          <cell r="U31">
            <v>-4969.6000000000004</v>
          </cell>
          <cell r="V31" t="str">
            <v xml:space="preserve">   ―</v>
          </cell>
          <cell r="W31">
            <v>-88445174</v>
          </cell>
          <cell r="X31" t="str">
            <v xml:space="preserve">  ―</v>
          </cell>
          <cell r="Y31" t="str">
            <v xml:space="preserve">  ―</v>
          </cell>
          <cell r="Z31" t="str">
            <v xml:space="preserve">  ―</v>
          </cell>
          <cell r="AA31" t="str">
            <v xml:space="preserve">  ―</v>
          </cell>
        </row>
        <row r="32">
          <cell r="A32" t="str">
            <v>AEAA08</v>
          </cell>
          <cell r="C32" t="str">
            <v>部</v>
          </cell>
          <cell r="D32" t="str">
            <v>　統 括 事 業 部 室</v>
          </cell>
          <cell r="F32" t="str">
            <v xml:space="preserve">      ―</v>
          </cell>
          <cell r="G32" t="str">
            <v xml:space="preserve">  ―</v>
          </cell>
          <cell r="H32" t="str">
            <v xml:space="preserve">  ―</v>
          </cell>
          <cell r="I32" t="str">
            <v xml:space="preserve">  ―</v>
          </cell>
          <cell r="J32" t="str">
            <v xml:space="preserve">      ―</v>
          </cell>
          <cell r="K32" t="str">
            <v xml:space="preserve">  ―</v>
          </cell>
          <cell r="L32" t="str">
            <v xml:space="preserve">  ―</v>
          </cell>
          <cell r="M32" t="str">
            <v xml:space="preserve">  ―</v>
          </cell>
          <cell r="N32" t="str">
            <v xml:space="preserve">      ―</v>
          </cell>
          <cell r="O32" t="str">
            <v xml:space="preserve">  ―</v>
          </cell>
          <cell r="P32" t="str">
            <v xml:space="preserve">  ―</v>
          </cell>
          <cell r="Q32" t="str">
            <v xml:space="preserve">  ―</v>
          </cell>
          <cell r="R32">
            <v>-10976532</v>
          </cell>
          <cell r="S32" t="str">
            <v xml:space="preserve">  ―</v>
          </cell>
          <cell r="T32">
            <v>3879</v>
          </cell>
          <cell r="U32">
            <v>-2829.7</v>
          </cell>
          <cell r="V32" t="str">
            <v xml:space="preserve">   ―</v>
          </cell>
          <cell r="W32">
            <v>-34102304</v>
          </cell>
          <cell r="X32" t="str">
            <v xml:space="preserve">  ―</v>
          </cell>
          <cell r="Y32" t="str">
            <v xml:space="preserve">  ―</v>
          </cell>
          <cell r="Z32" t="str">
            <v xml:space="preserve">  ―</v>
          </cell>
          <cell r="AA32" t="str">
            <v xml:space="preserve">  ―</v>
          </cell>
        </row>
        <row r="33">
          <cell r="A33" t="str">
            <v>AEAA09</v>
          </cell>
          <cell r="D33" t="str">
            <v xml:space="preserve">  調　　整　　計</v>
          </cell>
          <cell r="F33" t="str">
            <v xml:space="preserve">      ―</v>
          </cell>
          <cell r="G33" t="str">
            <v xml:space="preserve">  ―</v>
          </cell>
          <cell r="H33" t="str">
            <v xml:space="preserve">  ―</v>
          </cell>
          <cell r="I33" t="str">
            <v xml:space="preserve">  ―</v>
          </cell>
          <cell r="J33" t="str">
            <v xml:space="preserve">      ―</v>
          </cell>
          <cell r="K33" t="str">
            <v xml:space="preserve">  ―</v>
          </cell>
          <cell r="L33" t="str">
            <v xml:space="preserve">  ―</v>
          </cell>
          <cell r="M33" t="str">
            <v xml:space="preserve">  ―</v>
          </cell>
          <cell r="N33" t="str">
            <v xml:space="preserve">      ―</v>
          </cell>
          <cell r="O33" t="str">
            <v xml:space="preserve">  ―</v>
          </cell>
          <cell r="P33" t="str">
            <v xml:space="preserve">  ―</v>
          </cell>
          <cell r="Q33" t="str">
            <v xml:space="preserve">  ―</v>
          </cell>
          <cell r="R33" t="str">
            <v xml:space="preserve">      ―</v>
          </cell>
          <cell r="S33" t="str">
            <v xml:space="preserve">  ―</v>
          </cell>
          <cell r="T33" t="str">
            <v xml:space="preserve">      ―</v>
          </cell>
          <cell r="U33" t="str">
            <v xml:space="preserve">    ―</v>
          </cell>
          <cell r="V33" t="str">
            <v xml:space="preserve">   ―</v>
          </cell>
          <cell r="W33">
            <v>27655688</v>
          </cell>
          <cell r="X33" t="str">
            <v xml:space="preserve">  ―</v>
          </cell>
          <cell r="Y33" t="str">
            <v xml:space="preserve">  ―</v>
          </cell>
          <cell r="Z33" t="str">
            <v xml:space="preserve">  ―</v>
          </cell>
          <cell r="AA33" t="str">
            <v xml:space="preserve">  ―</v>
          </cell>
        </row>
        <row r="35">
          <cell r="A35" t="str">
            <v>AEA</v>
          </cell>
          <cell r="D35" t="str">
            <v xml:space="preserve">  合     　 計</v>
          </cell>
          <cell r="F35">
            <v>3441636147</v>
          </cell>
          <cell r="G35">
            <v>101</v>
          </cell>
          <cell r="H35">
            <v>103.6</v>
          </cell>
          <cell r="I35">
            <v>103.1</v>
          </cell>
          <cell r="J35">
            <v>3659295284</v>
          </cell>
          <cell r="K35">
            <v>102</v>
          </cell>
          <cell r="L35">
            <v>99.2</v>
          </cell>
          <cell r="M35">
            <v>104.3</v>
          </cell>
          <cell r="N35">
            <v>3636224507</v>
          </cell>
          <cell r="O35">
            <v>102.4</v>
          </cell>
          <cell r="P35">
            <v>101</v>
          </cell>
          <cell r="Q35">
            <v>104.2</v>
          </cell>
          <cell r="R35">
            <v>1422585722</v>
          </cell>
          <cell r="S35">
            <v>38.799999999999997</v>
          </cell>
          <cell r="T35">
            <v>295607</v>
          </cell>
          <cell r="U35">
            <v>4812.3999999999996</v>
          </cell>
          <cell r="V35">
            <v>1788</v>
          </cell>
          <cell r="W35">
            <v>396436540</v>
          </cell>
          <cell r="X35">
            <v>10.9</v>
          </cell>
          <cell r="Y35">
            <v>121.7</v>
          </cell>
          <cell r="Z35">
            <v>123.4</v>
          </cell>
          <cell r="AA35">
            <v>141.80000000000001</v>
          </cell>
        </row>
        <row r="36">
          <cell r="E36">
            <v>0</v>
          </cell>
          <cell r="F36">
            <v>3441636147</v>
          </cell>
          <cell r="M36" t="str">
            <v>研究開発費</v>
          </cell>
          <cell r="N36">
            <v>78854758</v>
          </cell>
          <cell r="O36" t="str">
            <v>売上比</v>
          </cell>
          <cell r="P36">
            <v>2.1</v>
          </cell>
        </row>
        <row r="38">
          <cell r="A38" t="str">
            <v>AEBA01</v>
          </cell>
          <cell r="C38" t="str">
            <v>自</v>
          </cell>
          <cell r="D38" t="str">
            <v xml:space="preserve">  営　　　　業</v>
          </cell>
          <cell r="F38">
            <v>1246244044</v>
          </cell>
          <cell r="G38">
            <v>100</v>
          </cell>
          <cell r="H38">
            <v>103.2</v>
          </cell>
          <cell r="I38">
            <v>100.9</v>
          </cell>
          <cell r="J38" t="str">
            <v xml:space="preserve">      ―</v>
          </cell>
          <cell r="K38" t="str">
            <v xml:space="preserve">  ―</v>
          </cell>
          <cell r="L38" t="str">
            <v xml:space="preserve">  ―</v>
          </cell>
          <cell r="M38" t="str">
            <v xml:space="preserve">  ―</v>
          </cell>
          <cell r="N38">
            <v>1281465251</v>
          </cell>
          <cell r="O38">
            <v>101.1</v>
          </cell>
          <cell r="P38">
            <v>102.7</v>
          </cell>
          <cell r="Q38">
            <v>101.5</v>
          </cell>
          <cell r="R38">
            <v>78744463</v>
          </cell>
          <cell r="S38" t="str">
            <v xml:space="preserve">  ―</v>
          </cell>
          <cell r="T38">
            <v>4712.5</v>
          </cell>
          <cell r="U38">
            <v>16709.7</v>
          </cell>
          <cell r="V38" t="str">
            <v xml:space="preserve">   ―</v>
          </cell>
          <cell r="W38">
            <v>59304954</v>
          </cell>
          <cell r="X38">
            <v>4.5999999999999996</v>
          </cell>
          <cell r="Y38">
            <v>113.9</v>
          </cell>
          <cell r="Z38">
            <v>110.8</v>
          </cell>
          <cell r="AA38">
            <v>118.6</v>
          </cell>
        </row>
        <row r="39">
          <cell r="A39" t="str">
            <v>AEBA02</v>
          </cell>
          <cell r="C39" t="str">
            <v>動</v>
          </cell>
          <cell r="D39" t="str">
            <v xml:space="preserve">  製　　　　造</v>
          </cell>
          <cell r="F39" t="str">
            <v xml:space="preserve">      ―</v>
          </cell>
          <cell r="G39" t="str">
            <v xml:space="preserve">  ―</v>
          </cell>
          <cell r="H39" t="str">
            <v xml:space="preserve">  ―</v>
          </cell>
          <cell r="I39" t="str">
            <v xml:space="preserve">  ―</v>
          </cell>
          <cell r="J39">
            <v>983528432</v>
          </cell>
          <cell r="K39">
            <v>100.1</v>
          </cell>
          <cell r="L39">
            <v>90.9</v>
          </cell>
          <cell r="M39">
            <v>104.4</v>
          </cell>
          <cell r="N39" t="str">
            <v xml:space="preserve">      ―</v>
          </cell>
          <cell r="O39" t="str">
            <v xml:space="preserve">  ―</v>
          </cell>
          <cell r="P39" t="str">
            <v xml:space="preserve">  ―</v>
          </cell>
          <cell r="Q39" t="str">
            <v xml:space="preserve">  ―</v>
          </cell>
          <cell r="R39">
            <v>432228334</v>
          </cell>
          <cell r="S39">
            <v>43.9</v>
          </cell>
          <cell r="T39">
            <v>43204.5</v>
          </cell>
          <cell r="U39">
            <v>10004.200000000001</v>
          </cell>
          <cell r="V39" t="str">
            <v xml:space="preserve">   ―</v>
          </cell>
          <cell r="W39">
            <v>289789583</v>
          </cell>
          <cell r="X39">
            <v>29.5</v>
          </cell>
          <cell r="Y39">
            <v>99.6</v>
          </cell>
          <cell r="Z39">
            <v>87.9</v>
          </cell>
          <cell r="AA39">
            <v>103.9</v>
          </cell>
        </row>
        <row r="40">
          <cell r="A40" t="str">
            <v>AEBA03</v>
          </cell>
          <cell r="C40" t="str">
            <v>車</v>
          </cell>
          <cell r="D40" t="str">
            <v xml:space="preserve">  研　　　　究</v>
          </cell>
          <cell r="F40" t="str">
            <v xml:space="preserve">      ―</v>
          </cell>
          <cell r="G40" t="str">
            <v xml:space="preserve">  ―</v>
          </cell>
          <cell r="H40" t="str">
            <v xml:space="preserve">  ―</v>
          </cell>
          <cell r="I40" t="str">
            <v xml:space="preserve">  ―</v>
          </cell>
          <cell r="J40">
            <v>-4407000</v>
          </cell>
          <cell r="K40" t="str">
            <v xml:space="preserve">  ―</v>
          </cell>
          <cell r="L40" t="str">
            <v xml:space="preserve">  ―</v>
          </cell>
          <cell r="M40" t="str">
            <v xml:space="preserve">  ―</v>
          </cell>
          <cell r="N40" t="str">
            <v xml:space="preserve">      ―</v>
          </cell>
          <cell r="O40" t="str">
            <v xml:space="preserve">  ―</v>
          </cell>
          <cell r="P40" t="str">
            <v xml:space="preserve">  ―</v>
          </cell>
          <cell r="Q40" t="str">
            <v xml:space="preserve">  ―</v>
          </cell>
          <cell r="R40">
            <v>-29646632</v>
          </cell>
          <cell r="S40" t="str">
            <v xml:space="preserve">  ―</v>
          </cell>
          <cell r="T40">
            <v>8274.75</v>
          </cell>
          <cell r="U40">
            <v>-3582.7</v>
          </cell>
          <cell r="V40" t="str">
            <v xml:space="preserve">   ―</v>
          </cell>
          <cell r="W40">
            <v>-57805141</v>
          </cell>
          <cell r="X40" t="str">
            <v xml:space="preserve">  ―</v>
          </cell>
          <cell r="Y40" t="str">
            <v xml:space="preserve">  ―</v>
          </cell>
          <cell r="Z40" t="str">
            <v xml:space="preserve">  ―</v>
          </cell>
          <cell r="AA40" t="str">
            <v xml:space="preserve">  ―</v>
          </cell>
        </row>
        <row r="41">
          <cell r="A41" t="str">
            <v>AEBA09</v>
          </cell>
          <cell r="C41" t="str">
            <v>部</v>
          </cell>
          <cell r="D41" t="str">
            <v xml:space="preserve">  調　　　　整</v>
          </cell>
          <cell r="F41" t="str">
            <v xml:space="preserve">      ―</v>
          </cell>
          <cell r="G41" t="str">
            <v xml:space="preserve">  ―</v>
          </cell>
          <cell r="H41" t="str">
            <v xml:space="preserve">  ―</v>
          </cell>
          <cell r="I41" t="str">
            <v xml:space="preserve">  ―</v>
          </cell>
          <cell r="J41" t="str">
            <v xml:space="preserve">      ―</v>
          </cell>
          <cell r="K41" t="str">
            <v xml:space="preserve">  ―</v>
          </cell>
          <cell r="L41" t="str">
            <v xml:space="preserve">  ―</v>
          </cell>
          <cell r="M41" t="str">
            <v xml:space="preserve">  ―</v>
          </cell>
          <cell r="N41" t="str">
            <v xml:space="preserve">      ―</v>
          </cell>
          <cell r="O41" t="str">
            <v xml:space="preserve">  ―</v>
          </cell>
          <cell r="P41" t="str">
            <v xml:space="preserve">  ―</v>
          </cell>
          <cell r="Q41" t="str">
            <v xml:space="preserve">  ―</v>
          </cell>
          <cell r="R41" t="str">
            <v xml:space="preserve">      ―</v>
          </cell>
          <cell r="S41" t="str">
            <v xml:space="preserve">  ―</v>
          </cell>
          <cell r="T41" t="str">
            <v xml:space="preserve">      ―</v>
          </cell>
          <cell r="U41" t="str">
            <v xml:space="preserve">    ―</v>
          </cell>
          <cell r="V41" t="str">
            <v xml:space="preserve">   ―</v>
          </cell>
          <cell r="W41">
            <v>1379588</v>
          </cell>
          <cell r="X41" t="str">
            <v xml:space="preserve">  ―</v>
          </cell>
          <cell r="Y41" t="str">
            <v xml:space="preserve">  ―</v>
          </cell>
          <cell r="Z41" t="str">
            <v xml:space="preserve">  ―</v>
          </cell>
          <cell r="AA41" t="str">
            <v xml:space="preserve">  ―</v>
          </cell>
        </row>
        <row r="42">
          <cell r="A42" t="str">
            <v>AEBA</v>
          </cell>
          <cell r="C42" t="str">
            <v>品</v>
          </cell>
          <cell r="D42" t="str">
            <v xml:space="preserve">  合      　計</v>
          </cell>
          <cell r="F42">
            <v>1246244044</v>
          </cell>
          <cell r="G42">
            <v>100</v>
          </cell>
          <cell r="H42">
            <v>103.2</v>
          </cell>
          <cell r="I42">
            <v>100.9</v>
          </cell>
          <cell r="J42">
            <v>979121432</v>
          </cell>
          <cell r="K42">
            <v>100.6</v>
          </cell>
          <cell r="L42">
            <v>90</v>
          </cell>
          <cell r="M42">
            <v>105</v>
          </cell>
          <cell r="N42">
            <v>1281465251</v>
          </cell>
          <cell r="O42">
            <v>101.1</v>
          </cell>
          <cell r="P42">
            <v>102.7</v>
          </cell>
          <cell r="Q42">
            <v>101.5</v>
          </cell>
          <cell r="R42">
            <v>481326165</v>
          </cell>
          <cell r="S42">
            <v>49.1</v>
          </cell>
          <cell r="T42">
            <v>56191.75</v>
          </cell>
          <cell r="U42">
            <v>8565.7000000000007</v>
          </cell>
          <cell r="V42">
            <v>258</v>
          </cell>
          <cell r="W42">
            <v>292668984</v>
          </cell>
          <cell r="X42">
            <v>22.8</v>
          </cell>
          <cell r="Y42">
            <v>106.9</v>
          </cell>
          <cell r="Z42">
            <v>100.7</v>
          </cell>
          <cell r="AA42">
            <v>108</v>
          </cell>
        </row>
        <row r="43">
          <cell r="E43">
            <v>0</v>
          </cell>
          <cell r="F43">
            <v>1246244044</v>
          </cell>
          <cell r="M43" t="str">
            <v>研究開発費</v>
          </cell>
          <cell r="N43">
            <v>51011755</v>
          </cell>
          <cell r="O43" t="str">
            <v>売上比</v>
          </cell>
          <cell r="P43">
            <v>3.9</v>
          </cell>
        </row>
        <row r="51">
          <cell r="A51" t="str">
            <v>集計ｺｰﾄﾞ</v>
          </cell>
          <cell r="D51" t="str">
            <v xml:space="preserve">  部      門</v>
          </cell>
          <cell r="F51" t="str">
            <v>受　注　実　績</v>
          </cell>
          <cell r="G51" t="str">
            <v>遂行率</v>
          </cell>
          <cell r="H51" t="str">
            <v>前月比</v>
          </cell>
          <cell r="I51" t="str">
            <v>ＭＰ比</v>
          </cell>
          <cell r="J51" t="str">
            <v>総　　生    産</v>
          </cell>
          <cell r="K51" t="str">
            <v>遂行率</v>
          </cell>
          <cell r="L51" t="str">
            <v>前月比</v>
          </cell>
          <cell r="M51" t="str">
            <v>ＭＰ比</v>
          </cell>
          <cell r="N51" t="str">
            <v>売　上　実　績</v>
          </cell>
          <cell r="O51" t="str">
            <v>遂行率</v>
          </cell>
          <cell r="P51" t="str">
            <v>前月比</v>
          </cell>
          <cell r="Q51" t="str">
            <v>ＭＰ比</v>
          </cell>
          <cell r="R51" t="str">
            <v>差　 　引</v>
          </cell>
          <cell r="S51" t="str">
            <v>生産比</v>
          </cell>
          <cell r="T51" t="str">
            <v>総  時  間</v>
          </cell>
          <cell r="U51" t="str">
            <v>時間当り</v>
          </cell>
          <cell r="V51" t="str">
            <v>人員</v>
          </cell>
          <cell r="W51" t="str">
            <v>税引前利益</v>
          </cell>
          <cell r="X51" t="str">
            <v>売生比</v>
          </cell>
          <cell r="Y51" t="str">
            <v>遂行率</v>
          </cell>
          <cell r="Z51" t="str">
            <v>前月比</v>
          </cell>
          <cell r="AA51" t="str">
            <v>ＭＰ比</v>
          </cell>
        </row>
        <row r="52">
          <cell r="A52" t="str">
            <v>ALAA0101</v>
          </cell>
          <cell r="D52" t="str">
            <v>　国内営業部</v>
          </cell>
          <cell r="F52">
            <v>3953437538</v>
          </cell>
          <cell r="G52">
            <v>102.4</v>
          </cell>
          <cell r="H52">
            <v>101</v>
          </cell>
          <cell r="I52">
            <v>102.4</v>
          </cell>
          <cell r="J52" t="str">
            <v xml:space="preserve">      ―</v>
          </cell>
          <cell r="K52" t="str">
            <v xml:space="preserve">  ―</v>
          </cell>
          <cell r="L52" t="str">
            <v xml:space="preserve">  ―</v>
          </cell>
          <cell r="M52" t="str">
            <v xml:space="preserve">  ―</v>
          </cell>
          <cell r="N52">
            <v>4178007427</v>
          </cell>
          <cell r="O52">
            <v>102.8</v>
          </cell>
          <cell r="P52">
            <v>98</v>
          </cell>
          <cell r="Q52">
            <v>103.7</v>
          </cell>
          <cell r="R52">
            <v>223536543</v>
          </cell>
          <cell r="S52" t="str">
            <v xml:space="preserve">  ―</v>
          </cell>
          <cell r="T52">
            <v>16575.5</v>
          </cell>
          <cell r="U52">
            <v>13485.9</v>
          </cell>
          <cell r="V52" t="str">
            <v xml:space="preserve">   ―</v>
          </cell>
          <cell r="W52">
            <v>160763978</v>
          </cell>
          <cell r="X52">
            <v>3.8</v>
          </cell>
          <cell r="Y52">
            <v>113.1</v>
          </cell>
          <cell r="Z52">
            <v>95</v>
          </cell>
          <cell r="AA52">
            <v>117.6</v>
          </cell>
        </row>
        <row r="53">
          <cell r="C53" t="str">
            <v>半</v>
          </cell>
        </row>
        <row r="54">
          <cell r="A54" t="str">
            <v>ALAA0102</v>
          </cell>
          <cell r="C54" t="str">
            <v>導</v>
          </cell>
          <cell r="D54" t="str">
            <v>　海外営業部</v>
          </cell>
          <cell r="F54">
            <v>2165281039</v>
          </cell>
          <cell r="G54">
            <v>90.6</v>
          </cell>
          <cell r="H54">
            <v>102.6</v>
          </cell>
          <cell r="I54">
            <v>90.6</v>
          </cell>
          <cell r="J54" t="str">
            <v xml:space="preserve">      ―</v>
          </cell>
          <cell r="K54" t="str">
            <v xml:space="preserve">  ―</v>
          </cell>
          <cell r="L54" t="str">
            <v xml:space="preserve">  ―</v>
          </cell>
          <cell r="M54" t="str">
            <v xml:space="preserve">  ―</v>
          </cell>
          <cell r="N54">
            <v>2440841865</v>
          </cell>
          <cell r="O54">
            <v>98</v>
          </cell>
          <cell r="P54">
            <v>95.6</v>
          </cell>
          <cell r="Q54">
            <v>98</v>
          </cell>
          <cell r="R54">
            <v>105818483</v>
          </cell>
          <cell r="S54" t="str">
            <v xml:space="preserve">  ―</v>
          </cell>
          <cell r="T54">
            <v>13618.75</v>
          </cell>
          <cell r="U54">
            <v>7770</v>
          </cell>
          <cell r="V54" t="str">
            <v xml:space="preserve">   ―</v>
          </cell>
          <cell r="W54">
            <v>55489779</v>
          </cell>
          <cell r="X54">
            <v>2.2999999999999998</v>
          </cell>
          <cell r="Y54">
            <v>616.4</v>
          </cell>
          <cell r="Z54">
            <v>43.3</v>
          </cell>
          <cell r="AA54">
            <v>616.4</v>
          </cell>
        </row>
        <row r="55">
          <cell r="C55" t="str">
            <v>体</v>
          </cell>
        </row>
        <row r="56">
          <cell r="A56" t="str">
            <v>ALAASONOTA</v>
          </cell>
          <cell r="C56" t="str">
            <v>統</v>
          </cell>
          <cell r="D56" t="str">
            <v>　その他営業部</v>
          </cell>
          <cell r="F56">
            <v>194523795</v>
          </cell>
          <cell r="G56">
            <v>151.69999999999999</v>
          </cell>
          <cell r="H56">
            <v>79</v>
          </cell>
          <cell r="I56">
            <v>151.69999999999999</v>
          </cell>
          <cell r="J56" t="str">
            <v>―</v>
          </cell>
          <cell r="K56" t="str">
            <v xml:space="preserve">  ―</v>
          </cell>
          <cell r="L56" t="str">
            <v xml:space="preserve">  ―</v>
          </cell>
          <cell r="M56" t="str">
            <v xml:space="preserve">  ―</v>
          </cell>
          <cell r="N56">
            <v>293996429</v>
          </cell>
          <cell r="O56">
            <v>108.4</v>
          </cell>
          <cell r="P56">
            <v>98.9</v>
          </cell>
          <cell r="Q56">
            <v>142.5</v>
          </cell>
          <cell r="R56">
            <v>-9131553</v>
          </cell>
          <cell r="S56" t="str">
            <v xml:space="preserve">  ―</v>
          </cell>
          <cell r="T56">
            <v>6675.25</v>
          </cell>
          <cell r="U56">
            <v>-1367.9</v>
          </cell>
          <cell r="V56" t="str">
            <v xml:space="preserve">   ―</v>
          </cell>
          <cell r="W56">
            <v>-37306337</v>
          </cell>
          <cell r="X56" t="str">
            <v xml:space="preserve">  ―</v>
          </cell>
          <cell r="Y56" t="str">
            <v xml:space="preserve">  ―</v>
          </cell>
          <cell r="Z56" t="str">
            <v xml:space="preserve">  ―</v>
          </cell>
          <cell r="AA56" t="str">
            <v xml:space="preserve">  ―</v>
          </cell>
        </row>
        <row r="57">
          <cell r="C57" t="str">
            <v>括</v>
          </cell>
        </row>
        <row r="58">
          <cell r="A58" t="str">
            <v>ALAA01</v>
          </cell>
          <cell r="C58" t="str">
            <v>営</v>
          </cell>
          <cell r="D58" t="str">
            <v>　営　　業　  計</v>
          </cell>
          <cell r="F58">
            <v>6313242372</v>
          </cell>
          <cell r="G58">
            <v>99</v>
          </cell>
          <cell r="H58">
            <v>100.7</v>
          </cell>
          <cell r="I58">
            <v>99</v>
          </cell>
          <cell r="J58" t="str">
            <v xml:space="preserve">      ―</v>
          </cell>
          <cell r="K58" t="str">
            <v xml:space="preserve">  ―</v>
          </cell>
          <cell r="L58" t="str">
            <v xml:space="preserve">  ―</v>
          </cell>
          <cell r="M58" t="str">
            <v xml:space="preserve">  ―</v>
          </cell>
          <cell r="N58">
            <v>6912845721</v>
          </cell>
          <cell r="O58">
            <v>101.2</v>
          </cell>
          <cell r="P58">
            <v>97.2</v>
          </cell>
          <cell r="Q58">
            <v>102.8</v>
          </cell>
          <cell r="R58">
            <v>320223473</v>
          </cell>
          <cell r="S58" t="str">
            <v xml:space="preserve">  ―</v>
          </cell>
          <cell r="T58">
            <v>36869.5</v>
          </cell>
          <cell r="U58">
            <v>8685.2999999999993</v>
          </cell>
          <cell r="V58" t="str">
            <v xml:space="preserve">   ―</v>
          </cell>
          <cell r="W58">
            <v>178947420</v>
          </cell>
          <cell r="X58">
            <v>2.6</v>
          </cell>
          <cell r="Y58">
            <v>184.5</v>
          </cell>
          <cell r="Z58">
            <v>74.3</v>
          </cell>
          <cell r="AA58">
            <v>302.10000000000002</v>
          </cell>
        </row>
        <row r="59">
          <cell r="A59" t="str">
            <v>ALAA08</v>
          </cell>
          <cell r="C59" t="str">
            <v>業</v>
          </cell>
          <cell r="D59" t="str">
            <v>　統 括 事 業 部 室</v>
          </cell>
          <cell r="F59" t="str">
            <v xml:space="preserve">      ―</v>
          </cell>
          <cell r="G59" t="str">
            <v xml:space="preserve">  ―</v>
          </cell>
          <cell r="H59" t="str">
            <v xml:space="preserve">  ―</v>
          </cell>
          <cell r="I59" t="str">
            <v xml:space="preserve">  ―</v>
          </cell>
          <cell r="J59" t="str">
            <v xml:space="preserve">      ―</v>
          </cell>
          <cell r="K59" t="str">
            <v xml:space="preserve">  ―</v>
          </cell>
          <cell r="L59" t="str">
            <v xml:space="preserve">  ―</v>
          </cell>
          <cell r="M59" t="str">
            <v xml:space="preserve">  ―</v>
          </cell>
          <cell r="N59" t="str">
            <v xml:space="preserve">      ―</v>
          </cell>
          <cell r="O59" t="str">
            <v xml:space="preserve">  ―</v>
          </cell>
          <cell r="P59" t="str">
            <v xml:space="preserve">  ―</v>
          </cell>
          <cell r="Q59" t="str">
            <v xml:space="preserve">  ―</v>
          </cell>
          <cell r="R59">
            <v>-1255746</v>
          </cell>
          <cell r="S59" t="str">
            <v xml:space="preserve">  ―</v>
          </cell>
          <cell r="T59">
            <v>356.75</v>
          </cell>
          <cell r="U59">
            <v>-3519.9</v>
          </cell>
          <cell r="V59" t="str">
            <v xml:space="preserve">   ―</v>
          </cell>
          <cell r="W59">
            <v>-6098194</v>
          </cell>
          <cell r="X59" t="str">
            <v xml:space="preserve">  ―</v>
          </cell>
          <cell r="Y59" t="str">
            <v xml:space="preserve">  ―</v>
          </cell>
          <cell r="Z59" t="str">
            <v xml:space="preserve">  ―</v>
          </cell>
          <cell r="AA59" t="str">
            <v xml:space="preserve">  ―</v>
          </cell>
        </row>
        <row r="60">
          <cell r="A60" t="str">
            <v>ALAA09</v>
          </cell>
          <cell r="C60" t="str">
            <v>部</v>
          </cell>
          <cell r="D60" t="str">
            <v xml:space="preserve">  調　　　　整</v>
          </cell>
          <cell r="F60" t="str">
            <v xml:space="preserve">      ―</v>
          </cell>
          <cell r="G60" t="str">
            <v xml:space="preserve">  ―</v>
          </cell>
          <cell r="H60" t="str">
            <v xml:space="preserve">  ―</v>
          </cell>
          <cell r="I60" t="str">
            <v xml:space="preserve">  ―</v>
          </cell>
          <cell r="J60" t="str">
            <v xml:space="preserve">      ―</v>
          </cell>
          <cell r="K60" t="str">
            <v xml:space="preserve">  ―</v>
          </cell>
          <cell r="L60" t="str">
            <v xml:space="preserve">  ―</v>
          </cell>
          <cell r="M60" t="str">
            <v xml:space="preserve">  ―</v>
          </cell>
          <cell r="N60" t="str">
            <v xml:space="preserve">      ―</v>
          </cell>
          <cell r="O60" t="str">
            <v xml:space="preserve">  ―</v>
          </cell>
          <cell r="P60" t="str">
            <v xml:space="preserve">  ―</v>
          </cell>
          <cell r="Q60" t="str">
            <v xml:space="preserve">  ―</v>
          </cell>
          <cell r="R60" t="str">
            <v xml:space="preserve">      ―</v>
          </cell>
          <cell r="S60" t="str">
            <v xml:space="preserve">  ―</v>
          </cell>
          <cell r="T60" t="str">
            <v xml:space="preserve">      ―</v>
          </cell>
          <cell r="U60" t="str">
            <v xml:space="preserve">    ―</v>
          </cell>
          <cell r="V60" t="str">
            <v xml:space="preserve">   ―</v>
          </cell>
          <cell r="W60">
            <v>-7028502</v>
          </cell>
          <cell r="X60" t="str">
            <v xml:space="preserve">  ―</v>
          </cell>
          <cell r="Y60" t="str">
            <v xml:space="preserve">  ―</v>
          </cell>
          <cell r="Z60" t="str">
            <v xml:space="preserve">  ―</v>
          </cell>
          <cell r="AA60" t="str">
            <v xml:space="preserve">  ―</v>
          </cell>
        </row>
        <row r="62">
          <cell r="A62" t="str">
            <v>ALA</v>
          </cell>
          <cell r="D62" t="str">
            <v xml:space="preserve">  合      　計</v>
          </cell>
          <cell r="F62">
            <v>6313242372</v>
          </cell>
          <cell r="G62">
            <v>99</v>
          </cell>
          <cell r="H62">
            <v>100.7</v>
          </cell>
          <cell r="I62">
            <v>99</v>
          </cell>
          <cell r="J62" t="str">
            <v xml:space="preserve">      ―</v>
          </cell>
          <cell r="K62" t="str">
            <v xml:space="preserve">  ―</v>
          </cell>
          <cell r="L62" t="str">
            <v xml:space="preserve">  ―</v>
          </cell>
          <cell r="M62" t="str">
            <v xml:space="preserve">  ―</v>
          </cell>
          <cell r="N62">
            <v>6912845721</v>
          </cell>
          <cell r="O62">
            <v>101.2</v>
          </cell>
          <cell r="P62">
            <v>97.2</v>
          </cell>
          <cell r="Q62">
            <v>102.8</v>
          </cell>
          <cell r="R62">
            <v>318967727</v>
          </cell>
          <cell r="S62" t="str">
            <v xml:space="preserve">  ―</v>
          </cell>
          <cell r="T62">
            <v>37226.25</v>
          </cell>
          <cell r="U62">
            <v>8568.2999999999993</v>
          </cell>
          <cell r="V62">
            <v>210</v>
          </cell>
          <cell r="W62">
            <v>165820724</v>
          </cell>
          <cell r="X62">
            <v>2.4</v>
          </cell>
          <cell r="Y62">
            <v>300.8</v>
          </cell>
          <cell r="Z62">
            <v>69</v>
          </cell>
          <cell r="AA62" t="str">
            <v xml:space="preserve">  ―</v>
          </cell>
        </row>
        <row r="63">
          <cell r="E63">
            <v>0</v>
          </cell>
          <cell r="F63">
            <v>6313242372</v>
          </cell>
        </row>
        <row r="65">
          <cell r="A65" t="str">
            <v>ALBA0201</v>
          </cell>
          <cell r="D65" t="str">
            <v>　セラミック１事業部</v>
          </cell>
          <cell r="F65">
            <v>1104678309</v>
          </cell>
          <cell r="G65">
            <v>82.4</v>
          </cell>
          <cell r="H65">
            <v>87.8</v>
          </cell>
          <cell r="I65">
            <v>80.599999999999994</v>
          </cell>
          <cell r="J65">
            <v>1431430796</v>
          </cell>
          <cell r="K65">
            <v>100</v>
          </cell>
          <cell r="L65">
            <v>99.8</v>
          </cell>
          <cell r="M65">
            <v>107.6</v>
          </cell>
          <cell r="N65">
            <v>1416246863</v>
          </cell>
          <cell r="O65">
            <v>99.4</v>
          </cell>
          <cell r="P65">
            <v>103.4</v>
          </cell>
          <cell r="Q65">
            <v>97.3</v>
          </cell>
          <cell r="R65">
            <v>403749889</v>
          </cell>
          <cell r="S65">
            <v>28.2</v>
          </cell>
          <cell r="T65">
            <v>105833</v>
          </cell>
          <cell r="U65">
            <v>3814.9</v>
          </cell>
          <cell r="V65" t="str">
            <v xml:space="preserve">   ―</v>
          </cell>
          <cell r="W65">
            <v>28135805</v>
          </cell>
          <cell r="X65">
            <v>2</v>
          </cell>
          <cell r="Y65">
            <v>119.4</v>
          </cell>
          <cell r="Z65">
            <v>76.3</v>
          </cell>
          <cell r="AA65">
            <v>211.5</v>
          </cell>
        </row>
        <row r="67">
          <cell r="A67" t="str">
            <v>ALBA0202</v>
          </cell>
          <cell r="C67" t="str">
            <v>セ</v>
          </cell>
          <cell r="D67" t="str">
            <v>　セラミック２事業部</v>
          </cell>
          <cell r="F67">
            <v>1722261307</v>
          </cell>
          <cell r="G67">
            <v>102.4</v>
          </cell>
          <cell r="H67">
            <v>126.9</v>
          </cell>
          <cell r="I67">
            <v>103.4</v>
          </cell>
          <cell r="J67">
            <v>1701426631</v>
          </cell>
          <cell r="K67">
            <v>101.8</v>
          </cell>
          <cell r="L67">
            <v>102.9</v>
          </cell>
          <cell r="M67">
            <v>102.2</v>
          </cell>
          <cell r="N67">
            <v>1638946590</v>
          </cell>
          <cell r="O67">
            <v>102</v>
          </cell>
          <cell r="P67">
            <v>96.9</v>
          </cell>
          <cell r="Q67">
            <v>103.8</v>
          </cell>
          <cell r="R67">
            <v>614389533</v>
          </cell>
          <cell r="S67">
            <v>36.1</v>
          </cell>
          <cell r="T67">
            <v>118294.25</v>
          </cell>
          <cell r="U67">
            <v>5193.7</v>
          </cell>
          <cell r="V67" t="str">
            <v xml:space="preserve">   ―</v>
          </cell>
          <cell r="W67">
            <v>189352407</v>
          </cell>
          <cell r="X67">
            <v>11.1</v>
          </cell>
          <cell r="Y67">
            <v>103.1</v>
          </cell>
          <cell r="Z67">
            <v>106.7</v>
          </cell>
          <cell r="AA67">
            <v>105.8</v>
          </cell>
        </row>
        <row r="68">
          <cell r="C68" t="str">
            <v>ラ</v>
          </cell>
        </row>
        <row r="69">
          <cell r="A69" t="str">
            <v>ALBA0203</v>
          </cell>
          <cell r="C69" t="str">
            <v>ミ</v>
          </cell>
          <cell r="D69" t="str">
            <v>　セラミック３事業部</v>
          </cell>
          <cell r="F69">
            <v>1444561848</v>
          </cell>
          <cell r="G69">
            <v>97.1</v>
          </cell>
          <cell r="H69">
            <v>109.7</v>
          </cell>
          <cell r="I69">
            <v>100.4</v>
          </cell>
          <cell r="J69">
            <v>1461963387</v>
          </cell>
          <cell r="K69">
            <v>95.6</v>
          </cell>
          <cell r="L69">
            <v>90.3</v>
          </cell>
          <cell r="M69">
            <v>92.4</v>
          </cell>
          <cell r="N69">
            <v>1496298621</v>
          </cell>
          <cell r="O69">
            <v>102.2</v>
          </cell>
          <cell r="P69">
            <v>102.3</v>
          </cell>
          <cell r="Q69">
            <v>100.4</v>
          </cell>
          <cell r="R69">
            <v>166029277</v>
          </cell>
          <cell r="S69">
            <v>11.3</v>
          </cell>
          <cell r="T69">
            <v>68398</v>
          </cell>
          <cell r="U69">
            <v>2427.3000000000002</v>
          </cell>
          <cell r="V69" t="str">
            <v xml:space="preserve">   ―</v>
          </cell>
          <cell r="W69">
            <v>-74062671</v>
          </cell>
          <cell r="X69" t="str">
            <v xml:space="preserve">  ―</v>
          </cell>
          <cell r="Y69" t="str">
            <v xml:space="preserve">  ―</v>
          </cell>
          <cell r="Z69" t="str">
            <v xml:space="preserve">  ―</v>
          </cell>
          <cell r="AA69" t="str">
            <v xml:space="preserve">  ―</v>
          </cell>
        </row>
        <row r="70">
          <cell r="C70" t="str">
            <v>ッ</v>
          </cell>
        </row>
        <row r="71">
          <cell r="A71" t="str">
            <v>ALBA0204</v>
          </cell>
          <cell r="C71" t="str">
            <v>ク</v>
          </cell>
          <cell r="D71" t="str">
            <v>　テープ事業部</v>
          </cell>
          <cell r="F71">
            <v>3817000</v>
          </cell>
          <cell r="G71">
            <v>76.3</v>
          </cell>
          <cell r="H71">
            <v>126.5</v>
          </cell>
          <cell r="I71">
            <v>76.3</v>
          </cell>
          <cell r="J71">
            <v>408604426</v>
          </cell>
          <cell r="K71">
            <v>100.4</v>
          </cell>
          <cell r="L71">
            <v>99.9</v>
          </cell>
          <cell r="M71">
            <v>100.8</v>
          </cell>
          <cell r="N71">
            <v>12670680</v>
          </cell>
          <cell r="O71">
            <v>148.1</v>
          </cell>
          <cell r="P71">
            <v>145.5</v>
          </cell>
          <cell r="Q71">
            <v>253.4</v>
          </cell>
          <cell r="R71">
            <v>190244768</v>
          </cell>
          <cell r="S71">
            <v>46.5</v>
          </cell>
          <cell r="T71">
            <v>21293</v>
          </cell>
          <cell r="U71">
            <v>8934.6</v>
          </cell>
          <cell r="V71" t="str">
            <v xml:space="preserve">   ―</v>
          </cell>
          <cell r="W71">
            <v>103561420</v>
          </cell>
          <cell r="X71">
            <v>25.3</v>
          </cell>
          <cell r="Y71">
            <v>101.1</v>
          </cell>
          <cell r="Z71">
            <v>99.4</v>
          </cell>
          <cell r="AA71">
            <v>101.9</v>
          </cell>
        </row>
        <row r="72">
          <cell r="C72" t="str">
            <v>Ｐ</v>
          </cell>
        </row>
        <row r="73">
          <cell r="A73" t="str">
            <v>ALBA0301</v>
          </cell>
          <cell r="C73" t="str">
            <v>Ｋ</v>
          </cell>
          <cell r="D73" t="str">
            <v>　開　　発　　部</v>
          </cell>
          <cell r="F73" t="str">
            <v xml:space="preserve">      ―</v>
          </cell>
          <cell r="G73" t="str">
            <v xml:space="preserve">  ―</v>
          </cell>
          <cell r="H73" t="str">
            <v xml:space="preserve">  ―</v>
          </cell>
          <cell r="I73" t="str">
            <v xml:space="preserve">  ―</v>
          </cell>
          <cell r="J73">
            <v>-3449500</v>
          </cell>
          <cell r="K73" t="str">
            <v xml:space="preserve">  ―</v>
          </cell>
          <cell r="L73" t="str">
            <v xml:space="preserve">  ―</v>
          </cell>
          <cell r="M73" t="str">
            <v xml:space="preserve">  ―</v>
          </cell>
          <cell r="N73" t="str">
            <v xml:space="preserve">      ―</v>
          </cell>
          <cell r="O73" t="str">
            <v xml:space="preserve">  ―</v>
          </cell>
          <cell r="P73" t="str">
            <v xml:space="preserve">  ―</v>
          </cell>
          <cell r="Q73" t="str">
            <v xml:space="preserve">  ―</v>
          </cell>
          <cell r="R73">
            <v>-31841103</v>
          </cell>
          <cell r="S73" t="str">
            <v xml:space="preserve">  ―</v>
          </cell>
          <cell r="T73">
            <v>9215.75</v>
          </cell>
          <cell r="U73">
            <v>-3455</v>
          </cell>
          <cell r="V73" t="str">
            <v xml:space="preserve">   ―</v>
          </cell>
          <cell r="W73">
            <v>-65324552</v>
          </cell>
          <cell r="X73" t="str">
            <v xml:space="preserve">  ―</v>
          </cell>
          <cell r="Y73" t="str">
            <v xml:space="preserve">  ―</v>
          </cell>
          <cell r="Z73" t="str">
            <v xml:space="preserve">  ―</v>
          </cell>
          <cell r="AA73" t="str">
            <v xml:space="preserve">  ―</v>
          </cell>
        </row>
        <row r="74">
          <cell r="C74" t="str">
            <v>Ｇ</v>
          </cell>
          <cell r="M74" t="str">
            <v>研究開発費</v>
          </cell>
          <cell r="N74">
            <v>50789441</v>
          </cell>
          <cell r="O74" t="str">
            <v>売上比</v>
          </cell>
          <cell r="P74">
            <v>1.1000000000000001</v>
          </cell>
        </row>
        <row r="75">
          <cell r="C75" t="str">
            <v>統</v>
          </cell>
        </row>
        <row r="76">
          <cell r="A76" t="str">
            <v>ALBA02</v>
          </cell>
          <cell r="C76" t="str">
            <v>括</v>
          </cell>
          <cell r="D76" t="str">
            <v>　製　　造  　計</v>
          </cell>
          <cell r="F76">
            <v>4275318464</v>
          </cell>
          <cell r="G76">
            <v>94.7</v>
          </cell>
          <cell r="H76">
            <v>108.7</v>
          </cell>
          <cell r="I76">
            <v>95.4</v>
          </cell>
          <cell r="J76">
            <v>5003425240</v>
          </cell>
          <cell r="K76">
            <v>99.3</v>
          </cell>
          <cell r="L76">
            <v>97.8</v>
          </cell>
          <cell r="M76">
            <v>100.4</v>
          </cell>
          <cell r="N76">
            <v>4564162754</v>
          </cell>
          <cell r="O76">
            <v>101.3</v>
          </cell>
          <cell r="P76">
            <v>100.7</v>
          </cell>
          <cell r="Q76">
            <v>100.8</v>
          </cell>
          <cell r="R76">
            <v>1374413467</v>
          </cell>
          <cell r="S76">
            <v>27.4</v>
          </cell>
          <cell r="T76">
            <v>313818.25</v>
          </cell>
          <cell r="U76">
            <v>4379.6000000000004</v>
          </cell>
          <cell r="V76" t="str">
            <v xml:space="preserve">   ―</v>
          </cell>
          <cell r="W76">
            <v>246986961</v>
          </cell>
          <cell r="X76">
            <v>4.9000000000000004</v>
          </cell>
          <cell r="Y76">
            <v>79.099999999999994</v>
          </cell>
          <cell r="Z76">
            <v>51.7</v>
          </cell>
          <cell r="AA76">
            <v>83.9</v>
          </cell>
        </row>
        <row r="77">
          <cell r="A77" t="str">
            <v>ALBA03</v>
          </cell>
          <cell r="C77" t="str">
            <v>事</v>
          </cell>
          <cell r="D77" t="str">
            <v>　研　　究  　計</v>
          </cell>
          <cell r="F77" t="str">
            <v xml:space="preserve">      ―</v>
          </cell>
          <cell r="G77" t="str">
            <v xml:space="preserve">  ―</v>
          </cell>
          <cell r="H77" t="str">
            <v xml:space="preserve">  ―</v>
          </cell>
          <cell r="I77" t="str">
            <v xml:space="preserve">  ―</v>
          </cell>
          <cell r="J77">
            <v>-3449500</v>
          </cell>
          <cell r="K77" t="str">
            <v xml:space="preserve">  ―</v>
          </cell>
          <cell r="L77" t="str">
            <v xml:space="preserve">  ―</v>
          </cell>
          <cell r="M77" t="str">
            <v xml:space="preserve">  ―</v>
          </cell>
          <cell r="N77" t="str">
            <v xml:space="preserve">      ―</v>
          </cell>
          <cell r="O77" t="str">
            <v xml:space="preserve">  ―</v>
          </cell>
          <cell r="P77" t="str">
            <v xml:space="preserve">  ―</v>
          </cell>
          <cell r="Q77" t="str">
            <v xml:space="preserve">  ―</v>
          </cell>
          <cell r="R77">
            <v>-31841103</v>
          </cell>
          <cell r="S77" t="str">
            <v xml:space="preserve">  ―</v>
          </cell>
          <cell r="T77">
            <v>9215.75</v>
          </cell>
          <cell r="U77">
            <v>-3455</v>
          </cell>
          <cell r="V77" t="str">
            <v xml:space="preserve">   ―</v>
          </cell>
          <cell r="W77">
            <v>-65324552</v>
          </cell>
          <cell r="X77" t="str">
            <v xml:space="preserve">  ―</v>
          </cell>
          <cell r="Y77" t="str">
            <v xml:space="preserve">  ―</v>
          </cell>
          <cell r="Z77" t="str">
            <v xml:space="preserve">  ―</v>
          </cell>
          <cell r="AA77" t="str">
            <v xml:space="preserve">  ―</v>
          </cell>
        </row>
        <row r="78">
          <cell r="A78" t="str">
            <v>ALBA08</v>
          </cell>
          <cell r="C78" t="str">
            <v>業</v>
          </cell>
          <cell r="D78" t="str">
            <v>　統 括 事 業 部 室</v>
          </cell>
          <cell r="F78" t="str">
            <v xml:space="preserve">      ―</v>
          </cell>
          <cell r="G78" t="str">
            <v xml:space="preserve">  ―</v>
          </cell>
          <cell r="H78" t="str">
            <v xml:space="preserve">  ―</v>
          </cell>
          <cell r="I78" t="str">
            <v xml:space="preserve">  ―</v>
          </cell>
          <cell r="J78" t="str">
            <v xml:space="preserve">      ―</v>
          </cell>
          <cell r="K78" t="str">
            <v xml:space="preserve">  ―</v>
          </cell>
          <cell r="L78" t="str">
            <v xml:space="preserve">  ―</v>
          </cell>
          <cell r="M78" t="str">
            <v xml:space="preserve">  ―</v>
          </cell>
          <cell r="N78" t="str">
            <v xml:space="preserve">      ―</v>
          </cell>
          <cell r="O78" t="str">
            <v xml:space="preserve">  ―</v>
          </cell>
          <cell r="P78" t="str">
            <v xml:space="preserve">  ―</v>
          </cell>
          <cell r="Q78" t="str">
            <v xml:space="preserve">  ―</v>
          </cell>
          <cell r="R78">
            <v>4485594</v>
          </cell>
          <cell r="S78" t="str">
            <v xml:space="preserve">  ―</v>
          </cell>
          <cell r="T78">
            <v>695</v>
          </cell>
          <cell r="U78">
            <v>6454</v>
          </cell>
          <cell r="V78" t="str">
            <v xml:space="preserve">   ―</v>
          </cell>
          <cell r="W78">
            <v>-5960513</v>
          </cell>
          <cell r="X78" t="str">
            <v xml:space="preserve">  ―</v>
          </cell>
          <cell r="Y78" t="str">
            <v xml:space="preserve">  ―</v>
          </cell>
          <cell r="Z78" t="str">
            <v xml:space="preserve">  ―</v>
          </cell>
          <cell r="AA78" t="str">
            <v xml:space="preserve">  ―</v>
          </cell>
        </row>
        <row r="79">
          <cell r="A79" t="str">
            <v>ALBA09</v>
          </cell>
          <cell r="C79" t="str">
            <v>部</v>
          </cell>
          <cell r="D79" t="str">
            <v xml:space="preserve">  調　　整　　計</v>
          </cell>
          <cell r="F79" t="str">
            <v xml:space="preserve">      ―</v>
          </cell>
          <cell r="G79" t="str">
            <v xml:space="preserve">  ―</v>
          </cell>
          <cell r="H79" t="str">
            <v xml:space="preserve">  ―</v>
          </cell>
          <cell r="I79" t="str">
            <v xml:space="preserve">  ―</v>
          </cell>
          <cell r="J79" t="str">
            <v xml:space="preserve">      ―</v>
          </cell>
          <cell r="K79" t="str">
            <v xml:space="preserve">  ―</v>
          </cell>
          <cell r="L79" t="str">
            <v xml:space="preserve">  ―</v>
          </cell>
          <cell r="M79" t="str">
            <v xml:space="preserve">  ―</v>
          </cell>
          <cell r="N79" t="str">
            <v xml:space="preserve">      ―</v>
          </cell>
          <cell r="O79" t="str">
            <v xml:space="preserve">  ―</v>
          </cell>
          <cell r="P79" t="str">
            <v xml:space="preserve">  ―</v>
          </cell>
          <cell r="Q79" t="str">
            <v xml:space="preserve">  ―</v>
          </cell>
          <cell r="R79" t="str">
            <v xml:space="preserve">      ―</v>
          </cell>
          <cell r="S79" t="str">
            <v xml:space="preserve">  ―</v>
          </cell>
          <cell r="T79" t="str">
            <v xml:space="preserve">      ―</v>
          </cell>
          <cell r="U79" t="str">
            <v xml:space="preserve">    ―</v>
          </cell>
          <cell r="V79" t="str">
            <v xml:space="preserve">   ―</v>
          </cell>
          <cell r="W79">
            <v>10704592</v>
          </cell>
          <cell r="X79" t="str">
            <v xml:space="preserve">  ―</v>
          </cell>
          <cell r="Y79" t="str">
            <v xml:space="preserve">  ―</v>
          </cell>
          <cell r="Z79" t="str">
            <v xml:space="preserve">  ―</v>
          </cell>
          <cell r="AA79" t="str">
            <v xml:space="preserve">  ―</v>
          </cell>
        </row>
        <row r="81">
          <cell r="A81" t="str">
            <v>ALB</v>
          </cell>
          <cell r="D81" t="str">
            <v xml:space="preserve">  合     　 計</v>
          </cell>
          <cell r="F81">
            <v>4275318464</v>
          </cell>
          <cell r="G81">
            <v>94.7</v>
          </cell>
          <cell r="H81">
            <v>108.7</v>
          </cell>
          <cell r="I81">
            <v>95.4</v>
          </cell>
          <cell r="J81">
            <v>4999975740</v>
          </cell>
          <cell r="K81">
            <v>99.3</v>
          </cell>
          <cell r="L81">
            <v>97.8</v>
          </cell>
          <cell r="M81">
            <v>100.4</v>
          </cell>
          <cell r="N81">
            <v>4564162754</v>
          </cell>
          <cell r="O81">
            <v>101.3</v>
          </cell>
          <cell r="P81">
            <v>100.7</v>
          </cell>
          <cell r="Q81">
            <v>100.8</v>
          </cell>
          <cell r="R81">
            <v>1347057958</v>
          </cell>
          <cell r="S81">
            <v>26.9</v>
          </cell>
          <cell r="T81">
            <v>323729</v>
          </cell>
          <cell r="U81">
            <v>4161</v>
          </cell>
          <cell r="V81">
            <v>1952</v>
          </cell>
          <cell r="W81">
            <v>186406488</v>
          </cell>
          <cell r="X81">
            <v>3.7</v>
          </cell>
          <cell r="Y81">
            <v>84</v>
          </cell>
          <cell r="Z81">
            <v>47</v>
          </cell>
          <cell r="AA81">
            <v>84</v>
          </cell>
        </row>
        <row r="82">
          <cell r="M82" t="str">
            <v>研究開発費</v>
          </cell>
          <cell r="N82">
            <v>50789441</v>
          </cell>
          <cell r="O82" t="str">
            <v>売上比</v>
          </cell>
          <cell r="P82">
            <v>1.1000000000000001</v>
          </cell>
        </row>
        <row r="84">
          <cell r="A84" t="str">
            <v>ALCA0201</v>
          </cell>
          <cell r="D84" t="str">
            <v>　通信デバイス１事業部</v>
          </cell>
          <cell r="F84">
            <v>864082412</v>
          </cell>
          <cell r="G84">
            <v>101.2</v>
          </cell>
          <cell r="H84">
            <v>99</v>
          </cell>
          <cell r="I84">
            <v>110.7</v>
          </cell>
          <cell r="J84">
            <v>652792556</v>
          </cell>
          <cell r="K84">
            <v>102.7</v>
          </cell>
          <cell r="L84">
            <v>75.3</v>
          </cell>
          <cell r="M84">
            <v>175.1</v>
          </cell>
          <cell r="N84">
            <v>951530443</v>
          </cell>
          <cell r="O84">
            <v>105</v>
          </cell>
          <cell r="P84">
            <v>93.3</v>
          </cell>
          <cell r="Q84">
            <v>106.2</v>
          </cell>
          <cell r="R84">
            <v>-55657020</v>
          </cell>
          <cell r="S84" t="str">
            <v xml:space="preserve">  ―</v>
          </cell>
          <cell r="T84">
            <v>77372</v>
          </cell>
          <cell r="U84">
            <v>-719.3</v>
          </cell>
          <cell r="V84" t="str">
            <v xml:space="preserve">   ―</v>
          </cell>
          <cell r="W84">
            <v>-317062850</v>
          </cell>
          <cell r="X84" t="str">
            <v xml:space="preserve">  ―</v>
          </cell>
          <cell r="Y84" t="str">
            <v xml:space="preserve">  ―</v>
          </cell>
          <cell r="Z84" t="str">
            <v xml:space="preserve">  ―</v>
          </cell>
          <cell r="AA84" t="str">
            <v xml:space="preserve">  ―</v>
          </cell>
        </row>
        <row r="86">
          <cell r="A86" t="str">
            <v>ALCA0202</v>
          </cell>
          <cell r="D86" t="str">
            <v>　通信デバイス２事業部</v>
          </cell>
          <cell r="F86">
            <v>853532744</v>
          </cell>
          <cell r="G86">
            <v>108.3</v>
          </cell>
          <cell r="H86">
            <v>76.8</v>
          </cell>
          <cell r="I86">
            <v>105.4</v>
          </cell>
          <cell r="J86">
            <v>853400256</v>
          </cell>
          <cell r="K86">
            <v>101.8</v>
          </cell>
          <cell r="L86">
            <v>104.6</v>
          </cell>
          <cell r="M86">
            <v>105.7</v>
          </cell>
          <cell r="N86">
            <v>1020676910</v>
          </cell>
          <cell r="O86">
            <v>104.4</v>
          </cell>
          <cell r="P86">
            <v>88.3</v>
          </cell>
          <cell r="Q86">
            <v>110.4</v>
          </cell>
          <cell r="R86">
            <v>290482234</v>
          </cell>
          <cell r="S86">
            <v>34</v>
          </cell>
          <cell r="T86">
            <v>57793.5</v>
          </cell>
          <cell r="U86">
            <v>5026.2</v>
          </cell>
          <cell r="V86" t="str">
            <v xml:space="preserve">   ―</v>
          </cell>
          <cell r="W86">
            <v>79392878</v>
          </cell>
          <cell r="X86">
            <v>9.3000000000000007</v>
          </cell>
          <cell r="Y86">
            <v>107.5</v>
          </cell>
          <cell r="Z86">
            <v>119.9</v>
          </cell>
          <cell r="AA86">
            <v>114.1</v>
          </cell>
        </row>
        <row r="87">
          <cell r="C87" t="str">
            <v>通</v>
          </cell>
          <cell r="N87">
            <v>1972207353</v>
          </cell>
        </row>
        <row r="88">
          <cell r="A88" t="str">
            <v>ALCA0203</v>
          </cell>
          <cell r="C88" t="str">
            <v>信</v>
          </cell>
          <cell r="D88" t="str">
            <v>通</v>
          </cell>
          <cell r="E88" t="str">
            <v xml:space="preserve">  製　　造</v>
          </cell>
          <cell r="F88" t="str">
            <v xml:space="preserve">      ―</v>
          </cell>
          <cell r="G88" t="str">
            <v xml:space="preserve">  ―</v>
          </cell>
          <cell r="H88" t="str">
            <v xml:space="preserve">  ―</v>
          </cell>
          <cell r="I88" t="str">
            <v xml:space="preserve">  ―</v>
          </cell>
          <cell r="J88">
            <v>177090544</v>
          </cell>
          <cell r="K88">
            <v>104.9</v>
          </cell>
          <cell r="L88">
            <v>65.5</v>
          </cell>
          <cell r="M88">
            <v>108.5</v>
          </cell>
          <cell r="N88" t="str">
            <v xml:space="preserve">      ―</v>
          </cell>
          <cell r="O88" t="str">
            <v xml:space="preserve">  ―</v>
          </cell>
          <cell r="P88" t="str">
            <v xml:space="preserve">  ―</v>
          </cell>
          <cell r="Q88" t="str">
            <v xml:space="preserve">  ―</v>
          </cell>
          <cell r="R88">
            <v>-46813211</v>
          </cell>
          <cell r="S88" t="str">
            <v xml:space="preserve">  ―</v>
          </cell>
          <cell r="T88">
            <v>26304</v>
          </cell>
          <cell r="U88">
            <v>-1779.6</v>
          </cell>
          <cell r="V88" t="str">
            <v xml:space="preserve">   ―</v>
          </cell>
          <cell r="W88">
            <v>-135677652</v>
          </cell>
          <cell r="X88" t="str">
            <v xml:space="preserve">  ―</v>
          </cell>
          <cell r="Y88" t="str">
            <v xml:space="preserve">  ―</v>
          </cell>
          <cell r="Z88" t="str">
            <v xml:space="preserve">  ―</v>
          </cell>
          <cell r="AA88" t="str">
            <v xml:space="preserve">  ―</v>
          </cell>
        </row>
        <row r="89">
          <cell r="A89" t="str">
            <v>ALCA0302</v>
          </cell>
          <cell r="C89" t="str">
            <v>デ</v>
          </cell>
          <cell r="D89" t="str">
            <v>ﾃﾞﾊﾞ</v>
          </cell>
          <cell r="E89" t="str">
            <v>　研　　究</v>
          </cell>
          <cell r="F89" t="str">
            <v xml:space="preserve">      ―</v>
          </cell>
          <cell r="G89" t="str">
            <v xml:space="preserve">  ―</v>
          </cell>
          <cell r="H89" t="str">
            <v xml:space="preserve">  ―</v>
          </cell>
          <cell r="I89" t="str">
            <v xml:space="preserve">  ―</v>
          </cell>
          <cell r="J89">
            <v>0</v>
          </cell>
          <cell r="K89" t="str">
            <v xml:space="preserve">  ―</v>
          </cell>
          <cell r="L89" t="str">
            <v xml:space="preserve">  ―</v>
          </cell>
          <cell r="M89" t="str">
            <v xml:space="preserve">  ―</v>
          </cell>
          <cell r="N89" t="str">
            <v xml:space="preserve">      ―</v>
          </cell>
          <cell r="O89" t="str">
            <v xml:space="preserve">  ―</v>
          </cell>
          <cell r="P89" t="str">
            <v xml:space="preserve">  ―</v>
          </cell>
          <cell r="Q89" t="str">
            <v xml:space="preserve">  ―</v>
          </cell>
          <cell r="R89">
            <v>-6317755</v>
          </cell>
          <cell r="S89" t="str">
            <v xml:space="preserve">  ―</v>
          </cell>
          <cell r="T89">
            <v>1859.5</v>
          </cell>
          <cell r="U89">
            <v>-3397.5</v>
          </cell>
          <cell r="V89" t="str">
            <v xml:space="preserve">   ―</v>
          </cell>
          <cell r="W89">
            <v>-15575117</v>
          </cell>
          <cell r="X89" t="str">
            <v xml:space="preserve">  ―</v>
          </cell>
          <cell r="Y89" t="str">
            <v xml:space="preserve">  ―</v>
          </cell>
          <cell r="Z89" t="str">
            <v xml:space="preserve">  ―</v>
          </cell>
          <cell r="AA89" t="str">
            <v xml:space="preserve">  ―</v>
          </cell>
        </row>
        <row r="90">
          <cell r="A90" t="str">
            <v>TUSINDEBA3</v>
          </cell>
          <cell r="C90" t="str">
            <v>バ</v>
          </cell>
          <cell r="D90" t="str">
            <v>３</v>
          </cell>
          <cell r="E90" t="str">
            <v>　合    計　</v>
          </cell>
          <cell r="F90">
            <v>175007375</v>
          </cell>
          <cell r="G90">
            <v>175.6</v>
          </cell>
          <cell r="H90">
            <v>87.8</v>
          </cell>
          <cell r="I90">
            <v>171.1</v>
          </cell>
          <cell r="J90">
            <v>177090544</v>
          </cell>
          <cell r="K90">
            <v>104.9</v>
          </cell>
          <cell r="L90">
            <v>65.5</v>
          </cell>
          <cell r="M90">
            <v>108.5</v>
          </cell>
          <cell r="N90">
            <v>269370708</v>
          </cell>
          <cell r="O90">
            <v>111.2</v>
          </cell>
          <cell r="P90">
            <v>101.3</v>
          </cell>
          <cell r="Q90">
            <v>148</v>
          </cell>
          <cell r="R90">
            <v>-53130966</v>
          </cell>
          <cell r="S90" t="str">
            <v xml:space="preserve">  ―</v>
          </cell>
          <cell r="T90">
            <v>28163.5</v>
          </cell>
          <cell r="U90">
            <v>-1886.5</v>
          </cell>
          <cell r="V90" t="str">
            <v xml:space="preserve">   ―</v>
          </cell>
          <cell r="W90">
            <v>-151252769</v>
          </cell>
          <cell r="X90" t="str">
            <v xml:space="preserve">  ―</v>
          </cell>
          <cell r="Y90" t="str">
            <v xml:space="preserve">  ―</v>
          </cell>
          <cell r="Z90" t="str">
            <v xml:space="preserve">  ―</v>
          </cell>
          <cell r="AA90" t="str">
            <v xml:space="preserve">  ―</v>
          </cell>
        </row>
        <row r="91">
          <cell r="C91" t="str">
            <v>イ</v>
          </cell>
          <cell r="M91" t="str">
            <v>研究開発費</v>
          </cell>
          <cell r="N91">
            <v>23285886</v>
          </cell>
          <cell r="O91" t="str">
            <v>売上比</v>
          </cell>
          <cell r="P91">
            <v>8.6</v>
          </cell>
        </row>
        <row r="92">
          <cell r="A92" t="str">
            <v>ALCA0301</v>
          </cell>
          <cell r="C92" t="str">
            <v>ス</v>
          </cell>
          <cell r="D92" t="str">
            <v>　開　　発　　部</v>
          </cell>
          <cell r="F92" t="str">
            <v xml:space="preserve">      ―</v>
          </cell>
          <cell r="G92" t="str">
            <v xml:space="preserve">  ―</v>
          </cell>
          <cell r="H92" t="str">
            <v xml:space="preserve">  ―</v>
          </cell>
          <cell r="I92" t="str">
            <v xml:space="preserve">  ―</v>
          </cell>
          <cell r="J92">
            <v>-683500</v>
          </cell>
          <cell r="K92" t="str">
            <v xml:space="preserve">  ―</v>
          </cell>
          <cell r="L92" t="str">
            <v xml:space="preserve">  ―</v>
          </cell>
          <cell r="M92" t="str">
            <v xml:space="preserve">  ―</v>
          </cell>
          <cell r="N92" t="str">
            <v xml:space="preserve">      ―</v>
          </cell>
          <cell r="O92" t="str">
            <v xml:space="preserve">  ―</v>
          </cell>
          <cell r="P92" t="str">
            <v xml:space="preserve">  ―</v>
          </cell>
          <cell r="Q92" t="str">
            <v xml:space="preserve">  ―</v>
          </cell>
          <cell r="R92">
            <v>-12443012</v>
          </cell>
          <cell r="S92" t="str">
            <v xml:space="preserve">  ―</v>
          </cell>
          <cell r="T92">
            <v>3319.75</v>
          </cell>
          <cell r="U92">
            <v>-3748.1</v>
          </cell>
          <cell r="V92" t="str">
            <v xml:space="preserve">   ―</v>
          </cell>
          <cell r="W92">
            <v>-25221549</v>
          </cell>
          <cell r="X92" t="str">
            <v xml:space="preserve">  ―</v>
          </cell>
          <cell r="Y92" t="str">
            <v xml:space="preserve">  ―</v>
          </cell>
          <cell r="Z92" t="str">
            <v xml:space="preserve">  ―</v>
          </cell>
          <cell r="AA92" t="str">
            <v xml:space="preserve">  ―</v>
          </cell>
        </row>
        <row r="93">
          <cell r="C93" t="str">
            <v>統</v>
          </cell>
          <cell r="M93" t="str">
            <v>研究開発費</v>
          </cell>
          <cell r="N93">
            <v>13922268</v>
          </cell>
          <cell r="O93" t="str">
            <v>売上比</v>
          </cell>
          <cell r="P93">
            <v>0.7</v>
          </cell>
        </row>
        <row r="94">
          <cell r="C94" t="str">
            <v>括</v>
          </cell>
        </row>
        <row r="95">
          <cell r="A95" t="str">
            <v>ALCA02</v>
          </cell>
          <cell r="C95" t="str">
            <v>事</v>
          </cell>
          <cell r="D95" t="str">
            <v>　製　　造  　計</v>
          </cell>
          <cell r="F95" t="str">
            <v xml:space="preserve">      ―</v>
          </cell>
          <cell r="G95" t="str">
            <v xml:space="preserve">  ―</v>
          </cell>
          <cell r="H95" t="str">
            <v xml:space="preserve">  ―</v>
          </cell>
          <cell r="I95" t="str">
            <v xml:space="preserve">  ―</v>
          </cell>
          <cell r="J95">
            <v>1683283356</v>
          </cell>
          <cell r="K95">
            <v>102.5</v>
          </cell>
          <cell r="L95">
            <v>86.2</v>
          </cell>
          <cell r="M95">
            <v>125.3</v>
          </cell>
          <cell r="N95" t="str">
            <v xml:space="preserve">      ―</v>
          </cell>
          <cell r="O95" t="str">
            <v xml:space="preserve">  ―</v>
          </cell>
          <cell r="P95" t="str">
            <v xml:space="preserve">  ―</v>
          </cell>
          <cell r="Q95" t="str">
            <v xml:space="preserve">  ―</v>
          </cell>
          <cell r="R95">
            <v>188012003</v>
          </cell>
          <cell r="S95">
            <v>11.1</v>
          </cell>
          <cell r="T95">
            <v>161469.5</v>
          </cell>
          <cell r="U95">
            <v>1164.3</v>
          </cell>
          <cell r="V95" t="str">
            <v xml:space="preserve">   ―</v>
          </cell>
          <cell r="W95">
            <v>-373347624</v>
          </cell>
          <cell r="X95" t="str">
            <v xml:space="preserve">  ―</v>
          </cell>
          <cell r="Y95" t="str">
            <v xml:space="preserve">  ―</v>
          </cell>
          <cell r="Z95" t="str">
            <v xml:space="preserve">  ―</v>
          </cell>
          <cell r="AA95" t="str">
            <v xml:space="preserve">  ―</v>
          </cell>
        </row>
        <row r="96">
          <cell r="A96" t="str">
            <v>ALCA03</v>
          </cell>
          <cell r="C96" t="str">
            <v>業</v>
          </cell>
          <cell r="D96" t="str">
            <v>　研　　究  　計</v>
          </cell>
          <cell r="F96" t="str">
            <v xml:space="preserve">      ―</v>
          </cell>
          <cell r="G96" t="str">
            <v xml:space="preserve">  ―</v>
          </cell>
          <cell r="H96" t="str">
            <v xml:space="preserve">  ―</v>
          </cell>
          <cell r="I96" t="str">
            <v xml:space="preserve">  ―</v>
          </cell>
          <cell r="J96">
            <v>-683500</v>
          </cell>
          <cell r="K96" t="str">
            <v xml:space="preserve">  ―</v>
          </cell>
          <cell r="L96" t="str">
            <v xml:space="preserve">  ―</v>
          </cell>
          <cell r="M96" t="str">
            <v xml:space="preserve">  ―</v>
          </cell>
          <cell r="N96" t="str">
            <v xml:space="preserve">      ―</v>
          </cell>
          <cell r="O96" t="str">
            <v xml:space="preserve">  ―</v>
          </cell>
          <cell r="P96" t="str">
            <v xml:space="preserve">  ―</v>
          </cell>
          <cell r="Q96" t="str">
            <v xml:space="preserve">  ―</v>
          </cell>
          <cell r="R96">
            <v>-18760767</v>
          </cell>
          <cell r="S96" t="str">
            <v xml:space="preserve">  ―</v>
          </cell>
          <cell r="T96">
            <v>5179.25</v>
          </cell>
          <cell r="U96">
            <v>-3622.2</v>
          </cell>
          <cell r="V96" t="str">
            <v xml:space="preserve">   ―</v>
          </cell>
          <cell r="W96">
            <v>-40796666</v>
          </cell>
          <cell r="X96" t="str">
            <v xml:space="preserve">  ―</v>
          </cell>
          <cell r="Y96" t="str">
            <v xml:space="preserve">  ―</v>
          </cell>
          <cell r="Z96" t="str">
            <v xml:space="preserve">  ―</v>
          </cell>
          <cell r="AA96" t="str">
            <v xml:space="preserve">  ―</v>
          </cell>
        </row>
        <row r="97">
          <cell r="A97" t="str">
            <v>ALCA08</v>
          </cell>
          <cell r="C97" t="str">
            <v>部</v>
          </cell>
          <cell r="D97" t="str">
            <v>　統 括 事 業 部 室</v>
          </cell>
          <cell r="F97" t="str">
            <v xml:space="preserve">      ―</v>
          </cell>
          <cell r="G97" t="str">
            <v xml:space="preserve">  ―</v>
          </cell>
          <cell r="H97" t="str">
            <v xml:space="preserve">  ―</v>
          </cell>
          <cell r="I97" t="str">
            <v xml:space="preserve">  ―</v>
          </cell>
          <cell r="J97" t="str">
            <v xml:space="preserve">      ―</v>
          </cell>
          <cell r="K97" t="str">
            <v xml:space="preserve">  ―</v>
          </cell>
          <cell r="L97" t="str">
            <v xml:space="preserve">  ―</v>
          </cell>
          <cell r="M97" t="str">
            <v xml:space="preserve">  ―</v>
          </cell>
          <cell r="N97" t="str">
            <v xml:space="preserve">      ―</v>
          </cell>
          <cell r="O97" t="str">
            <v xml:space="preserve">  ―</v>
          </cell>
          <cell r="P97" t="str">
            <v xml:space="preserve">  ―</v>
          </cell>
          <cell r="Q97" t="str">
            <v xml:space="preserve">  ―</v>
          </cell>
          <cell r="R97">
            <v>-1502820</v>
          </cell>
          <cell r="S97" t="str">
            <v xml:space="preserve">  ―</v>
          </cell>
          <cell r="T97">
            <v>911.5</v>
          </cell>
          <cell r="U97">
            <v>-1648.7</v>
          </cell>
          <cell r="V97" t="str">
            <v xml:space="preserve">   ―</v>
          </cell>
          <cell r="W97">
            <v>-11005792</v>
          </cell>
          <cell r="X97" t="str">
            <v xml:space="preserve">  ―</v>
          </cell>
          <cell r="Y97" t="str">
            <v xml:space="preserve">  ―</v>
          </cell>
          <cell r="Z97" t="str">
            <v xml:space="preserve">  ―</v>
          </cell>
          <cell r="AA97" t="str">
            <v xml:space="preserve">  ―</v>
          </cell>
        </row>
        <row r="98">
          <cell r="A98" t="str">
            <v>ALCA09</v>
          </cell>
          <cell r="D98" t="str">
            <v xml:space="preserve">  調　　整　　計</v>
          </cell>
          <cell r="F98" t="str">
            <v xml:space="preserve">      ―</v>
          </cell>
          <cell r="G98" t="str">
            <v xml:space="preserve">  ―</v>
          </cell>
          <cell r="H98" t="str">
            <v xml:space="preserve">  ―</v>
          </cell>
          <cell r="I98" t="str">
            <v xml:space="preserve">  ―</v>
          </cell>
          <cell r="J98" t="str">
            <v xml:space="preserve">      ―</v>
          </cell>
          <cell r="K98" t="str">
            <v xml:space="preserve">  ―</v>
          </cell>
          <cell r="L98" t="str">
            <v xml:space="preserve">  ―</v>
          </cell>
          <cell r="M98" t="str">
            <v xml:space="preserve">  ―</v>
          </cell>
          <cell r="N98" t="str">
            <v xml:space="preserve">      ―</v>
          </cell>
          <cell r="O98" t="str">
            <v xml:space="preserve">  ―</v>
          </cell>
          <cell r="P98" t="str">
            <v xml:space="preserve">  ―</v>
          </cell>
          <cell r="Q98" t="str">
            <v xml:space="preserve">  ―</v>
          </cell>
          <cell r="R98" t="str">
            <v xml:space="preserve">      ―</v>
          </cell>
          <cell r="S98" t="str">
            <v xml:space="preserve">  ―</v>
          </cell>
          <cell r="T98" t="str">
            <v xml:space="preserve">      ―</v>
          </cell>
          <cell r="U98" t="str">
            <v xml:space="preserve">    ―</v>
          </cell>
          <cell r="V98" t="str">
            <v xml:space="preserve">   ―</v>
          </cell>
          <cell r="W98">
            <v>15537367</v>
          </cell>
          <cell r="X98" t="str">
            <v xml:space="preserve">  ―</v>
          </cell>
          <cell r="Y98">
            <v>85</v>
          </cell>
          <cell r="Z98" t="str">
            <v xml:space="preserve">  ―</v>
          </cell>
          <cell r="AA98" t="str">
            <v xml:space="preserve">  ―</v>
          </cell>
        </row>
        <row r="100">
          <cell r="A100" t="str">
            <v>ALC</v>
          </cell>
          <cell r="D100" t="str">
            <v xml:space="preserve">  合     　 計</v>
          </cell>
          <cell r="F100">
            <v>1892622531</v>
          </cell>
          <cell r="G100">
            <v>108.7</v>
          </cell>
          <cell r="H100">
            <v>86.7</v>
          </cell>
          <cell r="I100">
            <v>111.8</v>
          </cell>
          <cell r="J100">
            <v>1682599856</v>
          </cell>
          <cell r="K100">
            <v>102.5</v>
          </cell>
          <cell r="L100">
            <v>86.2</v>
          </cell>
          <cell r="M100">
            <v>125.4</v>
          </cell>
          <cell r="N100">
            <v>2241578061</v>
          </cell>
          <cell r="O100">
            <v>105.4</v>
          </cell>
          <cell r="P100">
            <v>91.8</v>
          </cell>
          <cell r="Q100">
            <v>111.9</v>
          </cell>
          <cell r="R100">
            <v>167748416</v>
          </cell>
          <cell r="S100">
            <v>9.9</v>
          </cell>
          <cell r="T100">
            <v>167560.25</v>
          </cell>
          <cell r="U100">
            <v>1001.1</v>
          </cell>
          <cell r="V100">
            <v>1096</v>
          </cell>
          <cell r="W100">
            <v>-409612715</v>
          </cell>
          <cell r="X100" t="str">
            <v xml:space="preserve">  ―</v>
          </cell>
          <cell r="Y100" t="str">
            <v xml:space="preserve">  ―</v>
          </cell>
          <cell r="Z100" t="str">
            <v xml:space="preserve">  ―</v>
          </cell>
          <cell r="AA100" t="str">
            <v xml:space="preserve">  ―</v>
          </cell>
        </row>
        <row r="101">
          <cell r="M101" t="str">
            <v>研究開発費</v>
          </cell>
          <cell r="N101">
            <v>37208154</v>
          </cell>
          <cell r="O101" t="str">
            <v>売上比</v>
          </cell>
          <cell r="P101">
            <v>1.6</v>
          </cell>
        </row>
        <row r="103">
          <cell r="A103" t="str">
            <v>ALDA02</v>
          </cell>
          <cell r="C103" t="str">
            <v>有</v>
          </cell>
          <cell r="D103" t="str">
            <v xml:space="preserve">  製　　　　造</v>
          </cell>
          <cell r="F103" t="str">
            <v xml:space="preserve">      ―</v>
          </cell>
          <cell r="G103" t="str">
            <v xml:space="preserve">  ―</v>
          </cell>
          <cell r="H103" t="str">
            <v xml:space="preserve">  ―</v>
          </cell>
          <cell r="I103" t="str">
            <v xml:space="preserve">  ―</v>
          </cell>
          <cell r="J103">
            <v>276579264</v>
          </cell>
          <cell r="K103">
            <v>103.1</v>
          </cell>
          <cell r="L103">
            <v>110.1</v>
          </cell>
          <cell r="M103">
            <v>99.4</v>
          </cell>
          <cell r="N103" t="str">
            <v xml:space="preserve">      ―</v>
          </cell>
          <cell r="O103" t="str">
            <v xml:space="preserve">  ―</v>
          </cell>
          <cell r="P103" t="str">
            <v xml:space="preserve">  ―</v>
          </cell>
          <cell r="Q103" t="str">
            <v xml:space="preserve">  ―</v>
          </cell>
          <cell r="R103">
            <v>-315884697</v>
          </cell>
          <cell r="S103" t="str">
            <v xml:space="preserve">  ―</v>
          </cell>
          <cell r="T103">
            <v>37351.5</v>
          </cell>
          <cell r="U103">
            <v>-8457</v>
          </cell>
          <cell r="V103" t="str">
            <v xml:space="preserve">   ―</v>
          </cell>
          <cell r="W103">
            <v>-439267161</v>
          </cell>
          <cell r="X103" t="str">
            <v xml:space="preserve">  ―</v>
          </cell>
          <cell r="Y103" t="str">
            <v xml:space="preserve">  ―</v>
          </cell>
          <cell r="Z103" t="str">
            <v xml:space="preserve">  ―</v>
          </cell>
          <cell r="AA103" t="str">
            <v xml:space="preserve">  ―</v>
          </cell>
        </row>
        <row r="104">
          <cell r="A104" t="str">
            <v>ALDA03</v>
          </cell>
          <cell r="C104" t="str">
            <v>機</v>
          </cell>
          <cell r="D104" t="str">
            <v xml:space="preserve">  研　　　　究</v>
          </cell>
          <cell r="F104" t="str">
            <v xml:space="preserve">      ―</v>
          </cell>
          <cell r="G104" t="str">
            <v xml:space="preserve">  ―</v>
          </cell>
          <cell r="H104" t="str">
            <v xml:space="preserve">  ―</v>
          </cell>
          <cell r="I104" t="str">
            <v xml:space="preserve">  ―</v>
          </cell>
          <cell r="J104">
            <v>9808569</v>
          </cell>
          <cell r="K104">
            <v>97.7</v>
          </cell>
          <cell r="L104">
            <v>100.3</v>
          </cell>
          <cell r="M104">
            <v>140.1</v>
          </cell>
          <cell r="N104" t="str">
            <v xml:space="preserve">      ―</v>
          </cell>
          <cell r="O104" t="str">
            <v xml:space="preserve">  ―</v>
          </cell>
          <cell r="P104" t="str">
            <v xml:space="preserve">  ―</v>
          </cell>
          <cell r="Q104" t="str">
            <v xml:space="preserve">  ―</v>
          </cell>
          <cell r="R104">
            <v>-34968265</v>
          </cell>
          <cell r="S104" t="str">
            <v xml:space="preserve">  ―</v>
          </cell>
          <cell r="T104">
            <v>9215.5</v>
          </cell>
          <cell r="U104">
            <v>-3794.5</v>
          </cell>
          <cell r="V104" t="str">
            <v xml:space="preserve">   ―</v>
          </cell>
          <cell r="W104">
            <v>-68809922</v>
          </cell>
          <cell r="X104" t="str">
            <v xml:space="preserve">  ―</v>
          </cell>
          <cell r="Y104" t="str">
            <v xml:space="preserve">  ―</v>
          </cell>
          <cell r="Z104" t="str">
            <v xml:space="preserve">  ―</v>
          </cell>
          <cell r="AA104" t="str">
            <v xml:space="preserve">  ―</v>
          </cell>
        </row>
        <row r="105">
          <cell r="A105" t="str">
            <v>ALDA08</v>
          </cell>
          <cell r="C105" t="str">
            <v>材</v>
          </cell>
          <cell r="D105" t="str">
            <v>　事　業　部　室</v>
          </cell>
          <cell r="F105" t="str">
            <v xml:space="preserve">      ―</v>
          </cell>
          <cell r="G105" t="str">
            <v xml:space="preserve">  ―</v>
          </cell>
          <cell r="H105" t="str">
            <v xml:space="preserve">  ―</v>
          </cell>
          <cell r="I105" t="str">
            <v xml:space="preserve">  ―</v>
          </cell>
          <cell r="J105" t="str">
            <v xml:space="preserve">      ―</v>
          </cell>
          <cell r="K105" t="str">
            <v xml:space="preserve">  ―</v>
          </cell>
          <cell r="L105" t="str">
            <v xml:space="preserve">  ―</v>
          </cell>
          <cell r="M105" t="str">
            <v xml:space="preserve">  ―</v>
          </cell>
          <cell r="N105" t="str">
            <v xml:space="preserve">      ―</v>
          </cell>
          <cell r="O105" t="str">
            <v xml:space="preserve">  ―</v>
          </cell>
          <cell r="P105" t="str">
            <v xml:space="preserve">  ―</v>
          </cell>
          <cell r="Q105" t="str">
            <v xml:space="preserve">  ―</v>
          </cell>
          <cell r="R105">
            <v>-1449517</v>
          </cell>
          <cell r="S105" t="str">
            <v xml:space="preserve">  ―</v>
          </cell>
          <cell r="T105">
            <v>528.25</v>
          </cell>
          <cell r="U105">
            <v>-2743.9</v>
          </cell>
          <cell r="V105" t="str">
            <v xml:space="preserve">   ―</v>
          </cell>
          <cell r="W105">
            <v>-5152145</v>
          </cell>
          <cell r="X105" t="str">
            <v xml:space="preserve">  ―</v>
          </cell>
          <cell r="Y105" t="str">
            <v xml:space="preserve">  ―</v>
          </cell>
          <cell r="Z105" t="str">
            <v xml:space="preserve">  ―</v>
          </cell>
          <cell r="AA105" t="str">
            <v xml:space="preserve">  ―</v>
          </cell>
        </row>
        <row r="106">
          <cell r="A106" t="str">
            <v>ALDA09</v>
          </cell>
          <cell r="C106" t="str">
            <v>料</v>
          </cell>
          <cell r="D106" t="str">
            <v xml:space="preserve">  調　　　　整</v>
          </cell>
          <cell r="F106" t="str">
            <v xml:space="preserve">      ―</v>
          </cell>
          <cell r="G106" t="str">
            <v xml:space="preserve">  ―</v>
          </cell>
          <cell r="H106" t="str">
            <v xml:space="preserve">  ―</v>
          </cell>
          <cell r="I106" t="str">
            <v xml:space="preserve">  ―</v>
          </cell>
          <cell r="J106" t="str">
            <v xml:space="preserve">      ―</v>
          </cell>
          <cell r="K106" t="str">
            <v xml:space="preserve">  ―</v>
          </cell>
          <cell r="L106" t="str">
            <v xml:space="preserve">  ―</v>
          </cell>
          <cell r="M106" t="str">
            <v xml:space="preserve">  ―</v>
          </cell>
          <cell r="N106" t="str">
            <v xml:space="preserve">      ―</v>
          </cell>
          <cell r="O106" t="str">
            <v xml:space="preserve">  ―</v>
          </cell>
          <cell r="P106" t="str">
            <v xml:space="preserve">  ―</v>
          </cell>
          <cell r="Q106" t="str">
            <v xml:space="preserve">  ―</v>
          </cell>
          <cell r="R106" t="str">
            <v xml:space="preserve">      ―</v>
          </cell>
          <cell r="S106" t="str">
            <v xml:space="preserve">  ―</v>
          </cell>
          <cell r="T106" t="str">
            <v xml:space="preserve">      ―</v>
          </cell>
          <cell r="U106" t="str">
            <v xml:space="preserve">    ―</v>
          </cell>
          <cell r="V106" t="str">
            <v xml:space="preserve">   ―</v>
          </cell>
          <cell r="W106">
            <v>0</v>
          </cell>
          <cell r="X106" t="str">
            <v xml:space="preserve">  ―</v>
          </cell>
          <cell r="Y106" t="str">
            <v xml:space="preserve">  ―</v>
          </cell>
          <cell r="Z106" t="str">
            <v xml:space="preserve">  ―</v>
          </cell>
          <cell r="AA106" t="str">
            <v xml:space="preserve">  ―</v>
          </cell>
        </row>
        <row r="107">
          <cell r="A107" t="str">
            <v>ALDA</v>
          </cell>
          <cell r="D107" t="str">
            <v xml:space="preserve">  合      　計</v>
          </cell>
          <cell r="F107">
            <v>278404782</v>
          </cell>
          <cell r="G107">
            <v>125.4</v>
          </cell>
          <cell r="H107">
            <v>101.9</v>
          </cell>
          <cell r="I107">
            <v>91.1</v>
          </cell>
          <cell r="J107">
            <v>286387833</v>
          </cell>
          <cell r="K107">
            <v>102.9</v>
          </cell>
          <cell r="L107">
            <v>109.8</v>
          </cell>
          <cell r="M107">
            <v>100.4</v>
          </cell>
          <cell r="N107">
            <v>230052806</v>
          </cell>
          <cell r="O107">
            <v>86.7</v>
          </cell>
          <cell r="P107">
            <v>81.400000000000006</v>
          </cell>
          <cell r="Q107">
            <v>86.1</v>
          </cell>
          <cell r="R107">
            <v>-352302479</v>
          </cell>
          <cell r="S107" t="str">
            <v xml:space="preserve">  ―</v>
          </cell>
          <cell r="T107">
            <v>47095.25</v>
          </cell>
          <cell r="U107">
            <v>-7480.6</v>
          </cell>
          <cell r="V107">
            <v>254</v>
          </cell>
          <cell r="W107">
            <v>-513229228</v>
          </cell>
          <cell r="X107" t="str">
            <v xml:space="preserve">  ―</v>
          </cell>
          <cell r="Y107" t="str">
            <v xml:space="preserve">  ―</v>
          </cell>
          <cell r="Z107" t="str">
            <v xml:space="preserve">  ―</v>
          </cell>
          <cell r="AA107" t="str">
            <v xml:space="preserve">  ―</v>
          </cell>
        </row>
        <row r="108">
          <cell r="M108" t="str">
            <v>研究開発費</v>
          </cell>
          <cell r="N108">
            <v>66759044</v>
          </cell>
          <cell r="O108" t="str">
            <v>売上比</v>
          </cell>
          <cell r="P108">
            <v>29</v>
          </cell>
        </row>
        <row r="110">
          <cell r="A110" t="str">
            <v>AL</v>
          </cell>
          <cell r="C110" t="str">
            <v>半導体部品事業関連合計</v>
          </cell>
          <cell r="F110">
            <v>6313242372</v>
          </cell>
          <cell r="G110">
            <v>99</v>
          </cell>
          <cell r="H110">
            <v>100.7</v>
          </cell>
          <cell r="I110">
            <v>99</v>
          </cell>
          <cell r="J110">
            <v>6968963429</v>
          </cell>
          <cell r="K110">
            <v>100.2</v>
          </cell>
          <cell r="L110">
            <v>95.2</v>
          </cell>
          <cell r="M110">
            <v>105.5</v>
          </cell>
          <cell r="N110">
            <v>6912845721</v>
          </cell>
          <cell r="O110">
            <v>101.2</v>
          </cell>
          <cell r="P110">
            <v>97.2</v>
          </cell>
          <cell r="Q110">
            <v>102.8</v>
          </cell>
          <cell r="R110">
            <v>1481471622</v>
          </cell>
          <cell r="S110">
            <v>21.2</v>
          </cell>
          <cell r="T110">
            <v>575610.75</v>
          </cell>
          <cell r="U110">
            <v>2573.6999999999998</v>
          </cell>
          <cell r="V110">
            <v>3512</v>
          </cell>
          <cell r="W110">
            <v>-570614731</v>
          </cell>
          <cell r="X110" t="str">
            <v xml:space="preserve">  ―</v>
          </cell>
          <cell r="Y110" t="str">
            <v xml:space="preserve">  ―</v>
          </cell>
          <cell r="Z110" t="str">
            <v xml:space="preserve">  ―</v>
          </cell>
          <cell r="AA110" t="str">
            <v xml:space="preserve">  ―</v>
          </cell>
        </row>
        <row r="111">
          <cell r="E111">
            <v>0</v>
          </cell>
          <cell r="F111">
            <v>6313242372</v>
          </cell>
          <cell r="M111" t="str">
            <v>研究開発費</v>
          </cell>
          <cell r="N111">
            <v>154756639</v>
          </cell>
          <cell r="O111" t="str">
            <v>売上比</v>
          </cell>
          <cell r="P111">
            <v>2.2000000000000002</v>
          </cell>
        </row>
        <row r="118">
          <cell r="A118" t="str">
            <v>集計ｺｰﾄﾞ</v>
          </cell>
          <cell r="D118" t="str">
            <v xml:space="preserve">  部      門</v>
          </cell>
          <cell r="F118" t="str">
            <v>受　注　実　績</v>
          </cell>
          <cell r="G118" t="str">
            <v>遂行率</v>
          </cell>
          <cell r="H118" t="str">
            <v>前月比</v>
          </cell>
          <cell r="I118" t="str">
            <v>ＭＰ比</v>
          </cell>
          <cell r="J118" t="str">
            <v>総　　生    産</v>
          </cell>
          <cell r="K118" t="str">
            <v>遂行率</v>
          </cell>
          <cell r="L118" t="str">
            <v>前月比</v>
          </cell>
          <cell r="M118" t="str">
            <v>ＭＰ比</v>
          </cell>
          <cell r="N118" t="str">
            <v>売　上　実　績</v>
          </cell>
          <cell r="O118" t="str">
            <v>遂行率</v>
          </cell>
          <cell r="P118" t="str">
            <v>前月比</v>
          </cell>
          <cell r="Q118" t="str">
            <v>ＭＰ比</v>
          </cell>
          <cell r="R118" t="str">
            <v>差　 　引</v>
          </cell>
          <cell r="S118" t="str">
            <v>生産比</v>
          </cell>
          <cell r="T118" t="str">
            <v>総  時  間</v>
          </cell>
          <cell r="U118" t="str">
            <v>時間当り</v>
          </cell>
          <cell r="V118" t="str">
            <v>人員</v>
          </cell>
          <cell r="W118" t="str">
            <v>税引前利益</v>
          </cell>
          <cell r="X118" t="str">
            <v>売生比</v>
          </cell>
          <cell r="Y118" t="str">
            <v>遂行率</v>
          </cell>
          <cell r="Z118" t="str">
            <v>前月比</v>
          </cell>
          <cell r="AA118" t="str">
            <v>ＭＰ比</v>
          </cell>
        </row>
        <row r="119">
          <cell r="A119" t="str">
            <v>ACAA010401</v>
          </cell>
          <cell r="C119" t="str">
            <v>ソ</v>
          </cell>
          <cell r="D119" t="str">
            <v xml:space="preserve">  国内営業部</v>
          </cell>
          <cell r="F119">
            <v>1511970220</v>
          </cell>
          <cell r="G119">
            <v>101.4</v>
          </cell>
          <cell r="H119">
            <v>118.1</v>
          </cell>
          <cell r="I119">
            <v>101.4</v>
          </cell>
          <cell r="J119" t="str">
            <v xml:space="preserve">      ―</v>
          </cell>
          <cell r="K119" t="str">
            <v xml:space="preserve">  ―</v>
          </cell>
          <cell r="L119" t="str">
            <v xml:space="preserve">  ―</v>
          </cell>
          <cell r="M119" t="str">
            <v xml:space="preserve">  ―</v>
          </cell>
          <cell r="N119">
            <v>1252453259</v>
          </cell>
          <cell r="O119">
            <v>95.5</v>
          </cell>
          <cell r="P119">
            <v>107</v>
          </cell>
          <cell r="Q119">
            <v>95.5</v>
          </cell>
          <cell r="R119">
            <v>124492012</v>
          </cell>
          <cell r="S119" t="str">
            <v xml:space="preserve">  ―</v>
          </cell>
          <cell r="T119">
            <v>42297.75</v>
          </cell>
          <cell r="U119">
            <v>2943.2</v>
          </cell>
          <cell r="V119" t="str">
            <v xml:space="preserve">   ―</v>
          </cell>
          <cell r="W119">
            <v>-8195420</v>
          </cell>
          <cell r="X119" t="str">
            <v xml:space="preserve">  ―</v>
          </cell>
          <cell r="Y119" t="str">
            <v xml:space="preserve">  ―</v>
          </cell>
          <cell r="Z119" t="str">
            <v xml:space="preserve">  ―</v>
          </cell>
          <cell r="AA119" t="str">
            <v xml:space="preserve">  ―</v>
          </cell>
        </row>
        <row r="120">
          <cell r="C120" t="str">
            <v>｜</v>
          </cell>
        </row>
        <row r="121">
          <cell r="A121" t="str">
            <v>ACAA010406</v>
          </cell>
          <cell r="C121" t="str">
            <v>ラ</v>
          </cell>
          <cell r="D121" t="str">
            <v>　海外営業部</v>
          </cell>
          <cell r="F121">
            <v>513528939</v>
          </cell>
          <cell r="G121">
            <v>100.6</v>
          </cell>
          <cell r="H121">
            <v>59.4</v>
          </cell>
          <cell r="I121">
            <v>102.2</v>
          </cell>
          <cell r="J121" t="str">
            <v xml:space="preserve">      ―</v>
          </cell>
          <cell r="K121" t="str">
            <v xml:space="preserve">  ―</v>
          </cell>
          <cell r="L121" t="str">
            <v xml:space="preserve">  ―</v>
          </cell>
          <cell r="M121" t="str">
            <v xml:space="preserve">  ―</v>
          </cell>
          <cell r="N121">
            <v>837437697</v>
          </cell>
          <cell r="O121">
            <v>100</v>
          </cell>
          <cell r="P121">
            <v>94.5</v>
          </cell>
          <cell r="Q121">
            <v>100</v>
          </cell>
          <cell r="R121">
            <v>44368762</v>
          </cell>
          <cell r="S121" t="str">
            <v xml:space="preserve">  ―</v>
          </cell>
          <cell r="T121">
            <v>1661.75</v>
          </cell>
          <cell r="U121">
            <v>26700</v>
          </cell>
          <cell r="V121" t="str">
            <v xml:space="preserve">   ―</v>
          </cell>
          <cell r="W121">
            <v>37396751</v>
          </cell>
          <cell r="X121">
            <v>4.5</v>
          </cell>
          <cell r="Y121">
            <v>111.9</v>
          </cell>
          <cell r="Z121">
            <v>81.8</v>
          </cell>
          <cell r="AA121">
            <v>119</v>
          </cell>
        </row>
        <row r="122">
          <cell r="C122" t="str">
            <v>｜</v>
          </cell>
        </row>
        <row r="123">
          <cell r="A123" t="str">
            <v>ACAA01</v>
          </cell>
          <cell r="C123" t="str">
            <v>エ</v>
          </cell>
          <cell r="D123" t="str">
            <v xml:space="preserve">  営　　　　業</v>
          </cell>
          <cell r="F123">
            <v>2025499159</v>
          </cell>
          <cell r="G123">
            <v>101.2</v>
          </cell>
          <cell r="H123">
            <v>94.4</v>
          </cell>
          <cell r="I123">
            <v>101.6</v>
          </cell>
          <cell r="J123" t="str">
            <v xml:space="preserve">      ―</v>
          </cell>
          <cell r="K123" t="str">
            <v xml:space="preserve">  ―</v>
          </cell>
          <cell r="L123" t="str">
            <v xml:space="preserve">  ―</v>
          </cell>
          <cell r="M123" t="str">
            <v xml:space="preserve">  ―</v>
          </cell>
          <cell r="N123">
            <v>2089890956</v>
          </cell>
          <cell r="O123">
            <v>97.2</v>
          </cell>
          <cell r="P123">
            <v>101.6</v>
          </cell>
          <cell r="Q123">
            <v>97.2</v>
          </cell>
          <cell r="R123">
            <v>168860774</v>
          </cell>
          <cell r="S123" t="str">
            <v xml:space="preserve">  ―</v>
          </cell>
          <cell r="T123">
            <v>43959.5</v>
          </cell>
          <cell r="U123">
            <v>3841.2</v>
          </cell>
          <cell r="V123" t="str">
            <v xml:space="preserve">   ―</v>
          </cell>
          <cell r="W123">
            <v>29201331</v>
          </cell>
          <cell r="X123">
            <v>1.4</v>
          </cell>
          <cell r="Y123" t="str">
            <v xml:space="preserve">  ―</v>
          </cell>
          <cell r="Z123" t="str">
            <v xml:space="preserve">  ―</v>
          </cell>
          <cell r="AA123" t="str">
            <v xml:space="preserve">  ―</v>
          </cell>
        </row>
        <row r="124">
          <cell r="A124" t="str">
            <v>ACAA02</v>
          </cell>
          <cell r="C124" t="str">
            <v>ネ</v>
          </cell>
          <cell r="D124" t="str">
            <v xml:space="preserve">  製　　　　造</v>
          </cell>
          <cell r="F124" t="str">
            <v xml:space="preserve">      ―</v>
          </cell>
          <cell r="G124" t="str">
            <v xml:space="preserve">  ―</v>
          </cell>
          <cell r="H124" t="str">
            <v xml:space="preserve">  ―</v>
          </cell>
          <cell r="I124" t="str">
            <v xml:space="preserve">  ―</v>
          </cell>
          <cell r="J124">
            <v>1649695864</v>
          </cell>
          <cell r="K124">
            <v>98.7</v>
          </cell>
          <cell r="L124">
            <v>105.8</v>
          </cell>
          <cell r="M124">
            <v>98.8</v>
          </cell>
          <cell r="N124" t="str">
            <v xml:space="preserve">      ―</v>
          </cell>
          <cell r="O124" t="str">
            <v xml:space="preserve">  ―</v>
          </cell>
          <cell r="P124" t="str">
            <v xml:space="preserve">  ―</v>
          </cell>
          <cell r="Q124" t="str">
            <v xml:space="preserve">  ―</v>
          </cell>
          <cell r="R124">
            <v>270600994</v>
          </cell>
          <cell r="S124">
            <v>16.399999999999999</v>
          </cell>
          <cell r="T124">
            <v>79580.5</v>
          </cell>
          <cell r="U124">
            <v>3400.3</v>
          </cell>
          <cell r="V124" t="str">
            <v xml:space="preserve">   ―</v>
          </cell>
          <cell r="W124">
            <v>-6724518</v>
          </cell>
          <cell r="X124" t="str">
            <v xml:space="preserve">  ―</v>
          </cell>
          <cell r="Y124" t="str">
            <v xml:space="preserve">  ―</v>
          </cell>
          <cell r="Z124" t="str">
            <v xml:space="preserve">  ―</v>
          </cell>
          <cell r="AA124" t="str">
            <v xml:space="preserve">  ―</v>
          </cell>
        </row>
        <row r="125">
          <cell r="A125" t="str">
            <v>ACAA03</v>
          </cell>
          <cell r="C125" t="str">
            <v>ル</v>
          </cell>
          <cell r="D125" t="str">
            <v xml:space="preserve">  研　　　　究</v>
          </cell>
          <cell r="F125" t="str">
            <v xml:space="preserve">      ―</v>
          </cell>
          <cell r="G125" t="str">
            <v xml:space="preserve">  ―</v>
          </cell>
          <cell r="H125" t="str">
            <v xml:space="preserve">  ―</v>
          </cell>
          <cell r="I125" t="str">
            <v xml:space="preserve">  ―</v>
          </cell>
          <cell r="J125">
            <v>-126500</v>
          </cell>
          <cell r="K125" t="str">
            <v xml:space="preserve">  ―</v>
          </cell>
          <cell r="L125" t="str">
            <v xml:space="preserve">  ―</v>
          </cell>
          <cell r="M125" t="str">
            <v xml:space="preserve">  ―</v>
          </cell>
          <cell r="N125" t="str">
            <v xml:space="preserve">      ―</v>
          </cell>
          <cell r="O125" t="str">
            <v xml:space="preserve">  ―</v>
          </cell>
          <cell r="P125" t="str">
            <v xml:space="preserve">  ―</v>
          </cell>
          <cell r="Q125" t="str">
            <v xml:space="preserve">  ―</v>
          </cell>
          <cell r="R125">
            <v>-20423202</v>
          </cell>
          <cell r="S125" t="str">
            <v xml:space="preserve">  ―</v>
          </cell>
          <cell r="T125">
            <v>3190</v>
          </cell>
          <cell r="U125">
            <v>-6402.2</v>
          </cell>
          <cell r="V125" t="str">
            <v xml:space="preserve">   ―</v>
          </cell>
          <cell r="W125">
            <v>-31209872</v>
          </cell>
          <cell r="X125" t="str">
            <v xml:space="preserve">  ―</v>
          </cell>
          <cell r="Y125" t="str">
            <v xml:space="preserve">  ―</v>
          </cell>
          <cell r="Z125" t="str">
            <v xml:space="preserve">  ―</v>
          </cell>
          <cell r="AA125" t="str">
            <v xml:space="preserve">  ―</v>
          </cell>
        </row>
        <row r="126">
          <cell r="A126" t="str">
            <v>ACAA09</v>
          </cell>
          <cell r="C126" t="str">
            <v>ギ</v>
          </cell>
          <cell r="D126" t="str">
            <v xml:space="preserve">  調　　　　整</v>
          </cell>
          <cell r="F126" t="str">
            <v xml:space="preserve">      ―</v>
          </cell>
          <cell r="G126" t="str">
            <v xml:space="preserve">  ―</v>
          </cell>
          <cell r="H126" t="str">
            <v xml:space="preserve">  ―</v>
          </cell>
          <cell r="I126" t="str">
            <v xml:space="preserve">  ―</v>
          </cell>
          <cell r="J126" t="str">
            <v xml:space="preserve">      ―</v>
          </cell>
          <cell r="K126" t="str">
            <v xml:space="preserve">  ―</v>
          </cell>
          <cell r="L126" t="str">
            <v xml:space="preserve">  ―</v>
          </cell>
          <cell r="M126" t="str">
            <v xml:space="preserve">  ―</v>
          </cell>
          <cell r="N126" t="str">
            <v xml:space="preserve">      ―</v>
          </cell>
          <cell r="O126" t="str">
            <v xml:space="preserve">  ―</v>
          </cell>
          <cell r="P126" t="str">
            <v xml:space="preserve">  ―</v>
          </cell>
          <cell r="Q126" t="str">
            <v xml:space="preserve">  ―</v>
          </cell>
          <cell r="R126" t="str">
            <v xml:space="preserve">      ―</v>
          </cell>
          <cell r="S126" t="str">
            <v xml:space="preserve">  ―</v>
          </cell>
          <cell r="T126" t="str">
            <v xml:space="preserve">      ―</v>
          </cell>
          <cell r="U126" t="str">
            <v xml:space="preserve">    ―</v>
          </cell>
          <cell r="V126" t="str">
            <v xml:space="preserve">   ―</v>
          </cell>
          <cell r="W126">
            <v>-29169935</v>
          </cell>
          <cell r="X126" t="str">
            <v xml:space="preserve">  ―</v>
          </cell>
          <cell r="Y126" t="str">
            <v xml:space="preserve">  ―</v>
          </cell>
          <cell r="Z126" t="str">
            <v xml:space="preserve">  ―</v>
          </cell>
          <cell r="AA126" t="str">
            <v xml:space="preserve">  ―</v>
          </cell>
        </row>
        <row r="127">
          <cell r="C127" t="str">
            <v>｜</v>
          </cell>
        </row>
        <row r="128">
          <cell r="A128" t="str">
            <v>ACA</v>
          </cell>
          <cell r="D128" t="str">
            <v xml:space="preserve">  合      　計</v>
          </cell>
          <cell r="F128">
            <v>2025499159</v>
          </cell>
          <cell r="G128">
            <v>101.2</v>
          </cell>
          <cell r="H128">
            <v>94.4</v>
          </cell>
          <cell r="I128">
            <v>101.6</v>
          </cell>
          <cell r="J128">
            <v>1649569364</v>
          </cell>
          <cell r="K128">
            <v>98.7</v>
          </cell>
          <cell r="L128">
            <v>105.8</v>
          </cell>
          <cell r="M128">
            <v>98.8</v>
          </cell>
          <cell r="N128">
            <v>2089890956</v>
          </cell>
          <cell r="O128">
            <v>97.2</v>
          </cell>
          <cell r="P128">
            <v>101.6</v>
          </cell>
          <cell r="Q128">
            <v>97.2</v>
          </cell>
          <cell r="R128">
            <v>419038566</v>
          </cell>
          <cell r="S128">
            <v>25.4</v>
          </cell>
          <cell r="T128">
            <v>126730</v>
          </cell>
          <cell r="U128">
            <v>3306.5</v>
          </cell>
          <cell r="V128">
            <v>605</v>
          </cell>
          <cell r="W128">
            <v>-37902994</v>
          </cell>
          <cell r="X128" t="str">
            <v xml:space="preserve">  ―</v>
          </cell>
          <cell r="Y128" t="str">
            <v xml:space="preserve">  ―</v>
          </cell>
          <cell r="Z128" t="str">
            <v xml:space="preserve">  ―</v>
          </cell>
          <cell r="AA128" t="str">
            <v xml:space="preserve">  ―</v>
          </cell>
        </row>
        <row r="129">
          <cell r="E129">
            <v>0</v>
          </cell>
          <cell r="F129">
            <v>2025499159</v>
          </cell>
          <cell r="M129" t="str">
            <v>研究開発費</v>
          </cell>
          <cell r="N129">
            <v>27308886</v>
          </cell>
          <cell r="O129" t="str">
            <v>売上比</v>
          </cell>
          <cell r="P129">
            <v>1.3</v>
          </cell>
        </row>
        <row r="131">
          <cell r="A131" t="str">
            <v>AWAA01</v>
          </cell>
          <cell r="D131" t="str">
            <v xml:space="preserve">  営　　　　業</v>
          </cell>
          <cell r="F131">
            <v>1366547022</v>
          </cell>
          <cell r="G131">
            <v>101</v>
          </cell>
          <cell r="H131">
            <v>107.2</v>
          </cell>
          <cell r="I131">
            <v>99.6</v>
          </cell>
          <cell r="J131" t="str">
            <v xml:space="preserve">      ―</v>
          </cell>
          <cell r="K131" t="str">
            <v xml:space="preserve">  ―</v>
          </cell>
          <cell r="L131" t="str">
            <v xml:space="preserve">  ―</v>
          </cell>
          <cell r="M131" t="str">
            <v xml:space="preserve">  ―</v>
          </cell>
          <cell r="N131">
            <v>1382348881</v>
          </cell>
          <cell r="O131">
            <v>99.2</v>
          </cell>
          <cell r="P131">
            <v>107.8</v>
          </cell>
          <cell r="Q131">
            <v>101.5</v>
          </cell>
          <cell r="R131">
            <v>182351418</v>
          </cell>
          <cell r="S131" t="str">
            <v xml:space="preserve">  ―</v>
          </cell>
          <cell r="T131">
            <v>20067.5</v>
          </cell>
          <cell r="U131">
            <v>9086.9</v>
          </cell>
          <cell r="V131" t="str">
            <v xml:space="preserve">   ―</v>
          </cell>
          <cell r="W131">
            <v>100664287</v>
          </cell>
          <cell r="X131">
            <v>7.3</v>
          </cell>
          <cell r="Y131">
            <v>115.2</v>
          </cell>
          <cell r="Z131">
            <v>145.9</v>
          </cell>
          <cell r="AA131">
            <v>125.5</v>
          </cell>
        </row>
        <row r="132">
          <cell r="A132" t="str">
            <v>AWAA02</v>
          </cell>
          <cell r="C132" t="str">
            <v>工</v>
          </cell>
          <cell r="D132" t="str">
            <v xml:space="preserve">  製　　　　造</v>
          </cell>
          <cell r="F132" t="str">
            <v xml:space="preserve">      ―</v>
          </cell>
          <cell r="G132" t="str">
            <v xml:space="preserve">  ―</v>
          </cell>
          <cell r="H132" t="str">
            <v xml:space="preserve">  ―</v>
          </cell>
          <cell r="I132" t="str">
            <v xml:space="preserve">  ―</v>
          </cell>
          <cell r="J132">
            <v>1003784289</v>
          </cell>
          <cell r="K132">
            <v>106.1</v>
          </cell>
          <cell r="L132">
            <v>103.9</v>
          </cell>
          <cell r="M132">
            <v>109</v>
          </cell>
          <cell r="N132" t="str">
            <v xml:space="preserve">      ―</v>
          </cell>
          <cell r="O132" t="str">
            <v xml:space="preserve">  ―</v>
          </cell>
          <cell r="P132" t="str">
            <v xml:space="preserve">  ―</v>
          </cell>
          <cell r="Q132" t="str">
            <v xml:space="preserve">  ―</v>
          </cell>
          <cell r="R132">
            <v>360889062</v>
          </cell>
          <cell r="S132">
            <v>35.9</v>
          </cell>
          <cell r="T132">
            <v>59176.5</v>
          </cell>
          <cell r="U132">
            <v>6098.5</v>
          </cell>
          <cell r="V132" t="str">
            <v xml:space="preserve">   ―</v>
          </cell>
          <cell r="W132">
            <v>157040489</v>
          </cell>
          <cell r="X132">
            <v>15.6</v>
          </cell>
          <cell r="Y132">
            <v>110.6</v>
          </cell>
          <cell r="Z132">
            <v>121.2</v>
          </cell>
          <cell r="AA132">
            <v>113.7</v>
          </cell>
        </row>
        <row r="133">
          <cell r="A133" t="str">
            <v>AWAA03</v>
          </cell>
          <cell r="D133" t="str">
            <v xml:space="preserve">  研　　　　究</v>
          </cell>
          <cell r="F133" t="str">
            <v xml:space="preserve">      ―</v>
          </cell>
          <cell r="G133" t="str">
            <v xml:space="preserve">  ―</v>
          </cell>
          <cell r="H133" t="str">
            <v xml:space="preserve">  ―</v>
          </cell>
          <cell r="I133" t="str">
            <v xml:space="preserve">  ―</v>
          </cell>
          <cell r="J133">
            <v>-2206700</v>
          </cell>
          <cell r="K133" t="str">
            <v xml:space="preserve">  ―</v>
          </cell>
          <cell r="L133" t="str">
            <v xml:space="preserve">  ―</v>
          </cell>
          <cell r="M133" t="str">
            <v xml:space="preserve">  ―</v>
          </cell>
          <cell r="N133" t="str">
            <v xml:space="preserve">      ―</v>
          </cell>
          <cell r="O133" t="str">
            <v xml:space="preserve">  ―</v>
          </cell>
          <cell r="P133" t="str">
            <v xml:space="preserve">  ―</v>
          </cell>
          <cell r="Q133" t="str">
            <v xml:space="preserve">  ―</v>
          </cell>
          <cell r="R133">
            <v>-26119660</v>
          </cell>
          <cell r="S133" t="str">
            <v xml:space="preserve">  ―</v>
          </cell>
          <cell r="T133">
            <v>6068.25</v>
          </cell>
          <cell r="U133">
            <v>-4304.3</v>
          </cell>
          <cell r="V133" t="str">
            <v xml:space="preserve">   ―</v>
          </cell>
          <cell r="W133">
            <v>-48110565</v>
          </cell>
          <cell r="X133" t="str">
            <v xml:space="preserve">  ―</v>
          </cell>
          <cell r="Y133" t="str">
            <v xml:space="preserve">  ―</v>
          </cell>
          <cell r="Z133" t="str">
            <v xml:space="preserve">  ―</v>
          </cell>
          <cell r="AA133" t="str">
            <v xml:space="preserve">  ―</v>
          </cell>
        </row>
        <row r="134">
          <cell r="A134" t="str">
            <v>AWAA09</v>
          </cell>
          <cell r="C134" t="str">
            <v>具</v>
          </cell>
          <cell r="D134" t="str">
            <v xml:space="preserve">  調　　　　整</v>
          </cell>
          <cell r="F134" t="str">
            <v xml:space="preserve">      ―</v>
          </cell>
          <cell r="G134" t="str">
            <v xml:space="preserve">  ―</v>
          </cell>
          <cell r="H134" t="str">
            <v xml:space="preserve">  ―</v>
          </cell>
          <cell r="I134" t="str">
            <v xml:space="preserve">  ―</v>
          </cell>
          <cell r="J134" t="str">
            <v xml:space="preserve">      ―</v>
          </cell>
          <cell r="K134" t="str">
            <v xml:space="preserve">  ―</v>
          </cell>
          <cell r="L134" t="str">
            <v xml:space="preserve">  ―</v>
          </cell>
          <cell r="M134" t="str">
            <v xml:space="preserve">  ―</v>
          </cell>
          <cell r="N134" t="str">
            <v xml:space="preserve">      ―</v>
          </cell>
          <cell r="O134" t="str">
            <v xml:space="preserve">  ―</v>
          </cell>
          <cell r="P134" t="str">
            <v xml:space="preserve">  ―</v>
          </cell>
          <cell r="Q134" t="str">
            <v xml:space="preserve">  ―</v>
          </cell>
          <cell r="R134" t="str">
            <v xml:space="preserve">      ―</v>
          </cell>
          <cell r="S134" t="str">
            <v xml:space="preserve">  ―</v>
          </cell>
          <cell r="T134" t="str">
            <v xml:space="preserve">      ―</v>
          </cell>
          <cell r="U134" t="str">
            <v xml:space="preserve">    ―</v>
          </cell>
          <cell r="V134" t="str">
            <v xml:space="preserve">   ―</v>
          </cell>
          <cell r="W134">
            <v>-3318242</v>
          </cell>
          <cell r="X134" t="str">
            <v xml:space="preserve">  ―</v>
          </cell>
          <cell r="Y134" t="str">
            <v xml:space="preserve">  ―</v>
          </cell>
          <cell r="Z134" t="str">
            <v xml:space="preserve">  ―</v>
          </cell>
          <cell r="AA134" t="str">
            <v xml:space="preserve">  ―</v>
          </cell>
        </row>
        <row r="135">
          <cell r="A135" t="str">
            <v>AWA</v>
          </cell>
          <cell r="D135" t="str">
            <v xml:space="preserve">  合      　計</v>
          </cell>
          <cell r="F135">
            <v>1366547022</v>
          </cell>
          <cell r="G135">
            <v>101</v>
          </cell>
          <cell r="H135">
            <v>107.2</v>
          </cell>
          <cell r="I135">
            <v>99.6</v>
          </cell>
          <cell r="J135">
            <v>1001577589</v>
          </cell>
          <cell r="K135">
            <v>106.1</v>
          </cell>
          <cell r="L135">
            <v>103.9</v>
          </cell>
          <cell r="M135">
            <v>109</v>
          </cell>
          <cell r="N135">
            <v>1382348881</v>
          </cell>
          <cell r="O135">
            <v>99.2</v>
          </cell>
          <cell r="P135">
            <v>107.8</v>
          </cell>
          <cell r="Q135">
            <v>101.5</v>
          </cell>
          <cell r="R135">
            <v>517120820</v>
          </cell>
          <cell r="S135">
            <v>51.6</v>
          </cell>
          <cell r="T135">
            <v>85312.25</v>
          </cell>
          <cell r="U135">
            <v>6061.5</v>
          </cell>
          <cell r="V135">
            <v>477</v>
          </cell>
          <cell r="W135">
            <v>206275969</v>
          </cell>
          <cell r="X135">
            <v>14.9</v>
          </cell>
          <cell r="Y135">
            <v>114.2</v>
          </cell>
          <cell r="Z135">
            <v>135.30000000000001</v>
          </cell>
          <cell r="AA135">
            <v>121.5</v>
          </cell>
        </row>
        <row r="136">
          <cell r="E136">
            <v>0</v>
          </cell>
          <cell r="F136">
            <v>1366547022</v>
          </cell>
          <cell r="M136" t="str">
            <v>研究開発費</v>
          </cell>
          <cell r="N136">
            <v>37749555</v>
          </cell>
          <cell r="O136" t="str">
            <v>売上比</v>
          </cell>
          <cell r="P136">
            <v>2.7</v>
          </cell>
        </row>
        <row r="138">
          <cell r="A138" t="str">
            <v>AFBA01</v>
          </cell>
          <cell r="D138" t="str">
            <v xml:space="preserve">  営　　　　業</v>
          </cell>
          <cell r="F138">
            <v>782850754</v>
          </cell>
          <cell r="G138">
            <v>93.1</v>
          </cell>
          <cell r="H138">
            <v>100.2</v>
          </cell>
          <cell r="I138">
            <v>87.5</v>
          </cell>
          <cell r="J138" t="str">
            <v xml:space="preserve">      ―</v>
          </cell>
          <cell r="K138" t="str">
            <v xml:space="preserve">  ―</v>
          </cell>
          <cell r="L138" t="str">
            <v xml:space="preserve">  ―</v>
          </cell>
          <cell r="M138" t="str">
            <v xml:space="preserve">  ―</v>
          </cell>
          <cell r="N138">
            <v>786554917</v>
          </cell>
          <cell r="O138">
            <v>92.5</v>
          </cell>
          <cell r="P138">
            <v>103.2</v>
          </cell>
          <cell r="Q138">
            <v>87.9</v>
          </cell>
          <cell r="R138">
            <v>208586423</v>
          </cell>
          <cell r="S138" t="str">
            <v xml:space="preserve">  ―</v>
          </cell>
          <cell r="T138">
            <v>22667</v>
          </cell>
          <cell r="U138">
            <v>9202.2000000000007</v>
          </cell>
          <cell r="V138" t="str">
            <v xml:space="preserve">   ―</v>
          </cell>
          <cell r="W138">
            <v>122292922</v>
          </cell>
          <cell r="X138">
            <v>15.5</v>
          </cell>
          <cell r="Y138">
            <v>102.6</v>
          </cell>
          <cell r="Z138">
            <v>98.5</v>
          </cell>
          <cell r="AA138">
            <v>103.8</v>
          </cell>
        </row>
        <row r="139">
          <cell r="A139" t="str">
            <v>AFBA02</v>
          </cell>
          <cell r="C139" t="str">
            <v>バ</v>
          </cell>
          <cell r="D139" t="str">
            <v xml:space="preserve">  製　　　　造</v>
          </cell>
          <cell r="F139" t="str">
            <v xml:space="preserve">      ―</v>
          </cell>
          <cell r="G139" t="str">
            <v xml:space="preserve">  ―</v>
          </cell>
          <cell r="H139" t="str">
            <v xml:space="preserve">  ―</v>
          </cell>
          <cell r="I139" t="str">
            <v xml:space="preserve">  ―</v>
          </cell>
          <cell r="J139">
            <v>451102626</v>
          </cell>
          <cell r="K139">
            <v>100</v>
          </cell>
          <cell r="L139">
            <v>119.8</v>
          </cell>
          <cell r="M139">
            <v>105.2</v>
          </cell>
          <cell r="N139" t="str">
            <v xml:space="preserve">      ―</v>
          </cell>
          <cell r="O139" t="str">
            <v xml:space="preserve">  ―</v>
          </cell>
          <cell r="P139" t="str">
            <v xml:space="preserve">  ―</v>
          </cell>
          <cell r="Q139" t="str">
            <v xml:space="preserve">  ―</v>
          </cell>
          <cell r="R139">
            <v>241241416</v>
          </cell>
          <cell r="S139">
            <v>53.4</v>
          </cell>
          <cell r="T139">
            <v>26966.5</v>
          </cell>
          <cell r="U139">
            <v>8945.9</v>
          </cell>
          <cell r="V139" t="str">
            <v xml:space="preserve">   ―</v>
          </cell>
          <cell r="W139">
            <v>149216161</v>
          </cell>
          <cell r="X139">
            <v>33.1</v>
          </cell>
          <cell r="Y139">
            <v>105.4</v>
          </cell>
          <cell r="Z139">
            <v>116.3</v>
          </cell>
          <cell r="AA139">
            <v>97.6</v>
          </cell>
        </row>
        <row r="140">
          <cell r="A140" t="str">
            <v>AFBA03</v>
          </cell>
          <cell r="C140" t="str">
            <v>イ</v>
          </cell>
          <cell r="D140" t="str">
            <v xml:space="preserve">  研　　　　究</v>
          </cell>
          <cell r="F140" t="str">
            <v xml:space="preserve">      ―</v>
          </cell>
          <cell r="G140" t="str">
            <v xml:space="preserve">  ―</v>
          </cell>
          <cell r="H140" t="str">
            <v xml:space="preserve">  ―</v>
          </cell>
          <cell r="I140" t="str">
            <v xml:space="preserve">  ―</v>
          </cell>
          <cell r="J140">
            <v>-3903350</v>
          </cell>
          <cell r="K140" t="str">
            <v xml:space="preserve">  ―</v>
          </cell>
          <cell r="L140" t="str">
            <v xml:space="preserve">  ―</v>
          </cell>
          <cell r="M140" t="str">
            <v xml:space="preserve">  ―</v>
          </cell>
          <cell r="N140" t="str">
            <v xml:space="preserve">      ―</v>
          </cell>
          <cell r="O140" t="str">
            <v xml:space="preserve">  ―</v>
          </cell>
          <cell r="P140" t="str">
            <v xml:space="preserve">  ―</v>
          </cell>
          <cell r="Q140" t="str">
            <v xml:space="preserve">  ―</v>
          </cell>
          <cell r="R140">
            <v>-17515086</v>
          </cell>
          <cell r="S140" t="str">
            <v xml:space="preserve">  ―</v>
          </cell>
          <cell r="T140">
            <v>2394</v>
          </cell>
          <cell r="U140">
            <v>-7316.2</v>
          </cell>
          <cell r="V140" t="str">
            <v xml:space="preserve">   ―</v>
          </cell>
          <cell r="W140">
            <v>-26798397</v>
          </cell>
          <cell r="X140" t="str">
            <v xml:space="preserve">  ―</v>
          </cell>
          <cell r="Y140" t="str">
            <v xml:space="preserve">  ―</v>
          </cell>
          <cell r="Z140" t="str">
            <v xml:space="preserve">  ―</v>
          </cell>
          <cell r="AA140" t="str">
            <v xml:space="preserve">  ―</v>
          </cell>
        </row>
        <row r="141">
          <cell r="A141" t="str">
            <v>AFBA09</v>
          </cell>
          <cell r="C141" t="str">
            <v>オ</v>
          </cell>
          <cell r="D141" t="str">
            <v xml:space="preserve">  調　　　　整</v>
          </cell>
          <cell r="F141" t="str">
            <v xml:space="preserve">      ―</v>
          </cell>
          <cell r="G141" t="str">
            <v xml:space="preserve">  ―</v>
          </cell>
          <cell r="H141" t="str">
            <v xml:space="preserve">  ―</v>
          </cell>
          <cell r="I141" t="str">
            <v xml:space="preserve">  ―</v>
          </cell>
          <cell r="J141" t="str">
            <v xml:space="preserve">      ―</v>
          </cell>
          <cell r="K141" t="str">
            <v xml:space="preserve">  ―</v>
          </cell>
          <cell r="L141" t="str">
            <v xml:space="preserve">  ―</v>
          </cell>
          <cell r="M141" t="str">
            <v xml:space="preserve">  ―</v>
          </cell>
          <cell r="N141" t="str">
            <v xml:space="preserve">      ―</v>
          </cell>
          <cell r="O141" t="str">
            <v xml:space="preserve">  ―</v>
          </cell>
          <cell r="P141" t="str">
            <v xml:space="preserve">  ―</v>
          </cell>
          <cell r="Q141" t="str">
            <v xml:space="preserve">  ―</v>
          </cell>
          <cell r="R141" t="str">
            <v xml:space="preserve">      ―</v>
          </cell>
          <cell r="S141" t="str">
            <v xml:space="preserve">  ―</v>
          </cell>
          <cell r="T141" t="str">
            <v xml:space="preserve">      ―</v>
          </cell>
          <cell r="U141" t="str">
            <v xml:space="preserve">    ―</v>
          </cell>
          <cell r="V141" t="str">
            <v xml:space="preserve">   ―</v>
          </cell>
          <cell r="W141">
            <v>-13867618</v>
          </cell>
          <cell r="X141" t="str">
            <v xml:space="preserve">  ―</v>
          </cell>
          <cell r="Y141" t="str">
            <v xml:space="preserve">  ―</v>
          </cell>
          <cell r="Z141" t="str">
            <v xml:space="preserve">  ―</v>
          </cell>
          <cell r="AA141" t="str">
            <v xml:space="preserve">  ―</v>
          </cell>
        </row>
        <row r="142">
          <cell r="A142" t="str">
            <v>AFBA</v>
          </cell>
          <cell r="D142" t="str">
            <v xml:space="preserve">  合      　計</v>
          </cell>
          <cell r="F142">
            <v>782850754</v>
          </cell>
          <cell r="G142">
            <v>93.1</v>
          </cell>
          <cell r="H142">
            <v>100.2</v>
          </cell>
          <cell r="I142">
            <v>87.5</v>
          </cell>
          <cell r="J142">
            <v>447199276</v>
          </cell>
          <cell r="K142">
            <v>100.1</v>
          </cell>
          <cell r="L142">
            <v>119.8</v>
          </cell>
          <cell r="M142">
            <v>105.6</v>
          </cell>
          <cell r="N142">
            <v>786554917</v>
          </cell>
          <cell r="O142">
            <v>92.5</v>
          </cell>
          <cell r="P142">
            <v>103.2</v>
          </cell>
          <cell r="Q142">
            <v>87.9</v>
          </cell>
          <cell r="R142">
            <v>432312753</v>
          </cell>
          <cell r="S142">
            <v>96.6</v>
          </cell>
          <cell r="T142">
            <v>52027.5</v>
          </cell>
          <cell r="U142">
            <v>8309.2999999999993</v>
          </cell>
          <cell r="V142">
            <v>309</v>
          </cell>
          <cell r="W142">
            <v>230843068</v>
          </cell>
          <cell r="X142">
            <v>29.3</v>
          </cell>
          <cell r="Y142">
            <v>104.4</v>
          </cell>
          <cell r="Z142">
            <v>98.9</v>
          </cell>
          <cell r="AA142">
            <v>94.3</v>
          </cell>
        </row>
        <row r="143">
          <cell r="E143">
            <v>0</v>
          </cell>
          <cell r="F143">
            <v>782850754</v>
          </cell>
          <cell r="M143" t="str">
            <v>研究開発費</v>
          </cell>
          <cell r="N143">
            <v>21660833</v>
          </cell>
          <cell r="O143" t="str">
            <v>売上比</v>
          </cell>
          <cell r="P143">
            <v>2.7</v>
          </cell>
        </row>
        <row r="145">
          <cell r="A145" t="str">
            <v>AFCA01</v>
          </cell>
          <cell r="C145" t="str">
            <v>宝</v>
          </cell>
          <cell r="D145" t="str">
            <v xml:space="preserve">  営　　　　業</v>
          </cell>
          <cell r="F145">
            <v>816088992</v>
          </cell>
          <cell r="G145">
            <v>96</v>
          </cell>
          <cell r="H145">
            <v>107</v>
          </cell>
          <cell r="I145">
            <v>94.4</v>
          </cell>
          <cell r="J145" t="str">
            <v xml:space="preserve">      ―</v>
          </cell>
          <cell r="K145" t="str">
            <v xml:space="preserve">  ―</v>
          </cell>
          <cell r="L145" t="str">
            <v xml:space="preserve">  ―</v>
          </cell>
          <cell r="M145" t="str">
            <v xml:space="preserve">  ―</v>
          </cell>
          <cell r="N145">
            <v>832617433</v>
          </cell>
          <cell r="O145">
            <v>97.3</v>
          </cell>
          <cell r="P145">
            <v>108.3</v>
          </cell>
          <cell r="Q145">
            <v>93.3</v>
          </cell>
          <cell r="R145">
            <v>149767340</v>
          </cell>
          <cell r="S145" t="str">
            <v xml:space="preserve">  ―</v>
          </cell>
          <cell r="T145">
            <v>22883</v>
          </cell>
          <cell r="U145">
            <v>6544.9</v>
          </cell>
          <cell r="V145" t="str">
            <v xml:space="preserve">   ―</v>
          </cell>
          <cell r="W145">
            <v>55645059</v>
          </cell>
          <cell r="X145">
            <v>6.7</v>
          </cell>
          <cell r="Y145">
            <v>555.6</v>
          </cell>
          <cell r="Z145">
            <v>137.9</v>
          </cell>
          <cell r="AA145">
            <v>100.6</v>
          </cell>
        </row>
        <row r="146">
          <cell r="A146" t="str">
            <v>AFCA02</v>
          </cell>
          <cell r="C146" t="str">
            <v>飾</v>
          </cell>
          <cell r="D146" t="str">
            <v xml:space="preserve">  製　　　　造</v>
          </cell>
          <cell r="F146" t="str">
            <v xml:space="preserve">      ―</v>
          </cell>
          <cell r="G146" t="str">
            <v xml:space="preserve">  ―</v>
          </cell>
          <cell r="H146" t="str">
            <v xml:space="preserve">  ―</v>
          </cell>
          <cell r="I146" t="str">
            <v xml:space="preserve">  ―</v>
          </cell>
          <cell r="J146">
            <v>239419864</v>
          </cell>
          <cell r="K146">
            <v>104</v>
          </cell>
          <cell r="L146">
            <v>113.8</v>
          </cell>
          <cell r="M146">
            <v>108.3</v>
          </cell>
          <cell r="N146" t="str">
            <v xml:space="preserve">      ―</v>
          </cell>
          <cell r="O146" t="str">
            <v xml:space="preserve">  ―</v>
          </cell>
          <cell r="P146" t="str">
            <v xml:space="preserve">  ―</v>
          </cell>
          <cell r="Q146" t="str">
            <v xml:space="preserve">  ―</v>
          </cell>
          <cell r="R146">
            <v>73696464</v>
          </cell>
          <cell r="S146">
            <v>30.7</v>
          </cell>
          <cell r="T146">
            <v>8915.75</v>
          </cell>
          <cell r="U146">
            <v>8265.7999999999993</v>
          </cell>
          <cell r="V146" t="str">
            <v xml:space="preserve">   ―</v>
          </cell>
          <cell r="W146">
            <v>41994356</v>
          </cell>
          <cell r="X146">
            <v>17.5</v>
          </cell>
          <cell r="Y146">
            <v>108.7</v>
          </cell>
          <cell r="Z146">
            <v>117.3</v>
          </cell>
          <cell r="AA146">
            <v>110.2</v>
          </cell>
        </row>
        <row r="147">
          <cell r="A147" t="str">
            <v>AFCA03</v>
          </cell>
          <cell r="C147" t="str">
            <v>応</v>
          </cell>
          <cell r="D147" t="str">
            <v xml:space="preserve">  研　　　　究</v>
          </cell>
          <cell r="F147" t="str">
            <v xml:space="preserve">      ―</v>
          </cell>
          <cell r="G147" t="str">
            <v xml:space="preserve">  ―</v>
          </cell>
          <cell r="H147" t="str">
            <v xml:space="preserve">  ―</v>
          </cell>
          <cell r="I147" t="str">
            <v xml:space="preserve">  ―</v>
          </cell>
          <cell r="J147">
            <v>-602000</v>
          </cell>
          <cell r="K147" t="str">
            <v xml:space="preserve">  ―</v>
          </cell>
          <cell r="L147" t="str">
            <v xml:space="preserve">  ―</v>
          </cell>
          <cell r="M147" t="str">
            <v xml:space="preserve">  ―</v>
          </cell>
          <cell r="N147" t="str">
            <v xml:space="preserve">      ―</v>
          </cell>
          <cell r="O147" t="str">
            <v xml:space="preserve">  ―</v>
          </cell>
          <cell r="P147" t="str">
            <v xml:space="preserve">  ―</v>
          </cell>
          <cell r="Q147" t="str">
            <v xml:space="preserve">  ―</v>
          </cell>
          <cell r="R147">
            <v>-7728810</v>
          </cell>
          <cell r="S147" t="str">
            <v xml:space="preserve">  ―</v>
          </cell>
          <cell r="T147">
            <v>1488.25</v>
          </cell>
          <cell r="U147">
            <v>-5193.2</v>
          </cell>
          <cell r="V147" t="str">
            <v xml:space="preserve">   ―</v>
          </cell>
          <cell r="W147">
            <v>-13055292</v>
          </cell>
          <cell r="X147" t="str">
            <v xml:space="preserve">  ―</v>
          </cell>
          <cell r="Y147" t="str">
            <v xml:space="preserve">  ―</v>
          </cell>
          <cell r="Z147" t="str">
            <v xml:space="preserve">  ―</v>
          </cell>
          <cell r="AA147" t="str">
            <v xml:space="preserve">  ―</v>
          </cell>
        </row>
        <row r="148">
          <cell r="A148" t="str">
            <v>AFCA09</v>
          </cell>
          <cell r="C148" t="str">
            <v>用</v>
          </cell>
          <cell r="D148" t="str">
            <v xml:space="preserve">  調　　　　整</v>
          </cell>
          <cell r="F148" t="str">
            <v xml:space="preserve">      ―</v>
          </cell>
          <cell r="G148" t="str">
            <v xml:space="preserve">  ―</v>
          </cell>
          <cell r="H148" t="str">
            <v xml:space="preserve">  ―</v>
          </cell>
          <cell r="I148" t="str">
            <v xml:space="preserve">  ―</v>
          </cell>
          <cell r="J148" t="str">
            <v xml:space="preserve">      ―</v>
          </cell>
          <cell r="K148" t="str">
            <v xml:space="preserve">  ―</v>
          </cell>
          <cell r="L148" t="str">
            <v xml:space="preserve">  ―</v>
          </cell>
          <cell r="M148" t="str">
            <v xml:space="preserve">  ―</v>
          </cell>
          <cell r="N148" t="str">
            <v xml:space="preserve">      ―</v>
          </cell>
          <cell r="O148" t="str">
            <v xml:space="preserve">  ―</v>
          </cell>
          <cell r="P148" t="str">
            <v xml:space="preserve">  ―</v>
          </cell>
          <cell r="Q148" t="str">
            <v xml:space="preserve">  ―</v>
          </cell>
          <cell r="R148" t="str">
            <v xml:space="preserve">      ―</v>
          </cell>
          <cell r="S148" t="str">
            <v xml:space="preserve">  ―</v>
          </cell>
          <cell r="T148" t="str">
            <v xml:space="preserve">      ―</v>
          </cell>
          <cell r="U148" t="str">
            <v xml:space="preserve">    ―</v>
          </cell>
          <cell r="V148" t="str">
            <v xml:space="preserve">   ―</v>
          </cell>
          <cell r="W148">
            <v>-3903870</v>
          </cell>
          <cell r="X148" t="str">
            <v xml:space="preserve">  ―</v>
          </cell>
          <cell r="Y148" t="str">
            <v xml:space="preserve">  ―</v>
          </cell>
          <cell r="Z148" t="str">
            <v xml:space="preserve">  ―</v>
          </cell>
          <cell r="AA148" t="str">
            <v xml:space="preserve">  ―</v>
          </cell>
        </row>
        <row r="149">
          <cell r="A149" t="str">
            <v>AFCA</v>
          </cell>
          <cell r="D149" t="str">
            <v xml:space="preserve">  合      　計</v>
          </cell>
          <cell r="F149">
            <v>816088992</v>
          </cell>
          <cell r="G149">
            <v>96</v>
          </cell>
          <cell r="H149">
            <v>107</v>
          </cell>
          <cell r="I149">
            <v>94.4</v>
          </cell>
          <cell r="J149">
            <v>238817864</v>
          </cell>
          <cell r="K149">
            <v>104.2</v>
          </cell>
          <cell r="L149">
            <v>113.8</v>
          </cell>
          <cell r="M149">
            <v>108.5</v>
          </cell>
          <cell r="N149">
            <v>832617433</v>
          </cell>
          <cell r="O149">
            <v>97.3</v>
          </cell>
          <cell r="P149">
            <v>108.3</v>
          </cell>
          <cell r="Q149">
            <v>93.3</v>
          </cell>
          <cell r="R149">
            <v>215734994</v>
          </cell>
          <cell r="S149">
            <v>90.3</v>
          </cell>
          <cell r="T149">
            <v>33287</v>
          </cell>
          <cell r="U149">
            <v>6481</v>
          </cell>
          <cell r="V149">
            <v>163</v>
          </cell>
          <cell r="W149">
            <v>80680253</v>
          </cell>
          <cell r="X149">
            <v>9.6999999999999993</v>
          </cell>
          <cell r="Y149">
            <v>130.1</v>
          </cell>
          <cell r="Z149">
            <v>126.1</v>
          </cell>
          <cell r="AA149">
            <v>101</v>
          </cell>
        </row>
        <row r="150">
          <cell r="E150">
            <v>0</v>
          </cell>
          <cell r="F150">
            <v>816088992</v>
          </cell>
          <cell r="M150" t="str">
            <v>研究開発費</v>
          </cell>
          <cell r="N150">
            <v>11546130</v>
          </cell>
          <cell r="O150" t="str">
            <v>売上比</v>
          </cell>
          <cell r="P150">
            <v>1.3</v>
          </cell>
        </row>
        <row r="157">
          <cell r="A157" t="str">
            <v>集計ｺｰﾄﾞ</v>
          </cell>
          <cell r="D157" t="str">
            <v xml:space="preserve">  部      門</v>
          </cell>
          <cell r="F157" t="str">
            <v>受　注　実　績</v>
          </cell>
          <cell r="G157" t="str">
            <v>遂行率</v>
          </cell>
          <cell r="H157" t="str">
            <v>前月比</v>
          </cell>
          <cell r="I157" t="str">
            <v>ＭＰ比</v>
          </cell>
          <cell r="J157" t="str">
            <v>総　　生    産</v>
          </cell>
          <cell r="K157" t="str">
            <v>遂行率</v>
          </cell>
          <cell r="L157" t="str">
            <v>前月比</v>
          </cell>
          <cell r="M157" t="str">
            <v>ＭＰ比</v>
          </cell>
          <cell r="N157" t="str">
            <v>売　上　実　績</v>
          </cell>
          <cell r="O157" t="str">
            <v>遂行率</v>
          </cell>
          <cell r="P157" t="str">
            <v>前月比</v>
          </cell>
          <cell r="Q157" t="str">
            <v>ＭＰ比</v>
          </cell>
          <cell r="R157" t="str">
            <v>差　 　引</v>
          </cell>
          <cell r="S157" t="str">
            <v>生産比</v>
          </cell>
          <cell r="T157" t="str">
            <v>総  時  間</v>
          </cell>
          <cell r="U157" t="str">
            <v>時間当り</v>
          </cell>
          <cell r="V157" t="str">
            <v>人員</v>
          </cell>
          <cell r="W157" t="str">
            <v>税引前利益</v>
          </cell>
          <cell r="X157" t="str">
            <v>売生比</v>
          </cell>
          <cell r="Y157" t="str">
            <v>遂行率</v>
          </cell>
          <cell r="Z157" t="str">
            <v>前月比</v>
          </cell>
          <cell r="AA157" t="str">
            <v>ＭＰ比</v>
          </cell>
        </row>
        <row r="158">
          <cell r="A158" t="str">
            <v>ASAA0101</v>
          </cell>
          <cell r="D158" t="str">
            <v>　国内営業部</v>
          </cell>
          <cell r="F158">
            <v>2317538078</v>
          </cell>
          <cell r="G158">
            <v>97.5</v>
          </cell>
          <cell r="H158">
            <v>96.2</v>
          </cell>
          <cell r="I158">
            <v>97.5</v>
          </cell>
          <cell r="J158" t="str">
            <v xml:space="preserve">      ―</v>
          </cell>
          <cell r="K158" t="str">
            <v xml:space="preserve">  ―</v>
          </cell>
          <cell r="L158" t="str">
            <v xml:space="preserve">  ―</v>
          </cell>
          <cell r="M158" t="str">
            <v xml:space="preserve">  ―</v>
          </cell>
          <cell r="N158">
            <v>2412963443</v>
          </cell>
          <cell r="O158">
            <v>98.9</v>
          </cell>
          <cell r="P158">
            <v>96.9</v>
          </cell>
          <cell r="Q158">
            <v>98.9</v>
          </cell>
          <cell r="R158">
            <v>156735172</v>
          </cell>
          <cell r="S158" t="str">
            <v xml:space="preserve">  ―</v>
          </cell>
          <cell r="T158">
            <v>16165</v>
          </cell>
          <cell r="U158">
            <v>9695.9</v>
          </cell>
          <cell r="V158" t="str">
            <v xml:space="preserve">   ―</v>
          </cell>
          <cell r="W158">
            <v>68636031</v>
          </cell>
          <cell r="X158">
            <v>2.8</v>
          </cell>
          <cell r="Y158">
            <v>509.6</v>
          </cell>
          <cell r="Z158">
            <v>93.2</v>
          </cell>
          <cell r="AA158">
            <v>172.9</v>
          </cell>
        </row>
        <row r="159">
          <cell r="C159" t="str">
            <v>電</v>
          </cell>
        </row>
        <row r="160">
          <cell r="A160" t="str">
            <v>ASAA0102</v>
          </cell>
          <cell r="C160" t="str">
            <v>子</v>
          </cell>
          <cell r="D160" t="str">
            <v>　海外営業部</v>
          </cell>
          <cell r="F160">
            <v>3280981082</v>
          </cell>
          <cell r="G160">
            <v>102.4</v>
          </cell>
          <cell r="H160">
            <v>103.8</v>
          </cell>
          <cell r="I160">
            <v>102.4</v>
          </cell>
          <cell r="J160" t="str">
            <v xml:space="preserve">      ―</v>
          </cell>
          <cell r="K160" t="str">
            <v xml:space="preserve">  ―</v>
          </cell>
          <cell r="L160" t="str">
            <v xml:space="preserve">  ―</v>
          </cell>
          <cell r="M160" t="str">
            <v xml:space="preserve">  ―</v>
          </cell>
          <cell r="N160">
            <v>3201351731</v>
          </cell>
          <cell r="O160">
            <v>100.6</v>
          </cell>
          <cell r="P160">
            <v>100.8</v>
          </cell>
          <cell r="Q160">
            <v>100.6</v>
          </cell>
          <cell r="R160">
            <v>161907909</v>
          </cell>
          <cell r="S160" t="str">
            <v xml:space="preserve">  ―</v>
          </cell>
          <cell r="T160">
            <v>8679.25</v>
          </cell>
          <cell r="U160">
            <v>18654.5</v>
          </cell>
          <cell r="V160" t="str">
            <v xml:space="preserve">   ―</v>
          </cell>
          <cell r="W160">
            <v>123215527</v>
          </cell>
          <cell r="X160">
            <v>3.8</v>
          </cell>
          <cell r="Y160">
            <v>105.3</v>
          </cell>
          <cell r="Z160">
            <v>93.8</v>
          </cell>
          <cell r="AA160">
            <v>105.3</v>
          </cell>
        </row>
        <row r="161">
          <cell r="C161" t="str">
            <v>部</v>
          </cell>
        </row>
        <row r="162">
          <cell r="A162" t="str">
            <v>ASAA01</v>
          </cell>
          <cell r="C162" t="str">
            <v>品</v>
          </cell>
          <cell r="D162" t="str">
            <v>　営　　業　  計</v>
          </cell>
          <cell r="F162">
            <v>5598519160</v>
          </cell>
          <cell r="G162">
            <v>100.3</v>
          </cell>
          <cell r="H162">
            <v>100.5</v>
          </cell>
          <cell r="I162">
            <v>100.3</v>
          </cell>
          <cell r="J162" t="str">
            <v xml:space="preserve">      ―</v>
          </cell>
          <cell r="K162" t="str">
            <v xml:space="preserve">  ―</v>
          </cell>
          <cell r="L162" t="str">
            <v xml:space="preserve">  ―</v>
          </cell>
          <cell r="M162" t="str">
            <v xml:space="preserve">  ―</v>
          </cell>
          <cell r="N162">
            <v>5614315174</v>
          </cell>
          <cell r="O162">
            <v>99.9</v>
          </cell>
          <cell r="P162">
            <v>99.1</v>
          </cell>
          <cell r="Q162">
            <v>99.9</v>
          </cell>
          <cell r="R162">
            <v>318643081</v>
          </cell>
          <cell r="S162" t="str">
            <v xml:space="preserve">  ―</v>
          </cell>
          <cell r="T162">
            <v>24844.25</v>
          </cell>
          <cell r="U162">
            <v>12825.6</v>
          </cell>
          <cell r="V162" t="str">
            <v xml:space="preserve">   ―</v>
          </cell>
          <cell r="W162">
            <v>191851558</v>
          </cell>
          <cell r="X162">
            <v>3.4</v>
          </cell>
          <cell r="Y162">
            <v>147</v>
          </cell>
          <cell r="Z162">
            <v>93.6</v>
          </cell>
          <cell r="AA162">
            <v>122.4</v>
          </cell>
        </row>
        <row r="163">
          <cell r="A163" t="str">
            <v>ASAA08</v>
          </cell>
          <cell r="C163" t="str">
            <v>営</v>
          </cell>
          <cell r="D163" t="str">
            <v>　統 括 事 業 部 室</v>
          </cell>
          <cell r="F163" t="str">
            <v xml:space="preserve">      ―</v>
          </cell>
          <cell r="G163" t="str">
            <v xml:space="preserve">  ―</v>
          </cell>
          <cell r="H163" t="str">
            <v xml:space="preserve">  ―</v>
          </cell>
          <cell r="I163" t="str">
            <v xml:space="preserve">  ―</v>
          </cell>
          <cell r="J163" t="str">
            <v xml:space="preserve">      ―</v>
          </cell>
          <cell r="K163" t="str">
            <v xml:space="preserve">  ―</v>
          </cell>
          <cell r="L163" t="str">
            <v xml:space="preserve">  ―</v>
          </cell>
          <cell r="M163" t="str">
            <v xml:space="preserve">  ―</v>
          </cell>
          <cell r="N163" t="str">
            <v xml:space="preserve">      ―</v>
          </cell>
          <cell r="O163" t="str">
            <v xml:space="preserve">  ―</v>
          </cell>
          <cell r="P163" t="str">
            <v xml:space="preserve">  ―</v>
          </cell>
          <cell r="Q163" t="str">
            <v xml:space="preserve">  ―</v>
          </cell>
          <cell r="R163">
            <v>-25008821</v>
          </cell>
          <cell r="S163" t="str">
            <v xml:space="preserve">  ―</v>
          </cell>
          <cell r="T163">
            <v>656.5</v>
          </cell>
          <cell r="U163">
            <v>-38094.1</v>
          </cell>
          <cell r="V163" t="str">
            <v xml:space="preserve">   ―</v>
          </cell>
          <cell r="W163">
            <v>-8296109</v>
          </cell>
          <cell r="X163" t="str">
            <v xml:space="preserve">  ―</v>
          </cell>
          <cell r="Y163" t="str">
            <v xml:space="preserve">  ―</v>
          </cell>
          <cell r="Z163" t="str">
            <v xml:space="preserve">  ―</v>
          </cell>
          <cell r="AA163" t="str">
            <v xml:space="preserve">  ―</v>
          </cell>
        </row>
        <row r="164">
          <cell r="A164" t="str">
            <v>ASAA09</v>
          </cell>
          <cell r="C164" t="str">
            <v>業</v>
          </cell>
          <cell r="D164" t="str">
            <v xml:space="preserve">  調　　　　整</v>
          </cell>
          <cell r="F164" t="str">
            <v xml:space="preserve">      ―</v>
          </cell>
          <cell r="G164" t="str">
            <v xml:space="preserve">  ―</v>
          </cell>
          <cell r="H164" t="str">
            <v xml:space="preserve">  ―</v>
          </cell>
          <cell r="I164" t="str">
            <v xml:space="preserve">  ―</v>
          </cell>
          <cell r="J164" t="str">
            <v xml:space="preserve">      ―</v>
          </cell>
          <cell r="K164" t="str">
            <v xml:space="preserve">  ―</v>
          </cell>
          <cell r="L164" t="str">
            <v xml:space="preserve">  ―</v>
          </cell>
          <cell r="M164" t="str">
            <v xml:space="preserve">  ―</v>
          </cell>
          <cell r="N164" t="str">
            <v xml:space="preserve">      ―</v>
          </cell>
          <cell r="O164" t="str">
            <v xml:space="preserve">  ―</v>
          </cell>
          <cell r="P164" t="str">
            <v xml:space="preserve">  ―</v>
          </cell>
          <cell r="Q164" t="str">
            <v xml:space="preserve">  ―</v>
          </cell>
          <cell r="R164" t="str">
            <v xml:space="preserve">      ―</v>
          </cell>
          <cell r="S164" t="str">
            <v xml:space="preserve">  ―</v>
          </cell>
          <cell r="T164" t="str">
            <v xml:space="preserve">      ―</v>
          </cell>
          <cell r="U164" t="str">
            <v xml:space="preserve">    ―</v>
          </cell>
          <cell r="V164" t="str">
            <v xml:space="preserve">   ―</v>
          </cell>
          <cell r="W164">
            <v>18272576</v>
          </cell>
          <cell r="X164" t="str">
            <v xml:space="preserve">  ―</v>
          </cell>
          <cell r="Y164" t="str">
            <v xml:space="preserve">  ―</v>
          </cell>
          <cell r="Z164">
            <v>257.2</v>
          </cell>
          <cell r="AA164" t="str">
            <v xml:space="preserve">  ―</v>
          </cell>
        </row>
        <row r="165">
          <cell r="A165" t="str">
            <v>ASA</v>
          </cell>
          <cell r="D165" t="str">
            <v xml:space="preserve">  合      　計</v>
          </cell>
          <cell r="F165">
            <v>5598519160</v>
          </cell>
          <cell r="G165">
            <v>100.3</v>
          </cell>
          <cell r="H165">
            <v>100.5</v>
          </cell>
          <cell r="I165">
            <v>100.3</v>
          </cell>
          <cell r="J165" t="str">
            <v xml:space="preserve">      ―</v>
          </cell>
          <cell r="K165" t="str">
            <v xml:space="preserve">  ―</v>
          </cell>
          <cell r="L165" t="str">
            <v xml:space="preserve">  ―</v>
          </cell>
          <cell r="M165" t="str">
            <v xml:space="preserve">  ―</v>
          </cell>
          <cell r="N165">
            <v>5614315174</v>
          </cell>
          <cell r="O165">
            <v>99.9</v>
          </cell>
          <cell r="P165">
            <v>99.1</v>
          </cell>
          <cell r="Q165">
            <v>99.9</v>
          </cell>
          <cell r="R165">
            <v>293634260</v>
          </cell>
          <cell r="S165" t="str">
            <v xml:space="preserve">  ―</v>
          </cell>
          <cell r="T165">
            <v>25500.75</v>
          </cell>
          <cell r="U165">
            <v>11514.7</v>
          </cell>
          <cell r="V165">
            <v>154</v>
          </cell>
          <cell r="W165">
            <v>201828025</v>
          </cell>
          <cell r="X165">
            <v>3.6</v>
          </cell>
          <cell r="Y165">
            <v>201.8</v>
          </cell>
          <cell r="Z165">
            <v>100.9</v>
          </cell>
          <cell r="AA165">
            <v>143.69999999999999</v>
          </cell>
        </row>
        <row r="166">
          <cell r="E166">
            <v>0</v>
          </cell>
          <cell r="F166">
            <v>5598519160</v>
          </cell>
        </row>
        <row r="168">
          <cell r="A168" t="str">
            <v>ASBA0201</v>
          </cell>
          <cell r="D168" t="str">
            <v>コ</v>
          </cell>
          <cell r="E168" t="str">
            <v xml:space="preserve">  製　　造</v>
          </cell>
          <cell r="F168">
            <v>824702314</v>
          </cell>
          <cell r="G168">
            <v>95.8</v>
          </cell>
          <cell r="H168">
            <v>91.3</v>
          </cell>
          <cell r="I168">
            <v>82.8</v>
          </cell>
          <cell r="J168">
            <v>1402748092</v>
          </cell>
          <cell r="K168">
            <v>103</v>
          </cell>
          <cell r="L168">
            <v>94.6</v>
          </cell>
          <cell r="M168">
            <v>94.7</v>
          </cell>
          <cell r="N168">
            <v>953021885</v>
          </cell>
          <cell r="O168">
            <v>113.8</v>
          </cell>
          <cell r="P168">
            <v>108.8</v>
          </cell>
          <cell r="Q168">
            <v>95.2</v>
          </cell>
          <cell r="R168">
            <v>186310091</v>
          </cell>
          <cell r="S168">
            <v>13.2</v>
          </cell>
          <cell r="T168">
            <v>84754.25</v>
          </cell>
          <cell r="U168">
            <v>2198.1999999999998</v>
          </cell>
          <cell r="V168" t="str">
            <v xml:space="preserve">   ―</v>
          </cell>
          <cell r="W168">
            <v>-95791961</v>
          </cell>
          <cell r="X168" t="str">
            <v xml:space="preserve">  ―</v>
          </cell>
          <cell r="Y168" t="str">
            <v xml:space="preserve">  ―</v>
          </cell>
          <cell r="Z168" t="str">
            <v xml:space="preserve">  ―</v>
          </cell>
          <cell r="AA168" t="str">
            <v xml:space="preserve">  ―</v>
          </cell>
        </row>
        <row r="169">
          <cell r="A169" t="str">
            <v>ASBA0201X</v>
          </cell>
          <cell r="D169" t="str">
            <v>ン</v>
          </cell>
          <cell r="E169" t="str">
            <v>（研　　究）</v>
          </cell>
          <cell r="F169" t="str">
            <v xml:space="preserve">      ―</v>
          </cell>
          <cell r="G169" t="str">
            <v xml:space="preserve">  ―</v>
          </cell>
          <cell r="H169" t="str">
            <v xml:space="preserve">  ―</v>
          </cell>
          <cell r="I169" t="str">
            <v xml:space="preserve">  ―</v>
          </cell>
          <cell r="J169">
            <v>-1118900</v>
          </cell>
          <cell r="K169" t="str">
            <v xml:space="preserve">  ―</v>
          </cell>
          <cell r="L169" t="str">
            <v xml:space="preserve">  ―</v>
          </cell>
          <cell r="M169" t="str">
            <v xml:space="preserve">  ―</v>
          </cell>
          <cell r="N169" t="str">
            <v xml:space="preserve">      ―</v>
          </cell>
          <cell r="O169" t="str">
            <v xml:space="preserve">  ―</v>
          </cell>
          <cell r="P169" t="str">
            <v xml:space="preserve">  ―</v>
          </cell>
          <cell r="Q169" t="str">
            <v xml:space="preserve">  ―</v>
          </cell>
          <cell r="R169">
            <v>-11030256</v>
          </cell>
          <cell r="S169" t="str">
            <v xml:space="preserve">  ―</v>
          </cell>
          <cell r="T169">
            <v>2933.25</v>
          </cell>
          <cell r="U169">
            <v>-3760.4</v>
          </cell>
          <cell r="V169" t="str">
            <v xml:space="preserve">   ―</v>
          </cell>
          <cell r="W169">
            <v>-20790581</v>
          </cell>
          <cell r="X169" t="str">
            <v xml:space="preserve">  ―</v>
          </cell>
          <cell r="Y169" t="str">
            <v xml:space="preserve">  ―</v>
          </cell>
          <cell r="Z169" t="str">
            <v xml:space="preserve">  ―</v>
          </cell>
          <cell r="AA169" t="str">
            <v xml:space="preserve">  ―</v>
          </cell>
        </row>
        <row r="170">
          <cell r="D170" t="str">
            <v>１</v>
          </cell>
          <cell r="E170" t="str">
            <v>（合    計）</v>
          </cell>
          <cell r="F170">
            <v>824702314</v>
          </cell>
          <cell r="G170" t="str">
            <v xml:space="preserve">  ―</v>
          </cell>
          <cell r="H170" t="str">
            <v xml:space="preserve">  ―</v>
          </cell>
          <cell r="I170" t="str">
            <v xml:space="preserve">  ―</v>
          </cell>
          <cell r="J170">
            <v>1401629192</v>
          </cell>
          <cell r="K170">
            <v>103</v>
          </cell>
          <cell r="L170">
            <v>94.6</v>
          </cell>
          <cell r="M170">
            <v>94.7</v>
          </cell>
          <cell r="N170">
            <v>953021885</v>
          </cell>
          <cell r="O170" t="str">
            <v xml:space="preserve">  ―</v>
          </cell>
          <cell r="P170" t="str">
            <v xml:space="preserve">  ―</v>
          </cell>
          <cell r="Q170" t="str">
            <v xml:space="preserve">  ―</v>
          </cell>
          <cell r="R170">
            <v>175279835</v>
          </cell>
          <cell r="S170">
            <v>12.5</v>
          </cell>
          <cell r="T170">
            <v>87687.5</v>
          </cell>
          <cell r="U170">
            <v>1998.9</v>
          </cell>
          <cell r="V170" t="str">
            <v xml:space="preserve">   ―</v>
          </cell>
          <cell r="W170">
            <v>-116582542</v>
          </cell>
          <cell r="X170" t="str">
            <v xml:space="preserve">  ―</v>
          </cell>
          <cell r="Y170" t="str">
            <v xml:space="preserve">  ―</v>
          </cell>
          <cell r="Z170" t="str">
            <v xml:space="preserve">  ―</v>
          </cell>
          <cell r="AA170" t="str">
            <v xml:space="preserve">  ―</v>
          </cell>
        </row>
        <row r="171">
          <cell r="C171" t="str">
            <v>コ</v>
          </cell>
          <cell r="D171" t="str">
            <v>川内・北見</v>
          </cell>
        </row>
        <row r="172">
          <cell r="A172" t="str">
            <v>ASBA0202</v>
          </cell>
          <cell r="C172" t="str">
            <v>ン</v>
          </cell>
          <cell r="D172" t="str">
            <v>コ</v>
          </cell>
          <cell r="E172" t="str">
            <v xml:space="preserve">  製　　造</v>
          </cell>
          <cell r="F172">
            <v>563103070</v>
          </cell>
          <cell r="G172">
            <v>109.5</v>
          </cell>
          <cell r="H172">
            <v>101.3</v>
          </cell>
          <cell r="I172">
            <v>94.7</v>
          </cell>
          <cell r="J172">
            <v>821853821</v>
          </cell>
          <cell r="K172">
            <v>102</v>
          </cell>
          <cell r="L172">
            <v>100.8</v>
          </cell>
          <cell r="M172">
            <v>102.7</v>
          </cell>
          <cell r="N172">
            <v>511026135</v>
          </cell>
          <cell r="O172">
            <v>100.4</v>
          </cell>
          <cell r="P172">
            <v>83.4</v>
          </cell>
          <cell r="Q172">
            <v>84</v>
          </cell>
          <cell r="R172">
            <v>27022180</v>
          </cell>
          <cell r="S172">
            <v>3.2</v>
          </cell>
          <cell r="T172">
            <v>54429.75</v>
          </cell>
          <cell r="U172">
            <v>496.4</v>
          </cell>
          <cell r="V172" t="str">
            <v xml:space="preserve">   ―</v>
          </cell>
          <cell r="W172">
            <v>-170884900</v>
          </cell>
          <cell r="X172" t="str">
            <v xml:space="preserve">  ―</v>
          </cell>
          <cell r="Y172" t="str">
            <v xml:space="preserve">  ―</v>
          </cell>
          <cell r="Z172" t="str">
            <v xml:space="preserve">  ―</v>
          </cell>
          <cell r="AA172" t="str">
            <v xml:space="preserve">  ―</v>
          </cell>
        </row>
        <row r="173">
          <cell r="A173" t="str">
            <v>ASBA03010101</v>
          </cell>
          <cell r="C173" t="str">
            <v>デ</v>
          </cell>
          <cell r="D173" t="str">
            <v>ン</v>
          </cell>
          <cell r="E173" t="str">
            <v>（研　　究）</v>
          </cell>
          <cell r="F173" t="str">
            <v xml:space="preserve">      ―</v>
          </cell>
          <cell r="G173" t="str">
            <v xml:space="preserve">  ―</v>
          </cell>
          <cell r="H173" t="str">
            <v xml:space="preserve">  ―</v>
          </cell>
          <cell r="I173" t="str">
            <v xml:space="preserve">  ―</v>
          </cell>
          <cell r="J173">
            <v>-109000</v>
          </cell>
          <cell r="K173" t="str">
            <v xml:space="preserve">  ―</v>
          </cell>
          <cell r="L173" t="str">
            <v xml:space="preserve">  ―</v>
          </cell>
          <cell r="M173" t="str">
            <v xml:space="preserve">  ―</v>
          </cell>
          <cell r="N173" t="str">
            <v xml:space="preserve">      ―</v>
          </cell>
          <cell r="O173" t="str">
            <v xml:space="preserve">  ―</v>
          </cell>
          <cell r="P173" t="str">
            <v xml:space="preserve">  ―</v>
          </cell>
          <cell r="Q173" t="str">
            <v xml:space="preserve">  ―</v>
          </cell>
          <cell r="R173">
            <v>-2723069</v>
          </cell>
          <cell r="S173" t="str">
            <v xml:space="preserve">  ―</v>
          </cell>
          <cell r="T173">
            <v>1570.25</v>
          </cell>
          <cell r="U173">
            <v>-1734.1</v>
          </cell>
          <cell r="V173" t="str">
            <v xml:space="preserve">   ―</v>
          </cell>
          <cell r="W173">
            <v>-8313195</v>
          </cell>
          <cell r="X173" t="str">
            <v xml:space="preserve">  ―</v>
          </cell>
          <cell r="Y173" t="str">
            <v xml:space="preserve">  ―</v>
          </cell>
          <cell r="Z173" t="str">
            <v xml:space="preserve">  ―</v>
          </cell>
          <cell r="AA173" t="str">
            <v xml:space="preserve">  ―</v>
          </cell>
        </row>
        <row r="174">
          <cell r="C174" t="str">
            <v>ン</v>
          </cell>
          <cell r="D174" t="str">
            <v>２</v>
          </cell>
          <cell r="E174" t="str">
            <v>（合    計）</v>
          </cell>
          <cell r="F174">
            <v>563103070</v>
          </cell>
          <cell r="G174" t="str">
            <v xml:space="preserve">  ―</v>
          </cell>
          <cell r="H174" t="str">
            <v xml:space="preserve">  ―</v>
          </cell>
          <cell r="I174" t="str">
            <v xml:space="preserve">  ―</v>
          </cell>
          <cell r="J174">
            <v>821744821</v>
          </cell>
          <cell r="K174">
            <v>102</v>
          </cell>
          <cell r="L174">
            <v>100.8</v>
          </cell>
          <cell r="M174">
            <v>102.8</v>
          </cell>
          <cell r="N174">
            <v>511026135</v>
          </cell>
          <cell r="O174" t="str">
            <v xml:space="preserve">  ―</v>
          </cell>
          <cell r="P174" t="str">
            <v xml:space="preserve">  ―</v>
          </cell>
          <cell r="Q174" t="str">
            <v xml:space="preserve">  ―</v>
          </cell>
          <cell r="R174">
            <v>24299111</v>
          </cell>
          <cell r="S174">
            <v>2.9</v>
          </cell>
          <cell r="T174">
            <v>56000</v>
          </cell>
          <cell r="U174">
            <v>433.9</v>
          </cell>
          <cell r="V174" t="str">
            <v xml:space="preserve">   ―</v>
          </cell>
          <cell r="W174">
            <v>-179198095</v>
          </cell>
          <cell r="X174" t="str">
            <v xml:space="preserve">  ―</v>
          </cell>
          <cell r="Y174" t="str">
            <v xml:space="preserve">  ―</v>
          </cell>
          <cell r="Z174" t="str">
            <v xml:space="preserve">  ―</v>
          </cell>
          <cell r="AA174" t="str">
            <v xml:space="preserve">  ―</v>
          </cell>
        </row>
        <row r="175">
          <cell r="C175" t="str">
            <v>サ</v>
          </cell>
          <cell r="D175" t="str">
            <v>国分</v>
          </cell>
          <cell r="J175">
            <v>0</v>
          </cell>
          <cell r="R175">
            <v>0</v>
          </cell>
          <cell r="T175">
            <v>0</v>
          </cell>
          <cell r="W175">
            <v>0</v>
          </cell>
        </row>
        <row r="176">
          <cell r="A176" t="str">
            <v>ASBA03</v>
          </cell>
          <cell r="C176" t="str">
            <v>統</v>
          </cell>
          <cell r="D176" t="str">
            <v>　開　　発　　部</v>
          </cell>
          <cell r="F176" t="str">
            <v xml:space="preserve">      ―</v>
          </cell>
          <cell r="G176" t="str">
            <v xml:space="preserve">  ―</v>
          </cell>
          <cell r="H176" t="str">
            <v xml:space="preserve">  ―</v>
          </cell>
          <cell r="I176" t="str">
            <v xml:space="preserve">  ―</v>
          </cell>
          <cell r="J176">
            <v>-1227900</v>
          </cell>
          <cell r="K176" t="str">
            <v xml:space="preserve">  ―</v>
          </cell>
          <cell r="L176" t="str">
            <v xml:space="preserve">  ―</v>
          </cell>
          <cell r="M176" t="str">
            <v xml:space="preserve">  ―</v>
          </cell>
          <cell r="N176" t="str">
            <v xml:space="preserve">      ―</v>
          </cell>
          <cell r="O176" t="str">
            <v xml:space="preserve">  ―</v>
          </cell>
          <cell r="P176" t="str">
            <v xml:space="preserve">  ―</v>
          </cell>
          <cell r="Q176" t="str">
            <v xml:space="preserve">  ―</v>
          </cell>
          <cell r="R176">
            <v>-13753325</v>
          </cell>
          <cell r="S176" t="str">
            <v xml:space="preserve">  ―</v>
          </cell>
          <cell r="T176">
            <v>4503.5</v>
          </cell>
          <cell r="U176">
            <v>-3053.9</v>
          </cell>
          <cell r="V176" t="str">
            <v xml:space="preserve">   ―</v>
          </cell>
          <cell r="W176">
            <v>-29103776</v>
          </cell>
          <cell r="X176" t="str">
            <v xml:space="preserve">  ―</v>
          </cell>
          <cell r="Y176" t="str">
            <v xml:space="preserve">  ―</v>
          </cell>
          <cell r="Z176" t="str">
            <v xml:space="preserve">  ―</v>
          </cell>
          <cell r="AA176" t="str">
            <v xml:space="preserve">  ―</v>
          </cell>
        </row>
        <row r="177">
          <cell r="C177" t="str">
            <v>括</v>
          </cell>
          <cell r="M177" t="str">
            <v>研究開発費</v>
          </cell>
          <cell r="N177">
            <v>25549753</v>
          </cell>
          <cell r="O177" t="str">
            <v>売上比</v>
          </cell>
          <cell r="P177">
            <v>1</v>
          </cell>
        </row>
        <row r="178">
          <cell r="C178" t="str">
            <v>事</v>
          </cell>
        </row>
        <row r="179">
          <cell r="A179" t="str">
            <v>ASBA02</v>
          </cell>
          <cell r="C179" t="str">
            <v>業</v>
          </cell>
          <cell r="D179" t="str">
            <v>　製　　造  　計</v>
          </cell>
          <cell r="F179">
            <v>1387805384</v>
          </cell>
          <cell r="G179">
            <v>100.9</v>
          </cell>
          <cell r="H179">
            <v>95.1</v>
          </cell>
          <cell r="I179">
            <v>87.3</v>
          </cell>
          <cell r="J179">
            <v>2224601913</v>
          </cell>
          <cell r="K179">
            <v>102.6</v>
          </cell>
          <cell r="L179">
            <v>96.8</v>
          </cell>
          <cell r="M179">
            <v>97.5</v>
          </cell>
          <cell r="N179">
            <v>1464048020</v>
          </cell>
          <cell r="O179">
            <v>108.7</v>
          </cell>
          <cell r="P179">
            <v>98.3</v>
          </cell>
          <cell r="Q179">
            <v>90.9</v>
          </cell>
          <cell r="R179">
            <v>213332271</v>
          </cell>
          <cell r="S179">
            <v>9.5</v>
          </cell>
          <cell r="T179">
            <v>139184</v>
          </cell>
          <cell r="U179">
            <v>1532.7</v>
          </cell>
          <cell r="V179" t="str">
            <v xml:space="preserve">   ―</v>
          </cell>
          <cell r="W179">
            <v>-266676861</v>
          </cell>
          <cell r="X179" t="str">
            <v xml:space="preserve">  ―</v>
          </cell>
          <cell r="Y179" t="str">
            <v xml:space="preserve">  ―</v>
          </cell>
          <cell r="Z179" t="str">
            <v xml:space="preserve">  ―</v>
          </cell>
          <cell r="AA179" t="str">
            <v xml:space="preserve">  ―</v>
          </cell>
        </row>
        <row r="180">
          <cell r="A180" t="str">
            <v>ASBA03</v>
          </cell>
          <cell r="C180" t="str">
            <v>部</v>
          </cell>
          <cell r="D180" t="str">
            <v>　研　　究  　計</v>
          </cell>
          <cell r="F180" t="str">
            <v xml:space="preserve">      ―</v>
          </cell>
          <cell r="G180" t="str">
            <v xml:space="preserve">  ―</v>
          </cell>
          <cell r="H180" t="str">
            <v xml:space="preserve">  ―</v>
          </cell>
          <cell r="I180" t="str">
            <v xml:space="preserve">  ―</v>
          </cell>
          <cell r="J180">
            <v>-1227900</v>
          </cell>
          <cell r="K180" t="str">
            <v xml:space="preserve">  ―</v>
          </cell>
          <cell r="L180" t="str">
            <v xml:space="preserve">  ―</v>
          </cell>
          <cell r="M180" t="str">
            <v xml:space="preserve">  ―</v>
          </cell>
          <cell r="N180" t="str">
            <v xml:space="preserve">      ―</v>
          </cell>
          <cell r="O180" t="str">
            <v xml:space="preserve">  ―</v>
          </cell>
          <cell r="P180" t="str">
            <v xml:space="preserve">  ―</v>
          </cell>
          <cell r="Q180" t="str">
            <v xml:space="preserve">  ―</v>
          </cell>
          <cell r="R180">
            <v>-13753325</v>
          </cell>
          <cell r="S180" t="str">
            <v xml:space="preserve">  ―</v>
          </cell>
          <cell r="T180">
            <v>4503.5</v>
          </cell>
          <cell r="U180">
            <v>-3053.9</v>
          </cell>
          <cell r="V180" t="str">
            <v xml:space="preserve">   ―</v>
          </cell>
          <cell r="W180">
            <v>-29103776</v>
          </cell>
          <cell r="X180" t="str">
            <v xml:space="preserve">  ―</v>
          </cell>
          <cell r="Y180" t="str">
            <v xml:space="preserve">  ―</v>
          </cell>
          <cell r="Z180" t="str">
            <v xml:space="preserve">  ―</v>
          </cell>
          <cell r="AA180" t="str">
            <v xml:space="preserve">  ―</v>
          </cell>
        </row>
        <row r="181">
          <cell r="A181" t="str">
            <v>ASBA08</v>
          </cell>
          <cell r="D181" t="str">
            <v>　統 括 事 業 部 室</v>
          </cell>
          <cell r="F181" t="str">
            <v xml:space="preserve">      ―</v>
          </cell>
          <cell r="G181" t="str">
            <v xml:space="preserve">  ―</v>
          </cell>
          <cell r="H181" t="str">
            <v xml:space="preserve">  ―</v>
          </cell>
          <cell r="I181" t="str">
            <v xml:space="preserve">  ―</v>
          </cell>
          <cell r="J181" t="str">
            <v xml:space="preserve">      ―</v>
          </cell>
          <cell r="K181" t="str">
            <v xml:space="preserve">  ―</v>
          </cell>
          <cell r="L181" t="str">
            <v xml:space="preserve">  ―</v>
          </cell>
          <cell r="M181" t="str">
            <v xml:space="preserve">  ―</v>
          </cell>
          <cell r="N181" t="str">
            <v xml:space="preserve">      ―</v>
          </cell>
          <cell r="O181" t="str">
            <v xml:space="preserve">  ―</v>
          </cell>
          <cell r="P181" t="str">
            <v xml:space="preserve">  ―</v>
          </cell>
          <cell r="Q181" t="str">
            <v xml:space="preserve">  ―</v>
          </cell>
          <cell r="R181">
            <v>0</v>
          </cell>
          <cell r="S181" t="str">
            <v xml:space="preserve">  ―</v>
          </cell>
          <cell r="T181">
            <v>0</v>
          </cell>
          <cell r="U181" t="str">
            <v xml:space="preserve">    ―</v>
          </cell>
          <cell r="V181" t="str">
            <v xml:space="preserve">   ―</v>
          </cell>
          <cell r="W181">
            <v>0</v>
          </cell>
          <cell r="X181" t="str">
            <v xml:space="preserve">  ―</v>
          </cell>
          <cell r="Y181" t="str">
            <v xml:space="preserve">  ―</v>
          </cell>
          <cell r="Z181" t="str">
            <v xml:space="preserve">  ―</v>
          </cell>
          <cell r="AA181" t="str">
            <v xml:space="preserve">  ―</v>
          </cell>
        </row>
        <row r="182">
          <cell r="A182" t="str">
            <v>ASBA09</v>
          </cell>
          <cell r="D182" t="str">
            <v xml:space="preserve">  調　　整　　計</v>
          </cell>
          <cell r="F182" t="str">
            <v xml:space="preserve">      ―</v>
          </cell>
          <cell r="G182" t="str">
            <v xml:space="preserve">  ―</v>
          </cell>
          <cell r="H182" t="str">
            <v xml:space="preserve">  ―</v>
          </cell>
          <cell r="I182" t="str">
            <v xml:space="preserve">  ―</v>
          </cell>
          <cell r="J182" t="str">
            <v xml:space="preserve">      ―</v>
          </cell>
          <cell r="K182" t="str">
            <v xml:space="preserve">  ―</v>
          </cell>
          <cell r="L182" t="str">
            <v xml:space="preserve">  ―</v>
          </cell>
          <cell r="M182" t="str">
            <v xml:space="preserve">  ―</v>
          </cell>
          <cell r="N182" t="str">
            <v xml:space="preserve">      ―</v>
          </cell>
          <cell r="O182" t="str">
            <v xml:space="preserve">  ―</v>
          </cell>
          <cell r="P182" t="str">
            <v xml:space="preserve">  ―</v>
          </cell>
          <cell r="Q182" t="str">
            <v xml:space="preserve">  ―</v>
          </cell>
          <cell r="R182" t="str">
            <v xml:space="preserve">      ―</v>
          </cell>
          <cell r="S182" t="str">
            <v xml:space="preserve">  ―</v>
          </cell>
          <cell r="T182" t="str">
            <v xml:space="preserve">      ―</v>
          </cell>
          <cell r="U182" t="str">
            <v xml:space="preserve">    ―</v>
          </cell>
          <cell r="V182" t="str">
            <v xml:space="preserve">   ―</v>
          </cell>
          <cell r="W182">
            <v>-52984200</v>
          </cell>
          <cell r="X182" t="str">
            <v xml:space="preserve">  ―</v>
          </cell>
          <cell r="Y182" t="str">
            <v xml:space="preserve">  ―</v>
          </cell>
          <cell r="Z182" t="str">
            <v xml:space="preserve">  ―</v>
          </cell>
          <cell r="AA182" t="str">
            <v xml:space="preserve">  ―</v>
          </cell>
        </row>
        <row r="184">
          <cell r="A184" t="str">
            <v>ASB</v>
          </cell>
          <cell r="D184" t="str">
            <v xml:space="preserve">  合     　 計</v>
          </cell>
          <cell r="F184">
            <v>2331137859</v>
          </cell>
          <cell r="G184">
            <v>98.9</v>
          </cell>
          <cell r="H184">
            <v>96.8</v>
          </cell>
          <cell r="I184">
            <v>93.6</v>
          </cell>
          <cell r="J184">
            <v>2223374013</v>
          </cell>
          <cell r="K184">
            <v>102.6</v>
          </cell>
          <cell r="L184">
            <v>96.8</v>
          </cell>
          <cell r="M184">
            <v>97.5</v>
          </cell>
          <cell r="N184">
            <v>2448331875</v>
          </cell>
          <cell r="O184">
            <v>105.5</v>
          </cell>
          <cell r="P184">
            <v>100.9</v>
          </cell>
          <cell r="Q184">
            <v>100.7</v>
          </cell>
          <cell r="R184">
            <v>199578946</v>
          </cell>
          <cell r="S184">
            <v>8.9</v>
          </cell>
          <cell r="T184">
            <v>143687.5</v>
          </cell>
          <cell r="U184">
            <v>1388.9</v>
          </cell>
          <cell r="V184">
            <v>888</v>
          </cell>
          <cell r="W184">
            <v>-348764837</v>
          </cell>
          <cell r="X184" t="str">
            <v xml:space="preserve">  ―</v>
          </cell>
          <cell r="Y184" t="str">
            <v xml:space="preserve">  ―</v>
          </cell>
          <cell r="Z184" t="str">
            <v xml:space="preserve">  ―</v>
          </cell>
          <cell r="AA184" t="str">
            <v xml:space="preserve">  ―</v>
          </cell>
        </row>
        <row r="185">
          <cell r="M185" t="str">
            <v>研究開発費</v>
          </cell>
          <cell r="N185">
            <v>25549753</v>
          </cell>
          <cell r="O185" t="str">
            <v>売上比</v>
          </cell>
          <cell r="P185">
            <v>1</v>
          </cell>
        </row>
        <row r="187">
          <cell r="A187" t="str">
            <v>ASCA02</v>
          </cell>
          <cell r="D187" t="str">
            <v>機</v>
          </cell>
          <cell r="E187" t="str">
            <v xml:space="preserve">  製　　造</v>
          </cell>
          <cell r="F187" t="str">
            <v xml:space="preserve">      ―</v>
          </cell>
          <cell r="G187" t="str">
            <v xml:space="preserve">  ―</v>
          </cell>
          <cell r="H187" t="str">
            <v xml:space="preserve">  ―</v>
          </cell>
          <cell r="I187" t="str">
            <v xml:space="preserve">  ―</v>
          </cell>
          <cell r="J187">
            <v>741765299</v>
          </cell>
          <cell r="K187">
            <v>93</v>
          </cell>
          <cell r="L187">
            <v>98.4</v>
          </cell>
          <cell r="M187">
            <v>109</v>
          </cell>
          <cell r="N187" t="str">
            <v xml:space="preserve">      ―</v>
          </cell>
          <cell r="O187" t="str">
            <v xml:space="preserve">  ―</v>
          </cell>
          <cell r="P187" t="str">
            <v xml:space="preserve">  ―</v>
          </cell>
          <cell r="Q187" t="str">
            <v xml:space="preserve">  ―</v>
          </cell>
          <cell r="R187">
            <v>-45994669</v>
          </cell>
          <cell r="S187" t="str">
            <v xml:space="preserve">  ―</v>
          </cell>
          <cell r="T187">
            <v>49538.5</v>
          </cell>
          <cell r="U187">
            <v>-928.4</v>
          </cell>
          <cell r="V187" t="str">
            <v xml:space="preserve">   ―</v>
          </cell>
          <cell r="W187">
            <v>-222307106</v>
          </cell>
          <cell r="X187" t="str">
            <v xml:space="preserve">  ―</v>
          </cell>
          <cell r="Y187" t="str">
            <v xml:space="preserve">  ―</v>
          </cell>
          <cell r="Z187" t="str">
            <v xml:space="preserve">  ―</v>
          </cell>
          <cell r="AA187" t="str">
            <v xml:space="preserve">  ―</v>
          </cell>
        </row>
        <row r="188">
          <cell r="A188" t="str">
            <v>ASCA03</v>
          </cell>
          <cell r="D188" t="str">
            <v>能</v>
          </cell>
          <cell r="E188" t="str">
            <v>　研　　究</v>
          </cell>
          <cell r="F188" t="str">
            <v xml:space="preserve">      ―</v>
          </cell>
          <cell r="G188" t="str">
            <v xml:space="preserve">  ―</v>
          </cell>
          <cell r="H188" t="str">
            <v xml:space="preserve">  ―</v>
          </cell>
          <cell r="I188" t="str">
            <v xml:space="preserve">  ―</v>
          </cell>
          <cell r="J188">
            <v>-205500</v>
          </cell>
          <cell r="K188" t="str">
            <v xml:space="preserve">  ―</v>
          </cell>
          <cell r="L188" t="str">
            <v xml:space="preserve">  ―</v>
          </cell>
          <cell r="M188" t="str">
            <v xml:space="preserve">  ―</v>
          </cell>
          <cell r="N188" t="str">
            <v xml:space="preserve">      ―</v>
          </cell>
          <cell r="O188" t="str">
            <v xml:space="preserve">  ―</v>
          </cell>
          <cell r="P188" t="str">
            <v xml:space="preserve">  ―</v>
          </cell>
          <cell r="Q188" t="str">
            <v xml:space="preserve">  ―</v>
          </cell>
          <cell r="R188">
            <v>-31327860</v>
          </cell>
          <cell r="S188" t="str">
            <v xml:space="preserve">  ―</v>
          </cell>
          <cell r="T188">
            <v>6301</v>
          </cell>
          <cell r="U188">
            <v>-4971.8</v>
          </cell>
          <cell r="V188" t="str">
            <v xml:space="preserve">   ―</v>
          </cell>
          <cell r="W188">
            <v>-51141350</v>
          </cell>
          <cell r="X188" t="str">
            <v xml:space="preserve">  ―</v>
          </cell>
          <cell r="Y188" t="str">
            <v xml:space="preserve">  ―</v>
          </cell>
          <cell r="Z188" t="str">
            <v xml:space="preserve">  ―</v>
          </cell>
          <cell r="AA188" t="str">
            <v xml:space="preserve">  ―</v>
          </cell>
        </row>
        <row r="189">
          <cell r="A189" t="str">
            <v>ASCA</v>
          </cell>
          <cell r="D189" t="str">
            <v>ﾃﾞﾊﾞ</v>
          </cell>
          <cell r="E189" t="str">
            <v>　合    計　</v>
          </cell>
          <cell r="F189">
            <v>1688615585</v>
          </cell>
          <cell r="G189">
            <v>119.6</v>
          </cell>
          <cell r="H189">
            <v>103.3</v>
          </cell>
          <cell r="I189">
            <v>114.3</v>
          </cell>
          <cell r="J189">
            <v>741559799</v>
          </cell>
          <cell r="K189">
            <v>93</v>
          </cell>
          <cell r="L189">
            <v>98.4</v>
          </cell>
          <cell r="M189">
            <v>108.9</v>
          </cell>
          <cell r="N189">
            <v>1494254129</v>
          </cell>
          <cell r="O189">
            <v>106.3</v>
          </cell>
          <cell r="P189">
            <v>100</v>
          </cell>
          <cell r="Q189">
            <v>102.8</v>
          </cell>
          <cell r="R189">
            <v>-77322529</v>
          </cell>
          <cell r="S189" t="str">
            <v xml:space="preserve">  ―</v>
          </cell>
          <cell r="T189">
            <v>55839.5</v>
          </cell>
          <cell r="U189">
            <v>-1384.7</v>
          </cell>
          <cell r="V189" t="str">
            <v xml:space="preserve">   ―</v>
          </cell>
          <cell r="W189">
            <v>-273448456</v>
          </cell>
          <cell r="X189" t="str">
            <v xml:space="preserve">  ―</v>
          </cell>
          <cell r="Y189" t="str">
            <v xml:space="preserve">  ―</v>
          </cell>
          <cell r="Z189" t="str">
            <v xml:space="preserve">  ―</v>
          </cell>
          <cell r="AA189" t="str">
            <v xml:space="preserve">  ―</v>
          </cell>
        </row>
        <row r="190">
          <cell r="C190" t="str">
            <v>電</v>
          </cell>
          <cell r="M190" t="str">
            <v>研究開発費</v>
          </cell>
          <cell r="N190">
            <v>39847916</v>
          </cell>
          <cell r="O190" t="str">
            <v>売上比</v>
          </cell>
          <cell r="P190">
            <v>2.6</v>
          </cell>
        </row>
        <row r="191">
          <cell r="A191" t="str">
            <v>ASCB02</v>
          </cell>
          <cell r="D191" t="str">
            <v>回</v>
          </cell>
          <cell r="E191" t="str">
            <v xml:space="preserve">  製　　造</v>
          </cell>
          <cell r="F191" t="str">
            <v xml:space="preserve">      ―</v>
          </cell>
          <cell r="G191" t="str">
            <v xml:space="preserve">  ―</v>
          </cell>
          <cell r="H191" t="str">
            <v xml:space="preserve">  ―</v>
          </cell>
          <cell r="I191" t="str">
            <v xml:space="preserve">  ―</v>
          </cell>
          <cell r="J191">
            <v>1112834205</v>
          </cell>
          <cell r="K191">
            <v>102.6</v>
          </cell>
          <cell r="L191">
            <v>106.5</v>
          </cell>
          <cell r="M191">
            <v>107</v>
          </cell>
          <cell r="N191" t="str">
            <v xml:space="preserve">      ―</v>
          </cell>
          <cell r="O191" t="str">
            <v xml:space="preserve">  ―</v>
          </cell>
          <cell r="P191" t="str">
            <v xml:space="preserve">  ―</v>
          </cell>
          <cell r="Q191" t="str">
            <v xml:space="preserve">  ―</v>
          </cell>
          <cell r="R191">
            <v>292650981</v>
          </cell>
          <cell r="S191">
            <v>26.2</v>
          </cell>
          <cell r="T191">
            <v>67330.5</v>
          </cell>
          <cell r="U191">
            <v>4346.3999999999996</v>
          </cell>
          <cell r="V191" t="str">
            <v xml:space="preserve">   ―</v>
          </cell>
          <cell r="W191">
            <v>43696549</v>
          </cell>
          <cell r="X191">
            <v>3.9</v>
          </cell>
          <cell r="Y191">
            <v>105.1</v>
          </cell>
          <cell r="Z191">
            <v>120.9</v>
          </cell>
          <cell r="AA191">
            <v>109.2</v>
          </cell>
        </row>
        <row r="192">
          <cell r="A192" t="str">
            <v>ASCB03</v>
          </cell>
          <cell r="C192" t="str">
            <v>子</v>
          </cell>
          <cell r="E192" t="str">
            <v>　研　　究</v>
          </cell>
          <cell r="F192" t="str">
            <v xml:space="preserve">      ―</v>
          </cell>
          <cell r="G192" t="str">
            <v xml:space="preserve">  ―</v>
          </cell>
          <cell r="H192" t="str">
            <v xml:space="preserve">  ―</v>
          </cell>
          <cell r="I192" t="str">
            <v xml:space="preserve">  ―</v>
          </cell>
          <cell r="J192">
            <v>-825600</v>
          </cell>
          <cell r="K192" t="str">
            <v xml:space="preserve">  ―</v>
          </cell>
          <cell r="L192" t="str">
            <v xml:space="preserve">  ―</v>
          </cell>
          <cell r="M192" t="str">
            <v xml:space="preserve">  ―</v>
          </cell>
          <cell r="N192" t="str">
            <v xml:space="preserve">      ―</v>
          </cell>
          <cell r="O192" t="str">
            <v xml:space="preserve">  ―</v>
          </cell>
          <cell r="P192" t="str">
            <v xml:space="preserve">  ―</v>
          </cell>
          <cell r="Q192" t="str">
            <v xml:space="preserve">  ―</v>
          </cell>
          <cell r="R192">
            <v>-14286335</v>
          </cell>
          <cell r="S192" t="str">
            <v xml:space="preserve">  ―</v>
          </cell>
          <cell r="T192">
            <v>5352</v>
          </cell>
          <cell r="U192">
            <v>-2669.3</v>
          </cell>
          <cell r="V192" t="str">
            <v xml:space="preserve">   ―</v>
          </cell>
          <cell r="W192">
            <v>-32695927</v>
          </cell>
          <cell r="X192" t="str">
            <v xml:space="preserve">  ―</v>
          </cell>
          <cell r="Y192" t="str">
            <v xml:space="preserve">  ―</v>
          </cell>
          <cell r="Z192" t="str">
            <v xml:space="preserve">  ―</v>
          </cell>
          <cell r="AA192" t="str">
            <v xml:space="preserve">  ―</v>
          </cell>
        </row>
        <row r="193">
          <cell r="A193" t="str">
            <v>ASCB</v>
          </cell>
          <cell r="D193" t="str">
            <v>路</v>
          </cell>
          <cell r="E193" t="str">
            <v>　合    計　</v>
          </cell>
          <cell r="F193">
            <v>1161148853</v>
          </cell>
          <cell r="G193">
            <v>99.6</v>
          </cell>
          <cell r="H193">
            <v>103.5</v>
          </cell>
          <cell r="I193">
            <v>114.2</v>
          </cell>
          <cell r="J193">
            <v>1112008605</v>
          </cell>
          <cell r="K193">
            <v>102.7</v>
          </cell>
          <cell r="L193">
            <v>106.5</v>
          </cell>
          <cell r="M193">
            <v>107</v>
          </cell>
          <cell r="N193">
            <v>1105825049</v>
          </cell>
          <cell r="O193">
            <v>100</v>
          </cell>
          <cell r="P193">
            <v>99</v>
          </cell>
          <cell r="Q193">
            <v>110.9</v>
          </cell>
          <cell r="R193">
            <v>278364646</v>
          </cell>
          <cell r="S193">
            <v>25</v>
          </cell>
          <cell r="T193">
            <v>72682.5</v>
          </cell>
          <cell r="U193">
            <v>3829.8</v>
          </cell>
          <cell r="V193" t="str">
            <v xml:space="preserve">   ―</v>
          </cell>
          <cell r="W193">
            <v>11000622</v>
          </cell>
          <cell r="X193">
            <v>1</v>
          </cell>
          <cell r="Y193">
            <v>143.5</v>
          </cell>
          <cell r="Z193">
            <v>244.1</v>
          </cell>
          <cell r="AA193">
            <v>176</v>
          </cell>
        </row>
        <row r="194">
          <cell r="C194" t="str">
            <v>部</v>
          </cell>
          <cell r="M194" t="str">
            <v>研究開発費</v>
          </cell>
          <cell r="N194">
            <v>27021404</v>
          </cell>
          <cell r="O194" t="str">
            <v>売上比</v>
          </cell>
          <cell r="P194">
            <v>2.4</v>
          </cell>
        </row>
        <row r="195">
          <cell r="A195" t="str">
            <v>ASCC02</v>
          </cell>
          <cell r="D195" t="str">
            <v>発</v>
          </cell>
          <cell r="E195" t="str">
            <v xml:space="preserve">  製　　造</v>
          </cell>
          <cell r="F195" t="str">
            <v xml:space="preserve">      ―</v>
          </cell>
          <cell r="G195" t="str">
            <v xml:space="preserve">  ―</v>
          </cell>
          <cell r="H195" t="str">
            <v xml:space="preserve">  ―</v>
          </cell>
          <cell r="I195" t="str">
            <v xml:space="preserve">  ―</v>
          </cell>
          <cell r="J195">
            <v>572904444</v>
          </cell>
          <cell r="K195">
            <v>114.5</v>
          </cell>
          <cell r="L195">
            <v>114</v>
          </cell>
          <cell r="M195">
            <v>114.8</v>
          </cell>
          <cell r="N195" t="str">
            <v xml:space="preserve">      ―</v>
          </cell>
          <cell r="O195" t="str">
            <v xml:space="preserve">  ―</v>
          </cell>
          <cell r="P195" t="str">
            <v xml:space="preserve">  ―</v>
          </cell>
          <cell r="Q195" t="str">
            <v xml:space="preserve">  ―</v>
          </cell>
          <cell r="R195">
            <v>137360628</v>
          </cell>
          <cell r="S195">
            <v>23.9</v>
          </cell>
          <cell r="T195">
            <v>38616</v>
          </cell>
          <cell r="U195">
            <v>3557</v>
          </cell>
          <cell r="V195" t="str">
            <v xml:space="preserve">   ―</v>
          </cell>
          <cell r="W195">
            <v>17774993</v>
          </cell>
          <cell r="X195">
            <v>3.1</v>
          </cell>
          <cell r="Y195">
            <v>56.4</v>
          </cell>
          <cell r="Z195">
            <v>56.8</v>
          </cell>
          <cell r="AA195">
            <v>59.2</v>
          </cell>
        </row>
        <row r="196">
          <cell r="A196" t="str">
            <v>ASCC03</v>
          </cell>
          <cell r="C196" t="str">
            <v>品</v>
          </cell>
          <cell r="E196" t="str">
            <v>　研　　究</v>
          </cell>
          <cell r="F196" t="str">
            <v xml:space="preserve">      ―</v>
          </cell>
          <cell r="G196" t="str">
            <v xml:space="preserve">  ―</v>
          </cell>
          <cell r="H196" t="str">
            <v xml:space="preserve">  ―</v>
          </cell>
          <cell r="I196" t="str">
            <v xml:space="preserve">  ―</v>
          </cell>
          <cell r="J196">
            <v>-1185398</v>
          </cell>
          <cell r="K196" t="str">
            <v xml:space="preserve">  ―</v>
          </cell>
          <cell r="L196" t="str">
            <v xml:space="preserve">  ―</v>
          </cell>
          <cell r="M196" t="str">
            <v xml:space="preserve">  ―</v>
          </cell>
          <cell r="N196" t="str">
            <v xml:space="preserve">      ―</v>
          </cell>
          <cell r="O196" t="str">
            <v xml:space="preserve">  ―</v>
          </cell>
          <cell r="P196" t="str">
            <v xml:space="preserve">  ―</v>
          </cell>
          <cell r="Q196" t="str">
            <v xml:space="preserve">  ―</v>
          </cell>
          <cell r="R196">
            <v>-11657438</v>
          </cell>
          <cell r="S196" t="str">
            <v xml:space="preserve">  ―</v>
          </cell>
          <cell r="T196">
            <v>3689</v>
          </cell>
          <cell r="U196">
            <v>-3160</v>
          </cell>
          <cell r="V196" t="str">
            <v xml:space="preserve">   ―</v>
          </cell>
          <cell r="W196">
            <v>-24648018</v>
          </cell>
          <cell r="X196" t="str">
            <v xml:space="preserve">  ―</v>
          </cell>
          <cell r="Y196" t="str">
            <v xml:space="preserve">  ―</v>
          </cell>
          <cell r="Z196" t="str">
            <v xml:space="preserve">  ―</v>
          </cell>
          <cell r="AA196" t="str">
            <v xml:space="preserve">  ―</v>
          </cell>
        </row>
        <row r="197">
          <cell r="A197" t="str">
            <v>ASCC</v>
          </cell>
          <cell r="D197" t="str">
            <v>振</v>
          </cell>
          <cell r="E197" t="str">
            <v>　合    計　</v>
          </cell>
          <cell r="F197">
            <v>111056061</v>
          </cell>
          <cell r="G197">
            <v>89.8</v>
          </cell>
          <cell r="H197">
            <v>73.5</v>
          </cell>
          <cell r="I197">
            <v>82.6</v>
          </cell>
          <cell r="J197">
            <v>571719046</v>
          </cell>
          <cell r="K197">
            <v>115.1</v>
          </cell>
          <cell r="L197">
            <v>114.2</v>
          </cell>
          <cell r="M197">
            <v>115</v>
          </cell>
          <cell r="N197">
            <v>136198335</v>
          </cell>
          <cell r="O197">
            <v>84.9</v>
          </cell>
          <cell r="P197">
            <v>90.4</v>
          </cell>
          <cell r="Q197">
            <v>101.7</v>
          </cell>
          <cell r="R197">
            <v>125703190</v>
          </cell>
          <cell r="S197">
            <v>21.9</v>
          </cell>
          <cell r="T197">
            <v>42305</v>
          </cell>
          <cell r="U197">
            <v>2971.3</v>
          </cell>
          <cell r="V197" t="str">
            <v xml:space="preserve">   ―</v>
          </cell>
          <cell r="W197">
            <v>-6873025</v>
          </cell>
          <cell r="X197" t="str">
            <v xml:space="preserve">  ―</v>
          </cell>
          <cell r="Y197" t="str">
            <v xml:space="preserve">  ―</v>
          </cell>
          <cell r="Z197" t="str">
            <v xml:space="preserve">  ―</v>
          </cell>
          <cell r="AA197" t="str">
            <v xml:space="preserve">  ―</v>
          </cell>
        </row>
        <row r="198">
          <cell r="C198" t="str">
            <v>統</v>
          </cell>
          <cell r="M198" t="str">
            <v>研究開発費</v>
          </cell>
          <cell r="N198">
            <v>22005139</v>
          </cell>
          <cell r="O198" t="str">
            <v>売上比</v>
          </cell>
          <cell r="P198">
            <v>16.100000000000001</v>
          </cell>
        </row>
        <row r="199">
          <cell r="A199" t="str">
            <v>ASCE02</v>
          </cell>
          <cell r="D199" t="str">
            <v>生</v>
          </cell>
          <cell r="E199" t="str">
            <v xml:space="preserve">  製　　造</v>
          </cell>
          <cell r="F199" t="str">
            <v xml:space="preserve">      ―</v>
          </cell>
          <cell r="G199" t="str">
            <v xml:space="preserve">  ―</v>
          </cell>
          <cell r="H199" t="str">
            <v xml:space="preserve">  ―</v>
          </cell>
          <cell r="I199" t="str">
            <v xml:space="preserve">  ―</v>
          </cell>
          <cell r="J199">
            <v>137014750</v>
          </cell>
          <cell r="K199">
            <v>99.2</v>
          </cell>
          <cell r="L199">
            <v>166.3</v>
          </cell>
          <cell r="M199">
            <v>228.3</v>
          </cell>
          <cell r="N199" t="str">
            <v xml:space="preserve">      ―</v>
          </cell>
          <cell r="O199" t="str">
            <v xml:space="preserve">  ―</v>
          </cell>
          <cell r="P199" t="str">
            <v xml:space="preserve">  ―</v>
          </cell>
          <cell r="Q199" t="str">
            <v xml:space="preserve">  ―</v>
          </cell>
          <cell r="R199">
            <v>23762518</v>
          </cell>
          <cell r="S199">
            <v>17.3</v>
          </cell>
          <cell r="T199">
            <v>4633.75</v>
          </cell>
          <cell r="U199">
            <v>5128.1000000000004</v>
          </cell>
          <cell r="V199" t="str">
            <v xml:space="preserve">   ―</v>
          </cell>
          <cell r="W199">
            <v>8286361</v>
          </cell>
          <cell r="X199">
            <v>6</v>
          </cell>
          <cell r="Y199">
            <v>107.2</v>
          </cell>
          <cell r="Z199">
            <v>111.8</v>
          </cell>
          <cell r="AA199">
            <v>107.2</v>
          </cell>
        </row>
        <row r="200">
          <cell r="A200" t="str">
            <v>ASCE03</v>
          </cell>
          <cell r="C200" t="str">
            <v>括</v>
          </cell>
          <cell r="E200" t="str">
            <v>　研　　究</v>
          </cell>
          <cell r="F200" t="str">
            <v xml:space="preserve">      ―</v>
          </cell>
          <cell r="G200" t="str">
            <v xml:space="preserve">  ―</v>
          </cell>
          <cell r="H200" t="str">
            <v xml:space="preserve">  ―</v>
          </cell>
          <cell r="I200" t="str">
            <v xml:space="preserve">  ―</v>
          </cell>
          <cell r="J200">
            <v>-425400</v>
          </cell>
          <cell r="K200" t="str">
            <v xml:space="preserve">  ―</v>
          </cell>
          <cell r="L200" t="str">
            <v xml:space="preserve">  ―</v>
          </cell>
          <cell r="M200" t="str">
            <v xml:space="preserve">  ―</v>
          </cell>
          <cell r="N200" t="str">
            <v xml:space="preserve">      ―</v>
          </cell>
          <cell r="O200" t="str">
            <v xml:space="preserve">  ―</v>
          </cell>
          <cell r="P200" t="str">
            <v xml:space="preserve">  ―</v>
          </cell>
          <cell r="Q200" t="str">
            <v xml:space="preserve">  ―</v>
          </cell>
          <cell r="R200">
            <v>-10620715</v>
          </cell>
          <cell r="S200" t="str">
            <v xml:space="preserve">  ―</v>
          </cell>
          <cell r="T200">
            <v>3650.5</v>
          </cell>
          <cell r="U200">
            <v>-2909.3</v>
          </cell>
          <cell r="V200" t="str">
            <v xml:space="preserve">   ―</v>
          </cell>
          <cell r="W200">
            <v>-23686337</v>
          </cell>
          <cell r="X200" t="str">
            <v xml:space="preserve">  ―</v>
          </cell>
          <cell r="Y200" t="str">
            <v xml:space="preserve">  ―</v>
          </cell>
          <cell r="Z200" t="str">
            <v xml:space="preserve">  ―</v>
          </cell>
          <cell r="AA200" t="str">
            <v xml:space="preserve">  ―</v>
          </cell>
        </row>
        <row r="201">
          <cell r="A201" t="str">
            <v>ASCE</v>
          </cell>
          <cell r="D201" t="str">
            <v>技</v>
          </cell>
          <cell r="E201" t="str">
            <v>　合    計　</v>
          </cell>
          <cell r="F201">
            <v>0</v>
          </cell>
          <cell r="G201" t="str">
            <v xml:space="preserve">  ―</v>
          </cell>
          <cell r="H201" t="str">
            <v xml:space="preserve">  ―</v>
          </cell>
          <cell r="I201" t="str">
            <v xml:space="preserve">  ―</v>
          </cell>
          <cell r="J201">
            <v>136589350</v>
          </cell>
          <cell r="K201">
            <v>99.2</v>
          </cell>
          <cell r="L201">
            <v>167</v>
          </cell>
          <cell r="M201">
            <v>228</v>
          </cell>
          <cell r="N201">
            <v>0</v>
          </cell>
          <cell r="O201" t="str">
            <v xml:space="preserve">  ―</v>
          </cell>
          <cell r="P201" t="str">
            <v xml:space="preserve">  ―</v>
          </cell>
          <cell r="Q201" t="str">
            <v xml:space="preserve">  ―</v>
          </cell>
          <cell r="R201">
            <v>13141803</v>
          </cell>
          <cell r="S201">
            <v>9.6</v>
          </cell>
          <cell r="T201">
            <v>8284.25</v>
          </cell>
          <cell r="U201">
            <v>1586.3</v>
          </cell>
          <cell r="V201" t="str">
            <v xml:space="preserve">   ―</v>
          </cell>
          <cell r="W201">
            <v>-15399976</v>
          </cell>
          <cell r="X201" t="str">
            <v xml:space="preserve">  ―</v>
          </cell>
          <cell r="Y201" t="str">
            <v xml:space="preserve">  ―</v>
          </cell>
          <cell r="Z201" t="str">
            <v xml:space="preserve">  ―</v>
          </cell>
          <cell r="AA201" t="str">
            <v xml:space="preserve">  ―</v>
          </cell>
        </row>
        <row r="202">
          <cell r="C202" t="str">
            <v>事</v>
          </cell>
          <cell r="M202" t="str">
            <v>研究開発費</v>
          </cell>
          <cell r="N202">
            <v>17591792</v>
          </cell>
          <cell r="O202" t="str">
            <v>売上比</v>
          </cell>
          <cell r="P202" t="str">
            <v xml:space="preserve">  ―</v>
          </cell>
        </row>
        <row r="204">
          <cell r="A204" t="str">
            <v>DENSISEI</v>
          </cell>
          <cell r="C204" t="str">
            <v>業</v>
          </cell>
          <cell r="D204" t="str">
            <v>　製　　造  　計</v>
          </cell>
          <cell r="F204" t="str">
            <v xml:space="preserve">      ―</v>
          </cell>
          <cell r="G204" t="str">
            <v xml:space="preserve">  ―</v>
          </cell>
          <cell r="H204" t="str">
            <v xml:space="preserve">  ―</v>
          </cell>
          <cell r="I204" t="str">
            <v xml:space="preserve">  ―</v>
          </cell>
          <cell r="J204">
            <v>2564518698</v>
          </cell>
          <cell r="K204">
            <v>101.8</v>
          </cell>
          <cell r="L204">
            <v>107.6</v>
          </cell>
          <cell r="M204">
            <v>112.5</v>
          </cell>
          <cell r="N204" t="str">
            <v xml:space="preserve">      ―</v>
          </cell>
          <cell r="O204" t="str">
            <v xml:space="preserve">  ―</v>
          </cell>
          <cell r="P204" t="str">
            <v xml:space="preserve">  ―</v>
          </cell>
          <cell r="Q204" t="str">
            <v xml:space="preserve">  ―</v>
          </cell>
          <cell r="R204">
            <v>407779458</v>
          </cell>
          <cell r="S204">
            <v>15.9</v>
          </cell>
          <cell r="T204">
            <v>160118.75</v>
          </cell>
          <cell r="U204">
            <v>2546.6999999999998</v>
          </cell>
          <cell r="V204" t="str">
            <v xml:space="preserve">   ―</v>
          </cell>
          <cell r="W204">
            <v>-152549203</v>
          </cell>
          <cell r="X204" t="str">
            <v xml:space="preserve">  ―</v>
          </cell>
          <cell r="Y204" t="str">
            <v xml:space="preserve">  ―</v>
          </cell>
          <cell r="Z204" t="str">
            <v xml:space="preserve">  ―</v>
          </cell>
          <cell r="AA204" t="str">
            <v xml:space="preserve">  ―</v>
          </cell>
        </row>
        <row r="205">
          <cell r="D205" t="str">
            <v>　研　　究  　計</v>
          </cell>
          <cell r="F205" t="str">
            <v xml:space="preserve">      ―</v>
          </cell>
          <cell r="G205" t="str">
            <v xml:space="preserve">  ―</v>
          </cell>
          <cell r="H205" t="str">
            <v xml:space="preserve">  ―</v>
          </cell>
          <cell r="I205" t="str">
            <v xml:space="preserve">  ―</v>
          </cell>
          <cell r="J205">
            <v>-2641898</v>
          </cell>
          <cell r="K205" t="str">
            <v xml:space="preserve">  ―</v>
          </cell>
          <cell r="L205" t="str">
            <v xml:space="preserve">  ―</v>
          </cell>
          <cell r="M205" t="str">
            <v xml:space="preserve">  ―</v>
          </cell>
          <cell r="N205" t="str">
            <v xml:space="preserve">      ―</v>
          </cell>
          <cell r="O205" t="str">
            <v xml:space="preserve">  ―</v>
          </cell>
          <cell r="P205" t="str">
            <v xml:space="preserve">  ―</v>
          </cell>
          <cell r="Q205" t="str">
            <v xml:space="preserve">  ―</v>
          </cell>
          <cell r="R205">
            <v>-67892348</v>
          </cell>
          <cell r="S205" t="str">
            <v xml:space="preserve">  ―</v>
          </cell>
          <cell r="T205">
            <v>18992.5</v>
          </cell>
          <cell r="U205">
            <v>-3574.6</v>
          </cell>
          <cell r="V205" t="str">
            <v xml:space="preserve">   ―</v>
          </cell>
          <cell r="W205">
            <v>-132171632</v>
          </cell>
          <cell r="X205" t="str">
            <v xml:space="preserve">  ―</v>
          </cell>
          <cell r="Y205" t="str">
            <v xml:space="preserve">  ―</v>
          </cell>
          <cell r="Z205" t="str">
            <v xml:space="preserve">  ―</v>
          </cell>
          <cell r="AA205" t="str">
            <v xml:space="preserve">  ―</v>
          </cell>
        </row>
        <row r="206">
          <cell r="A206" t="str">
            <v>ASCZ</v>
          </cell>
          <cell r="C206" t="str">
            <v>部</v>
          </cell>
          <cell r="D206" t="str">
            <v>　統 括 事 業 部 室</v>
          </cell>
          <cell r="F206" t="str">
            <v xml:space="preserve">      ―</v>
          </cell>
          <cell r="G206" t="str">
            <v xml:space="preserve">  ―</v>
          </cell>
          <cell r="H206" t="str">
            <v xml:space="preserve">  ―</v>
          </cell>
          <cell r="I206" t="str">
            <v xml:space="preserve">  ―</v>
          </cell>
          <cell r="J206" t="str">
            <v xml:space="preserve">      ―</v>
          </cell>
          <cell r="K206" t="str">
            <v xml:space="preserve">  ―</v>
          </cell>
          <cell r="L206" t="str">
            <v xml:space="preserve">  ―</v>
          </cell>
          <cell r="M206" t="str">
            <v xml:space="preserve">  ―</v>
          </cell>
          <cell r="N206" t="str">
            <v xml:space="preserve">      ―</v>
          </cell>
          <cell r="O206" t="str">
            <v xml:space="preserve">  ―</v>
          </cell>
          <cell r="P206" t="str">
            <v xml:space="preserve">  ―</v>
          </cell>
          <cell r="Q206" t="str">
            <v xml:space="preserve">  ―</v>
          </cell>
          <cell r="R206">
            <v>0</v>
          </cell>
          <cell r="S206" t="str">
            <v xml:space="preserve">  ―</v>
          </cell>
          <cell r="T206">
            <v>0</v>
          </cell>
          <cell r="U206" t="str">
            <v xml:space="preserve">    ―</v>
          </cell>
          <cell r="V206" t="str">
            <v xml:space="preserve">   ―</v>
          </cell>
          <cell r="W206">
            <v>0</v>
          </cell>
          <cell r="X206" t="str">
            <v xml:space="preserve">  ―</v>
          </cell>
          <cell r="Y206" t="str">
            <v xml:space="preserve">  ―</v>
          </cell>
          <cell r="Z206" t="str">
            <v xml:space="preserve">  ―</v>
          </cell>
          <cell r="AA206" t="str">
            <v xml:space="preserve">  ―</v>
          </cell>
        </row>
        <row r="207">
          <cell r="A207" t="str">
            <v>ASCY</v>
          </cell>
          <cell r="D207" t="str">
            <v xml:space="preserve">  調　　整　　計</v>
          </cell>
          <cell r="F207" t="str">
            <v xml:space="preserve">      ―</v>
          </cell>
          <cell r="G207" t="str">
            <v xml:space="preserve">  ―</v>
          </cell>
          <cell r="H207" t="str">
            <v xml:space="preserve">  ―</v>
          </cell>
          <cell r="I207" t="str">
            <v xml:space="preserve">  ―</v>
          </cell>
          <cell r="J207" t="str">
            <v xml:space="preserve">      ―</v>
          </cell>
          <cell r="K207" t="str">
            <v xml:space="preserve">  ―</v>
          </cell>
          <cell r="L207" t="str">
            <v xml:space="preserve">  ―</v>
          </cell>
          <cell r="M207" t="str">
            <v xml:space="preserve">  ―</v>
          </cell>
          <cell r="N207" t="str">
            <v xml:space="preserve">      ―</v>
          </cell>
          <cell r="O207" t="str">
            <v xml:space="preserve">  ―</v>
          </cell>
          <cell r="P207" t="str">
            <v xml:space="preserve">  ―</v>
          </cell>
          <cell r="Q207" t="str">
            <v xml:space="preserve">  ―</v>
          </cell>
          <cell r="R207" t="str">
            <v xml:space="preserve">      ―</v>
          </cell>
          <cell r="S207" t="str">
            <v xml:space="preserve">  ―</v>
          </cell>
          <cell r="T207" t="str">
            <v xml:space="preserve">      ―</v>
          </cell>
          <cell r="U207" t="str">
            <v xml:space="preserve">    ―</v>
          </cell>
          <cell r="V207" t="str">
            <v xml:space="preserve">   ―</v>
          </cell>
          <cell r="W207">
            <v>18092528</v>
          </cell>
          <cell r="X207" t="str">
            <v xml:space="preserve">  ―</v>
          </cell>
          <cell r="Y207" t="str">
            <v xml:space="preserve">  ―</v>
          </cell>
          <cell r="Z207" t="str">
            <v xml:space="preserve">  ―</v>
          </cell>
          <cell r="AA207" t="str">
            <v xml:space="preserve">  ―</v>
          </cell>
        </row>
        <row r="209">
          <cell r="A209" t="str">
            <v>ASC</v>
          </cell>
          <cell r="D209" t="str">
            <v xml:space="preserve">  合     　 計</v>
          </cell>
          <cell r="F209">
            <v>2960820499</v>
          </cell>
          <cell r="G209">
            <v>109.6</v>
          </cell>
          <cell r="H209">
            <v>101.9</v>
          </cell>
          <cell r="I209">
            <v>112.6</v>
          </cell>
          <cell r="J209">
            <v>2561876800</v>
          </cell>
          <cell r="K209">
            <v>101.9</v>
          </cell>
          <cell r="L209">
            <v>107.7</v>
          </cell>
          <cell r="M209">
            <v>112.5</v>
          </cell>
          <cell r="N209">
            <v>2736277513</v>
          </cell>
          <cell r="O209">
            <v>102.4</v>
          </cell>
          <cell r="P209">
            <v>99.1</v>
          </cell>
          <cell r="Q209">
            <v>105.9</v>
          </cell>
          <cell r="R209">
            <v>339887110</v>
          </cell>
          <cell r="S209">
            <v>13.2</v>
          </cell>
          <cell r="T209">
            <v>179111.25</v>
          </cell>
          <cell r="U209">
            <v>1897.6</v>
          </cell>
          <cell r="V209">
            <v>1009</v>
          </cell>
          <cell r="W209">
            <v>-266628307</v>
          </cell>
          <cell r="X209" t="str">
            <v xml:space="preserve">  ―</v>
          </cell>
          <cell r="Y209" t="str">
            <v xml:space="preserve">  ―</v>
          </cell>
          <cell r="Z209" t="str">
            <v xml:space="preserve">  ―</v>
          </cell>
          <cell r="AA209" t="str">
            <v xml:space="preserve">  ―</v>
          </cell>
        </row>
        <row r="210">
          <cell r="M210" t="str">
            <v>研究開発費</v>
          </cell>
          <cell r="N210">
            <v>106466251</v>
          </cell>
          <cell r="O210" t="str">
            <v>売上比</v>
          </cell>
          <cell r="P210">
            <v>3.8</v>
          </cell>
        </row>
        <row r="212">
          <cell r="A212" t="str">
            <v>ASTTL</v>
          </cell>
          <cell r="C212" t="str">
            <v>電子部品事業関連合計</v>
          </cell>
          <cell r="F212">
            <v>5598519160</v>
          </cell>
          <cell r="G212">
            <v>100.3</v>
          </cell>
          <cell r="H212">
            <v>100.5</v>
          </cell>
          <cell r="I212">
            <v>100.3</v>
          </cell>
          <cell r="J212">
            <v>4785250813</v>
          </cell>
          <cell r="K212">
            <v>102.2</v>
          </cell>
          <cell r="L212">
            <v>102.3</v>
          </cell>
          <cell r="M212">
            <v>105</v>
          </cell>
          <cell r="N212">
            <v>5614315174</v>
          </cell>
          <cell r="O212">
            <v>99.9</v>
          </cell>
          <cell r="P212">
            <v>99.1</v>
          </cell>
          <cell r="Q212">
            <v>99.9</v>
          </cell>
          <cell r="R212">
            <v>833100316</v>
          </cell>
          <cell r="S212">
            <v>17.399999999999999</v>
          </cell>
          <cell r="T212">
            <v>348299.5</v>
          </cell>
          <cell r="U212">
            <v>2391.9</v>
          </cell>
          <cell r="V212">
            <v>2051</v>
          </cell>
          <cell r="W212">
            <v>-413565119</v>
          </cell>
          <cell r="X212" t="str">
            <v xml:space="preserve">  ―</v>
          </cell>
          <cell r="Y212" t="str">
            <v xml:space="preserve">  ―</v>
          </cell>
          <cell r="Z212" t="str">
            <v xml:space="preserve">  ―</v>
          </cell>
          <cell r="AA212" t="str">
            <v xml:space="preserve">  ―</v>
          </cell>
        </row>
        <row r="213">
          <cell r="E213">
            <v>0</v>
          </cell>
          <cell r="F213">
            <v>5598519160</v>
          </cell>
          <cell r="M213" t="str">
            <v>研究開発費</v>
          </cell>
          <cell r="N213">
            <v>132016004</v>
          </cell>
          <cell r="O213" t="str">
            <v>売上比</v>
          </cell>
          <cell r="P213">
            <v>2.2999999999999998</v>
          </cell>
        </row>
        <row r="221">
          <cell r="A221" t="str">
            <v>集計ｺｰﾄﾞ</v>
          </cell>
          <cell r="D221" t="str">
            <v xml:space="preserve">  部      門</v>
          </cell>
          <cell r="F221" t="str">
            <v>受　注　実　績</v>
          </cell>
          <cell r="G221" t="str">
            <v>遂行率</v>
          </cell>
          <cell r="H221" t="str">
            <v>前月比</v>
          </cell>
          <cell r="I221" t="str">
            <v>ＭＰ比</v>
          </cell>
          <cell r="J221" t="str">
            <v>総　　生    産</v>
          </cell>
          <cell r="K221" t="str">
            <v>遂行率</v>
          </cell>
          <cell r="L221" t="str">
            <v>前月比</v>
          </cell>
          <cell r="M221" t="str">
            <v>ＭＰ比</v>
          </cell>
          <cell r="N221" t="str">
            <v>売　上　実　績</v>
          </cell>
          <cell r="O221" t="str">
            <v>遂行率</v>
          </cell>
          <cell r="P221" t="str">
            <v>前月比</v>
          </cell>
          <cell r="Q221" t="str">
            <v>ＭＰ比</v>
          </cell>
          <cell r="R221" t="str">
            <v>差　 　引</v>
          </cell>
          <cell r="S221" t="str">
            <v>生産比</v>
          </cell>
          <cell r="T221" t="str">
            <v>総  時  間</v>
          </cell>
          <cell r="U221" t="str">
            <v>時間当り</v>
          </cell>
          <cell r="V221" t="str">
            <v>人員</v>
          </cell>
          <cell r="W221" t="str">
            <v>税引前利益</v>
          </cell>
          <cell r="X221" t="str">
            <v>売生比</v>
          </cell>
          <cell r="Y221" t="str">
            <v>遂行率</v>
          </cell>
          <cell r="Z221" t="str">
            <v>前月比</v>
          </cell>
          <cell r="AA221" t="str">
            <v>ＭＰ比</v>
          </cell>
        </row>
        <row r="222">
          <cell r="A222" t="str">
            <v>ATAA01</v>
          </cell>
          <cell r="C222" t="str">
            <v>薄</v>
          </cell>
          <cell r="D222" t="str">
            <v xml:space="preserve">  営　　　　業</v>
          </cell>
          <cell r="F222">
            <v>1236030179</v>
          </cell>
          <cell r="G222">
            <v>94.3</v>
          </cell>
          <cell r="H222">
            <v>95</v>
          </cell>
          <cell r="I222">
            <v>94.3</v>
          </cell>
          <cell r="J222" t="str">
            <v xml:space="preserve">      ―</v>
          </cell>
          <cell r="K222" t="str">
            <v xml:space="preserve">  ―</v>
          </cell>
          <cell r="L222" t="str">
            <v xml:space="preserve">  ―</v>
          </cell>
          <cell r="M222" t="str">
            <v xml:space="preserve">  ―</v>
          </cell>
          <cell r="N222">
            <v>1383955695</v>
          </cell>
          <cell r="O222">
            <v>103.1</v>
          </cell>
          <cell r="P222">
            <v>100.3</v>
          </cell>
          <cell r="Q222">
            <v>103.1</v>
          </cell>
          <cell r="R222">
            <v>71478501</v>
          </cell>
          <cell r="S222" t="str">
            <v xml:space="preserve">  ―</v>
          </cell>
          <cell r="T222">
            <v>6242.5</v>
          </cell>
          <cell r="U222">
            <v>11450.3</v>
          </cell>
          <cell r="V222" t="str">
            <v xml:space="preserve">   ―</v>
          </cell>
          <cell r="W222">
            <v>47840005</v>
          </cell>
          <cell r="X222">
            <v>3.5</v>
          </cell>
          <cell r="Y222">
            <v>127.2</v>
          </cell>
          <cell r="Z222">
            <v>93.2</v>
          </cell>
          <cell r="AA222">
            <v>145.9</v>
          </cell>
        </row>
        <row r="223">
          <cell r="A223" t="str">
            <v>ATAA02</v>
          </cell>
          <cell r="C223" t="str">
            <v>膜</v>
          </cell>
          <cell r="D223" t="str">
            <v xml:space="preserve">  製　　　　造</v>
          </cell>
          <cell r="F223" t="str">
            <v xml:space="preserve">      ―</v>
          </cell>
          <cell r="G223" t="str">
            <v xml:space="preserve">  ―</v>
          </cell>
          <cell r="H223" t="str">
            <v xml:space="preserve">  ―</v>
          </cell>
          <cell r="I223" t="str">
            <v xml:space="preserve">  ―</v>
          </cell>
          <cell r="J223">
            <v>1351402111</v>
          </cell>
          <cell r="K223">
            <v>102.2</v>
          </cell>
          <cell r="L223">
            <v>101</v>
          </cell>
          <cell r="M223">
            <v>102.9</v>
          </cell>
          <cell r="N223" t="str">
            <v xml:space="preserve">      ―</v>
          </cell>
          <cell r="O223" t="str">
            <v xml:space="preserve">  ―</v>
          </cell>
          <cell r="P223" t="str">
            <v xml:space="preserve">  ―</v>
          </cell>
          <cell r="Q223" t="str">
            <v xml:space="preserve">  ―</v>
          </cell>
          <cell r="R223">
            <v>455445735</v>
          </cell>
          <cell r="S223">
            <v>33.700000000000003</v>
          </cell>
          <cell r="T223">
            <v>77765</v>
          </cell>
          <cell r="U223">
            <v>5856.6</v>
          </cell>
          <cell r="V223" t="str">
            <v xml:space="preserve">   ―</v>
          </cell>
          <cell r="W223">
            <v>190454699</v>
          </cell>
          <cell r="X223">
            <v>14.1</v>
          </cell>
          <cell r="Y223">
            <v>100.1</v>
          </cell>
          <cell r="Z223">
            <v>95.2</v>
          </cell>
          <cell r="AA223">
            <v>101.2</v>
          </cell>
        </row>
        <row r="224">
          <cell r="A224" t="str">
            <v>ATAA03</v>
          </cell>
          <cell r="C224" t="str">
            <v>デ</v>
          </cell>
          <cell r="D224" t="str">
            <v xml:space="preserve">  研　　　　究</v>
          </cell>
          <cell r="F224" t="str">
            <v xml:space="preserve">      ―</v>
          </cell>
          <cell r="G224" t="str">
            <v xml:space="preserve">  ―</v>
          </cell>
          <cell r="H224" t="str">
            <v xml:space="preserve">  ―</v>
          </cell>
          <cell r="I224" t="str">
            <v xml:space="preserve">  ―</v>
          </cell>
          <cell r="J224">
            <v>4977520</v>
          </cell>
          <cell r="K224">
            <v>95.9</v>
          </cell>
          <cell r="L224" t="str">
            <v xml:space="preserve">  ―</v>
          </cell>
          <cell r="M224">
            <v>94.1</v>
          </cell>
          <cell r="N224" t="str">
            <v xml:space="preserve">      ―</v>
          </cell>
          <cell r="O224" t="str">
            <v xml:space="preserve">  ―</v>
          </cell>
          <cell r="P224" t="str">
            <v xml:space="preserve">  ―</v>
          </cell>
          <cell r="Q224" t="str">
            <v xml:space="preserve">  ―</v>
          </cell>
          <cell r="R224">
            <v>-24835857</v>
          </cell>
          <cell r="S224" t="str">
            <v xml:space="preserve">  ―</v>
          </cell>
          <cell r="T224">
            <v>3521.5</v>
          </cell>
          <cell r="U224">
            <v>-7052.6</v>
          </cell>
          <cell r="V224" t="str">
            <v xml:space="preserve">   ―</v>
          </cell>
          <cell r="W224">
            <v>-37932038</v>
          </cell>
          <cell r="X224" t="str">
            <v xml:space="preserve">  ―</v>
          </cell>
          <cell r="Y224" t="str">
            <v xml:space="preserve">  ―</v>
          </cell>
          <cell r="Z224" t="str">
            <v xml:space="preserve">  ―</v>
          </cell>
          <cell r="AA224" t="str">
            <v xml:space="preserve">  ―</v>
          </cell>
        </row>
        <row r="225">
          <cell r="A225" t="str">
            <v>ATAA09</v>
          </cell>
          <cell r="C225" t="str">
            <v>バ</v>
          </cell>
          <cell r="D225" t="str">
            <v xml:space="preserve">  調　　　　整</v>
          </cell>
          <cell r="F225" t="str">
            <v xml:space="preserve">      ―</v>
          </cell>
          <cell r="G225" t="str">
            <v xml:space="preserve">  ―</v>
          </cell>
          <cell r="H225" t="str">
            <v xml:space="preserve">  ―</v>
          </cell>
          <cell r="I225" t="str">
            <v xml:space="preserve">  ―</v>
          </cell>
          <cell r="J225" t="str">
            <v xml:space="preserve">      ―</v>
          </cell>
          <cell r="K225" t="str">
            <v xml:space="preserve">  ―</v>
          </cell>
          <cell r="L225" t="str">
            <v xml:space="preserve">  ―</v>
          </cell>
          <cell r="M225" t="str">
            <v xml:space="preserve">  ―</v>
          </cell>
          <cell r="N225" t="str">
            <v xml:space="preserve">      ―</v>
          </cell>
          <cell r="O225" t="str">
            <v xml:space="preserve">  ―</v>
          </cell>
          <cell r="P225" t="str">
            <v xml:space="preserve">  ―</v>
          </cell>
          <cell r="Q225" t="str">
            <v xml:space="preserve">  ―</v>
          </cell>
          <cell r="R225" t="str">
            <v xml:space="preserve">      ―</v>
          </cell>
          <cell r="S225" t="str">
            <v xml:space="preserve">  ―</v>
          </cell>
          <cell r="T225" t="str">
            <v xml:space="preserve">      ―</v>
          </cell>
          <cell r="U225" t="str">
            <v xml:space="preserve">    ―</v>
          </cell>
          <cell r="V225" t="str">
            <v xml:space="preserve">   ―</v>
          </cell>
          <cell r="W225">
            <v>-9200447</v>
          </cell>
          <cell r="X225" t="str">
            <v xml:space="preserve">  ―</v>
          </cell>
          <cell r="Y225" t="str">
            <v xml:space="preserve">  ―</v>
          </cell>
          <cell r="Z225" t="str">
            <v xml:space="preserve">  ―</v>
          </cell>
          <cell r="AA225" t="str">
            <v xml:space="preserve">  ―</v>
          </cell>
        </row>
        <row r="226">
          <cell r="A226" t="str">
            <v>ATAA</v>
          </cell>
          <cell r="D226" t="str">
            <v xml:space="preserve">  合      　計</v>
          </cell>
          <cell r="F226">
            <v>1236030179</v>
          </cell>
          <cell r="G226">
            <v>94.3</v>
          </cell>
          <cell r="H226">
            <v>95</v>
          </cell>
          <cell r="I226">
            <v>94.3</v>
          </cell>
          <cell r="J226">
            <v>1356379631</v>
          </cell>
          <cell r="K226">
            <v>102.2</v>
          </cell>
          <cell r="L226">
            <v>101.4</v>
          </cell>
          <cell r="M226">
            <v>102.9</v>
          </cell>
          <cell r="N226">
            <v>1383955695</v>
          </cell>
          <cell r="O226">
            <v>103.1</v>
          </cell>
          <cell r="P226">
            <v>100.3</v>
          </cell>
          <cell r="Q226">
            <v>103.1</v>
          </cell>
          <cell r="R226">
            <v>502088379</v>
          </cell>
          <cell r="S226">
            <v>37</v>
          </cell>
          <cell r="T226">
            <v>87529</v>
          </cell>
          <cell r="U226">
            <v>5736.2</v>
          </cell>
          <cell r="V226">
            <v>515</v>
          </cell>
          <cell r="W226">
            <v>191162219</v>
          </cell>
          <cell r="X226">
            <v>13.8</v>
          </cell>
          <cell r="Y226">
            <v>106.8</v>
          </cell>
          <cell r="Z226">
            <v>101.6</v>
          </cell>
          <cell r="AA226">
            <v>109.1</v>
          </cell>
        </row>
        <row r="227">
          <cell r="E227">
            <v>0</v>
          </cell>
          <cell r="F227">
            <v>1236030179</v>
          </cell>
          <cell r="M227" t="str">
            <v>研究開発費</v>
          </cell>
          <cell r="N227">
            <v>40250460</v>
          </cell>
          <cell r="O227" t="str">
            <v>売上比</v>
          </cell>
          <cell r="P227">
            <v>2.9</v>
          </cell>
        </row>
        <row r="229">
          <cell r="A229" t="str">
            <v>AIAA01</v>
          </cell>
          <cell r="C229" t="str">
            <v>Ｌ</v>
          </cell>
          <cell r="D229" t="str">
            <v xml:space="preserve">  営　　　　業</v>
          </cell>
          <cell r="F229">
            <v>127573263</v>
          </cell>
          <cell r="G229">
            <v>100.4</v>
          </cell>
          <cell r="H229">
            <v>94.3</v>
          </cell>
          <cell r="I229">
            <v>100.4</v>
          </cell>
          <cell r="J229" t="str">
            <v xml:space="preserve">      ―</v>
          </cell>
          <cell r="K229" t="str">
            <v xml:space="preserve">  ―</v>
          </cell>
          <cell r="L229" t="str">
            <v xml:space="preserve">  ―</v>
          </cell>
          <cell r="M229" t="str">
            <v xml:space="preserve">  ―</v>
          </cell>
          <cell r="N229">
            <v>199931863</v>
          </cell>
          <cell r="O229">
            <v>100.1</v>
          </cell>
          <cell r="P229">
            <v>112.7</v>
          </cell>
          <cell r="Q229">
            <v>107.7</v>
          </cell>
          <cell r="R229">
            <v>12055281</v>
          </cell>
          <cell r="S229" t="str">
            <v xml:space="preserve">  ―</v>
          </cell>
          <cell r="T229">
            <v>800.75</v>
          </cell>
          <cell r="U229">
            <v>15054.9</v>
          </cell>
          <cell r="V229" t="str">
            <v xml:space="preserve">   ―</v>
          </cell>
          <cell r="W229">
            <v>7550906</v>
          </cell>
          <cell r="X229">
            <v>3.8</v>
          </cell>
          <cell r="Y229">
            <v>111.3</v>
          </cell>
          <cell r="Z229">
            <v>146</v>
          </cell>
          <cell r="AA229">
            <v>116.1</v>
          </cell>
        </row>
        <row r="230">
          <cell r="A230" t="str">
            <v>AIAA02</v>
          </cell>
          <cell r="D230" t="str">
            <v xml:space="preserve">  製　　　　造</v>
          </cell>
          <cell r="F230" t="str">
            <v xml:space="preserve">      ―</v>
          </cell>
          <cell r="G230" t="str">
            <v xml:space="preserve">  ―</v>
          </cell>
          <cell r="H230" t="str">
            <v xml:space="preserve">  ―</v>
          </cell>
          <cell r="I230" t="str">
            <v xml:space="preserve">  ―</v>
          </cell>
          <cell r="J230">
            <v>206049592</v>
          </cell>
          <cell r="K230">
            <v>102.9</v>
          </cell>
          <cell r="L230">
            <v>115.8</v>
          </cell>
          <cell r="M230">
            <v>104.1</v>
          </cell>
          <cell r="N230" t="str">
            <v xml:space="preserve">      ―</v>
          </cell>
          <cell r="O230" t="str">
            <v xml:space="preserve">  ―</v>
          </cell>
          <cell r="P230" t="str">
            <v xml:space="preserve">  ―</v>
          </cell>
          <cell r="Q230" t="str">
            <v xml:space="preserve">  ―</v>
          </cell>
          <cell r="R230">
            <v>46625405</v>
          </cell>
          <cell r="S230">
            <v>22.6</v>
          </cell>
          <cell r="T230">
            <v>10719.25</v>
          </cell>
          <cell r="U230">
            <v>4349.6000000000004</v>
          </cell>
          <cell r="V230" t="str">
            <v xml:space="preserve">   ―</v>
          </cell>
          <cell r="W230">
            <v>9532269</v>
          </cell>
          <cell r="X230">
            <v>4.5999999999999996</v>
          </cell>
          <cell r="Y230">
            <v>109.7</v>
          </cell>
          <cell r="Z230" t="str">
            <v xml:space="preserve">  ―</v>
          </cell>
          <cell r="AA230">
            <v>96.9</v>
          </cell>
        </row>
        <row r="231">
          <cell r="A231" t="str">
            <v>AIAA03</v>
          </cell>
          <cell r="C231" t="str">
            <v>Ｅ</v>
          </cell>
          <cell r="D231" t="str">
            <v xml:space="preserve">  研　　　　究</v>
          </cell>
          <cell r="F231" t="str">
            <v xml:space="preserve">      ―</v>
          </cell>
          <cell r="G231" t="str">
            <v xml:space="preserve">  ―</v>
          </cell>
          <cell r="H231" t="str">
            <v xml:space="preserve">  ―</v>
          </cell>
          <cell r="I231" t="str">
            <v xml:space="preserve">  ―</v>
          </cell>
          <cell r="J231">
            <v>-24000</v>
          </cell>
          <cell r="K231" t="str">
            <v xml:space="preserve">  ―</v>
          </cell>
          <cell r="L231" t="str">
            <v xml:space="preserve">  ―</v>
          </cell>
          <cell r="M231" t="str">
            <v xml:space="preserve">  ―</v>
          </cell>
          <cell r="N231" t="str">
            <v xml:space="preserve">      ―</v>
          </cell>
          <cell r="O231" t="str">
            <v xml:space="preserve">  ―</v>
          </cell>
          <cell r="P231" t="str">
            <v xml:space="preserve">  ―</v>
          </cell>
          <cell r="Q231" t="str">
            <v xml:space="preserve">  ―</v>
          </cell>
          <cell r="R231">
            <v>-4521624</v>
          </cell>
          <cell r="S231" t="str">
            <v xml:space="preserve">  ―</v>
          </cell>
          <cell r="T231">
            <v>2780.25</v>
          </cell>
          <cell r="U231">
            <v>-1626.3</v>
          </cell>
          <cell r="V231" t="str">
            <v xml:space="preserve">   ―</v>
          </cell>
          <cell r="W231">
            <v>-15793007</v>
          </cell>
          <cell r="X231" t="str">
            <v xml:space="preserve">  ―</v>
          </cell>
          <cell r="Y231" t="str">
            <v xml:space="preserve">  ―</v>
          </cell>
          <cell r="Z231" t="str">
            <v xml:space="preserve">  ―</v>
          </cell>
          <cell r="AA231" t="str">
            <v xml:space="preserve">  ―</v>
          </cell>
        </row>
        <row r="232">
          <cell r="A232" t="str">
            <v>AIAA09</v>
          </cell>
          <cell r="D232" t="str">
            <v xml:space="preserve">  調　　　　整</v>
          </cell>
          <cell r="F232" t="str">
            <v xml:space="preserve">      ―</v>
          </cell>
          <cell r="G232" t="str">
            <v xml:space="preserve">  ―</v>
          </cell>
          <cell r="H232" t="str">
            <v xml:space="preserve">  ―</v>
          </cell>
          <cell r="I232" t="str">
            <v xml:space="preserve">  ―</v>
          </cell>
          <cell r="J232" t="str">
            <v xml:space="preserve">      ―</v>
          </cell>
          <cell r="K232" t="str">
            <v xml:space="preserve">  ―</v>
          </cell>
          <cell r="L232" t="str">
            <v xml:space="preserve">  ―</v>
          </cell>
          <cell r="M232" t="str">
            <v xml:space="preserve">  ―</v>
          </cell>
          <cell r="N232" t="str">
            <v xml:space="preserve">      ―</v>
          </cell>
          <cell r="O232" t="str">
            <v xml:space="preserve">  ―</v>
          </cell>
          <cell r="P232" t="str">
            <v xml:space="preserve">  ―</v>
          </cell>
          <cell r="Q232" t="str">
            <v xml:space="preserve">  ―</v>
          </cell>
          <cell r="R232" t="str">
            <v xml:space="preserve">      ―</v>
          </cell>
          <cell r="S232" t="str">
            <v xml:space="preserve">  ―</v>
          </cell>
          <cell r="T232" t="str">
            <v xml:space="preserve">      ―</v>
          </cell>
          <cell r="U232" t="str">
            <v xml:space="preserve">    ―</v>
          </cell>
          <cell r="V232" t="str">
            <v xml:space="preserve">   ―</v>
          </cell>
          <cell r="W232">
            <v>-1208031</v>
          </cell>
          <cell r="X232" t="str">
            <v xml:space="preserve">  ―</v>
          </cell>
          <cell r="Y232" t="str">
            <v xml:space="preserve">  ―</v>
          </cell>
          <cell r="Z232" t="str">
            <v xml:space="preserve">  ―</v>
          </cell>
          <cell r="AA232" t="str">
            <v xml:space="preserve">  ―</v>
          </cell>
        </row>
        <row r="233">
          <cell r="A233" t="str">
            <v>AIAA</v>
          </cell>
          <cell r="C233" t="str">
            <v>Ｄ</v>
          </cell>
          <cell r="D233" t="str">
            <v xml:space="preserve">  合      　計</v>
          </cell>
          <cell r="F233">
            <v>127573263</v>
          </cell>
          <cell r="G233">
            <v>100.4</v>
          </cell>
          <cell r="H233">
            <v>94.3</v>
          </cell>
          <cell r="I233">
            <v>100.4</v>
          </cell>
          <cell r="J233">
            <v>206025592</v>
          </cell>
          <cell r="K233">
            <v>103</v>
          </cell>
          <cell r="L233">
            <v>115.9</v>
          </cell>
          <cell r="M233">
            <v>104.1</v>
          </cell>
          <cell r="N233">
            <v>199931863</v>
          </cell>
          <cell r="O233">
            <v>100.1</v>
          </cell>
          <cell r="P233">
            <v>112.7</v>
          </cell>
          <cell r="Q233">
            <v>107.7</v>
          </cell>
          <cell r="R233">
            <v>54159062</v>
          </cell>
          <cell r="S233">
            <v>26.2</v>
          </cell>
          <cell r="T233">
            <v>14300.25</v>
          </cell>
          <cell r="U233">
            <v>3787.2</v>
          </cell>
          <cell r="V233">
            <v>92</v>
          </cell>
          <cell r="W233">
            <v>82137</v>
          </cell>
          <cell r="X233">
            <v>0</v>
          </cell>
          <cell r="Y233">
            <v>15.4</v>
          </cell>
          <cell r="Z233" t="str">
            <v xml:space="preserve">  ―</v>
          </cell>
          <cell r="AA233">
            <v>15.4</v>
          </cell>
        </row>
        <row r="234">
          <cell r="E234">
            <v>0</v>
          </cell>
          <cell r="F234">
            <v>127573263</v>
          </cell>
          <cell r="M234" t="str">
            <v>研究開発費</v>
          </cell>
          <cell r="N234">
            <v>14913394</v>
          </cell>
          <cell r="O234" t="str">
            <v>売上比</v>
          </cell>
          <cell r="P234">
            <v>7.4</v>
          </cell>
        </row>
        <row r="236">
          <cell r="A236" t="str">
            <v>AKAA01</v>
          </cell>
          <cell r="D236" t="str">
            <v xml:space="preserve">  営　　　　業</v>
          </cell>
          <cell r="F236">
            <v>842805394</v>
          </cell>
          <cell r="G236">
            <v>100.9</v>
          </cell>
          <cell r="H236">
            <v>89.4</v>
          </cell>
          <cell r="I236">
            <v>100.9</v>
          </cell>
          <cell r="J236" t="str">
            <v xml:space="preserve">      ―</v>
          </cell>
          <cell r="K236" t="str">
            <v xml:space="preserve">  ―</v>
          </cell>
          <cell r="L236" t="str">
            <v xml:space="preserve">  ―</v>
          </cell>
          <cell r="M236" t="str">
            <v xml:space="preserve">  ―</v>
          </cell>
          <cell r="N236">
            <v>896684272</v>
          </cell>
          <cell r="O236">
            <v>100.8</v>
          </cell>
          <cell r="P236">
            <v>102</v>
          </cell>
          <cell r="Q236">
            <v>100.8</v>
          </cell>
          <cell r="R236">
            <v>41388574</v>
          </cell>
          <cell r="S236" t="str">
            <v xml:space="preserve">  ―</v>
          </cell>
          <cell r="T236">
            <v>4214.5</v>
          </cell>
          <cell r="U236">
            <v>9820.5</v>
          </cell>
          <cell r="V236" t="str">
            <v xml:space="preserve">   ―</v>
          </cell>
          <cell r="W236">
            <v>23568430</v>
          </cell>
          <cell r="X236">
            <v>2.6</v>
          </cell>
          <cell r="Y236">
            <v>110.1</v>
          </cell>
          <cell r="Z236">
            <v>122.4</v>
          </cell>
          <cell r="AA236">
            <v>165.4</v>
          </cell>
        </row>
        <row r="237">
          <cell r="A237" t="str">
            <v>AKAA02</v>
          </cell>
          <cell r="C237" t="str">
            <v>液</v>
          </cell>
          <cell r="D237" t="str">
            <v xml:space="preserve">  製　　　　造</v>
          </cell>
          <cell r="F237" t="str">
            <v xml:space="preserve">      ―</v>
          </cell>
          <cell r="G237" t="str">
            <v xml:space="preserve">  ―</v>
          </cell>
          <cell r="H237" t="str">
            <v xml:space="preserve">  ―</v>
          </cell>
          <cell r="I237" t="str">
            <v xml:space="preserve">  ―</v>
          </cell>
          <cell r="J237">
            <v>930884691</v>
          </cell>
          <cell r="K237">
            <v>100</v>
          </cell>
          <cell r="L237">
            <v>105.5</v>
          </cell>
          <cell r="M237">
            <v>101</v>
          </cell>
          <cell r="N237" t="str">
            <v xml:space="preserve">      ―</v>
          </cell>
          <cell r="O237" t="str">
            <v xml:space="preserve">  ―</v>
          </cell>
          <cell r="P237" t="str">
            <v xml:space="preserve">  ―</v>
          </cell>
          <cell r="Q237" t="str">
            <v xml:space="preserve">  ―</v>
          </cell>
          <cell r="R237">
            <v>-18620086</v>
          </cell>
          <cell r="S237" t="str">
            <v xml:space="preserve">  ―</v>
          </cell>
          <cell r="T237">
            <v>42547.75</v>
          </cell>
          <cell r="U237">
            <v>-437.6</v>
          </cell>
          <cell r="V237" t="str">
            <v xml:space="preserve">   ―</v>
          </cell>
          <cell r="W237">
            <v>-154670164</v>
          </cell>
          <cell r="X237" t="str">
            <v xml:space="preserve">  ―</v>
          </cell>
          <cell r="Y237" t="str">
            <v xml:space="preserve">  ―</v>
          </cell>
          <cell r="Z237" t="str">
            <v xml:space="preserve">  ―</v>
          </cell>
          <cell r="AA237" t="str">
            <v xml:space="preserve">  ―</v>
          </cell>
        </row>
        <row r="238">
          <cell r="A238" t="str">
            <v>AKAA03</v>
          </cell>
          <cell r="D238" t="str">
            <v xml:space="preserve">  研　　　　究</v>
          </cell>
          <cell r="F238" t="str">
            <v xml:space="preserve">      ―</v>
          </cell>
          <cell r="G238" t="str">
            <v xml:space="preserve">  ―</v>
          </cell>
          <cell r="H238" t="str">
            <v xml:space="preserve">  ―</v>
          </cell>
          <cell r="I238" t="str">
            <v xml:space="preserve">  ―</v>
          </cell>
          <cell r="J238">
            <v>0</v>
          </cell>
          <cell r="K238" t="str">
            <v xml:space="preserve">  ―</v>
          </cell>
          <cell r="L238" t="str">
            <v xml:space="preserve">  ―</v>
          </cell>
          <cell r="M238" t="str">
            <v xml:space="preserve">  ―</v>
          </cell>
          <cell r="N238" t="str">
            <v xml:space="preserve">      ―</v>
          </cell>
          <cell r="O238" t="str">
            <v xml:space="preserve">  ―</v>
          </cell>
          <cell r="P238" t="str">
            <v xml:space="preserve">  ―</v>
          </cell>
          <cell r="Q238" t="str">
            <v xml:space="preserve">  ―</v>
          </cell>
          <cell r="R238">
            <v>-9553598</v>
          </cell>
          <cell r="S238" t="str">
            <v xml:space="preserve">  ―</v>
          </cell>
          <cell r="T238">
            <v>2819</v>
          </cell>
          <cell r="U238">
            <v>-3389</v>
          </cell>
          <cell r="V238" t="str">
            <v xml:space="preserve">   ―</v>
          </cell>
          <cell r="W238">
            <v>-19750630</v>
          </cell>
          <cell r="X238" t="str">
            <v xml:space="preserve">  ―</v>
          </cell>
          <cell r="Y238" t="str">
            <v xml:space="preserve">  ―</v>
          </cell>
          <cell r="Z238" t="str">
            <v xml:space="preserve">  ―</v>
          </cell>
          <cell r="AA238" t="str">
            <v xml:space="preserve">  ―</v>
          </cell>
        </row>
        <row r="239">
          <cell r="A239" t="str">
            <v>AKAA09</v>
          </cell>
          <cell r="C239" t="str">
            <v>晶</v>
          </cell>
          <cell r="D239" t="str">
            <v xml:space="preserve">  調　　　　整</v>
          </cell>
          <cell r="F239" t="str">
            <v xml:space="preserve">      ―</v>
          </cell>
          <cell r="G239" t="str">
            <v xml:space="preserve">  ―</v>
          </cell>
          <cell r="H239" t="str">
            <v xml:space="preserve">  ―</v>
          </cell>
          <cell r="I239" t="str">
            <v xml:space="preserve">  ―</v>
          </cell>
          <cell r="J239" t="str">
            <v xml:space="preserve">      ―</v>
          </cell>
          <cell r="K239" t="str">
            <v xml:space="preserve">  ―</v>
          </cell>
          <cell r="L239" t="str">
            <v xml:space="preserve">  ―</v>
          </cell>
          <cell r="M239" t="str">
            <v xml:space="preserve">  ―</v>
          </cell>
          <cell r="N239" t="str">
            <v xml:space="preserve">      ―</v>
          </cell>
          <cell r="O239" t="str">
            <v xml:space="preserve">  ―</v>
          </cell>
          <cell r="P239" t="str">
            <v xml:space="preserve">  ―</v>
          </cell>
          <cell r="Q239" t="str">
            <v xml:space="preserve">  ―</v>
          </cell>
          <cell r="R239" t="str">
            <v xml:space="preserve">      ―</v>
          </cell>
          <cell r="S239" t="str">
            <v xml:space="preserve">  ―</v>
          </cell>
          <cell r="T239" t="str">
            <v xml:space="preserve">      ―</v>
          </cell>
          <cell r="U239" t="str">
            <v xml:space="preserve">    ―</v>
          </cell>
          <cell r="V239" t="str">
            <v xml:space="preserve">   ―</v>
          </cell>
          <cell r="W239">
            <v>-6452969</v>
          </cell>
          <cell r="X239" t="str">
            <v xml:space="preserve">  ―</v>
          </cell>
          <cell r="Y239" t="str">
            <v xml:space="preserve">  ―</v>
          </cell>
          <cell r="Z239" t="str">
            <v xml:space="preserve">  ―</v>
          </cell>
          <cell r="AA239" t="str">
            <v xml:space="preserve">  ―</v>
          </cell>
        </row>
        <row r="240">
          <cell r="A240" t="str">
            <v>AKAA</v>
          </cell>
          <cell r="D240" t="str">
            <v xml:space="preserve">  合      　計</v>
          </cell>
          <cell r="F240">
            <v>842805394</v>
          </cell>
          <cell r="G240">
            <v>100.9</v>
          </cell>
          <cell r="H240">
            <v>89.4</v>
          </cell>
          <cell r="I240">
            <v>100.9</v>
          </cell>
          <cell r="J240">
            <v>930884691</v>
          </cell>
          <cell r="K240">
            <v>100</v>
          </cell>
          <cell r="L240">
            <v>105.5</v>
          </cell>
          <cell r="M240">
            <v>101</v>
          </cell>
          <cell r="N240">
            <v>896684272</v>
          </cell>
          <cell r="O240">
            <v>100.8</v>
          </cell>
          <cell r="P240">
            <v>102</v>
          </cell>
          <cell r="Q240">
            <v>100.8</v>
          </cell>
          <cell r="R240">
            <v>13214890</v>
          </cell>
          <cell r="S240">
            <v>1.4</v>
          </cell>
          <cell r="T240">
            <v>49581.25</v>
          </cell>
          <cell r="U240">
            <v>266.5</v>
          </cell>
          <cell r="V240">
            <v>275</v>
          </cell>
          <cell r="W240">
            <v>-157305333</v>
          </cell>
          <cell r="X240" t="str">
            <v xml:space="preserve">  ―</v>
          </cell>
          <cell r="Y240" t="str">
            <v xml:space="preserve">  ―</v>
          </cell>
          <cell r="Z240" t="str">
            <v xml:space="preserve">  ―</v>
          </cell>
          <cell r="AA240" t="str">
            <v xml:space="preserve">  ―</v>
          </cell>
        </row>
        <row r="241">
          <cell r="E241">
            <v>0</v>
          </cell>
          <cell r="F241">
            <v>842805394</v>
          </cell>
          <cell r="M241" t="str">
            <v>研究開発費</v>
          </cell>
          <cell r="N241">
            <v>18776794</v>
          </cell>
          <cell r="O241" t="str">
            <v>売上比</v>
          </cell>
          <cell r="P241">
            <v>2</v>
          </cell>
        </row>
        <row r="243">
          <cell r="A243" t="str">
            <v>AMBA0101</v>
          </cell>
          <cell r="D243" t="str">
            <v>　移動体通信機器営業部</v>
          </cell>
          <cell r="F243">
            <v>10024459110</v>
          </cell>
          <cell r="G243">
            <v>100.1</v>
          </cell>
          <cell r="H243">
            <v>100.1</v>
          </cell>
          <cell r="I243">
            <v>173.8</v>
          </cell>
          <cell r="J243" t="str">
            <v xml:space="preserve">      ―</v>
          </cell>
          <cell r="K243" t="str">
            <v xml:space="preserve">  ―</v>
          </cell>
          <cell r="L243" t="str">
            <v xml:space="preserve">  ―</v>
          </cell>
          <cell r="M243" t="str">
            <v xml:space="preserve">  ―</v>
          </cell>
          <cell r="N243">
            <v>12082852962</v>
          </cell>
          <cell r="O243">
            <v>100.6</v>
          </cell>
          <cell r="P243">
            <v>181.3</v>
          </cell>
          <cell r="Q243">
            <v>111.1</v>
          </cell>
          <cell r="R243">
            <v>758905521</v>
          </cell>
          <cell r="S243" t="str">
            <v xml:space="preserve">  ―</v>
          </cell>
          <cell r="T243">
            <v>13229.5</v>
          </cell>
          <cell r="U243">
            <v>57364.6</v>
          </cell>
          <cell r="V243" t="str">
            <v xml:space="preserve">   ―</v>
          </cell>
          <cell r="W243">
            <v>706381078</v>
          </cell>
          <cell r="X243">
            <v>5.8</v>
          </cell>
          <cell r="Y243">
            <v>108.6</v>
          </cell>
          <cell r="Z243">
            <v>179.9</v>
          </cell>
          <cell r="AA243">
            <v>128</v>
          </cell>
        </row>
        <row r="244">
          <cell r="C244" t="str">
            <v>通</v>
          </cell>
        </row>
        <row r="245">
          <cell r="A245" t="str">
            <v>AMBA0102</v>
          </cell>
          <cell r="C245" t="str">
            <v>信</v>
          </cell>
          <cell r="D245" t="str">
            <v>　通信ｼｽﾃﾑ機器営業部</v>
          </cell>
          <cell r="F245">
            <v>4011963509</v>
          </cell>
          <cell r="G245">
            <v>108.4</v>
          </cell>
          <cell r="H245">
            <v>116.6</v>
          </cell>
          <cell r="I245">
            <v>109.6</v>
          </cell>
          <cell r="J245" t="str">
            <v xml:space="preserve">      ―</v>
          </cell>
          <cell r="K245" t="str">
            <v xml:space="preserve">  ―</v>
          </cell>
          <cell r="L245" t="str">
            <v xml:space="preserve">  ―</v>
          </cell>
          <cell r="M245" t="str">
            <v xml:space="preserve">  ―</v>
          </cell>
          <cell r="N245">
            <v>3888064740</v>
          </cell>
          <cell r="O245">
            <v>103.4</v>
          </cell>
          <cell r="P245">
            <v>98.7</v>
          </cell>
          <cell r="Q245">
            <v>85.1</v>
          </cell>
          <cell r="R245">
            <v>-79696430</v>
          </cell>
          <cell r="S245" t="str">
            <v xml:space="preserve">  ―</v>
          </cell>
          <cell r="T245">
            <v>16067.75</v>
          </cell>
          <cell r="U245">
            <v>-4960</v>
          </cell>
          <cell r="V245" t="str">
            <v xml:space="preserve">   ―</v>
          </cell>
          <cell r="W245">
            <v>-142469962</v>
          </cell>
          <cell r="X245" t="str">
            <v xml:space="preserve">  ―</v>
          </cell>
          <cell r="Y245" t="str">
            <v xml:space="preserve">  ―</v>
          </cell>
          <cell r="Z245" t="str">
            <v xml:space="preserve">  ―</v>
          </cell>
          <cell r="AA245" t="str">
            <v xml:space="preserve">  ―</v>
          </cell>
        </row>
        <row r="246">
          <cell r="C246" t="str">
            <v>機</v>
          </cell>
        </row>
        <row r="247">
          <cell r="A247" t="str">
            <v>AMBA0104</v>
          </cell>
          <cell r="C247" t="str">
            <v>器</v>
          </cell>
          <cell r="D247" t="str">
            <v>　Ｅ３ﾌﾟﾛｼﾞｪｸﾄ</v>
          </cell>
          <cell r="F247">
            <v>11169220</v>
          </cell>
          <cell r="G247">
            <v>102.7</v>
          </cell>
          <cell r="H247" t="str">
            <v xml:space="preserve">  ―</v>
          </cell>
          <cell r="I247">
            <v>128.30000000000001</v>
          </cell>
          <cell r="J247" t="str">
            <v xml:space="preserve">      ―</v>
          </cell>
          <cell r="K247" t="str">
            <v xml:space="preserve">  ―</v>
          </cell>
          <cell r="L247" t="str">
            <v xml:space="preserve">  ―</v>
          </cell>
          <cell r="M247" t="str">
            <v xml:space="preserve">  ―</v>
          </cell>
          <cell r="N247">
            <v>11169220</v>
          </cell>
          <cell r="O247">
            <v>102.7</v>
          </cell>
          <cell r="P247" t="str">
            <v xml:space="preserve">  ―</v>
          </cell>
          <cell r="Q247">
            <v>128.30000000000001</v>
          </cell>
          <cell r="R247">
            <v>-13467741</v>
          </cell>
          <cell r="S247" t="str">
            <v xml:space="preserve">  ―</v>
          </cell>
          <cell r="T247">
            <v>2633</v>
          </cell>
          <cell r="U247">
            <v>-5114.8999999999996</v>
          </cell>
          <cell r="V247" t="str">
            <v xml:space="preserve">   ―</v>
          </cell>
          <cell r="W247">
            <v>-24965154</v>
          </cell>
          <cell r="X247" t="str">
            <v xml:space="preserve">  ―</v>
          </cell>
          <cell r="Y247" t="str">
            <v xml:space="preserve">  ―</v>
          </cell>
          <cell r="Z247" t="str">
            <v xml:space="preserve">  ―</v>
          </cell>
          <cell r="AA247" t="str">
            <v xml:space="preserve">  ―</v>
          </cell>
        </row>
        <row r="248">
          <cell r="C248" t="str">
            <v>統</v>
          </cell>
        </row>
        <row r="249">
          <cell r="A249" t="str">
            <v>AMBA0103</v>
          </cell>
          <cell r="C249" t="str">
            <v>括</v>
          </cell>
          <cell r="D249" t="str">
            <v>　ＴＳＣ部</v>
          </cell>
          <cell r="F249">
            <v>31918264</v>
          </cell>
          <cell r="G249">
            <v>187</v>
          </cell>
          <cell r="H249">
            <v>13</v>
          </cell>
          <cell r="I249" t="str">
            <v xml:space="preserve">  ―</v>
          </cell>
          <cell r="J249" t="str">
            <v xml:space="preserve">      ―</v>
          </cell>
          <cell r="K249" t="str">
            <v xml:space="preserve">  ―</v>
          </cell>
          <cell r="L249" t="str">
            <v xml:space="preserve">  ―</v>
          </cell>
          <cell r="M249" t="str">
            <v xml:space="preserve">  ―</v>
          </cell>
          <cell r="N249">
            <v>136238033</v>
          </cell>
          <cell r="O249">
            <v>798.3</v>
          </cell>
          <cell r="P249">
            <v>63.8</v>
          </cell>
          <cell r="Q249" t="str">
            <v xml:space="preserve">  ―</v>
          </cell>
          <cell r="R249">
            <v>82997428</v>
          </cell>
          <cell r="S249" t="str">
            <v xml:space="preserve">  ―</v>
          </cell>
          <cell r="T249">
            <v>11383.5</v>
          </cell>
          <cell r="U249">
            <v>7291</v>
          </cell>
          <cell r="V249" t="str">
            <v xml:space="preserve">   ―</v>
          </cell>
          <cell r="W249">
            <v>36341004</v>
          </cell>
          <cell r="X249">
            <v>26.7</v>
          </cell>
          <cell r="Y249">
            <v>206.2</v>
          </cell>
          <cell r="Z249" t="str">
            <v xml:space="preserve">  ―</v>
          </cell>
          <cell r="AA249" t="str">
            <v xml:space="preserve">  ―</v>
          </cell>
        </row>
        <row r="250">
          <cell r="C250" t="str">
            <v>営</v>
          </cell>
        </row>
        <row r="251">
          <cell r="A251" t="str">
            <v>AMBA01</v>
          </cell>
          <cell r="C251" t="str">
            <v>業</v>
          </cell>
          <cell r="D251" t="str">
            <v>　営　　業　  計</v>
          </cell>
          <cell r="F251">
            <v>14079510103</v>
          </cell>
          <cell r="G251">
            <v>102.5</v>
          </cell>
          <cell r="H251">
            <v>102.8</v>
          </cell>
          <cell r="I251">
            <v>150</v>
          </cell>
          <cell r="J251" t="str">
            <v xml:space="preserve">      ―</v>
          </cell>
          <cell r="K251" t="str">
            <v xml:space="preserve">  ―</v>
          </cell>
          <cell r="L251" t="str">
            <v xml:space="preserve">  ―</v>
          </cell>
          <cell r="M251" t="str">
            <v xml:space="preserve">  ―</v>
          </cell>
          <cell r="N251">
            <v>16118324955</v>
          </cell>
          <cell r="O251">
            <v>102</v>
          </cell>
          <cell r="P251">
            <v>149</v>
          </cell>
          <cell r="Q251">
            <v>104.6</v>
          </cell>
          <cell r="R251">
            <v>748738778</v>
          </cell>
          <cell r="S251" t="str">
            <v xml:space="preserve">  ―</v>
          </cell>
          <cell r="T251">
            <v>43313.75</v>
          </cell>
          <cell r="U251">
            <v>17286.3</v>
          </cell>
          <cell r="V251" t="str">
            <v xml:space="preserve">   ―</v>
          </cell>
          <cell r="W251">
            <v>575286966</v>
          </cell>
          <cell r="X251">
            <v>3.6</v>
          </cell>
          <cell r="Y251">
            <v>129.4</v>
          </cell>
          <cell r="Z251">
            <v>114.9</v>
          </cell>
          <cell r="AA251">
            <v>183.2</v>
          </cell>
        </row>
        <row r="252">
          <cell r="A252" t="str">
            <v>AMBA09</v>
          </cell>
          <cell r="C252" t="str">
            <v>部</v>
          </cell>
          <cell r="D252" t="str">
            <v xml:space="preserve">  調　　　　整</v>
          </cell>
          <cell r="F252" t="str">
            <v xml:space="preserve">      ―</v>
          </cell>
          <cell r="G252" t="str">
            <v xml:space="preserve">  ―</v>
          </cell>
          <cell r="H252" t="str">
            <v xml:space="preserve">  ―</v>
          </cell>
          <cell r="I252" t="str">
            <v xml:space="preserve">  ―</v>
          </cell>
          <cell r="J252" t="str">
            <v xml:space="preserve">      ―</v>
          </cell>
          <cell r="K252" t="str">
            <v xml:space="preserve">  ―</v>
          </cell>
          <cell r="L252" t="str">
            <v xml:space="preserve">  ―</v>
          </cell>
          <cell r="M252" t="str">
            <v xml:space="preserve">  ―</v>
          </cell>
          <cell r="N252" t="str">
            <v xml:space="preserve">      ―</v>
          </cell>
          <cell r="O252" t="str">
            <v xml:space="preserve">  ―</v>
          </cell>
          <cell r="P252" t="str">
            <v xml:space="preserve">  ―</v>
          </cell>
          <cell r="Q252" t="str">
            <v xml:space="preserve">  ―</v>
          </cell>
          <cell r="R252" t="str">
            <v xml:space="preserve">      ―</v>
          </cell>
          <cell r="S252" t="str">
            <v xml:space="preserve">  ―</v>
          </cell>
          <cell r="T252" t="str">
            <v xml:space="preserve">      ―</v>
          </cell>
          <cell r="U252" t="str">
            <v xml:space="preserve">    ―</v>
          </cell>
          <cell r="V252" t="str">
            <v xml:space="preserve">   ―</v>
          </cell>
          <cell r="W252">
            <v>-157802455</v>
          </cell>
          <cell r="X252" t="str">
            <v xml:space="preserve">  ―</v>
          </cell>
          <cell r="Y252" t="str">
            <v xml:space="preserve">  ―</v>
          </cell>
          <cell r="Z252" t="str">
            <v xml:space="preserve">  ―</v>
          </cell>
          <cell r="AA252" t="str">
            <v xml:space="preserve">  ―</v>
          </cell>
        </row>
        <row r="253">
          <cell r="A253" t="str">
            <v>AMBA</v>
          </cell>
          <cell r="D253" t="str">
            <v xml:space="preserve">  合      　計</v>
          </cell>
          <cell r="F253">
            <v>14079510103</v>
          </cell>
          <cell r="G253">
            <v>102.5</v>
          </cell>
          <cell r="H253">
            <v>102.8</v>
          </cell>
          <cell r="I253">
            <v>150</v>
          </cell>
          <cell r="J253" t="str">
            <v xml:space="preserve">      ―</v>
          </cell>
          <cell r="K253" t="str">
            <v xml:space="preserve">  ―</v>
          </cell>
          <cell r="L253" t="str">
            <v xml:space="preserve">  ―</v>
          </cell>
          <cell r="M253" t="str">
            <v xml:space="preserve">  ―</v>
          </cell>
          <cell r="N253">
            <v>16118324955</v>
          </cell>
          <cell r="O253">
            <v>102</v>
          </cell>
          <cell r="P253">
            <v>149</v>
          </cell>
          <cell r="Q253">
            <v>104.6</v>
          </cell>
          <cell r="R253">
            <v>748738778</v>
          </cell>
          <cell r="S253" t="str">
            <v xml:space="preserve">  ―</v>
          </cell>
          <cell r="T253">
            <v>43313.75</v>
          </cell>
          <cell r="U253">
            <v>17286.3</v>
          </cell>
          <cell r="V253">
            <v>239</v>
          </cell>
          <cell r="W253">
            <v>417484511</v>
          </cell>
          <cell r="X253">
            <v>2.6</v>
          </cell>
          <cell r="Y253">
            <v>147.6</v>
          </cell>
          <cell r="Z253">
            <v>65.099999999999994</v>
          </cell>
          <cell r="AA253">
            <v>450.7</v>
          </cell>
        </row>
        <row r="254">
          <cell r="E254">
            <v>0</v>
          </cell>
          <cell r="F254">
            <v>14079510103</v>
          </cell>
          <cell r="W254">
            <v>259682056</v>
          </cell>
        </row>
        <row r="256">
          <cell r="A256" t="str">
            <v>AMCA02</v>
          </cell>
          <cell r="C256" t="str">
            <v>移</v>
          </cell>
          <cell r="D256" t="str">
            <v xml:space="preserve">  製　　　　造</v>
          </cell>
          <cell r="F256" t="str">
            <v xml:space="preserve">      ―</v>
          </cell>
          <cell r="G256" t="str">
            <v xml:space="preserve">  ―</v>
          </cell>
          <cell r="H256" t="str">
            <v xml:space="preserve">  ―</v>
          </cell>
          <cell r="I256" t="str">
            <v xml:space="preserve">  ―</v>
          </cell>
          <cell r="J256">
            <v>12518314922</v>
          </cell>
          <cell r="K256">
            <v>100.4</v>
          </cell>
          <cell r="L256">
            <v>190.5</v>
          </cell>
          <cell r="M256">
            <v>112.3</v>
          </cell>
          <cell r="N256" t="str">
            <v xml:space="preserve">      ―</v>
          </cell>
          <cell r="O256" t="str">
            <v xml:space="preserve">  ―</v>
          </cell>
          <cell r="P256" t="str">
            <v xml:space="preserve">  ―</v>
          </cell>
          <cell r="Q256" t="str">
            <v xml:space="preserve">  ―</v>
          </cell>
          <cell r="R256">
            <v>1380045685</v>
          </cell>
          <cell r="S256">
            <v>11</v>
          </cell>
          <cell r="T256">
            <v>129966.5</v>
          </cell>
          <cell r="U256">
            <v>10618.4</v>
          </cell>
          <cell r="V256" t="str">
            <v xml:space="preserve">   ―</v>
          </cell>
          <cell r="W256">
            <v>956987384</v>
          </cell>
          <cell r="X256">
            <v>7.6</v>
          </cell>
          <cell r="Y256">
            <v>104</v>
          </cell>
          <cell r="Z256">
            <v>223.8</v>
          </cell>
          <cell r="AA256">
            <v>122.6</v>
          </cell>
        </row>
        <row r="257">
          <cell r="A257" t="str">
            <v>AMCA09</v>
          </cell>
          <cell r="C257" t="str">
            <v>動</v>
          </cell>
          <cell r="D257" t="str">
            <v xml:space="preserve">  調　　　　整</v>
          </cell>
          <cell r="F257" t="str">
            <v xml:space="preserve">      ―</v>
          </cell>
          <cell r="G257" t="str">
            <v xml:space="preserve">  ―</v>
          </cell>
          <cell r="H257" t="str">
            <v xml:space="preserve">  ―</v>
          </cell>
          <cell r="I257" t="str">
            <v xml:space="preserve">  ―</v>
          </cell>
          <cell r="J257" t="str">
            <v xml:space="preserve">      ―</v>
          </cell>
          <cell r="K257" t="str">
            <v xml:space="preserve">  ―</v>
          </cell>
          <cell r="L257" t="str">
            <v xml:space="preserve">  ―</v>
          </cell>
          <cell r="M257" t="str">
            <v xml:space="preserve">  ―</v>
          </cell>
          <cell r="N257" t="str">
            <v xml:space="preserve">      ―</v>
          </cell>
          <cell r="O257" t="str">
            <v xml:space="preserve">  ―</v>
          </cell>
          <cell r="P257" t="str">
            <v xml:space="preserve">  ―</v>
          </cell>
          <cell r="Q257" t="str">
            <v xml:space="preserve">  ―</v>
          </cell>
          <cell r="R257" t="str">
            <v xml:space="preserve">      ―</v>
          </cell>
          <cell r="S257" t="str">
            <v xml:space="preserve">  ―</v>
          </cell>
          <cell r="T257" t="str">
            <v xml:space="preserve">      ―</v>
          </cell>
          <cell r="U257" t="str">
            <v xml:space="preserve">    ―</v>
          </cell>
          <cell r="V257" t="str">
            <v xml:space="preserve">   ―</v>
          </cell>
          <cell r="W257">
            <v>3422209</v>
          </cell>
          <cell r="X257" t="str">
            <v xml:space="preserve">  ―</v>
          </cell>
          <cell r="Y257" t="str">
            <v xml:space="preserve">  ―</v>
          </cell>
          <cell r="Z257" t="str">
            <v xml:space="preserve">  ―</v>
          </cell>
          <cell r="AA257" t="str">
            <v xml:space="preserve">  ―</v>
          </cell>
        </row>
        <row r="258">
          <cell r="A258" t="str">
            <v>AMCA</v>
          </cell>
          <cell r="C258" t="str">
            <v>体</v>
          </cell>
          <cell r="D258" t="str">
            <v xml:space="preserve">  合      　計</v>
          </cell>
          <cell r="F258">
            <v>10049163703</v>
          </cell>
          <cell r="G258">
            <v>100.2</v>
          </cell>
          <cell r="H258">
            <v>98.1</v>
          </cell>
          <cell r="I258">
            <v>175.8</v>
          </cell>
          <cell r="J258">
            <v>12518314922</v>
          </cell>
          <cell r="K258">
            <v>100.4</v>
          </cell>
          <cell r="L258">
            <v>190.5</v>
          </cell>
          <cell r="M258">
            <v>112.3</v>
          </cell>
          <cell r="N258">
            <v>12207182336</v>
          </cell>
          <cell r="O258">
            <v>101.6</v>
          </cell>
          <cell r="P258">
            <v>177.6</v>
          </cell>
          <cell r="Q258">
            <v>112.7</v>
          </cell>
          <cell r="R258">
            <v>1380045685</v>
          </cell>
          <cell r="S258">
            <v>11</v>
          </cell>
          <cell r="T258">
            <v>129966.5</v>
          </cell>
          <cell r="U258">
            <v>10618.4</v>
          </cell>
          <cell r="V258">
            <v>631</v>
          </cell>
          <cell r="W258">
            <v>960409593</v>
          </cell>
          <cell r="X258">
            <v>7.7</v>
          </cell>
          <cell r="Y258">
            <v>104.5</v>
          </cell>
          <cell r="Z258">
            <v>226.4</v>
          </cell>
          <cell r="AA258">
            <v>123</v>
          </cell>
        </row>
        <row r="261">
          <cell r="A261" t="str">
            <v>AMDA02</v>
          </cell>
          <cell r="C261" t="str">
            <v>通</v>
          </cell>
          <cell r="D261" t="str">
            <v xml:space="preserve">  製　　　　造</v>
          </cell>
          <cell r="F261" t="str">
            <v xml:space="preserve">      ―</v>
          </cell>
          <cell r="G261" t="str">
            <v xml:space="preserve">  ―</v>
          </cell>
          <cell r="H261" t="str">
            <v xml:space="preserve">  ―</v>
          </cell>
          <cell r="I261" t="str">
            <v xml:space="preserve">  ―</v>
          </cell>
          <cell r="J261">
            <v>2723233045</v>
          </cell>
          <cell r="K261">
            <v>101.2</v>
          </cell>
          <cell r="L261">
            <v>75</v>
          </cell>
          <cell r="M261">
            <v>96.3</v>
          </cell>
          <cell r="N261" t="str">
            <v xml:space="preserve">      ―</v>
          </cell>
          <cell r="O261" t="str">
            <v xml:space="preserve">  ―</v>
          </cell>
          <cell r="P261" t="str">
            <v xml:space="preserve">  ―</v>
          </cell>
          <cell r="Q261" t="str">
            <v xml:space="preserve">  ―</v>
          </cell>
          <cell r="R261">
            <v>602103396</v>
          </cell>
          <cell r="S261">
            <v>22.1</v>
          </cell>
          <cell r="T261">
            <v>71843</v>
          </cell>
          <cell r="U261">
            <v>8380.7999999999993</v>
          </cell>
          <cell r="V261" t="str">
            <v xml:space="preserve">   ―</v>
          </cell>
          <cell r="W261">
            <v>352417346</v>
          </cell>
          <cell r="X261">
            <v>12.9</v>
          </cell>
          <cell r="Y261">
            <v>156.5</v>
          </cell>
          <cell r="Z261">
            <v>52.6</v>
          </cell>
          <cell r="AA261">
            <v>175.9</v>
          </cell>
        </row>
        <row r="262">
          <cell r="A262" t="str">
            <v>AMDA03</v>
          </cell>
          <cell r="C262" t="str">
            <v>信</v>
          </cell>
          <cell r="D262" t="str">
            <v xml:space="preserve">  研　　　　究</v>
          </cell>
          <cell r="F262" t="str">
            <v xml:space="preserve">      ―</v>
          </cell>
          <cell r="G262" t="str">
            <v xml:space="preserve">  ―</v>
          </cell>
          <cell r="H262" t="str">
            <v xml:space="preserve">  ―</v>
          </cell>
          <cell r="I262" t="str">
            <v xml:space="preserve">  ―</v>
          </cell>
          <cell r="J262">
            <v>0</v>
          </cell>
          <cell r="K262" t="str">
            <v xml:space="preserve">  ―</v>
          </cell>
          <cell r="L262" t="str">
            <v xml:space="preserve">  ―</v>
          </cell>
          <cell r="M262" t="str">
            <v xml:space="preserve">  ―</v>
          </cell>
          <cell r="N262" t="str">
            <v xml:space="preserve">      ―</v>
          </cell>
          <cell r="O262" t="str">
            <v xml:space="preserve">  ―</v>
          </cell>
          <cell r="P262" t="str">
            <v xml:space="preserve">  ―</v>
          </cell>
          <cell r="Q262" t="str">
            <v xml:space="preserve">  ―</v>
          </cell>
          <cell r="R262">
            <v>0</v>
          </cell>
          <cell r="S262" t="str">
            <v xml:space="preserve">  ―</v>
          </cell>
          <cell r="T262">
            <v>0</v>
          </cell>
          <cell r="U262" t="str">
            <v xml:space="preserve">    ―</v>
          </cell>
          <cell r="V262" t="str">
            <v xml:space="preserve">   ―</v>
          </cell>
          <cell r="W262">
            <v>0</v>
          </cell>
          <cell r="X262" t="str">
            <v xml:space="preserve">  ―</v>
          </cell>
          <cell r="Y262" t="str">
            <v xml:space="preserve">  ―</v>
          </cell>
          <cell r="Z262" t="str">
            <v xml:space="preserve">  ―</v>
          </cell>
          <cell r="AA262" t="str">
            <v xml:space="preserve">  ―</v>
          </cell>
        </row>
        <row r="263">
          <cell r="A263" t="str">
            <v>AMDA09</v>
          </cell>
          <cell r="C263" t="str">
            <v>シ</v>
          </cell>
          <cell r="D263" t="str">
            <v xml:space="preserve">  調　　　　整</v>
          </cell>
          <cell r="F263" t="str">
            <v xml:space="preserve">      ―</v>
          </cell>
          <cell r="G263" t="str">
            <v xml:space="preserve">  ―</v>
          </cell>
          <cell r="H263" t="str">
            <v xml:space="preserve">  ―</v>
          </cell>
          <cell r="I263" t="str">
            <v xml:space="preserve">  ―</v>
          </cell>
          <cell r="J263" t="str">
            <v xml:space="preserve">      ―</v>
          </cell>
          <cell r="K263" t="str">
            <v xml:space="preserve">  ―</v>
          </cell>
          <cell r="L263" t="str">
            <v xml:space="preserve">  ―</v>
          </cell>
          <cell r="M263" t="str">
            <v xml:space="preserve">  ―</v>
          </cell>
          <cell r="N263" t="str">
            <v xml:space="preserve">      ―</v>
          </cell>
          <cell r="O263" t="str">
            <v xml:space="preserve">  ―</v>
          </cell>
          <cell r="P263" t="str">
            <v xml:space="preserve">  ―</v>
          </cell>
          <cell r="Q263" t="str">
            <v xml:space="preserve">  ―</v>
          </cell>
          <cell r="R263" t="str">
            <v xml:space="preserve">      ―</v>
          </cell>
          <cell r="S263" t="str">
            <v xml:space="preserve">  ―</v>
          </cell>
          <cell r="T263" t="str">
            <v xml:space="preserve">      ―</v>
          </cell>
          <cell r="U263" t="str">
            <v xml:space="preserve">    ―</v>
          </cell>
          <cell r="V263" t="str">
            <v xml:space="preserve">   ―</v>
          </cell>
          <cell r="W263">
            <v>59581383</v>
          </cell>
          <cell r="X263" t="str">
            <v xml:space="preserve">  ―</v>
          </cell>
          <cell r="Y263">
            <v>98.2</v>
          </cell>
          <cell r="Z263" t="str">
            <v xml:space="preserve">  ―</v>
          </cell>
          <cell r="AA263">
            <v>82.6</v>
          </cell>
        </row>
        <row r="264">
          <cell r="A264" t="str">
            <v>AMDA</v>
          </cell>
          <cell r="C264" t="str">
            <v>ス</v>
          </cell>
          <cell r="D264" t="str">
            <v xml:space="preserve">  合      　計</v>
          </cell>
          <cell r="F264">
            <v>4023872781</v>
          </cell>
          <cell r="G264">
            <v>108.4</v>
          </cell>
          <cell r="H264">
            <v>116.8</v>
          </cell>
          <cell r="I264">
            <v>109.8</v>
          </cell>
          <cell r="J264">
            <v>2723233045</v>
          </cell>
          <cell r="K264">
            <v>101.2</v>
          </cell>
          <cell r="L264">
            <v>75</v>
          </cell>
          <cell r="M264">
            <v>96.3</v>
          </cell>
          <cell r="N264">
            <v>3904669000</v>
          </cell>
          <cell r="O264">
            <v>103.6</v>
          </cell>
          <cell r="P264">
            <v>99.2</v>
          </cell>
          <cell r="Q264">
            <v>85.3</v>
          </cell>
          <cell r="R264">
            <v>602103396</v>
          </cell>
          <cell r="S264">
            <v>22.1</v>
          </cell>
          <cell r="T264">
            <v>71843</v>
          </cell>
          <cell r="U264">
            <v>8380.7999999999993</v>
          </cell>
          <cell r="V264">
            <v>360</v>
          </cell>
          <cell r="W264">
            <v>411998729</v>
          </cell>
          <cell r="X264">
            <v>15.1</v>
          </cell>
          <cell r="Y264">
            <v>144.1</v>
          </cell>
          <cell r="Z264">
            <v>66.7</v>
          </cell>
          <cell r="AA264">
            <v>151.19999999999999</v>
          </cell>
        </row>
        <row r="265">
          <cell r="M265" t="str">
            <v>研究開発費</v>
          </cell>
          <cell r="N265">
            <v>0</v>
          </cell>
          <cell r="O265" t="str">
            <v>売上比</v>
          </cell>
          <cell r="P265">
            <v>0</v>
          </cell>
        </row>
        <row r="267">
          <cell r="A267" t="str">
            <v>AM</v>
          </cell>
          <cell r="C267" t="str">
            <v>通信機器事業関連合計</v>
          </cell>
          <cell r="F267">
            <v>14079510103</v>
          </cell>
          <cell r="G267">
            <v>102.5</v>
          </cell>
          <cell r="H267">
            <v>102.8</v>
          </cell>
          <cell r="I267">
            <v>150</v>
          </cell>
          <cell r="J267">
            <v>15241547967</v>
          </cell>
          <cell r="K267">
            <v>100.5</v>
          </cell>
          <cell r="L267">
            <v>149.4</v>
          </cell>
          <cell r="M267">
            <v>109.1</v>
          </cell>
          <cell r="N267">
            <v>16118324955</v>
          </cell>
          <cell r="O267">
            <v>102</v>
          </cell>
          <cell r="P267">
            <v>149</v>
          </cell>
          <cell r="Q267">
            <v>104.6</v>
          </cell>
          <cell r="R267">
            <v>2730887859</v>
          </cell>
          <cell r="S267">
            <v>17.899999999999999</v>
          </cell>
          <cell r="T267">
            <v>245123.25</v>
          </cell>
          <cell r="U267">
            <v>11140.8</v>
          </cell>
          <cell r="V267">
            <v>1230</v>
          </cell>
          <cell r="W267">
            <v>1789892833</v>
          </cell>
          <cell r="X267">
            <v>11.1</v>
          </cell>
          <cell r="Y267">
            <v>120.3</v>
          </cell>
          <cell r="Z267">
            <v>106.3</v>
          </cell>
          <cell r="AA267">
            <v>156.19999999999999</v>
          </cell>
        </row>
        <row r="268">
          <cell r="E268">
            <v>0</v>
          </cell>
          <cell r="F268">
            <v>14079510103</v>
          </cell>
          <cell r="M268" t="str">
            <v>研究開発費</v>
          </cell>
          <cell r="N268">
            <v>0</v>
          </cell>
          <cell r="O268" t="str">
            <v>売上比</v>
          </cell>
          <cell r="P268">
            <v>0</v>
          </cell>
        </row>
        <row r="275">
          <cell r="A275" t="str">
            <v>集計ｺｰﾄﾞ</v>
          </cell>
          <cell r="D275" t="str">
            <v xml:space="preserve">  部      門</v>
          </cell>
          <cell r="F275" t="str">
            <v>受　注　実　績</v>
          </cell>
          <cell r="G275" t="str">
            <v>遂行率</v>
          </cell>
          <cell r="H275" t="str">
            <v>前月比</v>
          </cell>
          <cell r="I275" t="str">
            <v>ＭＰ比</v>
          </cell>
          <cell r="J275" t="str">
            <v>総　　生    産</v>
          </cell>
          <cell r="K275" t="str">
            <v>遂行率</v>
          </cell>
          <cell r="L275" t="str">
            <v>前月比</v>
          </cell>
          <cell r="M275" t="str">
            <v>ＭＰ比</v>
          </cell>
          <cell r="N275" t="str">
            <v>売　上　実　績</v>
          </cell>
          <cell r="O275" t="str">
            <v>遂行率</v>
          </cell>
          <cell r="P275" t="str">
            <v>前月比</v>
          </cell>
          <cell r="Q275" t="str">
            <v>ＭＰ比</v>
          </cell>
          <cell r="R275" t="str">
            <v>差　 　引</v>
          </cell>
          <cell r="S275" t="str">
            <v>生産比</v>
          </cell>
          <cell r="T275" t="str">
            <v>総  時  間</v>
          </cell>
          <cell r="U275" t="str">
            <v>時間当り</v>
          </cell>
          <cell r="V275" t="str">
            <v>人員</v>
          </cell>
          <cell r="W275" t="str">
            <v>税引前利益</v>
          </cell>
          <cell r="X275" t="str">
            <v>売生比</v>
          </cell>
          <cell r="Y275" t="str">
            <v>遂行率</v>
          </cell>
          <cell r="Z275" t="str">
            <v>前月比</v>
          </cell>
          <cell r="AA275" t="str">
            <v>ＭＰ比</v>
          </cell>
        </row>
        <row r="276">
          <cell r="A276" t="str">
            <v>ADAK01</v>
          </cell>
          <cell r="C276" t="str">
            <v>光</v>
          </cell>
          <cell r="D276" t="str">
            <v xml:space="preserve">  営　　　　業</v>
          </cell>
          <cell r="F276">
            <v>1585818356</v>
          </cell>
          <cell r="G276">
            <v>102.3</v>
          </cell>
          <cell r="H276">
            <v>110.8</v>
          </cell>
          <cell r="I276">
            <v>97.3</v>
          </cell>
          <cell r="J276" t="str">
            <v xml:space="preserve">      ―</v>
          </cell>
          <cell r="K276" t="str">
            <v xml:space="preserve">  ―</v>
          </cell>
          <cell r="L276" t="str">
            <v xml:space="preserve">  ―</v>
          </cell>
          <cell r="M276" t="str">
            <v xml:space="preserve">  ―</v>
          </cell>
          <cell r="N276">
            <v>1607845247</v>
          </cell>
          <cell r="O276">
            <v>101.5</v>
          </cell>
          <cell r="P276">
            <v>124.4</v>
          </cell>
          <cell r="Q276">
            <v>97.6</v>
          </cell>
          <cell r="R276">
            <v>-303120065</v>
          </cell>
          <cell r="S276" t="str">
            <v xml:space="preserve">  ―</v>
          </cell>
          <cell r="T276">
            <v>19706.75</v>
          </cell>
          <cell r="U276">
            <v>-15381.5</v>
          </cell>
          <cell r="V276" t="str">
            <v xml:space="preserve">   ―</v>
          </cell>
          <cell r="W276">
            <v>-384597180</v>
          </cell>
          <cell r="X276" t="str">
            <v xml:space="preserve">  ―</v>
          </cell>
          <cell r="Y276" t="str">
            <v xml:space="preserve">  ―</v>
          </cell>
          <cell r="Z276" t="str">
            <v xml:space="preserve">  ―</v>
          </cell>
          <cell r="AA276" t="str">
            <v xml:space="preserve">  ―</v>
          </cell>
        </row>
        <row r="278">
          <cell r="A278" t="str">
            <v>ADAK0202</v>
          </cell>
          <cell r="C278" t="str">
            <v>学</v>
          </cell>
          <cell r="D278" t="str">
            <v>　カメラ事業部</v>
          </cell>
          <cell r="F278">
            <v>1558366613</v>
          </cell>
          <cell r="G278">
            <v>102.3</v>
          </cell>
          <cell r="H278">
            <v>113.5</v>
          </cell>
          <cell r="I278">
            <v>98.4</v>
          </cell>
          <cell r="J278">
            <v>931437058</v>
          </cell>
          <cell r="K278">
            <v>77.7</v>
          </cell>
          <cell r="L278">
            <v>90.9</v>
          </cell>
          <cell r="M278">
            <v>68.900000000000006</v>
          </cell>
          <cell r="N278">
            <v>1471548606</v>
          </cell>
          <cell r="O278">
            <v>98.9</v>
          </cell>
          <cell r="P278">
            <v>140</v>
          </cell>
          <cell r="Q278">
            <v>97</v>
          </cell>
          <cell r="R278">
            <v>58210888</v>
          </cell>
          <cell r="S278">
            <v>6.2</v>
          </cell>
          <cell r="T278">
            <v>16199.25</v>
          </cell>
          <cell r="U278">
            <v>3593.4</v>
          </cell>
          <cell r="V278" t="str">
            <v xml:space="preserve">   ―</v>
          </cell>
          <cell r="W278">
            <v>-2809389</v>
          </cell>
          <cell r="X278" t="str">
            <v xml:space="preserve">  ―</v>
          </cell>
          <cell r="Y278" t="str">
            <v xml:space="preserve">  ―</v>
          </cell>
          <cell r="Z278" t="str">
            <v xml:space="preserve">  ―</v>
          </cell>
          <cell r="AA278" t="str">
            <v xml:space="preserve">  ―</v>
          </cell>
        </row>
        <row r="280">
          <cell r="A280" t="str">
            <v>ADAK0203</v>
          </cell>
          <cell r="C280" t="str">
            <v>機</v>
          </cell>
          <cell r="D280" t="str">
            <v>　特機事業部</v>
          </cell>
          <cell r="F280">
            <v>24831750</v>
          </cell>
          <cell r="G280">
            <v>93</v>
          </cell>
          <cell r="H280">
            <v>44.8</v>
          </cell>
          <cell r="I280">
            <v>53.5</v>
          </cell>
          <cell r="J280">
            <v>148284738</v>
          </cell>
          <cell r="K280">
            <v>101.5</v>
          </cell>
          <cell r="L280">
            <v>46.1</v>
          </cell>
          <cell r="M280">
            <v>100.4</v>
          </cell>
          <cell r="N280">
            <v>136121078</v>
          </cell>
          <cell r="O280">
            <v>143</v>
          </cell>
          <cell r="P280">
            <v>55.5</v>
          </cell>
          <cell r="Q280">
            <v>104.4</v>
          </cell>
          <cell r="R280">
            <v>27869371</v>
          </cell>
          <cell r="S280">
            <v>18.7</v>
          </cell>
          <cell r="T280">
            <v>5153.5</v>
          </cell>
          <cell r="U280">
            <v>5407.8</v>
          </cell>
          <cell r="V280" t="str">
            <v xml:space="preserve">   ―</v>
          </cell>
          <cell r="W280">
            <v>8680025</v>
          </cell>
          <cell r="X280">
            <v>5.9</v>
          </cell>
          <cell r="Y280">
            <v>86.2</v>
          </cell>
          <cell r="Z280">
            <v>40.799999999999997</v>
          </cell>
          <cell r="AA280">
            <v>69.8</v>
          </cell>
        </row>
        <row r="282">
          <cell r="A282" t="str">
            <v>ADAK0306</v>
          </cell>
          <cell r="C282" t="str">
            <v>器</v>
          </cell>
          <cell r="D282" t="str">
            <v>　開　　発　　部</v>
          </cell>
          <cell r="F282" t="str">
            <v xml:space="preserve">      ―</v>
          </cell>
          <cell r="G282" t="str">
            <v xml:space="preserve">  ―</v>
          </cell>
          <cell r="H282" t="str">
            <v xml:space="preserve">  ―</v>
          </cell>
          <cell r="I282" t="str">
            <v xml:space="preserve">  ―</v>
          </cell>
          <cell r="J282">
            <v>1421780</v>
          </cell>
          <cell r="K282">
            <v>102.2</v>
          </cell>
          <cell r="L282">
            <v>34.700000000000003</v>
          </cell>
          <cell r="M282">
            <v>72.900000000000006</v>
          </cell>
          <cell r="N282" t="str">
            <v xml:space="preserve">      ―</v>
          </cell>
          <cell r="O282" t="str">
            <v xml:space="preserve">  ―</v>
          </cell>
          <cell r="P282" t="str">
            <v xml:space="preserve">  ―</v>
          </cell>
          <cell r="Q282" t="str">
            <v xml:space="preserve">  ―</v>
          </cell>
          <cell r="R282">
            <v>-49422247</v>
          </cell>
          <cell r="S282" t="str">
            <v xml:space="preserve">  ―</v>
          </cell>
          <cell r="T282">
            <v>19180.5</v>
          </cell>
          <cell r="U282">
            <v>-2576.6</v>
          </cell>
          <cell r="V282" t="str">
            <v xml:space="preserve">   ―</v>
          </cell>
          <cell r="W282">
            <v>-125954821</v>
          </cell>
          <cell r="X282" t="str">
            <v xml:space="preserve">  ―</v>
          </cell>
          <cell r="Y282" t="str">
            <v xml:space="preserve">  ―</v>
          </cell>
          <cell r="Z282" t="str">
            <v xml:space="preserve">  ―</v>
          </cell>
          <cell r="AA282" t="str">
            <v xml:space="preserve">  ―</v>
          </cell>
        </row>
        <row r="283">
          <cell r="M283" t="str">
            <v>研究開発費</v>
          </cell>
          <cell r="N283">
            <v>170194745</v>
          </cell>
        </row>
        <row r="284">
          <cell r="A284" t="str">
            <v>ADAK0307</v>
          </cell>
          <cell r="C284" t="str">
            <v>統</v>
          </cell>
          <cell r="D284" t="str">
            <v>　Ｒ＆Ｄセンター</v>
          </cell>
          <cell r="F284" t="str">
            <v xml:space="preserve">      ―</v>
          </cell>
          <cell r="G284" t="str">
            <v xml:space="preserve">  ―</v>
          </cell>
          <cell r="H284" t="str">
            <v xml:space="preserve">  ―</v>
          </cell>
          <cell r="I284" t="str">
            <v xml:space="preserve">  ―</v>
          </cell>
          <cell r="J284">
            <v>0</v>
          </cell>
          <cell r="K284" t="str">
            <v xml:space="preserve">  ―</v>
          </cell>
          <cell r="L284" t="str">
            <v xml:space="preserve">  ―</v>
          </cell>
          <cell r="M284" t="str">
            <v xml:space="preserve">  ―</v>
          </cell>
          <cell r="N284" t="str">
            <v xml:space="preserve">      ―</v>
          </cell>
          <cell r="O284" t="str">
            <v xml:space="preserve">  ―</v>
          </cell>
          <cell r="P284" t="str">
            <v xml:space="preserve">  ―</v>
          </cell>
          <cell r="Q284" t="str">
            <v xml:space="preserve">  ―</v>
          </cell>
          <cell r="R284">
            <v>-2474399</v>
          </cell>
          <cell r="S284" t="str">
            <v xml:space="preserve">  ―</v>
          </cell>
          <cell r="T284">
            <v>1685.5</v>
          </cell>
          <cell r="U284">
            <v>-1468</v>
          </cell>
          <cell r="V284" t="str">
            <v xml:space="preserve">   ―</v>
          </cell>
          <cell r="W284">
            <v>-11750170</v>
          </cell>
          <cell r="X284" t="str">
            <v xml:space="preserve">  ―</v>
          </cell>
          <cell r="Y284" t="str">
            <v xml:space="preserve">  ―</v>
          </cell>
          <cell r="Z284" t="str">
            <v xml:space="preserve">  ―</v>
          </cell>
          <cell r="AA284" t="str">
            <v xml:space="preserve">  ―</v>
          </cell>
        </row>
        <row r="285">
          <cell r="M285" t="str">
            <v>研究開発費</v>
          </cell>
          <cell r="N285">
            <v>13971561</v>
          </cell>
        </row>
        <row r="286">
          <cell r="C286" t="str">
            <v>括</v>
          </cell>
        </row>
        <row r="287">
          <cell r="A287" t="str">
            <v>ADAK01</v>
          </cell>
          <cell r="D287" t="str">
            <v>　営　　業　  計</v>
          </cell>
          <cell r="F287">
            <v>1585818356</v>
          </cell>
          <cell r="G287">
            <v>102.3</v>
          </cell>
          <cell r="H287">
            <v>110.8</v>
          </cell>
          <cell r="I287">
            <v>97.3</v>
          </cell>
          <cell r="J287" t="str">
            <v xml:space="preserve">      ―</v>
          </cell>
          <cell r="K287" t="str">
            <v xml:space="preserve">  ―</v>
          </cell>
          <cell r="L287" t="str">
            <v xml:space="preserve">  ―</v>
          </cell>
          <cell r="M287" t="str">
            <v xml:space="preserve">  ―</v>
          </cell>
          <cell r="N287">
            <v>1607845247</v>
          </cell>
          <cell r="O287">
            <v>101.5</v>
          </cell>
          <cell r="P287">
            <v>124.4</v>
          </cell>
          <cell r="Q287">
            <v>97.6</v>
          </cell>
          <cell r="R287">
            <v>-303120065</v>
          </cell>
          <cell r="S287" t="str">
            <v xml:space="preserve">  ―</v>
          </cell>
          <cell r="T287">
            <v>19706.75</v>
          </cell>
          <cell r="U287">
            <v>-15381.5</v>
          </cell>
          <cell r="V287" t="str">
            <v xml:space="preserve">   ―</v>
          </cell>
          <cell r="W287">
            <v>-384597180</v>
          </cell>
          <cell r="X287" t="str">
            <v xml:space="preserve">  ―</v>
          </cell>
          <cell r="Y287" t="str">
            <v xml:space="preserve">  ―</v>
          </cell>
          <cell r="Z287" t="str">
            <v xml:space="preserve">  ―</v>
          </cell>
          <cell r="AA287" t="str">
            <v xml:space="preserve">  ―</v>
          </cell>
        </row>
        <row r="288">
          <cell r="A288" t="str">
            <v>ADAK02</v>
          </cell>
          <cell r="C288" t="str">
            <v>事</v>
          </cell>
          <cell r="D288" t="str">
            <v>　製　　造  　計</v>
          </cell>
          <cell r="F288">
            <v>1583198363</v>
          </cell>
          <cell r="G288">
            <v>102.2</v>
          </cell>
          <cell r="H288">
            <v>110.9</v>
          </cell>
          <cell r="I288">
            <v>97.1</v>
          </cell>
          <cell r="J288">
            <v>1079721796</v>
          </cell>
          <cell r="K288">
            <v>80.3</v>
          </cell>
          <cell r="L288">
            <v>80.2</v>
          </cell>
          <cell r="M288">
            <v>72</v>
          </cell>
          <cell r="N288">
            <v>1607669684</v>
          </cell>
          <cell r="O288">
            <v>101.5</v>
          </cell>
          <cell r="P288">
            <v>124</v>
          </cell>
          <cell r="Q288">
            <v>97.6</v>
          </cell>
          <cell r="R288">
            <v>86080259</v>
          </cell>
          <cell r="S288">
            <v>7.9</v>
          </cell>
          <cell r="T288">
            <v>21352.75</v>
          </cell>
          <cell r="U288">
            <v>4031.3</v>
          </cell>
          <cell r="V288" t="str">
            <v xml:space="preserve">   ―</v>
          </cell>
          <cell r="W288">
            <v>5870636</v>
          </cell>
          <cell r="X288">
            <v>0.5</v>
          </cell>
          <cell r="Y288">
            <v>11.1</v>
          </cell>
          <cell r="Z288">
            <v>10.9</v>
          </cell>
          <cell r="AA288">
            <v>5</v>
          </cell>
        </row>
        <row r="289">
          <cell r="A289" t="str">
            <v>ADAK03</v>
          </cell>
          <cell r="D289" t="str">
            <v>　研　　究  　計</v>
          </cell>
          <cell r="F289" t="str">
            <v xml:space="preserve">      ―</v>
          </cell>
          <cell r="G289" t="str">
            <v xml:space="preserve">  ―</v>
          </cell>
          <cell r="H289" t="str">
            <v xml:space="preserve">  ―</v>
          </cell>
          <cell r="I289" t="str">
            <v xml:space="preserve">  ―</v>
          </cell>
          <cell r="J289">
            <v>1421780</v>
          </cell>
          <cell r="K289">
            <v>102.2</v>
          </cell>
          <cell r="L289">
            <v>34.700000000000003</v>
          </cell>
          <cell r="M289">
            <v>72.900000000000006</v>
          </cell>
          <cell r="N289" t="str">
            <v xml:space="preserve">      ―</v>
          </cell>
          <cell r="O289" t="str">
            <v xml:space="preserve">  ―</v>
          </cell>
          <cell r="P289" t="str">
            <v xml:space="preserve">  ―</v>
          </cell>
          <cell r="Q289" t="str">
            <v xml:space="preserve">  ―</v>
          </cell>
          <cell r="R289">
            <v>-51896646</v>
          </cell>
          <cell r="S289" t="str">
            <v xml:space="preserve">  ―</v>
          </cell>
          <cell r="T289">
            <v>20866</v>
          </cell>
          <cell r="U289">
            <v>-2487.1</v>
          </cell>
          <cell r="V289" t="str">
            <v xml:space="preserve">   ―</v>
          </cell>
          <cell r="W289">
            <v>-137704991</v>
          </cell>
          <cell r="X289" t="str">
            <v xml:space="preserve">  ―</v>
          </cell>
          <cell r="Y289" t="str">
            <v xml:space="preserve">  ―</v>
          </cell>
          <cell r="Z289" t="str">
            <v xml:space="preserve">  ―</v>
          </cell>
          <cell r="AA289" t="str">
            <v xml:space="preserve">  ―</v>
          </cell>
        </row>
        <row r="290">
          <cell r="A290" t="str">
            <v>ADAK08</v>
          </cell>
          <cell r="C290" t="str">
            <v>業</v>
          </cell>
          <cell r="D290" t="str">
            <v>　統 括 事 業 部 室</v>
          </cell>
          <cell r="F290" t="str">
            <v xml:space="preserve">      ―</v>
          </cell>
          <cell r="G290" t="str">
            <v xml:space="preserve">  ―</v>
          </cell>
          <cell r="H290" t="str">
            <v xml:space="preserve">  ―</v>
          </cell>
          <cell r="I290" t="str">
            <v xml:space="preserve">  ―</v>
          </cell>
          <cell r="J290" t="str">
            <v xml:space="preserve">      ―</v>
          </cell>
          <cell r="K290" t="str">
            <v xml:space="preserve">  ―</v>
          </cell>
          <cell r="L290" t="str">
            <v xml:space="preserve">  ―</v>
          </cell>
          <cell r="M290" t="str">
            <v xml:space="preserve">  ―</v>
          </cell>
          <cell r="N290" t="str">
            <v xml:space="preserve">      ―</v>
          </cell>
          <cell r="O290" t="str">
            <v xml:space="preserve">  ―</v>
          </cell>
          <cell r="P290" t="str">
            <v xml:space="preserve">  ―</v>
          </cell>
          <cell r="Q290" t="str">
            <v xml:space="preserve">  ―</v>
          </cell>
          <cell r="R290">
            <v>-5103351</v>
          </cell>
          <cell r="S290" t="str">
            <v xml:space="preserve">  ―</v>
          </cell>
          <cell r="T290">
            <v>2107</v>
          </cell>
          <cell r="U290">
            <v>-2422</v>
          </cell>
          <cell r="V290" t="str">
            <v xml:space="preserve">   ―</v>
          </cell>
          <cell r="W290">
            <v>-34445071</v>
          </cell>
          <cell r="X290" t="str">
            <v xml:space="preserve">  ―</v>
          </cell>
          <cell r="Y290" t="str">
            <v xml:space="preserve">  ―</v>
          </cell>
          <cell r="Z290" t="str">
            <v xml:space="preserve">  ―</v>
          </cell>
          <cell r="AA290" t="str">
            <v xml:space="preserve">  ―</v>
          </cell>
        </row>
        <row r="291">
          <cell r="A291" t="str">
            <v>ADAK09</v>
          </cell>
          <cell r="D291" t="str">
            <v xml:space="preserve">  調　　整　　計</v>
          </cell>
          <cell r="F291" t="str">
            <v xml:space="preserve">      ―</v>
          </cell>
          <cell r="G291" t="str">
            <v xml:space="preserve">  ―</v>
          </cell>
          <cell r="H291" t="str">
            <v xml:space="preserve">  ―</v>
          </cell>
          <cell r="I291" t="str">
            <v xml:space="preserve">  ―</v>
          </cell>
          <cell r="J291" t="str">
            <v xml:space="preserve">      ―</v>
          </cell>
          <cell r="K291" t="str">
            <v xml:space="preserve">  ―</v>
          </cell>
          <cell r="L291" t="str">
            <v xml:space="preserve">  ―</v>
          </cell>
          <cell r="M291" t="str">
            <v xml:space="preserve">  ―</v>
          </cell>
          <cell r="N291" t="str">
            <v xml:space="preserve">      ―</v>
          </cell>
          <cell r="O291" t="str">
            <v xml:space="preserve">  ―</v>
          </cell>
          <cell r="P291" t="str">
            <v xml:space="preserve">  ―</v>
          </cell>
          <cell r="Q291" t="str">
            <v xml:space="preserve">  ―</v>
          </cell>
          <cell r="R291" t="str">
            <v xml:space="preserve">      ―</v>
          </cell>
          <cell r="S291" t="str">
            <v xml:space="preserve">  ―</v>
          </cell>
          <cell r="T291" t="str">
            <v xml:space="preserve">      ―</v>
          </cell>
          <cell r="U291" t="str">
            <v xml:space="preserve">    ―</v>
          </cell>
          <cell r="V291" t="str">
            <v xml:space="preserve">   ―</v>
          </cell>
          <cell r="W291">
            <v>46860418</v>
          </cell>
          <cell r="X291" t="str">
            <v xml:space="preserve">  ―</v>
          </cell>
          <cell r="Y291" t="str">
            <v xml:space="preserve">  ―</v>
          </cell>
          <cell r="Z291" t="str">
            <v xml:space="preserve">  ―</v>
          </cell>
          <cell r="AA291" t="str">
            <v xml:space="preserve">  ―</v>
          </cell>
        </row>
        <row r="292">
          <cell r="C292" t="str">
            <v>部</v>
          </cell>
        </row>
        <row r="293">
          <cell r="A293" t="str">
            <v>ADA</v>
          </cell>
          <cell r="D293" t="str">
            <v xml:space="preserve">  合     　 計</v>
          </cell>
          <cell r="F293">
            <v>1585818356</v>
          </cell>
          <cell r="G293">
            <v>102.3</v>
          </cell>
          <cell r="H293">
            <v>110.8</v>
          </cell>
          <cell r="I293">
            <v>97.3</v>
          </cell>
          <cell r="J293">
            <v>1081143576</v>
          </cell>
          <cell r="K293">
            <v>80.3</v>
          </cell>
          <cell r="L293">
            <v>80</v>
          </cell>
          <cell r="M293">
            <v>72</v>
          </cell>
          <cell r="N293">
            <v>1607845247</v>
          </cell>
          <cell r="O293">
            <v>101.5</v>
          </cell>
          <cell r="P293">
            <v>124.4</v>
          </cell>
          <cell r="Q293">
            <v>97.6</v>
          </cell>
          <cell r="R293">
            <v>-274039803</v>
          </cell>
          <cell r="S293" t="str">
            <v xml:space="preserve">  ―</v>
          </cell>
          <cell r="T293">
            <v>64032.5</v>
          </cell>
          <cell r="U293">
            <v>-4279.6000000000004</v>
          </cell>
          <cell r="V293">
            <v>325</v>
          </cell>
          <cell r="W293">
            <v>-504016188</v>
          </cell>
          <cell r="X293" t="str">
            <v xml:space="preserve">  ―</v>
          </cell>
          <cell r="Y293" t="str">
            <v xml:space="preserve">  ―</v>
          </cell>
          <cell r="Z293" t="str">
            <v xml:space="preserve">  ―</v>
          </cell>
          <cell r="AA293" t="str">
            <v xml:space="preserve">  ―</v>
          </cell>
        </row>
        <row r="294">
          <cell r="E294">
            <v>0</v>
          </cell>
          <cell r="F294">
            <v>1585818356</v>
          </cell>
          <cell r="M294" t="str">
            <v>研究開発費</v>
          </cell>
          <cell r="N294">
            <v>184166306</v>
          </cell>
          <cell r="O294" t="str">
            <v>売上比</v>
          </cell>
          <cell r="P294">
            <v>11.4</v>
          </cell>
        </row>
        <row r="296">
          <cell r="A296" t="str">
            <v>ARAA01</v>
          </cell>
          <cell r="C296" t="str">
            <v>精</v>
          </cell>
          <cell r="D296" t="str">
            <v xml:space="preserve">  営　　　　業</v>
          </cell>
          <cell r="F296">
            <v>91148964</v>
          </cell>
          <cell r="G296">
            <v>123.1</v>
          </cell>
          <cell r="H296">
            <v>65.099999999999994</v>
          </cell>
          <cell r="I296">
            <v>113.9</v>
          </cell>
          <cell r="J296" t="str">
            <v xml:space="preserve">      ―</v>
          </cell>
          <cell r="K296" t="str">
            <v xml:space="preserve">  ―</v>
          </cell>
          <cell r="L296" t="str">
            <v xml:space="preserve">  ―</v>
          </cell>
          <cell r="M296" t="str">
            <v xml:space="preserve">  ―</v>
          </cell>
          <cell r="N296">
            <v>198062900</v>
          </cell>
          <cell r="O296">
            <v>140</v>
          </cell>
          <cell r="P296">
            <v>178.5</v>
          </cell>
          <cell r="Q296">
            <v>198</v>
          </cell>
          <cell r="R296">
            <v>3178532</v>
          </cell>
          <cell r="S296" t="str">
            <v xml:space="preserve">  ―</v>
          </cell>
          <cell r="T296">
            <v>383.5</v>
          </cell>
          <cell r="U296">
            <v>8288.2000000000007</v>
          </cell>
          <cell r="V296" t="str">
            <v xml:space="preserve">   ―</v>
          </cell>
          <cell r="W296">
            <v>966096</v>
          </cell>
          <cell r="X296">
            <v>0.5</v>
          </cell>
          <cell r="Y296">
            <v>170.6</v>
          </cell>
          <cell r="Z296" t="str">
            <v xml:space="preserve">  ―</v>
          </cell>
          <cell r="AA296">
            <v>690</v>
          </cell>
        </row>
        <row r="297">
          <cell r="A297" t="str">
            <v>ARAA02</v>
          </cell>
          <cell r="D297" t="str">
            <v xml:space="preserve">  製　　　　造</v>
          </cell>
          <cell r="F297" t="str">
            <v xml:space="preserve">      ―</v>
          </cell>
          <cell r="G297" t="str">
            <v xml:space="preserve">  ―</v>
          </cell>
          <cell r="H297" t="str">
            <v xml:space="preserve">  ―</v>
          </cell>
          <cell r="I297" t="str">
            <v xml:space="preserve">  ―</v>
          </cell>
          <cell r="J297">
            <v>406082220</v>
          </cell>
          <cell r="K297">
            <v>111</v>
          </cell>
          <cell r="L297">
            <v>122</v>
          </cell>
          <cell r="M297">
            <v>120.4</v>
          </cell>
          <cell r="N297" t="str">
            <v xml:space="preserve">      ―</v>
          </cell>
          <cell r="O297" t="str">
            <v xml:space="preserve">  ―</v>
          </cell>
          <cell r="P297" t="str">
            <v xml:space="preserve">  ―</v>
          </cell>
          <cell r="Q297" t="str">
            <v xml:space="preserve">  ―</v>
          </cell>
          <cell r="R297">
            <v>67467128</v>
          </cell>
          <cell r="S297">
            <v>16.600000000000001</v>
          </cell>
          <cell r="T297">
            <v>16753.5</v>
          </cell>
          <cell r="U297">
            <v>4027</v>
          </cell>
          <cell r="V297" t="str">
            <v xml:space="preserve">   ―</v>
          </cell>
          <cell r="W297">
            <v>7720773</v>
          </cell>
          <cell r="X297">
            <v>1.9</v>
          </cell>
          <cell r="Y297">
            <v>75.400000000000006</v>
          </cell>
          <cell r="Z297">
            <v>50.3</v>
          </cell>
          <cell r="AA297">
            <v>106.5</v>
          </cell>
        </row>
        <row r="298">
          <cell r="A298" t="str">
            <v>ARAA09</v>
          </cell>
          <cell r="D298" t="str">
            <v xml:space="preserve">  調　　　　整</v>
          </cell>
          <cell r="F298" t="str">
            <v xml:space="preserve">      ―</v>
          </cell>
          <cell r="G298" t="str">
            <v xml:space="preserve">  ―</v>
          </cell>
          <cell r="H298" t="str">
            <v xml:space="preserve">  ―</v>
          </cell>
          <cell r="I298" t="str">
            <v xml:space="preserve">  ―</v>
          </cell>
          <cell r="J298" t="str">
            <v xml:space="preserve">      ―</v>
          </cell>
          <cell r="K298" t="str">
            <v xml:space="preserve">  ―</v>
          </cell>
          <cell r="L298" t="str">
            <v xml:space="preserve">  ―</v>
          </cell>
          <cell r="M298" t="str">
            <v xml:space="preserve">  ―</v>
          </cell>
          <cell r="N298" t="str">
            <v xml:space="preserve">      ―</v>
          </cell>
          <cell r="O298" t="str">
            <v xml:space="preserve">  ―</v>
          </cell>
          <cell r="P298" t="str">
            <v xml:space="preserve">  ―</v>
          </cell>
          <cell r="Q298" t="str">
            <v xml:space="preserve">  ―</v>
          </cell>
          <cell r="R298" t="str">
            <v xml:space="preserve">      ―</v>
          </cell>
          <cell r="S298" t="str">
            <v xml:space="preserve">  ―</v>
          </cell>
          <cell r="T298" t="str">
            <v xml:space="preserve">      ―</v>
          </cell>
          <cell r="U298" t="str">
            <v xml:space="preserve">    ―</v>
          </cell>
          <cell r="V298" t="str">
            <v xml:space="preserve">   ―</v>
          </cell>
          <cell r="W298">
            <v>0</v>
          </cell>
          <cell r="X298" t="str">
            <v xml:space="preserve">  ―</v>
          </cell>
          <cell r="Y298" t="str">
            <v xml:space="preserve">  ―</v>
          </cell>
          <cell r="Z298" t="str">
            <v xml:space="preserve">  ―</v>
          </cell>
          <cell r="AA298" t="str">
            <v xml:space="preserve">  ―</v>
          </cell>
        </row>
        <row r="299">
          <cell r="A299" t="str">
            <v>ARAA</v>
          </cell>
          <cell r="C299" t="str">
            <v>機</v>
          </cell>
          <cell r="D299" t="str">
            <v xml:space="preserve">  合      　計</v>
          </cell>
          <cell r="F299">
            <v>91148964</v>
          </cell>
          <cell r="G299">
            <v>123.1</v>
          </cell>
          <cell r="H299">
            <v>65.099999999999994</v>
          </cell>
          <cell r="I299">
            <v>113.9</v>
          </cell>
          <cell r="J299">
            <v>406082220</v>
          </cell>
          <cell r="K299">
            <v>111</v>
          </cell>
          <cell r="L299">
            <v>122</v>
          </cell>
          <cell r="M299">
            <v>120.4</v>
          </cell>
          <cell r="N299">
            <v>198062900</v>
          </cell>
          <cell r="O299">
            <v>140</v>
          </cell>
          <cell r="P299">
            <v>178.5</v>
          </cell>
          <cell r="Q299">
            <v>198</v>
          </cell>
          <cell r="R299">
            <v>70645660</v>
          </cell>
          <cell r="S299">
            <v>17.3</v>
          </cell>
          <cell r="T299">
            <v>17137</v>
          </cell>
          <cell r="U299">
            <v>4122.3999999999996</v>
          </cell>
          <cell r="V299">
            <v>100</v>
          </cell>
          <cell r="W299">
            <v>8686869</v>
          </cell>
          <cell r="X299">
            <v>4.4000000000000004</v>
          </cell>
          <cell r="Y299">
            <v>80.400000000000006</v>
          </cell>
          <cell r="Z299">
            <v>57.2</v>
          </cell>
          <cell r="AA299">
            <v>117.6</v>
          </cell>
        </row>
        <row r="300">
          <cell r="E300">
            <v>0</v>
          </cell>
          <cell r="F300">
            <v>91148964</v>
          </cell>
        </row>
        <row r="302">
          <cell r="A302" t="str">
            <v>APAA01</v>
          </cell>
          <cell r="C302" t="str">
            <v>物</v>
          </cell>
          <cell r="D302" t="str">
            <v xml:space="preserve">  営　　　　業</v>
          </cell>
          <cell r="F302">
            <v>28214625</v>
          </cell>
          <cell r="G302">
            <v>102.6</v>
          </cell>
          <cell r="H302">
            <v>90.7</v>
          </cell>
          <cell r="I302">
            <v>96.5</v>
          </cell>
          <cell r="J302">
            <v>40139410</v>
          </cell>
          <cell r="K302">
            <v>101.8</v>
          </cell>
          <cell r="L302">
            <v>90.4</v>
          </cell>
          <cell r="M302" t="str">
            <v xml:space="preserve">  ―</v>
          </cell>
          <cell r="N302">
            <v>29014625</v>
          </cell>
          <cell r="O302">
            <v>102.5</v>
          </cell>
          <cell r="P302">
            <v>90.9</v>
          </cell>
          <cell r="Q302">
            <v>99.3</v>
          </cell>
          <cell r="R302">
            <v>12466197</v>
          </cell>
          <cell r="S302">
            <v>31</v>
          </cell>
          <cell r="T302">
            <v>1826.75</v>
          </cell>
          <cell r="U302">
            <v>6824.2</v>
          </cell>
          <cell r="V302" t="str">
            <v xml:space="preserve">   ―</v>
          </cell>
          <cell r="W302">
            <v>6539118</v>
          </cell>
          <cell r="X302">
            <v>16.3</v>
          </cell>
          <cell r="Y302">
            <v>88.6</v>
          </cell>
          <cell r="Z302">
            <v>67.3</v>
          </cell>
          <cell r="AA302">
            <v>103.8</v>
          </cell>
        </row>
        <row r="303">
          <cell r="A303" t="str">
            <v>APAA02</v>
          </cell>
          <cell r="D303" t="str">
            <v xml:space="preserve">  製　　　　造</v>
          </cell>
          <cell r="F303" t="str">
            <v xml:space="preserve">      ―</v>
          </cell>
          <cell r="G303" t="str">
            <v xml:space="preserve">  ―</v>
          </cell>
          <cell r="H303" t="str">
            <v xml:space="preserve">  ―</v>
          </cell>
          <cell r="I303" t="str">
            <v xml:space="preserve">  ―</v>
          </cell>
          <cell r="J303">
            <v>29014625</v>
          </cell>
          <cell r="K303">
            <v>102.5</v>
          </cell>
          <cell r="L303">
            <v>90.9</v>
          </cell>
          <cell r="M303">
            <v>97.5</v>
          </cell>
          <cell r="N303">
            <v>348160553</v>
          </cell>
          <cell r="O303">
            <v>100.4</v>
          </cell>
          <cell r="P303">
            <v>98</v>
          </cell>
          <cell r="Q303" t="str">
            <v xml:space="preserve">  ―</v>
          </cell>
          <cell r="R303">
            <v>163062090</v>
          </cell>
          <cell r="S303">
            <v>46.8</v>
          </cell>
          <cell r="T303">
            <v>26814.5</v>
          </cell>
          <cell r="U303">
            <v>6081.1</v>
          </cell>
          <cell r="V303" t="str">
            <v xml:space="preserve">   ―</v>
          </cell>
          <cell r="W303">
            <v>77048705</v>
          </cell>
          <cell r="X303">
            <v>22.1</v>
          </cell>
          <cell r="Y303">
            <v>104</v>
          </cell>
          <cell r="Z303">
            <v>90.1</v>
          </cell>
          <cell r="AA303">
            <v>109.6</v>
          </cell>
        </row>
        <row r="304">
          <cell r="A304" t="str">
            <v>APAA09</v>
          </cell>
          <cell r="D304" t="str">
            <v xml:space="preserve">  調　　　　整</v>
          </cell>
          <cell r="F304" t="str">
            <v xml:space="preserve">      ―</v>
          </cell>
          <cell r="G304" t="str">
            <v xml:space="preserve">  ―</v>
          </cell>
          <cell r="H304" t="str">
            <v xml:space="preserve">  ―</v>
          </cell>
          <cell r="I304" t="str">
            <v xml:space="preserve">  ―</v>
          </cell>
          <cell r="J304" t="str">
            <v xml:space="preserve">      ―</v>
          </cell>
          <cell r="K304" t="str">
            <v xml:space="preserve">  ―</v>
          </cell>
          <cell r="L304" t="str">
            <v xml:space="preserve">  ―</v>
          </cell>
          <cell r="M304" t="str">
            <v xml:space="preserve">  ―</v>
          </cell>
          <cell r="N304" t="str">
            <v xml:space="preserve">      ―</v>
          </cell>
          <cell r="O304" t="str">
            <v xml:space="preserve">  ―</v>
          </cell>
          <cell r="P304" t="str">
            <v xml:space="preserve">  ―</v>
          </cell>
          <cell r="Q304" t="str">
            <v xml:space="preserve">  ―</v>
          </cell>
          <cell r="R304" t="str">
            <v xml:space="preserve">      ―</v>
          </cell>
          <cell r="S304" t="str">
            <v xml:space="preserve">  ―</v>
          </cell>
          <cell r="T304" t="str">
            <v xml:space="preserve">      ―</v>
          </cell>
          <cell r="U304" t="str">
            <v xml:space="preserve">    ―</v>
          </cell>
          <cell r="V304" t="str">
            <v xml:space="preserve">   ―</v>
          </cell>
          <cell r="W304">
            <v>0</v>
          </cell>
          <cell r="X304" t="str">
            <v xml:space="preserve">  ―</v>
          </cell>
          <cell r="Y304" t="str">
            <v xml:space="preserve">  ―</v>
          </cell>
          <cell r="Z304" t="str">
            <v xml:space="preserve">  ―</v>
          </cell>
          <cell r="AA304" t="str">
            <v xml:space="preserve">  ―</v>
          </cell>
        </row>
        <row r="305">
          <cell r="A305" t="str">
            <v>APAA</v>
          </cell>
          <cell r="C305" t="str">
            <v>流</v>
          </cell>
          <cell r="D305" t="str">
            <v xml:space="preserve">  合      　計</v>
          </cell>
          <cell r="F305">
            <v>28214625</v>
          </cell>
          <cell r="G305">
            <v>102.6</v>
          </cell>
          <cell r="H305">
            <v>90.7</v>
          </cell>
          <cell r="I305">
            <v>96.5</v>
          </cell>
          <cell r="J305">
            <v>29014625</v>
          </cell>
          <cell r="K305">
            <v>102.5</v>
          </cell>
          <cell r="L305">
            <v>90.9</v>
          </cell>
          <cell r="M305">
            <v>97.5</v>
          </cell>
          <cell r="N305">
            <v>29014625</v>
          </cell>
          <cell r="O305">
            <v>102.5</v>
          </cell>
          <cell r="P305">
            <v>90.9</v>
          </cell>
          <cell r="Q305">
            <v>99.3</v>
          </cell>
          <cell r="R305">
            <v>175528287</v>
          </cell>
          <cell r="S305" t="str">
            <v xml:space="preserve">  ―</v>
          </cell>
          <cell r="T305">
            <v>28641.25</v>
          </cell>
          <cell r="U305">
            <v>6128.5</v>
          </cell>
          <cell r="V305">
            <v>176</v>
          </cell>
          <cell r="W305">
            <v>83587823</v>
          </cell>
          <cell r="X305">
            <v>23.3</v>
          </cell>
          <cell r="Y305">
            <v>102.6</v>
          </cell>
          <cell r="Z305">
            <v>87.8</v>
          </cell>
          <cell r="AA305">
            <v>109.1</v>
          </cell>
        </row>
        <row r="306">
          <cell r="A306" t="str">
            <v>APAAX</v>
          </cell>
          <cell r="E306">
            <v>0</v>
          </cell>
          <cell r="F306">
            <v>28214625</v>
          </cell>
          <cell r="N306">
            <v>359285338</v>
          </cell>
          <cell r="O306">
            <v>100.4</v>
          </cell>
          <cell r="P306">
            <v>97.7</v>
          </cell>
        </row>
        <row r="308">
          <cell r="A308" t="str">
            <v>AZAA0701</v>
          </cell>
          <cell r="C308" t="str">
            <v>そ</v>
          </cell>
          <cell r="D308" t="str">
            <v xml:space="preserve">  営　　　　業</v>
          </cell>
          <cell r="F308">
            <v>0</v>
          </cell>
          <cell r="G308" t="str">
            <v xml:space="preserve">  ―</v>
          </cell>
          <cell r="H308">
            <v>0</v>
          </cell>
          <cell r="I308" t="str">
            <v xml:space="preserve">  ―</v>
          </cell>
          <cell r="J308" t="str">
            <v xml:space="preserve">      ―</v>
          </cell>
          <cell r="K308" t="str">
            <v xml:space="preserve">  ―</v>
          </cell>
          <cell r="L308" t="str">
            <v xml:space="preserve">  ―</v>
          </cell>
          <cell r="M308" t="str">
            <v xml:space="preserve">  ―</v>
          </cell>
          <cell r="N308">
            <v>4053000</v>
          </cell>
          <cell r="O308" t="str">
            <v xml:space="preserve">  ―</v>
          </cell>
          <cell r="P308">
            <v>127.2</v>
          </cell>
          <cell r="Q308" t="str">
            <v xml:space="preserve">  ―</v>
          </cell>
          <cell r="R308">
            <v>451853</v>
          </cell>
          <cell r="S308" t="str">
            <v xml:space="preserve">  ―</v>
          </cell>
          <cell r="T308">
            <v>0</v>
          </cell>
          <cell r="U308" t="str">
            <v xml:space="preserve">    ―</v>
          </cell>
          <cell r="V308" t="str">
            <v xml:space="preserve">   ―</v>
          </cell>
          <cell r="W308">
            <v>451853</v>
          </cell>
          <cell r="X308">
            <v>11.1</v>
          </cell>
          <cell r="Y308" t="str">
            <v xml:space="preserve">  ―</v>
          </cell>
          <cell r="Z308">
            <v>31.4</v>
          </cell>
          <cell r="AA308">
            <v>112.9</v>
          </cell>
        </row>
        <row r="309">
          <cell r="A309" t="str">
            <v>AZAA0702</v>
          </cell>
          <cell r="C309" t="str">
            <v>の</v>
          </cell>
          <cell r="D309" t="str">
            <v xml:space="preserve">  製　　　　造</v>
          </cell>
          <cell r="F309" t="str">
            <v xml:space="preserve">      ―</v>
          </cell>
          <cell r="G309" t="str">
            <v xml:space="preserve">  ―</v>
          </cell>
          <cell r="H309" t="str">
            <v xml:space="preserve">  ―</v>
          </cell>
          <cell r="I309" t="str">
            <v xml:space="preserve">  ―</v>
          </cell>
          <cell r="J309">
            <v>1019220144</v>
          </cell>
          <cell r="K309" t="str">
            <v xml:space="preserve">  ―</v>
          </cell>
          <cell r="L309" t="str">
            <v xml:space="preserve">  ―</v>
          </cell>
          <cell r="M309" t="str">
            <v xml:space="preserve">  ―</v>
          </cell>
          <cell r="N309" t="str">
            <v xml:space="preserve">      ―</v>
          </cell>
          <cell r="O309" t="str">
            <v xml:space="preserve">  ―</v>
          </cell>
          <cell r="P309" t="str">
            <v xml:space="preserve">  ―</v>
          </cell>
          <cell r="Q309" t="str">
            <v xml:space="preserve">  ―</v>
          </cell>
          <cell r="R309">
            <v>17878932</v>
          </cell>
          <cell r="S309">
            <v>1.7</v>
          </cell>
          <cell r="T309" t="str">
            <v xml:space="preserve">      ―</v>
          </cell>
          <cell r="U309" t="str">
            <v xml:space="preserve">    ―</v>
          </cell>
          <cell r="V309" t="str">
            <v xml:space="preserve">   ―</v>
          </cell>
          <cell r="W309">
            <v>17865119</v>
          </cell>
          <cell r="X309">
            <v>1.8</v>
          </cell>
          <cell r="Y309" t="str">
            <v xml:space="preserve">  ―</v>
          </cell>
          <cell r="Z309" t="str">
            <v xml:space="preserve">  ―</v>
          </cell>
          <cell r="AA309" t="str">
            <v xml:space="preserve">  ―</v>
          </cell>
        </row>
        <row r="310">
          <cell r="A310" t="str">
            <v>AZAA09</v>
          </cell>
          <cell r="C310" t="str">
            <v>他</v>
          </cell>
          <cell r="D310" t="str">
            <v xml:space="preserve">  調　　　　整</v>
          </cell>
          <cell r="F310" t="str">
            <v xml:space="preserve">      ―</v>
          </cell>
          <cell r="G310" t="str">
            <v xml:space="preserve">  ―</v>
          </cell>
          <cell r="H310" t="str">
            <v xml:space="preserve">  ―</v>
          </cell>
          <cell r="I310" t="str">
            <v xml:space="preserve">  ―</v>
          </cell>
          <cell r="J310" t="str">
            <v xml:space="preserve">      ―</v>
          </cell>
          <cell r="K310" t="str">
            <v xml:space="preserve">  ―</v>
          </cell>
          <cell r="L310" t="str">
            <v xml:space="preserve">  ―</v>
          </cell>
          <cell r="M310" t="str">
            <v xml:space="preserve">  ―</v>
          </cell>
          <cell r="N310" t="str">
            <v xml:space="preserve">      ―</v>
          </cell>
          <cell r="O310" t="str">
            <v xml:space="preserve">  ―</v>
          </cell>
          <cell r="P310" t="str">
            <v xml:space="preserve">  ―</v>
          </cell>
          <cell r="Q310" t="str">
            <v xml:space="preserve">  ―</v>
          </cell>
          <cell r="R310" t="str">
            <v xml:space="preserve">      ―</v>
          </cell>
          <cell r="S310" t="str">
            <v xml:space="preserve">  ―</v>
          </cell>
          <cell r="T310" t="str">
            <v xml:space="preserve">      ―</v>
          </cell>
          <cell r="U310" t="str">
            <v xml:space="preserve">    ―</v>
          </cell>
          <cell r="V310" t="str">
            <v xml:space="preserve">   ―</v>
          </cell>
          <cell r="W310">
            <v>2927756</v>
          </cell>
          <cell r="X310" t="str">
            <v xml:space="preserve">  ―</v>
          </cell>
          <cell r="Y310" t="str">
            <v xml:space="preserve">  ―</v>
          </cell>
          <cell r="Z310">
            <v>73.900000000000006</v>
          </cell>
          <cell r="AA310" t="str">
            <v xml:space="preserve">  ―</v>
          </cell>
        </row>
        <row r="311">
          <cell r="A311" t="str">
            <v>AZAA</v>
          </cell>
          <cell r="D311" t="str">
            <v xml:space="preserve">  合      　計</v>
          </cell>
          <cell r="F311">
            <v>0</v>
          </cell>
          <cell r="G311" t="str">
            <v xml:space="preserve">  ―</v>
          </cell>
          <cell r="H311">
            <v>0</v>
          </cell>
          <cell r="I311" t="str">
            <v xml:space="preserve">  ―</v>
          </cell>
          <cell r="J311">
            <v>1019220144</v>
          </cell>
          <cell r="K311" t="str">
            <v xml:space="preserve">  ―</v>
          </cell>
          <cell r="L311" t="str">
            <v xml:space="preserve">  ―</v>
          </cell>
          <cell r="M311" t="str">
            <v xml:space="preserve">  ―</v>
          </cell>
          <cell r="N311">
            <v>4053000</v>
          </cell>
          <cell r="O311" t="str">
            <v xml:space="preserve">  ―</v>
          </cell>
          <cell r="P311">
            <v>127.2</v>
          </cell>
          <cell r="Q311" t="str">
            <v xml:space="preserve">  ―</v>
          </cell>
          <cell r="R311">
            <v>18330785</v>
          </cell>
          <cell r="S311">
            <v>1.7</v>
          </cell>
          <cell r="T311" t="str">
            <v xml:space="preserve">      ―</v>
          </cell>
          <cell r="U311" t="str">
            <v xml:space="preserve">    ―</v>
          </cell>
          <cell r="V311">
            <v>0</v>
          </cell>
          <cell r="W311">
            <v>21244728</v>
          </cell>
          <cell r="X311" t="str">
            <v xml:space="preserve">  ―</v>
          </cell>
          <cell r="Y311" t="str">
            <v xml:space="preserve">  ―</v>
          </cell>
          <cell r="Z311" t="str">
            <v xml:space="preserve">  ―</v>
          </cell>
          <cell r="AA311" t="str">
            <v xml:space="preserve">  ―</v>
          </cell>
        </row>
        <row r="312">
          <cell r="E312">
            <v>0</v>
          </cell>
          <cell r="F312">
            <v>0</v>
          </cell>
        </row>
        <row r="314">
          <cell r="A314" t="str">
            <v>A01</v>
          </cell>
          <cell r="C314" t="str">
            <v>　営　　業　  合　　計</v>
          </cell>
          <cell r="F314">
            <v>39581728534</v>
          </cell>
          <cell r="G314">
            <v>100.6</v>
          </cell>
          <cell r="H314">
            <v>101.4</v>
          </cell>
          <cell r="I314">
            <v>112.9</v>
          </cell>
          <cell r="J314">
            <v>40139410</v>
          </cell>
          <cell r="K314">
            <v>101.8</v>
          </cell>
          <cell r="L314">
            <v>90.4</v>
          </cell>
          <cell r="M314" t="str">
            <v xml:space="preserve">  ―</v>
          </cell>
          <cell r="N314">
            <v>42974135397</v>
          </cell>
          <cell r="O314">
            <v>101.1</v>
          </cell>
          <cell r="P314">
            <v>115.6</v>
          </cell>
          <cell r="Q314">
            <v>102.3</v>
          </cell>
          <cell r="R314">
            <v>2208129377</v>
          </cell>
          <cell r="S314" t="str">
            <v xml:space="preserve">  ―</v>
          </cell>
          <cell r="T314">
            <v>274826</v>
          </cell>
          <cell r="U314">
            <v>8034.6</v>
          </cell>
          <cell r="V314" t="str">
            <v xml:space="preserve">   ―</v>
          </cell>
          <cell r="W314">
            <v>1126140075</v>
          </cell>
          <cell r="X314">
            <v>2.6</v>
          </cell>
          <cell r="Y314">
            <v>147.69999999999999</v>
          </cell>
          <cell r="Z314">
            <v>88.5</v>
          </cell>
          <cell r="AA314">
            <v>121.3</v>
          </cell>
        </row>
        <row r="315">
          <cell r="A315" t="str">
            <v>A02</v>
          </cell>
          <cell r="C315" t="str">
            <v>　製　　造  　合　　計</v>
          </cell>
          <cell r="F315" t="str">
            <v xml:space="preserve">      ―</v>
          </cell>
          <cell r="G315" t="str">
            <v xml:space="preserve">  ―</v>
          </cell>
          <cell r="H315" t="str">
            <v xml:space="preserve">  ―</v>
          </cell>
          <cell r="I315" t="str">
            <v xml:space="preserve">  ―</v>
          </cell>
          <cell r="J315">
            <v>38990918132</v>
          </cell>
          <cell r="K315">
            <v>100.3</v>
          </cell>
          <cell r="L315">
            <v>114</v>
          </cell>
          <cell r="M315">
            <v>105</v>
          </cell>
          <cell r="N315" t="str">
            <v xml:space="preserve">      ―</v>
          </cell>
          <cell r="O315" t="str">
            <v xml:space="preserve">  ―</v>
          </cell>
          <cell r="P315" t="str">
            <v xml:space="preserve">  ―</v>
          </cell>
          <cell r="Q315" t="str">
            <v xml:space="preserve">  ―</v>
          </cell>
          <cell r="R315">
            <v>7335909864</v>
          </cell>
          <cell r="S315">
            <v>18.8</v>
          </cell>
          <cell r="T315">
            <v>1686827.25</v>
          </cell>
          <cell r="U315">
            <v>4348.8999999999996</v>
          </cell>
          <cell r="V315" t="str">
            <v xml:space="preserve">   ―</v>
          </cell>
          <cell r="W315">
            <v>1490390930</v>
          </cell>
          <cell r="X315">
            <v>3.8</v>
          </cell>
          <cell r="Y315">
            <v>103.9</v>
          </cell>
          <cell r="Z315">
            <v>60.9</v>
          </cell>
          <cell r="AA315">
            <v>112.8</v>
          </cell>
        </row>
        <row r="316">
          <cell r="A316" t="str">
            <v>A03</v>
          </cell>
          <cell r="C316" t="str">
            <v>　研　　究  　合　　計</v>
          </cell>
          <cell r="F316" t="str">
            <v xml:space="preserve">      ―</v>
          </cell>
          <cell r="G316" t="str">
            <v xml:space="preserve">  ―</v>
          </cell>
          <cell r="H316" t="str">
            <v xml:space="preserve">  ―</v>
          </cell>
          <cell r="I316" t="str">
            <v xml:space="preserve">  ―</v>
          </cell>
          <cell r="J316">
            <v>-10044779</v>
          </cell>
          <cell r="K316" t="str">
            <v xml:space="preserve">  ―</v>
          </cell>
          <cell r="L316" t="str">
            <v xml:space="preserve">  ―</v>
          </cell>
          <cell r="M316" t="str">
            <v xml:space="preserve">  ―</v>
          </cell>
          <cell r="N316" t="str">
            <v xml:space="preserve">      ―</v>
          </cell>
          <cell r="O316" t="str">
            <v xml:space="preserve">  ―</v>
          </cell>
          <cell r="P316" t="str">
            <v xml:space="preserve">  ―</v>
          </cell>
          <cell r="Q316" t="str">
            <v xml:space="preserve">  ―</v>
          </cell>
          <cell r="R316">
            <v>-409721971</v>
          </cell>
          <cell r="S316" t="str">
            <v xml:space="preserve">  ―</v>
          </cell>
          <cell r="T316">
            <v>108623</v>
          </cell>
          <cell r="U316">
            <v>-3771.9</v>
          </cell>
          <cell r="V316" t="str">
            <v xml:space="preserve">   ―</v>
          </cell>
          <cell r="W316">
            <v>-812811655</v>
          </cell>
          <cell r="X316" t="str">
            <v xml:space="preserve">  ―</v>
          </cell>
          <cell r="Y316" t="str">
            <v xml:space="preserve">  ―</v>
          </cell>
          <cell r="Z316" t="str">
            <v xml:space="preserve">  ―</v>
          </cell>
          <cell r="AA316" t="str">
            <v xml:space="preserve">  ―</v>
          </cell>
        </row>
        <row r="317">
          <cell r="A317" t="str">
            <v>A08</v>
          </cell>
          <cell r="C317" t="str">
            <v xml:space="preserve">　統 括 事 業 部 室 合 計  </v>
          </cell>
          <cell r="F317" t="str">
            <v xml:space="preserve">      ―</v>
          </cell>
          <cell r="G317" t="str">
            <v xml:space="preserve">  ―</v>
          </cell>
          <cell r="H317" t="str">
            <v xml:space="preserve">  ―</v>
          </cell>
          <cell r="I317" t="str">
            <v xml:space="preserve">  ―</v>
          </cell>
          <cell r="J317" t="str">
            <v xml:space="preserve">      ―</v>
          </cell>
          <cell r="K317" t="str">
            <v xml:space="preserve">  ―</v>
          </cell>
          <cell r="L317" t="str">
            <v xml:space="preserve">  ―</v>
          </cell>
          <cell r="M317" t="str">
            <v xml:space="preserve">  ―</v>
          </cell>
          <cell r="N317" t="str">
            <v xml:space="preserve">      ―</v>
          </cell>
          <cell r="O317" t="str">
            <v xml:space="preserve">  ―</v>
          </cell>
          <cell r="P317" t="str">
            <v xml:space="preserve">  ―</v>
          </cell>
          <cell r="Q317" t="str">
            <v xml:space="preserve">  ―</v>
          </cell>
          <cell r="R317">
            <v>-40811193</v>
          </cell>
          <cell r="S317" t="str">
            <v xml:space="preserve">  ―</v>
          </cell>
          <cell r="T317">
            <v>9134</v>
          </cell>
          <cell r="U317">
            <v>-4468</v>
          </cell>
          <cell r="V317" t="str">
            <v xml:space="preserve">   ―</v>
          </cell>
          <cell r="W317">
            <v>-105060128</v>
          </cell>
          <cell r="X317" t="str">
            <v xml:space="preserve">  ―</v>
          </cell>
          <cell r="Y317" t="str">
            <v xml:space="preserve">  ―</v>
          </cell>
          <cell r="Z317" t="str">
            <v xml:space="preserve">  ―</v>
          </cell>
          <cell r="AA317" t="str">
            <v xml:space="preserve">  ―</v>
          </cell>
        </row>
        <row r="318">
          <cell r="A318" t="str">
            <v>A09</v>
          </cell>
          <cell r="C318" t="str">
            <v xml:space="preserve">　調　　整　　合　　計  </v>
          </cell>
          <cell r="F318" t="str">
            <v xml:space="preserve">      ―</v>
          </cell>
          <cell r="G318" t="str">
            <v xml:space="preserve">  ―</v>
          </cell>
          <cell r="H318" t="str">
            <v xml:space="preserve">  ―</v>
          </cell>
          <cell r="I318" t="str">
            <v xml:space="preserve">  ―</v>
          </cell>
          <cell r="J318" t="str">
            <v xml:space="preserve">      ―</v>
          </cell>
          <cell r="K318" t="str">
            <v xml:space="preserve">  ―</v>
          </cell>
          <cell r="L318" t="str">
            <v xml:space="preserve">  ―</v>
          </cell>
          <cell r="M318" t="str">
            <v xml:space="preserve">  ―</v>
          </cell>
          <cell r="N318" t="str">
            <v xml:space="preserve">      ―</v>
          </cell>
          <cell r="O318" t="str">
            <v xml:space="preserve">  ―</v>
          </cell>
          <cell r="P318" t="str">
            <v xml:space="preserve">  ―</v>
          </cell>
          <cell r="Q318" t="str">
            <v xml:space="preserve">  ―</v>
          </cell>
          <cell r="R318" t="str">
            <v xml:space="preserve">      ―</v>
          </cell>
          <cell r="S318" t="str">
            <v xml:space="preserve">  ―</v>
          </cell>
          <cell r="T318" t="str">
            <v xml:space="preserve">      ―</v>
          </cell>
          <cell r="U318" t="str">
            <v xml:space="preserve">    ―</v>
          </cell>
          <cell r="V318" t="str">
            <v xml:space="preserve">   ―</v>
          </cell>
          <cell r="W318">
            <v>-80502164</v>
          </cell>
          <cell r="X318" t="str">
            <v xml:space="preserve">  ―</v>
          </cell>
          <cell r="Y318" t="str">
            <v xml:space="preserve">  ―</v>
          </cell>
          <cell r="Z318" t="str">
            <v xml:space="preserve">  ―</v>
          </cell>
          <cell r="AA318" t="str">
            <v xml:space="preserve">  ―</v>
          </cell>
        </row>
        <row r="320">
          <cell r="A320" t="str">
            <v>A</v>
          </cell>
          <cell r="C320" t="str">
            <v xml:space="preserve">　統 括 事 業 部 合 計  </v>
          </cell>
          <cell r="F320">
            <v>39581728534</v>
          </cell>
          <cell r="G320">
            <v>100.6</v>
          </cell>
          <cell r="H320">
            <v>101.4</v>
          </cell>
          <cell r="I320">
            <v>112.9</v>
          </cell>
          <cell r="J320">
            <v>38980873353</v>
          </cell>
          <cell r="K320">
            <v>100.4</v>
          </cell>
          <cell r="L320">
            <v>114</v>
          </cell>
          <cell r="M320">
            <v>105</v>
          </cell>
          <cell r="N320">
            <v>42974135397</v>
          </cell>
          <cell r="O320">
            <v>101.1</v>
          </cell>
          <cell r="P320">
            <v>115.6</v>
          </cell>
          <cell r="Q320">
            <v>102.3</v>
          </cell>
          <cell r="R320">
            <v>9093506077</v>
          </cell>
          <cell r="S320">
            <v>23.3</v>
          </cell>
          <cell r="T320">
            <v>2079410.25</v>
          </cell>
          <cell r="U320">
            <v>4373.1000000000004</v>
          </cell>
          <cell r="V320">
            <v>11876</v>
          </cell>
          <cell r="W320">
            <v>1618157058</v>
          </cell>
          <cell r="X320">
            <v>3.8</v>
          </cell>
          <cell r="Y320">
            <v>133.9</v>
          </cell>
          <cell r="Z320">
            <v>55.5</v>
          </cell>
          <cell r="AA320">
            <v>145</v>
          </cell>
        </row>
        <row r="321">
          <cell r="E321">
            <v>0</v>
          </cell>
          <cell r="F321">
            <v>39581728534</v>
          </cell>
          <cell r="M321" t="str">
            <v>研究開発費</v>
          </cell>
          <cell r="N321">
            <v>773011514</v>
          </cell>
          <cell r="O321" t="str">
            <v>売上比</v>
          </cell>
          <cell r="P321">
            <v>1.7</v>
          </cell>
        </row>
        <row r="328">
          <cell r="A328" t="str">
            <v>集計ｺｰﾄﾞ</v>
          </cell>
          <cell r="D328" t="str">
            <v xml:space="preserve">  部      門</v>
          </cell>
          <cell r="F328" t="str">
            <v>受　注　実　績</v>
          </cell>
          <cell r="G328" t="str">
            <v>遂行率</v>
          </cell>
          <cell r="H328" t="str">
            <v>前月比</v>
          </cell>
          <cell r="I328" t="str">
            <v>ＭＰ比</v>
          </cell>
          <cell r="J328" t="str">
            <v>総　　生    産</v>
          </cell>
          <cell r="K328" t="str">
            <v>遂行率</v>
          </cell>
          <cell r="L328" t="str">
            <v>前月比</v>
          </cell>
          <cell r="M328" t="str">
            <v>ＭＰ比</v>
          </cell>
          <cell r="N328" t="str">
            <v>売　上　実　績</v>
          </cell>
          <cell r="O328" t="str">
            <v>遂行率</v>
          </cell>
          <cell r="P328" t="str">
            <v>前月比</v>
          </cell>
          <cell r="Q328" t="str">
            <v>ＭＰ比</v>
          </cell>
          <cell r="R328" t="str">
            <v>差　 　引</v>
          </cell>
          <cell r="S328" t="str">
            <v>生産比</v>
          </cell>
          <cell r="T328" t="str">
            <v>総  時  間</v>
          </cell>
          <cell r="U328" t="str">
            <v>時間当り</v>
          </cell>
          <cell r="V328" t="str">
            <v>人員</v>
          </cell>
          <cell r="W328" t="str">
            <v>税引前利益</v>
          </cell>
          <cell r="X328" t="str">
            <v>売生比</v>
          </cell>
          <cell r="Y328" t="str">
            <v>遂行率</v>
          </cell>
          <cell r="Z328" t="str">
            <v>前月比</v>
          </cell>
          <cell r="AA328" t="str">
            <v>ＭＰ比</v>
          </cell>
        </row>
        <row r="329">
          <cell r="A329" t="str">
            <v>BABA020201</v>
          </cell>
          <cell r="D329" t="str">
            <v>総</v>
          </cell>
          <cell r="E329" t="str">
            <v xml:space="preserve">  製　　　造</v>
          </cell>
          <cell r="F329" t="str">
            <v xml:space="preserve">      ―</v>
          </cell>
          <cell r="G329" t="str">
            <v xml:space="preserve">  ―</v>
          </cell>
          <cell r="H329" t="str">
            <v xml:space="preserve">  ―</v>
          </cell>
          <cell r="I329" t="str">
            <v xml:space="preserve">  ―</v>
          </cell>
          <cell r="J329">
            <v>122555724</v>
          </cell>
          <cell r="K329">
            <v>108.7</v>
          </cell>
          <cell r="L329">
            <v>101.2</v>
          </cell>
          <cell r="M329">
            <v>124.6</v>
          </cell>
          <cell r="N329" t="str">
            <v xml:space="preserve">      ―</v>
          </cell>
          <cell r="O329" t="str">
            <v xml:space="preserve">  ―</v>
          </cell>
          <cell r="P329" t="str">
            <v xml:space="preserve">  ―</v>
          </cell>
          <cell r="Q329" t="str">
            <v xml:space="preserve">  ―</v>
          </cell>
          <cell r="R329">
            <v>71405190</v>
          </cell>
          <cell r="S329">
            <v>58.2</v>
          </cell>
          <cell r="T329">
            <v>9149.25</v>
          </cell>
          <cell r="U329">
            <v>7804.4</v>
          </cell>
          <cell r="V329" t="str">
            <v xml:space="preserve">   ―</v>
          </cell>
          <cell r="W329">
            <v>45790795</v>
          </cell>
          <cell r="X329">
            <v>37.4</v>
          </cell>
          <cell r="Y329">
            <v>125</v>
          </cell>
          <cell r="Z329">
            <v>98.4</v>
          </cell>
          <cell r="AA329">
            <v>162.19999999999999</v>
          </cell>
        </row>
        <row r="330">
          <cell r="A330" t="str">
            <v>BABA0301</v>
          </cell>
          <cell r="E330" t="str">
            <v>　研　　　究</v>
          </cell>
          <cell r="F330" t="str">
            <v xml:space="preserve">      ―</v>
          </cell>
          <cell r="G330" t="str">
            <v xml:space="preserve">  ―</v>
          </cell>
          <cell r="H330" t="str">
            <v xml:space="preserve">  ―</v>
          </cell>
          <cell r="I330" t="str">
            <v xml:space="preserve">  ―</v>
          </cell>
          <cell r="J330">
            <v>-27092640</v>
          </cell>
          <cell r="K330" t="str">
            <v xml:space="preserve">  ―</v>
          </cell>
          <cell r="L330" t="str">
            <v xml:space="preserve">  ―</v>
          </cell>
          <cell r="M330" t="str">
            <v xml:space="preserve">  ―</v>
          </cell>
          <cell r="N330" t="str">
            <v xml:space="preserve">      ―</v>
          </cell>
          <cell r="O330" t="str">
            <v xml:space="preserve">  ―</v>
          </cell>
          <cell r="P330" t="str">
            <v xml:space="preserve">  ―</v>
          </cell>
          <cell r="Q330" t="str">
            <v xml:space="preserve">  ―</v>
          </cell>
          <cell r="R330">
            <v>-144261241</v>
          </cell>
          <cell r="S330" t="str">
            <v xml:space="preserve">  ―</v>
          </cell>
          <cell r="T330">
            <v>39491.5</v>
          </cell>
          <cell r="U330">
            <v>-3652.9</v>
          </cell>
          <cell r="V330" t="str">
            <v xml:space="preserve">   ―</v>
          </cell>
          <cell r="W330">
            <v>-282953289</v>
          </cell>
          <cell r="X330" t="str">
            <v xml:space="preserve">  ―</v>
          </cell>
          <cell r="Y330" t="str">
            <v xml:space="preserve">  ―</v>
          </cell>
          <cell r="Z330" t="str">
            <v xml:space="preserve">  ―</v>
          </cell>
          <cell r="AA330" t="str">
            <v xml:space="preserve">  ―</v>
          </cell>
        </row>
        <row r="331">
          <cell r="C331" t="str">
            <v>部</v>
          </cell>
          <cell r="D331" t="str">
            <v>研</v>
          </cell>
          <cell r="E331" t="str">
            <v>　合    　計</v>
          </cell>
          <cell r="F331" t="str">
            <v xml:space="preserve">      ―</v>
          </cell>
          <cell r="G331" t="str">
            <v xml:space="preserve">  ―</v>
          </cell>
          <cell r="H331" t="str">
            <v xml:space="preserve">  ―</v>
          </cell>
          <cell r="I331" t="str">
            <v xml:space="preserve">  ―</v>
          </cell>
          <cell r="J331">
            <v>95463084</v>
          </cell>
          <cell r="K331">
            <v>112.6</v>
          </cell>
          <cell r="L331">
            <v>106.9</v>
          </cell>
          <cell r="M331">
            <v>129.4</v>
          </cell>
          <cell r="N331" t="str">
            <v xml:space="preserve">      ―</v>
          </cell>
          <cell r="O331" t="str">
            <v xml:space="preserve">  ―</v>
          </cell>
          <cell r="P331" t="str">
            <v xml:space="preserve">  ―</v>
          </cell>
          <cell r="Q331" t="str">
            <v xml:space="preserve">  ―</v>
          </cell>
          <cell r="R331">
            <v>-72856051</v>
          </cell>
          <cell r="S331" t="str">
            <v xml:space="preserve">  ―</v>
          </cell>
          <cell r="T331">
            <v>48640.75</v>
          </cell>
          <cell r="U331">
            <v>-1497.8</v>
          </cell>
          <cell r="V331" t="str">
            <v xml:space="preserve">   ―</v>
          </cell>
          <cell r="W331">
            <v>-237162494</v>
          </cell>
          <cell r="X331" t="str">
            <v xml:space="preserve">  ―</v>
          </cell>
          <cell r="Y331" t="str">
            <v xml:space="preserve">  ―</v>
          </cell>
          <cell r="Z331" t="str">
            <v xml:space="preserve">  ―</v>
          </cell>
          <cell r="AA331" t="str">
            <v xml:space="preserve">  ―</v>
          </cell>
        </row>
        <row r="332">
          <cell r="C332" t="str">
            <v>品</v>
          </cell>
          <cell r="M332" t="str">
            <v>研究開発費</v>
          </cell>
          <cell r="N332">
            <v>241720415</v>
          </cell>
        </row>
        <row r="333">
          <cell r="A333" t="str">
            <v>BABA020301</v>
          </cell>
          <cell r="C333" t="str">
            <v>研</v>
          </cell>
          <cell r="D333" t="str">
            <v>中</v>
          </cell>
          <cell r="E333" t="str">
            <v xml:space="preserve">  製　　　造</v>
          </cell>
          <cell r="F333" t="str">
            <v xml:space="preserve">      ―</v>
          </cell>
          <cell r="G333" t="str">
            <v xml:space="preserve">  ―</v>
          </cell>
          <cell r="H333" t="str">
            <v xml:space="preserve">  ―</v>
          </cell>
          <cell r="I333" t="str">
            <v xml:space="preserve">  ―</v>
          </cell>
          <cell r="J333">
            <v>21599900</v>
          </cell>
          <cell r="K333">
            <v>111.3</v>
          </cell>
          <cell r="L333">
            <v>111.2</v>
          </cell>
          <cell r="M333">
            <v>109.6</v>
          </cell>
          <cell r="N333" t="str">
            <v xml:space="preserve">      ―</v>
          </cell>
          <cell r="O333" t="str">
            <v xml:space="preserve">  ―</v>
          </cell>
          <cell r="P333" t="str">
            <v xml:space="preserve">  ―</v>
          </cell>
          <cell r="Q333" t="str">
            <v xml:space="preserve">  ―</v>
          </cell>
          <cell r="R333">
            <v>7744316</v>
          </cell>
          <cell r="S333">
            <v>35.799999999999997</v>
          </cell>
          <cell r="T333">
            <v>2059.25</v>
          </cell>
          <cell r="U333">
            <v>3760.7</v>
          </cell>
          <cell r="V333" t="str">
            <v xml:space="preserve">   ―</v>
          </cell>
          <cell r="W333">
            <v>935544</v>
          </cell>
          <cell r="X333">
            <v>4.3</v>
          </cell>
          <cell r="Y333">
            <v>297.89999999999998</v>
          </cell>
          <cell r="Z333">
            <v>25.1</v>
          </cell>
          <cell r="AA333">
            <v>65.7</v>
          </cell>
        </row>
        <row r="334">
          <cell r="A334" t="str">
            <v>BABA0302</v>
          </cell>
          <cell r="C334" t="str">
            <v>究</v>
          </cell>
          <cell r="E334" t="str">
            <v>　研　　　究</v>
          </cell>
          <cell r="F334" t="str">
            <v xml:space="preserve">      ―</v>
          </cell>
          <cell r="G334" t="str">
            <v xml:space="preserve">  ―</v>
          </cell>
          <cell r="H334" t="str">
            <v xml:space="preserve">  ―</v>
          </cell>
          <cell r="I334" t="str">
            <v xml:space="preserve">  ―</v>
          </cell>
          <cell r="J334">
            <v>-3591421</v>
          </cell>
          <cell r="K334" t="str">
            <v xml:space="preserve">  ―</v>
          </cell>
          <cell r="L334" t="str">
            <v xml:space="preserve">  ―</v>
          </cell>
          <cell r="M334" t="str">
            <v xml:space="preserve">  ―</v>
          </cell>
          <cell r="N334" t="str">
            <v xml:space="preserve">      ―</v>
          </cell>
          <cell r="O334" t="str">
            <v xml:space="preserve">  ―</v>
          </cell>
          <cell r="P334" t="str">
            <v xml:space="preserve">  ―</v>
          </cell>
          <cell r="Q334" t="str">
            <v xml:space="preserve">  ―</v>
          </cell>
          <cell r="R334">
            <v>-149106742</v>
          </cell>
          <cell r="S334" t="str">
            <v xml:space="preserve">  ―</v>
          </cell>
          <cell r="T334">
            <v>25103</v>
          </cell>
          <cell r="U334">
            <v>-5939.7</v>
          </cell>
          <cell r="V334" t="str">
            <v xml:space="preserve">   ―</v>
          </cell>
          <cell r="W334">
            <v>-241582382</v>
          </cell>
          <cell r="X334" t="str">
            <v xml:space="preserve">  ―</v>
          </cell>
          <cell r="Y334" t="str">
            <v xml:space="preserve">  ―</v>
          </cell>
          <cell r="Z334" t="str">
            <v xml:space="preserve">  ―</v>
          </cell>
          <cell r="AA334" t="str">
            <v xml:space="preserve">  ―</v>
          </cell>
        </row>
        <row r="335">
          <cell r="C335" t="str">
            <v>開</v>
          </cell>
          <cell r="D335" t="str">
            <v>研</v>
          </cell>
          <cell r="E335" t="str">
            <v>　合    　計</v>
          </cell>
          <cell r="F335" t="str">
            <v xml:space="preserve">      ―</v>
          </cell>
          <cell r="G335" t="str">
            <v xml:space="preserve">  ―</v>
          </cell>
          <cell r="H335" t="str">
            <v xml:space="preserve">  ―</v>
          </cell>
          <cell r="I335" t="str">
            <v xml:space="preserve">  ―</v>
          </cell>
          <cell r="J335">
            <v>18008479</v>
          </cell>
          <cell r="K335">
            <v>176.9</v>
          </cell>
          <cell r="L335">
            <v>86.1</v>
          </cell>
          <cell r="M335">
            <v>155.30000000000001</v>
          </cell>
          <cell r="N335" t="str">
            <v xml:space="preserve">      ―</v>
          </cell>
          <cell r="O335" t="str">
            <v xml:space="preserve">  ―</v>
          </cell>
          <cell r="P335" t="str">
            <v xml:space="preserve">  ―</v>
          </cell>
          <cell r="Q335" t="str">
            <v xml:space="preserve">  ―</v>
          </cell>
          <cell r="R335">
            <v>-141362426</v>
          </cell>
          <cell r="S335" t="str">
            <v xml:space="preserve">  ―</v>
          </cell>
          <cell r="T335">
            <v>27162.25</v>
          </cell>
          <cell r="U335">
            <v>-5204.3</v>
          </cell>
          <cell r="V335" t="str">
            <v xml:space="preserve">   ―</v>
          </cell>
          <cell r="W335">
            <v>-240646838</v>
          </cell>
          <cell r="X335" t="str">
            <v xml:space="preserve">  ―</v>
          </cell>
          <cell r="Y335" t="str">
            <v xml:space="preserve">  ―</v>
          </cell>
          <cell r="Z335" t="str">
            <v xml:space="preserve">  ―</v>
          </cell>
          <cell r="AA335" t="str">
            <v xml:space="preserve">  ―</v>
          </cell>
        </row>
        <row r="336">
          <cell r="C336" t="str">
            <v>発</v>
          </cell>
          <cell r="M336" t="str">
            <v>研究開発費</v>
          </cell>
          <cell r="N336">
            <v>212854359</v>
          </cell>
        </row>
        <row r="337">
          <cell r="C337" t="str">
            <v>統</v>
          </cell>
          <cell r="D337" t="str">
            <v>　製　　造  　計</v>
          </cell>
          <cell r="F337" t="str">
            <v xml:space="preserve">      ―</v>
          </cell>
          <cell r="G337" t="str">
            <v xml:space="preserve">  ―</v>
          </cell>
          <cell r="H337" t="str">
            <v xml:space="preserve">  ―</v>
          </cell>
          <cell r="I337" t="str">
            <v xml:space="preserve">  ―</v>
          </cell>
          <cell r="J337">
            <v>144155624</v>
          </cell>
          <cell r="K337">
            <v>109.1</v>
          </cell>
          <cell r="L337">
            <v>102.6</v>
          </cell>
          <cell r="M337">
            <v>122.1</v>
          </cell>
          <cell r="N337" t="str">
            <v xml:space="preserve">      ―</v>
          </cell>
          <cell r="O337" t="str">
            <v xml:space="preserve">  ―</v>
          </cell>
          <cell r="P337" t="str">
            <v xml:space="preserve">  ―</v>
          </cell>
          <cell r="Q337" t="str">
            <v xml:space="preserve">  ―</v>
          </cell>
          <cell r="R337">
            <v>79149506</v>
          </cell>
          <cell r="S337">
            <v>54.9</v>
          </cell>
          <cell r="T337">
            <v>11208.5</v>
          </cell>
          <cell r="U337">
            <v>7061.5</v>
          </cell>
          <cell r="V337" t="str">
            <v xml:space="preserve">   ―</v>
          </cell>
          <cell r="W337">
            <v>46726339</v>
          </cell>
          <cell r="X337">
            <v>32.4</v>
          </cell>
          <cell r="Y337">
            <v>126.5</v>
          </cell>
          <cell r="Z337">
            <v>93</v>
          </cell>
          <cell r="AA337">
            <v>157.6</v>
          </cell>
        </row>
        <row r="338">
          <cell r="C338" t="str">
            <v>括</v>
          </cell>
          <cell r="D338" t="str">
            <v>　研　　究  　計</v>
          </cell>
          <cell r="F338" t="str">
            <v xml:space="preserve">      ―</v>
          </cell>
          <cell r="G338" t="str">
            <v xml:space="preserve">  ―</v>
          </cell>
          <cell r="H338" t="str">
            <v xml:space="preserve">  ―</v>
          </cell>
          <cell r="I338" t="str">
            <v xml:space="preserve">  ―</v>
          </cell>
          <cell r="J338">
            <v>-30684061</v>
          </cell>
          <cell r="K338" t="str">
            <v xml:space="preserve">  ―</v>
          </cell>
          <cell r="L338" t="str">
            <v xml:space="preserve">  ―</v>
          </cell>
          <cell r="M338" t="str">
            <v xml:space="preserve">  ―</v>
          </cell>
          <cell r="N338" t="str">
            <v xml:space="preserve">      ―</v>
          </cell>
          <cell r="O338" t="str">
            <v xml:space="preserve">  ―</v>
          </cell>
          <cell r="P338" t="str">
            <v xml:space="preserve">  ―</v>
          </cell>
          <cell r="Q338" t="str">
            <v xml:space="preserve">  ―</v>
          </cell>
          <cell r="R338">
            <v>-293367983</v>
          </cell>
          <cell r="S338" t="str">
            <v xml:space="preserve">  ―</v>
          </cell>
          <cell r="T338">
            <v>64594.5</v>
          </cell>
          <cell r="U338">
            <v>-4541.6000000000004</v>
          </cell>
          <cell r="V338" t="str">
            <v xml:space="preserve">   ―</v>
          </cell>
          <cell r="W338">
            <v>-524535671</v>
          </cell>
          <cell r="X338" t="str">
            <v xml:space="preserve">  ―</v>
          </cell>
          <cell r="Y338" t="str">
            <v xml:space="preserve">  ―</v>
          </cell>
          <cell r="Z338" t="str">
            <v xml:space="preserve">  ―</v>
          </cell>
          <cell r="AA338" t="str">
            <v xml:space="preserve">  ―</v>
          </cell>
        </row>
        <row r="339">
          <cell r="A339" t="str">
            <v>BABA08</v>
          </cell>
          <cell r="C339" t="str">
            <v>部</v>
          </cell>
          <cell r="D339" t="str">
            <v>　統 括 事 業 部 室</v>
          </cell>
          <cell r="F339" t="str">
            <v xml:space="preserve">      ―</v>
          </cell>
          <cell r="G339" t="str">
            <v xml:space="preserve">  ―</v>
          </cell>
          <cell r="H339" t="str">
            <v xml:space="preserve">  ―</v>
          </cell>
          <cell r="I339" t="str">
            <v xml:space="preserve">  ―</v>
          </cell>
          <cell r="J339" t="str">
            <v xml:space="preserve">      ―</v>
          </cell>
          <cell r="K339" t="str">
            <v xml:space="preserve">  ―</v>
          </cell>
          <cell r="L339" t="str">
            <v xml:space="preserve">  ―</v>
          </cell>
          <cell r="M339" t="str">
            <v xml:space="preserve">  ―</v>
          </cell>
          <cell r="N339" t="str">
            <v xml:space="preserve">      ―</v>
          </cell>
          <cell r="O339" t="str">
            <v xml:space="preserve">  ―</v>
          </cell>
          <cell r="P339" t="str">
            <v xml:space="preserve">  ―</v>
          </cell>
          <cell r="Q339" t="str">
            <v xml:space="preserve">  ―</v>
          </cell>
          <cell r="R339">
            <v>-1628070</v>
          </cell>
          <cell r="S339" t="str">
            <v xml:space="preserve">  ―</v>
          </cell>
          <cell r="T339">
            <v>1413</v>
          </cell>
          <cell r="U339">
            <v>-1152.2</v>
          </cell>
          <cell r="V339" t="str">
            <v xml:space="preserve">   ―</v>
          </cell>
          <cell r="W339">
            <v>-10149258</v>
          </cell>
          <cell r="X339" t="str">
            <v xml:space="preserve">  ―</v>
          </cell>
          <cell r="Y339" t="str">
            <v xml:space="preserve">  ―</v>
          </cell>
          <cell r="Z339" t="str">
            <v xml:space="preserve">  ―</v>
          </cell>
          <cell r="AA339" t="str">
            <v xml:space="preserve">  ―</v>
          </cell>
        </row>
        <row r="340">
          <cell r="A340" t="str">
            <v>BABA09</v>
          </cell>
          <cell r="D340" t="str">
            <v xml:space="preserve">  調　　整　　計</v>
          </cell>
          <cell r="F340" t="str">
            <v xml:space="preserve">      ―</v>
          </cell>
          <cell r="G340" t="str">
            <v xml:space="preserve">  ―</v>
          </cell>
          <cell r="H340" t="str">
            <v xml:space="preserve">  ―</v>
          </cell>
          <cell r="I340" t="str">
            <v xml:space="preserve">  ―</v>
          </cell>
          <cell r="J340" t="str">
            <v xml:space="preserve">      ―</v>
          </cell>
          <cell r="K340" t="str">
            <v xml:space="preserve">  ―</v>
          </cell>
          <cell r="L340" t="str">
            <v xml:space="preserve">  ―</v>
          </cell>
          <cell r="M340" t="str">
            <v xml:space="preserve">  ―</v>
          </cell>
          <cell r="N340" t="str">
            <v xml:space="preserve">      ―</v>
          </cell>
          <cell r="O340" t="str">
            <v xml:space="preserve">  ―</v>
          </cell>
          <cell r="P340" t="str">
            <v xml:space="preserve">  ―</v>
          </cell>
          <cell r="Q340" t="str">
            <v xml:space="preserve">  ―</v>
          </cell>
          <cell r="R340" t="str">
            <v xml:space="preserve">      ―</v>
          </cell>
          <cell r="S340" t="str">
            <v xml:space="preserve">  ―</v>
          </cell>
          <cell r="T340" t="str">
            <v xml:space="preserve">      ―</v>
          </cell>
          <cell r="U340" t="str">
            <v xml:space="preserve">    ―</v>
          </cell>
          <cell r="V340" t="str">
            <v xml:space="preserve">   ―</v>
          </cell>
          <cell r="W340">
            <v>0</v>
          </cell>
          <cell r="X340" t="str">
            <v xml:space="preserve">  ―</v>
          </cell>
          <cell r="Y340" t="str">
            <v xml:space="preserve">  ―</v>
          </cell>
          <cell r="Z340" t="str">
            <v xml:space="preserve">  ―</v>
          </cell>
          <cell r="AA340" t="str">
            <v xml:space="preserve">  ―</v>
          </cell>
        </row>
        <row r="342">
          <cell r="A342" t="str">
            <v>BAB</v>
          </cell>
          <cell r="D342" t="str">
            <v xml:space="preserve">  合     　 計</v>
          </cell>
          <cell r="F342" t="str">
            <v xml:space="preserve">      ―</v>
          </cell>
          <cell r="G342" t="str">
            <v xml:space="preserve">  ―</v>
          </cell>
          <cell r="H342" t="str">
            <v xml:space="preserve">  ―</v>
          </cell>
          <cell r="I342" t="str">
            <v xml:space="preserve">  ―</v>
          </cell>
          <cell r="J342">
            <v>113471563</v>
          </cell>
          <cell r="K342">
            <v>119.5</v>
          </cell>
          <cell r="L342">
            <v>102.9</v>
          </cell>
          <cell r="M342">
            <v>132.9</v>
          </cell>
          <cell r="N342" t="str">
            <v xml:space="preserve">      ―</v>
          </cell>
          <cell r="O342" t="str">
            <v xml:space="preserve">  ―</v>
          </cell>
          <cell r="P342" t="str">
            <v xml:space="preserve">  ―</v>
          </cell>
          <cell r="Q342" t="str">
            <v xml:space="preserve">  ―</v>
          </cell>
          <cell r="R342">
            <v>-215846547</v>
          </cell>
          <cell r="S342" t="str">
            <v xml:space="preserve">  ―</v>
          </cell>
          <cell r="T342">
            <v>77216</v>
          </cell>
          <cell r="U342">
            <v>-2795.3</v>
          </cell>
          <cell r="V342">
            <v>402</v>
          </cell>
          <cell r="W342">
            <v>-487958590</v>
          </cell>
          <cell r="X342" t="str">
            <v xml:space="preserve">  ―</v>
          </cell>
          <cell r="Y342" t="str">
            <v xml:space="preserve">  ―</v>
          </cell>
          <cell r="Z342" t="str">
            <v xml:space="preserve">  ―</v>
          </cell>
          <cell r="AA342" t="str">
            <v xml:space="preserve">  ―</v>
          </cell>
        </row>
        <row r="343">
          <cell r="M343" t="str">
            <v>研究開発費</v>
          </cell>
          <cell r="N343">
            <v>454574774</v>
          </cell>
        </row>
        <row r="345">
          <cell r="A345" t="str">
            <v>BACA03</v>
          </cell>
          <cell r="C345" t="str">
            <v>通</v>
          </cell>
          <cell r="D345" t="str">
            <v xml:space="preserve">  研　　　　究</v>
          </cell>
          <cell r="F345" t="str">
            <v xml:space="preserve">      ―</v>
          </cell>
          <cell r="G345" t="str">
            <v xml:space="preserve">  ―</v>
          </cell>
          <cell r="H345" t="str">
            <v xml:space="preserve">  ―</v>
          </cell>
          <cell r="I345" t="str">
            <v xml:space="preserve">  ―</v>
          </cell>
          <cell r="J345">
            <v>0</v>
          </cell>
          <cell r="K345" t="str">
            <v xml:space="preserve">  ―</v>
          </cell>
          <cell r="L345" t="str">
            <v xml:space="preserve">  ―</v>
          </cell>
          <cell r="M345" t="str">
            <v xml:space="preserve">  ―</v>
          </cell>
          <cell r="N345" t="str">
            <v xml:space="preserve">      ―</v>
          </cell>
          <cell r="O345" t="str">
            <v xml:space="preserve">  ―</v>
          </cell>
          <cell r="P345" t="str">
            <v xml:space="preserve">  ―</v>
          </cell>
          <cell r="Q345" t="str">
            <v xml:space="preserve">  ―</v>
          </cell>
          <cell r="R345">
            <v>-144424411</v>
          </cell>
          <cell r="S345" t="str">
            <v xml:space="preserve">  ―</v>
          </cell>
          <cell r="T345">
            <v>16997.75</v>
          </cell>
          <cell r="U345">
            <v>-8496.6</v>
          </cell>
          <cell r="V345" t="str">
            <v xml:space="preserve">   ―</v>
          </cell>
          <cell r="W345">
            <v>-212787401</v>
          </cell>
          <cell r="X345" t="str">
            <v xml:space="preserve">  ―</v>
          </cell>
          <cell r="Y345" t="str">
            <v xml:space="preserve">  ―</v>
          </cell>
          <cell r="Z345" t="str">
            <v xml:space="preserve">  ―</v>
          </cell>
          <cell r="AA345" t="str">
            <v xml:space="preserve">  ―</v>
          </cell>
        </row>
        <row r="346">
          <cell r="A346" t="str">
            <v>BACA09</v>
          </cell>
          <cell r="C346" t="str">
            <v>信</v>
          </cell>
          <cell r="D346" t="str">
            <v xml:space="preserve">  調　　　　整</v>
          </cell>
          <cell r="F346" t="str">
            <v xml:space="preserve">      ―</v>
          </cell>
          <cell r="G346" t="str">
            <v xml:space="preserve">  ―</v>
          </cell>
          <cell r="H346" t="str">
            <v xml:space="preserve">  ―</v>
          </cell>
          <cell r="I346" t="str">
            <v xml:space="preserve">  ―</v>
          </cell>
          <cell r="J346" t="str">
            <v xml:space="preserve">      ―</v>
          </cell>
          <cell r="K346" t="str">
            <v xml:space="preserve">  ―</v>
          </cell>
          <cell r="L346" t="str">
            <v xml:space="preserve">  ―</v>
          </cell>
          <cell r="M346" t="str">
            <v xml:space="preserve">  ―</v>
          </cell>
          <cell r="N346" t="str">
            <v xml:space="preserve">      ―</v>
          </cell>
          <cell r="O346" t="str">
            <v xml:space="preserve">  ―</v>
          </cell>
          <cell r="P346" t="str">
            <v xml:space="preserve">  ―</v>
          </cell>
          <cell r="Q346" t="str">
            <v xml:space="preserve">  ―</v>
          </cell>
          <cell r="R346" t="str">
            <v xml:space="preserve">      ―</v>
          </cell>
          <cell r="S346" t="str">
            <v xml:space="preserve">  ―</v>
          </cell>
          <cell r="T346" t="str">
            <v xml:space="preserve">      ―</v>
          </cell>
          <cell r="U346" t="str">
            <v xml:space="preserve">    ―</v>
          </cell>
          <cell r="V346" t="str">
            <v xml:space="preserve">   ―</v>
          </cell>
          <cell r="W346">
            <v>0</v>
          </cell>
          <cell r="X346" t="str">
            <v xml:space="preserve">  ―</v>
          </cell>
          <cell r="Y346" t="str">
            <v xml:space="preserve">  ―</v>
          </cell>
          <cell r="Z346" t="str">
            <v xml:space="preserve">  ―</v>
          </cell>
          <cell r="AA346" t="str">
            <v xml:space="preserve">  ―</v>
          </cell>
        </row>
        <row r="347">
          <cell r="A347" t="str">
            <v>BAC</v>
          </cell>
          <cell r="C347" t="str">
            <v>開</v>
          </cell>
          <cell r="D347" t="str">
            <v xml:space="preserve">  合      　計</v>
          </cell>
          <cell r="F347" t="str">
            <v xml:space="preserve">      ―</v>
          </cell>
          <cell r="G347" t="str">
            <v xml:space="preserve">  ―</v>
          </cell>
          <cell r="H347" t="str">
            <v xml:space="preserve">  ―</v>
          </cell>
          <cell r="I347" t="str">
            <v xml:space="preserve">  ―</v>
          </cell>
          <cell r="J347">
            <v>0</v>
          </cell>
          <cell r="K347" t="str">
            <v xml:space="preserve">  ―</v>
          </cell>
          <cell r="L347" t="str">
            <v xml:space="preserve">  ―</v>
          </cell>
          <cell r="M347" t="str">
            <v xml:space="preserve">  ―</v>
          </cell>
          <cell r="N347" t="str">
            <v xml:space="preserve">      ―</v>
          </cell>
          <cell r="O347" t="str">
            <v xml:space="preserve">  ―</v>
          </cell>
          <cell r="P347" t="str">
            <v xml:space="preserve">  ―</v>
          </cell>
          <cell r="Q347" t="str">
            <v xml:space="preserve">  ―</v>
          </cell>
          <cell r="R347">
            <v>-144424411</v>
          </cell>
          <cell r="S347" t="str">
            <v xml:space="preserve">  ―</v>
          </cell>
          <cell r="T347">
            <v>16997.75</v>
          </cell>
          <cell r="U347">
            <v>-8496.6</v>
          </cell>
          <cell r="V347">
            <v>90</v>
          </cell>
          <cell r="W347">
            <v>-212787401</v>
          </cell>
          <cell r="X347" t="str">
            <v xml:space="preserve">  ―</v>
          </cell>
          <cell r="Y347" t="str">
            <v xml:space="preserve">  ―</v>
          </cell>
          <cell r="Z347" t="str">
            <v xml:space="preserve">  ―</v>
          </cell>
          <cell r="AA347" t="str">
            <v xml:space="preserve">  ―</v>
          </cell>
        </row>
        <row r="348">
          <cell r="M348" t="str">
            <v>研究開発費</v>
          </cell>
          <cell r="N348">
            <v>196740394</v>
          </cell>
        </row>
        <row r="350">
          <cell r="C350" t="str">
            <v>　営　　業　  合　　計</v>
          </cell>
          <cell r="F350">
            <v>39581728534</v>
          </cell>
          <cell r="G350">
            <v>100.6</v>
          </cell>
          <cell r="H350">
            <v>101.4</v>
          </cell>
          <cell r="I350">
            <v>112.9</v>
          </cell>
          <cell r="J350" t="str">
            <v xml:space="preserve">      ―</v>
          </cell>
          <cell r="K350" t="str">
            <v xml:space="preserve">  ―</v>
          </cell>
          <cell r="L350" t="str">
            <v xml:space="preserve">  ―</v>
          </cell>
          <cell r="M350" t="str">
            <v xml:space="preserve">  ―</v>
          </cell>
          <cell r="N350">
            <v>42974135397</v>
          </cell>
          <cell r="O350">
            <v>101.1</v>
          </cell>
          <cell r="P350">
            <v>115.6</v>
          </cell>
          <cell r="Q350">
            <v>102.3</v>
          </cell>
          <cell r="R350">
            <v>2208129377</v>
          </cell>
          <cell r="S350" t="str">
            <v xml:space="preserve">  ―</v>
          </cell>
          <cell r="T350">
            <v>274826</v>
          </cell>
          <cell r="U350">
            <v>8034.6</v>
          </cell>
          <cell r="V350" t="str">
            <v xml:space="preserve">   ―</v>
          </cell>
          <cell r="W350">
            <v>1126140075</v>
          </cell>
          <cell r="X350">
            <v>2.6</v>
          </cell>
          <cell r="Y350">
            <v>147.69999999999999</v>
          </cell>
          <cell r="Z350">
            <v>88.5</v>
          </cell>
          <cell r="AA350">
            <v>121.3</v>
          </cell>
        </row>
        <row r="351">
          <cell r="C351" t="str">
            <v>　製　　造  　合　　計</v>
          </cell>
          <cell r="F351" t="str">
            <v xml:space="preserve">      ―</v>
          </cell>
          <cell r="G351" t="str">
            <v xml:space="preserve">  ―</v>
          </cell>
          <cell r="H351" t="str">
            <v xml:space="preserve">  ―</v>
          </cell>
          <cell r="I351" t="str">
            <v xml:space="preserve">  ―</v>
          </cell>
          <cell r="J351">
            <v>39135073756</v>
          </cell>
          <cell r="K351">
            <v>100.4</v>
          </cell>
          <cell r="L351">
            <v>114</v>
          </cell>
          <cell r="M351">
            <v>105.1</v>
          </cell>
          <cell r="N351" t="str">
            <v xml:space="preserve">      ―</v>
          </cell>
          <cell r="O351" t="str">
            <v xml:space="preserve">  ―</v>
          </cell>
          <cell r="P351" t="str">
            <v xml:space="preserve">  ―</v>
          </cell>
          <cell r="Q351" t="str">
            <v xml:space="preserve">  ―</v>
          </cell>
          <cell r="R351">
            <v>7415059370</v>
          </cell>
          <cell r="S351">
            <v>18.899999999999999</v>
          </cell>
          <cell r="T351">
            <v>1698035.75</v>
          </cell>
          <cell r="U351">
            <v>4366.8</v>
          </cell>
          <cell r="V351" t="str">
            <v xml:space="preserve">   ―</v>
          </cell>
          <cell r="W351">
            <v>1537117269</v>
          </cell>
          <cell r="X351">
            <v>3.9</v>
          </cell>
          <cell r="Y351">
            <v>104.5</v>
          </cell>
          <cell r="Z351">
            <v>61.5</v>
          </cell>
          <cell r="AA351">
            <v>113.7</v>
          </cell>
        </row>
        <row r="352">
          <cell r="C352" t="str">
            <v>　研　　究  　合　　計</v>
          </cell>
          <cell r="F352" t="str">
            <v xml:space="preserve">      ―</v>
          </cell>
          <cell r="G352" t="str">
            <v xml:space="preserve">  ―</v>
          </cell>
          <cell r="H352" t="str">
            <v xml:space="preserve">  ―</v>
          </cell>
          <cell r="I352" t="str">
            <v xml:space="preserve">  ―</v>
          </cell>
          <cell r="J352">
            <v>-40728840</v>
          </cell>
          <cell r="K352" t="str">
            <v xml:space="preserve">  ―</v>
          </cell>
          <cell r="L352" t="str">
            <v xml:space="preserve">  ―</v>
          </cell>
          <cell r="M352" t="str">
            <v xml:space="preserve">  ―</v>
          </cell>
          <cell r="N352" t="str">
            <v xml:space="preserve">      ―</v>
          </cell>
          <cell r="O352" t="str">
            <v xml:space="preserve">  ―</v>
          </cell>
          <cell r="P352" t="str">
            <v xml:space="preserve">  ―</v>
          </cell>
          <cell r="Q352" t="str">
            <v xml:space="preserve">  ―</v>
          </cell>
          <cell r="R352">
            <v>-847514365</v>
          </cell>
          <cell r="S352" t="str">
            <v xml:space="preserve">  ―</v>
          </cell>
          <cell r="T352">
            <v>190215.25</v>
          </cell>
          <cell r="U352">
            <v>-4455.5</v>
          </cell>
          <cell r="V352" t="str">
            <v xml:space="preserve">   ―</v>
          </cell>
          <cell r="W352">
            <v>-1550134727</v>
          </cell>
          <cell r="X352" t="str">
            <v xml:space="preserve">  ―</v>
          </cell>
          <cell r="Y352" t="str">
            <v xml:space="preserve">  ―</v>
          </cell>
          <cell r="Z352" t="str">
            <v xml:space="preserve">  ―</v>
          </cell>
          <cell r="AA352" t="str">
            <v xml:space="preserve">  ―</v>
          </cell>
        </row>
        <row r="353">
          <cell r="C353" t="str">
            <v xml:space="preserve">　統 括 事 業 部 室 合 計  </v>
          </cell>
          <cell r="F353" t="str">
            <v xml:space="preserve">      ―</v>
          </cell>
          <cell r="G353" t="str">
            <v xml:space="preserve">  ―</v>
          </cell>
          <cell r="H353" t="str">
            <v xml:space="preserve">  ―</v>
          </cell>
          <cell r="I353" t="str">
            <v xml:space="preserve">  ―</v>
          </cell>
          <cell r="J353" t="str">
            <v xml:space="preserve">      ―</v>
          </cell>
          <cell r="K353" t="str">
            <v xml:space="preserve">  ―</v>
          </cell>
          <cell r="L353" t="str">
            <v xml:space="preserve">  ―</v>
          </cell>
          <cell r="M353" t="str">
            <v xml:space="preserve">  ―</v>
          </cell>
          <cell r="N353" t="str">
            <v xml:space="preserve">      ―</v>
          </cell>
          <cell r="O353" t="str">
            <v xml:space="preserve">  ―</v>
          </cell>
          <cell r="P353" t="str">
            <v xml:space="preserve">  ―</v>
          </cell>
          <cell r="Q353" t="str">
            <v xml:space="preserve">  ―</v>
          </cell>
          <cell r="R353">
            <v>-42439263</v>
          </cell>
          <cell r="S353" t="str">
            <v xml:space="preserve">  ―</v>
          </cell>
          <cell r="T353">
            <v>10547</v>
          </cell>
          <cell r="U353">
            <v>-4023.8</v>
          </cell>
          <cell r="V353" t="str">
            <v xml:space="preserve">   ―</v>
          </cell>
          <cell r="W353">
            <v>-115209386</v>
          </cell>
          <cell r="X353" t="str">
            <v xml:space="preserve">  ―</v>
          </cell>
          <cell r="Y353" t="str">
            <v xml:space="preserve">  ―</v>
          </cell>
          <cell r="Z353" t="str">
            <v xml:space="preserve">  ―</v>
          </cell>
          <cell r="AA353" t="str">
            <v xml:space="preserve">  ―</v>
          </cell>
        </row>
        <row r="354">
          <cell r="C354" t="str">
            <v xml:space="preserve">　調　　整　　合　　計  </v>
          </cell>
          <cell r="F354" t="str">
            <v xml:space="preserve">      ―</v>
          </cell>
          <cell r="G354" t="str">
            <v xml:space="preserve">  ―</v>
          </cell>
          <cell r="H354" t="str">
            <v xml:space="preserve">  ―</v>
          </cell>
          <cell r="I354" t="str">
            <v xml:space="preserve">  ―</v>
          </cell>
          <cell r="J354" t="str">
            <v xml:space="preserve">      ―</v>
          </cell>
          <cell r="K354" t="str">
            <v xml:space="preserve">  ―</v>
          </cell>
          <cell r="L354" t="str">
            <v xml:space="preserve">  ―</v>
          </cell>
          <cell r="M354" t="str">
            <v xml:space="preserve">  ―</v>
          </cell>
          <cell r="N354" t="str">
            <v xml:space="preserve">      ―</v>
          </cell>
          <cell r="O354" t="str">
            <v xml:space="preserve">  ―</v>
          </cell>
          <cell r="P354" t="str">
            <v xml:space="preserve">  ―</v>
          </cell>
          <cell r="Q354" t="str">
            <v xml:space="preserve">  ―</v>
          </cell>
          <cell r="R354" t="str">
            <v xml:space="preserve">      ―</v>
          </cell>
          <cell r="S354" t="str">
            <v xml:space="preserve">  ―</v>
          </cell>
          <cell r="T354" t="str">
            <v xml:space="preserve">      ―</v>
          </cell>
          <cell r="U354" t="str">
            <v xml:space="preserve">    ―</v>
          </cell>
          <cell r="V354" t="str">
            <v xml:space="preserve">   ―</v>
          </cell>
          <cell r="W354">
            <v>-80502164</v>
          </cell>
          <cell r="X354" t="str">
            <v xml:space="preserve">  ―</v>
          </cell>
          <cell r="Y354" t="str">
            <v xml:space="preserve">  ―</v>
          </cell>
          <cell r="Z354" t="str">
            <v xml:space="preserve">  ―</v>
          </cell>
          <cell r="AA354" t="str">
            <v xml:space="preserve">  ―</v>
          </cell>
        </row>
        <row r="356">
          <cell r="A356" t="str">
            <v>SUBTTL</v>
          </cell>
          <cell r="C356" t="str">
            <v xml:space="preserve">　Ｋ　　Ｃ　　合　　計  </v>
          </cell>
          <cell r="F356">
            <v>39581728534</v>
          </cell>
          <cell r="G356">
            <v>100.6</v>
          </cell>
          <cell r="H356">
            <v>101.4</v>
          </cell>
          <cell r="I356">
            <v>112.9</v>
          </cell>
          <cell r="J356">
            <v>39094344916</v>
          </cell>
          <cell r="K356">
            <v>100.4</v>
          </cell>
          <cell r="L356">
            <v>113.9</v>
          </cell>
          <cell r="M356">
            <v>105.1</v>
          </cell>
          <cell r="N356">
            <v>42974135397</v>
          </cell>
          <cell r="O356">
            <v>101.1</v>
          </cell>
          <cell r="P356">
            <v>115.6</v>
          </cell>
          <cell r="Q356">
            <v>102.3</v>
          </cell>
          <cell r="R356">
            <v>8733235119</v>
          </cell>
          <cell r="S356">
            <v>22.3</v>
          </cell>
          <cell r="T356">
            <v>2173624</v>
          </cell>
          <cell r="U356">
            <v>4017.8</v>
          </cell>
          <cell r="V356">
            <v>12368</v>
          </cell>
          <cell r="W356">
            <v>917411067</v>
          </cell>
          <cell r="X356">
            <v>2.1</v>
          </cell>
          <cell r="Y356">
            <v>204.5</v>
          </cell>
          <cell r="Z356">
            <v>40.700000000000003</v>
          </cell>
          <cell r="AA356">
            <v>368.7</v>
          </cell>
        </row>
        <row r="357">
          <cell r="E357">
            <v>0</v>
          </cell>
          <cell r="F357">
            <v>39581728534</v>
          </cell>
          <cell r="M357" t="str">
            <v>研究開発費</v>
          </cell>
          <cell r="N357">
            <v>1424326682</v>
          </cell>
          <cell r="O357" t="str">
            <v>売上比</v>
          </cell>
          <cell r="P357">
            <v>3.3</v>
          </cell>
        </row>
        <row r="363">
          <cell r="A363" t="str">
            <v>集計ｺｰﾄﾞ</v>
          </cell>
          <cell r="D363" t="str">
            <v xml:space="preserve">  部      門</v>
          </cell>
          <cell r="F363" t="str">
            <v>受　注　実　績</v>
          </cell>
          <cell r="G363" t="str">
            <v>遂行率</v>
          </cell>
          <cell r="H363" t="str">
            <v>前月比</v>
          </cell>
          <cell r="I363" t="str">
            <v>ＭＰ比</v>
          </cell>
          <cell r="J363" t="str">
            <v>総　　生    産</v>
          </cell>
          <cell r="K363" t="str">
            <v>遂行率</v>
          </cell>
          <cell r="L363" t="str">
            <v>前月比</v>
          </cell>
          <cell r="M363" t="str">
            <v>ＭＰ比</v>
          </cell>
          <cell r="N363" t="str">
            <v>売　上　実　績</v>
          </cell>
          <cell r="O363" t="str">
            <v>遂行率</v>
          </cell>
          <cell r="P363" t="str">
            <v>前月比</v>
          </cell>
          <cell r="Q363" t="str">
            <v>ＭＰ比</v>
          </cell>
          <cell r="R363" t="str">
            <v>差　 　引</v>
          </cell>
          <cell r="S363" t="str">
            <v>生産比</v>
          </cell>
          <cell r="T363" t="str">
            <v>総  時  間</v>
          </cell>
          <cell r="U363" t="str">
            <v>時間当り</v>
          </cell>
          <cell r="V363" t="str">
            <v>人員</v>
          </cell>
          <cell r="W363" t="str">
            <v>税引前利益</v>
          </cell>
          <cell r="X363" t="str">
            <v>売生比</v>
          </cell>
          <cell r="Y363" t="str">
            <v>遂行率</v>
          </cell>
          <cell r="Z363" t="str">
            <v>前月比</v>
          </cell>
          <cell r="AA363" t="str">
            <v>ＭＰ比</v>
          </cell>
        </row>
        <row r="364">
          <cell r="A364" t="str">
            <v>KINYU1</v>
          </cell>
          <cell r="E364" t="str">
            <v xml:space="preserve"> (外部)金融収支</v>
          </cell>
          <cell r="F364" t="str">
            <v xml:space="preserve">      ―</v>
          </cell>
          <cell r="G364" t="str">
            <v xml:space="preserve">  ―</v>
          </cell>
          <cell r="H364" t="str">
            <v xml:space="preserve">  ―</v>
          </cell>
          <cell r="I364" t="str">
            <v xml:space="preserve">  ―</v>
          </cell>
          <cell r="J364" t="str">
            <v xml:space="preserve">      ―</v>
          </cell>
          <cell r="K364" t="str">
            <v xml:space="preserve">  ―</v>
          </cell>
          <cell r="L364" t="str">
            <v xml:space="preserve">  ―</v>
          </cell>
          <cell r="M364" t="str">
            <v xml:space="preserve">  ―</v>
          </cell>
          <cell r="N364" t="str">
            <v xml:space="preserve">      ―</v>
          </cell>
          <cell r="O364" t="str">
            <v xml:space="preserve">  ―</v>
          </cell>
          <cell r="P364" t="str">
            <v xml:space="preserve">  ―</v>
          </cell>
          <cell r="Q364" t="str">
            <v xml:space="preserve">  ―</v>
          </cell>
          <cell r="R364">
            <v>464678746</v>
          </cell>
          <cell r="S364" t="str">
            <v xml:space="preserve">  ―</v>
          </cell>
          <cell r="T364" t="str">
            <v xml:space="preserve">      ―</v>
          </cell>
          <cell r="U364" t="str">
            <v xml:space="preserve">    ―</v>
          </cell>
          <cell r="V364" t="str">
            <v xml:space="preserve">   ―</v>
          </cell>
          <cell r="W364">
            <v>464678746</v>
          </cell>
          <cell r="X364" t="str">
            <v xml:space="preserve">  ―</v>
          </cell>
          <cell r="Y364">
            <v>225.2</v>
          </cell>
          <cell r="Z364">
            <v>184.9</v>
          </cell>
          <cell r="AA364">
            <v>993.5</v>
          </cell>
        </row>
        <row r="365">
          <cell r="A365" t="str">
            <v>KINYU2</v>
          </cell>
          <cell r="E365" t="str">
            <v xml:space="preserve"> (内部)金融収支</v>
          </cell>
          <cell r="F365" t="str">
            <v xml:space="preserve">      ―</v>
          </cell>
          <cell r="G365" t="str">
            <v xml:space="preserve">  ―</v>
          </cell>
          <cell r="H365" t="str">
            <v xml:space="preserve">  ―</v>
          </cell>
          <cell r="I365" t="str">
            <v xml:space="preserve">  ―</v>
          </cell>
          <cell r="J365" t="str">
            <v xml:space="preserve">      ―</v>
          </cell>
          <cell r="K365" t="str">
            <v xml:space="preserve">  ―</v>
          </cell>
          <cell r="L365" t="str">
            <v xml:space="preserve">  ―</v>
          </cell>
          <cell r="M365" t="str">
            <v xml:space="preserve">  ―</v>
          </cell>
          <cell r="N365" t="str">
            <v xml:space="preserve">      ―</v>
          </cell>
          <cell r="O365" t="str">
            <v xml:space="preserve">  ―</v>
          </cell>
          <cell r="P365" t="str">
            <v xml:space="preserve">  ―</v>
          </cell>
          <cell r="Q365" t="str">
            <v xml:space="preserve">  ―</v>
          </cell>
          <cell r="R365">
            <v>559540190</v>
          </cell>
          <cell r="S365" t="str">
            <v xml:space="preserve">  ―</v>
          </cell>
          <cell r="T365" t="str">
            <v xml:space="preserve">      ―</v>
          </cell>
          <cell r="U365" t="str">
            <v xml:space="preserve">    ―</v>
          </cell>
          <cell r="V365" t="str">
            <v xml:space="preserve">   ―</v>
          </cell>
          <cell r="W365">
            <v>559540190</v>
          </cell>
          <cell r="X365" t="str">
            <v xml:space="preserve">  ―</v>
          </cell>
          <cell r="Y365">
            <v>71.5</v>
          </cell>
          <cell r="Z365">
            <v>100.6</v>
          </cell>
          <cell r="AA365">
            <v>75.7</v>
          </cell>
        </row>
        <row r="366">
          <cell r="A366" t="str">
            <v>KINYU</v>
          </cell>
          <cell r="C366" t="str">
            <v>本</v>
          </cell>
          <cell r="D366" t="str">
            <v>　　金融収支合計</v>
          </cell>
          <cell r="F366" t="str">
            <v xml:space="preserve">      ―</v>
          </cell>
          <cell r="G366" t="str">
            <v xml:space="preserve">  ―</v>
          </cell>
          <cell r="H366" t="str">
            <v xml:space="preserve">  ―</v>
          </cell>
          <cell r="I366" t="str">
            <v xml:space="preserve">  ―</v>
          </cell>
          <cell r="J366" t="str">
            <v xml:space="preserve">      ―</v>
          </cell>
          <cell r="K366" t="str">
            <v xml:space="preserve">  ―</v>
          </cell>
          <cell r="L366" t="str">
            <v xml:space="preserve">  ―</v>
          </cell>
          <cell r="M366" t="str">
            <v xml:space="preserve">  ―</v>
          </cell>
          <cell r="N366" t="str">
            <v xml:space="preserve">      ―</v>
          </cell>
          <cell r="O366" t="str">
            <v xml:space="preserve">  ―</v>
          </cell>
          <cell r="P366" t="str">
            <v xml:space="preserve">  ―</v>
          </cell>
          <cell r="Q366" t="str">
            <v xml:space="preserve">  ―</v>
          </cell>
          <cell r="R366">
            <v>1024218936</v>
          </cell>
          <cell r="S366" t="str">
            <v xml:space="preserve">  ―</v>
          </cell>
          <cell r="T366" t="str">
            <v xml:space="preserve">      ―</v>
          </cell>
          <cell r="U366" t="str">
            <v xml:space="preserve">    ―</v>
          </cell>
          <cell r="V366" t="str">
            <v xml:space="preserve">   ―</v>
          </cell>
          <cell r="W366">
            <v>1024218936</v>
          </cell>
          <cell r="X366" t="str">
            <v xml:space="preserve">  ―</v>
          </cell>
          <cell r="Y366">
            <v>103.6</v>
          </cell>
          <cell r="Z366">
            <v>126.9</v>
          </cell>
          <cell r="AA366">
            <v>130.4</v>
          </cell>
        </row>
        <row r="368">
          <cell r="A368" t="str">
            <v>RATE</v>
          </cell>
          <cell r="D368" t="str">
            <v>　　社内レート差</v>
          </cell>
          <cell r="F368" t="str">
            <v xml:space="preserve">      ―</v>
          </cell>
          <cell r="G368" t="str">
            <v xml:space="preserve">  ―</v>
          </cell>
          <cell r="H368" t="str">
            <v xml:space="preserve">  ―</v>
          </cell>
          <cell r="I368" t="str">
            <v xml:space="preserve">  ―</v>
          </cell>
          <cell r="J368" t="str">
            <v xml:space="preserve">      ―</v>
          </cell>
          <cell r="K368" t="str">
            <v xml:space="preserve">  ―</v>
          </cell>
          <cell r="L368" t="str">
            <v xml:space="preserve">  ―</v>
          </cell>
          <cell r="M368" t="str">
            <v xml:space="preserve">  ―</v>
          </cell>
          <cell r="N368">
            <v>657950041</v>
          </cell>
          <cell r="O368">
            <v>175.6</v>
          </cell>
          <cell r="P368">
            <v>154.9</v>
          </cell>
          <cell r="Q368">
            <v>208.8</v>
          </cell>
          <cell r="R368">
            <v>653960925</v>
          </cell>
          <cell r="S368" t="str">
            <v xml:space="preserve">  ―</v>
          </cell>
          <cell r="T368" t="str">
            <v xml:space="preserve">      ―</v>
          </cell>
          <cell r="U368" t="str">
            <v xml:space="preserve">    ―</v>
          </cell>
          <cell r="V368" t="str">
            <v xml:space="preserve">   ―</v>
          </cell>
          <cell r="W368">
            <v>653960925</v>
          </cell>
          <cell r="X368">
            <v>99.4</v>
          </cell>
          <cell r="Y368">
            <v>174.5</v>
          </cell>
          <cell r="Z368">
            <v>154.1</v>
          </cell>
          <cell r="AA368">
            <v>207.6</v>
          </cell>
        </row>
        <row r="370">
          <cell r="A370" t="str">
            <v>GAA</v>
          </cell>
          <cell r="E370" t="str">
            <v xml:space="preserve"> 本社口銭収支</v>
          </cell>
          <cell r="F370">
            <v>544594522</v>
          </cell>
          <cell r="G370" t="str">
            <v xml:space="preserve">  ―</v>
          </cell>
          <cell r="H370" t="str">
            <v xml:space="preserve">  ―</v>
          </cell>
          <cell r="I370" t="str">
            <v xml:space="preserve">  ―</v>
          </cell>
          <cell r="J370" t="str">
            <v xml:space="preserve">      ―</v>
          </cell>
          <cell r="K370" t="str">
            <v xml:space="preserve">  ―</v>
          </cell>
          <cell r="L370" t="str">
            <v xml:space="preserve">  ―</v>
          </cell>
          <cell r="M370" t="str">
            <v xml:space="preserve">  ―</v>
          </cell>
          <cell r="N370">
            <v>161763789</v>
          </cell>
          <cell r="O370" t="str">
            <v xml:space="preserve">  ―</v>
          </cell>
          <cell r="P370" t="str">
            <v xml:space="preserve">  ―</v>
          </cell>
          <cell r="Q370" t="str">
            <v xml:space="preserve">  ―</v>
          </cell>
          <cell r="R370">
            <v>382830733</v>
          </cell>
          <cell r="S370" t="str">
            <v xml:space="preserve">  ―</v>
          </cell>
          <cell r="T370" t="str">
            <v xml:space="preserve">      ―</v>
          </cell>
          <cell r="U370" t="str">
            <v xml:space="preserve">    ―</v>
          </cell>
          <cell r="V370" t="str">
            <v xml:space="preserve">   ―</v>
          </cell>
          <cell r="W370">
            <v>382830733</v>
          </cell>
          <cell r="X370" t="str">
            <v xml:space="preserve">  ―</v>
          </cell>
          <cell r="Y370">
            <v>103.5</v>
          </cell>
          <cell r="Z370">
            <v>91.7</v>
          </cell>
          <cell r="AA370">
            <v>32.299999999999997</v>
          </cell>
        </row>
        <row r="371">
          <cell r="A371" t="str">
            <v>GBA</v>
          </cell>
          <cell r="E371" t="str">
            <v xml:space="preserve"> 貸付金収支</v>
          </cell>
          <cell r="F371">
            <v>62857125</v>
          </cell>
          <cell r="G371" t="str">
            <v xml:space="preserve">  ―</v>
          </cell>
          <cell r="H371" t="str">
            <v xml:space="preserve">  ―</v>
          </cell>
          <cell r="I371" t="str">
            <v xml:space="preserve">  ―</v>
          </cell>
          <cell r="J371" t="str">
            <v xml:space="preserve">      ―</v>
          </cell>
          <cell r="K371" t="str">
            <v xml:space="preserve">  ―</v>
          </cell>
          <cell r="L371" t="str">
            <v xml:space="preserve">  ―</v>
          </cell>
          <cell r="M371" t="str">
            <v xml:space="preserve">  ―</v>
          </cell>
          <cell r="N371">
            <v>26345000</v>
          </cell>
          <cell r="O371" t="str">
            <v xml:space="preserve">  ―</v>
          </cell>
          <cell r="P371" t="str">
            <v xml:space="preserve">  ―</v>
          </cell>
          <cell r="Q371" t="str">
            <v xml:space="preserve">  ―</v>
          </cell>
          <cell r="R371">
            <v>36512125</v>
          </cell>
          <cell r="S371" t="str">
            <v xml:space="preserve">  ―</v>
          </cell>
          <cell r="T371" t="str">
            <v xml:space="preserve">      ―</v>
          </cell>
          <cell r="U371" t="str">
            <v xml:space="preserve">    ―</v>
          </cell>
          <cell r="V371" t="str">
            <v xml:space="preserve">   ―</v>
          </cell>
          <cell r="W371">
            <v>36512125</v>
          </cell>
          <cell r="X371" t="str">
            <v xml:space="preserve">  ―</v>
          </cell>
          <cell r="Y371">
            <v>116.2</v>
          </cell>
          <cell r="Z371" t="str">
            <v xml:space="preserve">  ―</v>
          </cell>
          <cell r="AA371" t="str">
            <v xml:space="preserve">  ―</v>
          </cell>
        </row>
        <row r="372">
          <cell r="A372" t="str">
            <v>GBB</v>
          </cell>
          <cell r="E372" t="str">
            <v xml:space="preserve"> 内 部 収 入</v>
          </cell>
          <cell r="F372" t="str">
            <v xml:space="preserve">      ―</v>
          </cell>
          <cell r="G372" t="str">
            <v xml:space="preserve">  ―</v>
          </cell>
          <cell r="H372" t="str">
            <v xml:space="preserve">  ―</v>
          </cell>
          <cell r="I372" t="str">
            <v xml:space="preserve">  ―</v>
          </cell>
          <cell r="J372" t="str">
            <v xml:space="preserve">      ―</v>
          </cell>
          <cell r="K372" t="str">
            <v xml:space="preserve">  ―</v>
          </cell>
          <cell r="L372" t="str">
            <v xml:space="preserve">  ―</v>
          </cell>
          <cell r="M372" t="str">
            <v xml:space="preserve">  ―</v>
          </cell>
          <cell r="N372" t="str">
            <v xml:space="preserve">      ―</v>
          </cell>
          <cell r="O372" t="str">
            <v xml:space="preserve">  ―</v>
          </cell>
          <cell r="P372" t="str">
            <v xml:space="preserve">  ―</v>
          </cell>
          <cell r="Q372" t="str">
            <v xml:space="preserve">  ―</v>
          </cell>
          <cell r="R372">
            <v>1433966383</v>
          </cell>
          <cell r="S372" t="str">
            <v xml:space="preserve">  ―</v>
          </cell>
          <cell r="T372" t="str">
            <v xml:space="preserve">      ―</v>
          </cell>
          <cell r="U372" t="str">
            <v xml:space="preserve">    ―</v>
          </cell>
          <cell r="V372" t="str">
            <v xml:space="preserve">   ―</v>
          </cell>
          <cell r="W372">
            <v>1433966383</v>
          </cell>
          <cell r="X372" t="str">
            <v xml:space="preserve">  ―</v>
          </cell>
          <cell r="Y372">
            <v>139.19999999999999</v>
          </cell>
          <cell r="Z372">
            <v>131.9</v>
          </cell>
          <cell r="AA372" t="str">
            <v xml:space="preserve">  ―</v>
          </cell>
        </row>
        <row r="373">
          <cell r="A373" t="str">
            <v>G1</v>
          </cell>
          <cell r="C373" t="str">
            <v>社</v>
          </cell>
          <cell r="E373" t="str">
            <v>社 内 収 支 計</v>
          </cell>
          <cell r="F373" t="str">
            <v xml:space="preserve">      ―</v>
          </cell>
          <cell r="G373" t="str">
            <v xml:space="preserve">  ―</v>
          </cell>
          <cell r="H373" t="str">
            <v xml:space="preserve">  ―</v>
          </cell>
          <cell r="I373" t="str">
            <v xml:space="preserve">  ―</v>
          </cell>
          <cell r="J373" t="str">
            <v xml:space="preserve">      ―</v>
          </cell>
          <cell r="K373" t="str">
            <v xml:space="preserve">  ―</v>
          </cell>
          <cell r="L373" t="str">
            <v xml:space="preserve">  ―</v>
          </cell>
          <cell r="M373" t="str">
            <v xml:space="preserve">  ―</v>
          </cell>
          <cell r="N373" t="str">
            <v xml:space="preserve">      ―</v>
          </cell>
          <cell r="O373" t="str">
            <v xml:space="preserve">  ―</v>
          </cell>
          <cell r="P373" t="str">
            <v xml:space="preserve">  ―</v>
          </cell>
          <cell r="Q373" t="str">
            <v xml:space="preserve">  ―</v>
          </cell>
          <cell r="R373">
            <v>1853309241</v>
          </cell>
          <cell r="S373" t="str">
            <v xml:space="preserve">  ―</v>
          </cell>
          <cell r="T373" t="str">
            <v xml:space="preserve">      ―</v>
          </cell>
          <cell r="U373" t="str">
            <v xml:space="preserve">    ―</v>
          </cell>
          <cell r="V373" t="str">
            <v xml:space="preserve">   ―</v>
          </cell>
          <cell r="W373">
            <v>1853309241</v>
          </cell>
          <cell r="X373" t="str">
            <v xml:space="preserve">  ―</v>
          </cell>
          <cell r="Y373">
            <v>129.5</v>
          </cell>
          <cell r="Z373">
            <v>131.30000000000001</v>
          </cell>
          <cell r="AA373">
            <v>156.80000000000001</v>
          </cell>
        </row>
        <row r="375">
          <cell r="A375" t="str">
            <v>GBFU</v>
          </cell>
          <cell r="E375" t="str">
            <v>　事業戦略統括部</v>
          </cell>
          <cell r="F375" t="str">
            <v xml:space="preserve">      ―</v>
          </cell>
          <cell r="G375" t="str">
            <v xml:space="preserve">  ―</v>
          </cell>
          <cell r="H375" t="str">
            <v xml:space="preserve">  ―</v>
          </cell>
          <cell r="I375" t="str">
            <v xml:space="preserve">  ―</v>
          </cell>
          <cell r="J375" t="str">
            <v xml:space="preserve">      ―</v>
          </cell>
          <cell r="K375" t="str">
            <v xml:space="preserve">  ―</v>
          </cell>
          <cell r="L375" t="str">
            <v xml:space="preserve">  ―</v>
          </cell>
          <cell r="M375" t="str">
            <v xml:space="preserve">  ―</v>
          </cell>
          <cell r="N375" t="str">
            <v xml:space="preserve">      ―</v>
          </cell>
          <cell r="O375" t="str">
            <v xml:space="preserve">  ―</v>
          </cell>
          <cell r="P375" t="str">
            <v xml:space="preserve">  ―</v>
          </cell>
          <cell r="Q375" t="str">
            <v xml:space="preserve">  ―</v>
          </cell>
          <cell r="R375">
            <v>57752850</v>
          </cell>
          <cell r="S375" t="str">
            <v xml:space="preserve">  ―</v>
          </cell>
          <cell r="T375">
            <v>33907</v>
          </cell>
          <cell r="U375">
            <v>1703.2</v>
          </cell>
          <cell r="V375">
            <v>213</v>
          </cell>
          <cell r="W375">
            <v>-76534784</v>
          </cell>
          <cell r="X375" t="str">
            <v xml:space="preserve">  ―</v>
          </cell>
          <cell r="Y375" t="str">
            <v xml:space="preserve">  ―</v>
          </cell>
          <cell r="Z375" t="str">
            <v xml:space="preserve">  ―</v>
          </cell>
          <cell r="AA375" t="str">
            <v xml:space="preserve">  ―</v>
          </cell>
        </row>
        <row r="376">
          <cell r="A376" t="str">
            <v>GBFV</v>
          </cell>
          <cell r="E376" t="str">
            <v>　経 営 戦 略 室</v>
          </cell>
          <cell r="F376" t="str">
            <v xml:space="preserve">      ―</v>
          </cell>
          <cell r="G376" t="str">
            <v xml:space="preserve">  ―</v>
          </cell>
          <cell r="H376" t="str">
            <v xml:space="preserve">  ―</v>
          </cell>
          <cell r="I376" t="str">
            <v xml:space="preserve">  ―</v>
          </cell>
          <cell r="J376" t="str">
            <v xml:space="preserve">      ―</v>
          </cell>
          <cell r="K376" t="str">
            <v xml:space="preserve">  ―</v>
          </cell>
          <cell r="L376" t="str">
            <v xml:space="preserve">  ―</v>
          </cell>
          <cell r="M376" t="str">
            <v xml:space="preserve">  ―</v>
          </cell>
          <cell r="N376" t="str">
            <v xml:space="preserve">      ―</v>
          </cell>
          <cell r="O376" t="str">
            <v xml:space="preserve">  ―</v>
          </cell>
          <cell r="P376" t="str">
            <v xml:space="preserve">  ―</v>
          </cell>
          <cell r="Q376" t="str">
            <v xml:space="preserve">  ―</v>
          </cell>
          <cell r="R376">
            <v>-2701757</v>
          </cell>
          <cell r="S376" t="str">
            <v xml:space="preserve">  ―</v>
          </cell>
          <cell r="T376">
            <v>518.25</v>
          </cell>
          <cell r="U376">
            <v>-5213.2</v>
          </cell>
          <cell r="V376">
            <v>3</v>
          </cell>
          <cell r="W376">
            <v>-7894726</v>
          </cell>
          <cell r="X376" t="str">
            <v xml:space="preserve">  ―</v>
          </cell>
          <cell r="Y376" t="str">
            <v xml:space="preserve">  ―</v>
          </cell>
          <cell r="Z376" t="str">
            <v xml:space="preserve">  ―</v>
          </cell>
          <cell r="AA376" t="str">
            <v xml:space="preserve">  ―</v>
          </cell>
        </row>
        <row r="377">
          <cell r="A377" t="str">
            <v>GBFA</v>
          </cell>
          <cell r="E377" t="str">
            <v>　総 務 統 括 部</v>
          </cell>
          <cell r="F377" t="str">
            <v xml:space="preserve">      ―</v>
          </cell>
          <cell r="G377" t="str">
            <v xml:space="preserve">  ―</v>
          </cell>
          <cell r="H377" t="str">
            <v xml:space="preserve">  ―</v>
          </cell>
          <cell r="I377" t="str">
            <v xml:space="preserve">  ―</v>
          </cell>
          <cell r="J377" t="str">
            <v xml:space="preserve">      ―</v>
          </cell>
          <cell r="K377" t="str">
            <v xml:space="preserve">  ―</v>
          </cell>
          <cell r="L377" t="str">
            <v xml:space="preserve">  ―</v>
          </cell>
          <cell r="M377" t="str">
            <v xml:space="preserve">  ―</v>
          </cell>
          <cell r="N377" t="str">
            <v xml:space="preserve">      ―</v>
          </cell>
          <cell r="O377" t="str">
            <v xml:space="preserve">  ―</v>
          </cell>
          <cell r="P377" t="str">
            <v xml:space="preserve">  ―</v>
          </cell>
          <cell r="Q377" t="str">
            <v xml:space="preserve">  ―</v>
          </cell>
          <cell r="R377">
            <v>-100584260</v>
          </cell>
          <cell r="S377" t="str">
            <v xml:space="preserve">  ―</v>
          </cell>
          <cell r="T377">
            <v>23901</v>
          </cell>
          <cell r="U377">
            <v>-4208.3</v>
          </cell>
          <cell r="V377">
            <v>141</v>
          </cell>
          <cell r="W377">
            <v>-204522353</v>
          </cell>
          <cell r="X377" t="str">
            <v xml:space="preserve">  ―</v>
          </cell>
          <cell r="Y377" t="str">
            <v xml:space="preserve">  ―</v>
          </cell>
          <cell r="Z377" t="str">
            <v xml:space="preserve">  ―</v>
          </cell>
          <cell r="AA377" t="str">
            <v xml:space="preserve">  ―</v>
          </cell>
        </row>
        <row r="378">
          <cell r="A378" t="str">
            <v>GBFB</v>
          </cell>
          <cell r="E378" t="str">
            <v>　資 材 統 括 部</v>
          </cell>
          <cell r="F378" t="str">
            <v xml:space="preserve">      ―</v>
          </cell>
          <cell r="G378" t="str">
            <v xml:space="preserve">  ―</v>
          </cell>
          <cell r="H378" t="str">
            <v xml:space="preserve">  ―</v>
          </cell>
          <cell r="I378" t="str">
            <v xml:space="preserve">  ―</v>
          </cell>
          <cell r="J378" t="str">
            <v xml:space="preserve">      ―</v>
          </cell>
          <cell r="K378" t="str">
            <v xml:space="preserve">  ―</v>
          </cell>
          <cell r="L378" t="str">
            <v xml:space="preserve">  ―</v>
          </cell>
          <cell r="M378" t="str">
            <v xml:space="preserve">  ―</v>
          </cell>
          <cell r="N378" t="str">
            <v xml:space="preserve">      ―</v>
          </cell>
          <cell r="O378" t="str">
            <v xml:space="preserve">  ―</v>
          </cell>
          <cell r="P378" t="str">
            <v xml:space="preserve">  ―</v>
          </cell>
          <cell r="Q378" t="str">
            <v xml:space="preserve">  ―</v>
          </cell>
          <cell r="R378">
            <v>-25714254</v>
          </cell>
          <cell r="S378" t="str">
            <v xml:space="preserve">  ―</v>
          </cell>
          <cell r="T378">
            <v>10492.25</v>
          </cell>
          <cell r="U378">
            <v>-2450.6999999999998</v>
          </cell>
          <cell r="V378">
            <v>66</v>
          </cell>
          <cell r="W378">
            <v>-71119449</v>
          </cell>
          <cell r="X378" t="str">
            <v xml:space="preserve">  ―</v>
          </cell>
          <cell r="Y378" t="str">
            <v xml:space="preserve">  ―</v>
          </cell>
          <cell r="Z378" t="str">
            <v xml:space="preserve">  ―</v>
          </cell>
          <cell r="AA378" t="str">
            <v xml:space="preserve">  ―</v>
          </cell>
        </row>
        <row r="379">
          <cell r="A379" t="str">
            <v>GBFC</v>
          </cell>
          <cell r="E379" t="str">
            <v>　経営管理統括部</v>
          </cell>
          <cell r="F379" t="str">
            <v xml:space="preserve">      ―</v>
          </cell>
          <cell r="G379" t="str">
            <v xml:space="preserve">  ―</v>
          </cell>
          <cell r="H379" t="str">
            <v xml:space="preserve">  ―</v>
          </cell>
          <cell r="I379" t="str">
            <v xml:space="preserve">  ―</v>
          </cell>
          <cell r="J379" t="str">
            <v xml:space="preserve">      ―</v>
          </cell>
          <cell r="K379" t="str">
            <v xml:space="preserve">  ―</v>
          </cell>
          <cell r="L379" t="str">
            <v xml:space="preserve">  ―</v>
          </cell>
          <cell r="M379" t="str">
            <v xml:space="preserve">  ―</v>
          </cell>
          <cell r="N379" t="str">
            <v xml:space="preserve">      ―</v>
          </cell>
          <cell r="O379" t="str">
            <v xml:space="preserve">  ―</v>
          </cell>
          <cell r="P379" t="str">
            <v xml:space="preserve">  ―</v>
          </cell>
          <cell r="Q379" t="str">
            <v xml:space="preserve">  ―</v>
          </cell>
          <cell r="R379">
            <v>-67256992</v>
          </cell>
          <cell r="S379" t="str">
            <v xml:space="preserve">  ―</v>
          </cell>
          <cell r="T379">
            <v>16209.75</v>
          </cell>
          <cell r="U379">
            <v>-4149.1000000000004</v>
          </cell>
          <cell r="V379">
            <v>159</v>
          </cell>
          <cell r="W379">
            <v>-133196147</v>
          </cell>
          <cell r="X379" t="str">
            <v xml:space="preserve">  ―</v>
          </cell>
          <cell r="Y379" t="str">
            <v xml:space="preserve">  ―</v>
          </cell>
          <cell r="Z379" t="str">
            <v xml:space="preserve">  ―</v>
          </cell>
          <cell r="AA379" t="str">
            <v xml:space="preserve">  ―</v>
          </cell>
        </row>
        <row r="380">
          <cell r="A380" t="str">
            <v>GBEA</v>
          </cell>
          <cell r="C380" t="str">
            <v>機</v>
          </cell>
          <cell r="E380" t="str">
            <v>　関連会社統括部</v>
          </cell>
          <cell r="F380" t="str">
            <v xml:space="preserve">      ―</v>
          </cell>
          <cell r="G380" t="str">
            <v xml:space="preserve">  ―</v>
          </cell>
          <cell r="H380" t="str">
            <v xml:space="preserve">  ―</v>
          </cell>
          <cell r="I380" t="str">
            <v xml:space="preserve">  ―</v>
          </cell>
          <cell r="J380" t="str">
            <v xml:space="preserve">      ―</v>
          </cell>
          <cell r="K380" t="str">
            <v xml:space="preserve">  ―</v>
          </cell>
          <cell r="L380" t="str">
            <v xml:space="preserve">  ―</v>
          </cell>
          <cell r="M380" t="str">
            <v xml:space="preserve">  ―</v>
          </cell>
          <cell r="N380" t="str">
            <v xml:space="preserve">      ―</v>
          </cell>
          <cell r="O380" t="str">
            <v xml:space="preserve">  ―</v>
          </cell>
          <cell r="P380" t="str">
            <v xml:space="preserve">  ―</v>
          </cell>
          <cell r="Q380" t="str">
            <v xml:space="preserve">  ―</v>
          </cell>
          <cell r="R380">
            <v>-8835535</v>
          </cell>
          <cell r="S380" t="str">
            <v xml:space="preserve">  ―</v>
          </cell>
          <cell r="T380">
            <v>3774.75</v>
          </cell>
          <cell r="U380">
            <v>-2340.6</v>
          </cell>
          <cell r="V380">
            <v>23</v>
          </cell>
          <cell r="W380">
            <v>-38826420</v>
          </cell>
          <cell r="X380" t="str">
            <v xml:space="preserve">  ―</v>
          </cell>
          <cell r="Y380" t="str">
            <v xml:space="preserve">  ―</v>
          </cell>
          <cell r="Z380" t="str">
            <v xml:space="preserve">  ―</v>
          </cell>
          <cell r="AA380" t="str">
            <v xml:space="preserve">  ―</v>
          </cell>
        </row>
        <row r="381">
          <cell r="A381" t="str">
            <v>GBFT</v>
          </cell>
          <cell r="E381" t="str">
            <v>法務知的財産統括部</v>
          </cell>
          <cell r="F381" t="str">
            <v xml:space="preserve">      ―</v>
          </cell>
          <cell r="G381" t="str">
            <v xml:space="preserve">  ―</v>
          </cell>
          <cell r="H381" t="str">
            <v xml:space="preserve">  ―</v>
          </cell>
          <cell r="I381" t="str">
            <v xml:space="preserve">  ―</v>
          </cell>
          <cell r="J381" t="str">
            <v xml:space="preserve">      ―</v>
          </cell>
          <cell r="K381" t="str">
            <v xml:space="preserve">  ―</v>
          </cell>
          <cell r="L381" t="str">
            <v xml:space="preserve">  ―</v>
          </cell>
          <cell r="M381" t="str">
            <v xml:space="preserve">  ―</v>
          </cell>
          <cell r="N381" t="str">
            <v xml:space="preserve">      ―</v>
          </cell>
          <cell r="O381" t="str">
            <v xml:space="preserve">  ―</v>
          </cell>
          <cell r="P381" t="str">
            <v xml:space="preserve">  ―</v>
          </cell>
          <cell r="Q381" t="str">
            <v xml:space="preserve">  ―</v>
          </cell>
          <cell r="R381">
            <v>-64040296</v>
          </cell>
          <cell r="S381" t="str">
            <v xml:space="preserve">  ―</v>
          </cell>
          <cell r="T381">
            <v>8798.25</v>
          </cell>
          <cell r="U381">
            <v>-7278.7</v>
          </cell>
          <cell r="V381">
            <v>56</v>
          </cell>
          <cell r="W381">
            <v>-103902658</v>
          </cell>
          <cell r="X381" t="str">
            <v xml:space="preserve">  ―</v>
          </cell>
          <cell r="Y381" t="str">
            <v xml:space="preserve">  ―</v>
          </cell>
          <cell r="Z381" t="str">
            <v xml:space="preserve">  ―</v>
          </cell>
          <cell r="AA381" t="str">
            <v xml:space="preserve">  ―</v>
          </cell>
        </row>
        <row r="382">
          <cell r="A382" t="str">
            <v>GBFE</v>
          </cell>
          <cell r="E382" t="str">
            <v>　秘　書　室</v>
          </cell>
          <cell r="F382" t="str">
            <v xml:space="preserve">      ―</v>
          </cell>
          <cell r="G382" t="str">
            <v xml:space="preserve">  ―</v>
          </cell>
          <cell r="H382" t="str">
            <v xml:space="preserve">  ―</v>
          </cell>
          <cell r="I382" t="str">
            <v xml:space="preserve">  ―</v>
          </cell>
          <cell r="J382" t="str">
            <v xml:space="preserve">      ―</v>
          </cell>
          <cell r="K382" t="str">
            <v xml:space="preserve">  ―</v>
          </cell>
          <cell r="L382" t="str">
            <v xml:space="preserve">  ―</v>
          </cell>
          <cell r="M382" t="str">
            <v xml:space="preserve">  ―</v>
          </cell>
          <cell r="N382" t="str">
            <v xml:space="preserve">      ―</v>
          </cell>
          <cell r="O382" t="str">
            <v xml:space="preserve">  ―</v>
          </cell>
          <cell r="P382" t="str">
            <v xml:space="preserve">  ―</v>
          </cell>
          <cell r="Q382" t="str">
            <v xml:space="preserve">  ―</v>
          </cell>
          <cell r="R382">
            <v>-24292134</v>
          </cell>
          <cell r="S382" t="str">
            <v xml:space="preserve">  ―</v>
          </cell>
          <cell r="T382">
            <v>4825.75</v>
          </cell>
          <cell r="U382">
            <v>-5033.8</v>
          </cell>
          <cell r="V382">
            <v>28</v>
          </cell>
          <cell r="W382">
            <v>-68802841</v>
          </cell>
          <cell r="X382" t="str">
            <v xml:space="preserve">  ―</v>
          </cell>
          <cell r="Y382" t="str">
            <v xml:space="preserve">  ―</v>
          </cell>
          <cell r="Z382" t="str">
            <v xml:space="preserve">  ―</v>
          </cell>
          <cell r="AA382" t="str">
            <v xml:space="preserve">  ―</v>
          </cell>
        </row>
        <row r="383">
          <cell r="A383" t="str">
            <v>GBFF</v>
          </cell>
          <cell r="E383" t="str">
            <v>　監 査 役 室</v>
          </cell>
          <cell r="F383" t="str">
            <v xml:space="preserve">      ―</v>
          </cell>
          <cell r="G383" t="str">
            <v xml:space="preserve">  ―</v>
          </cell>
          <cell r="H383" t="str">
            <v xml:space="preserve">  ―</v>
          </cell>
          <cell r="I383" t="str">
            <v xml:space="preserve">  ―</v>
          </cell>
          <cell r="J383" t="str">
            <v xml:space="preserve">      ―</v>
          </cell>
          <cell r="K383" t="str">
            <v xml:space="preserve">  ―</v>
          </cell>
          <cell r="L383" t="str">
            <v xml:space="preserve">  ―</v>
          </cell>
          <cell r="M383" t="str">
            <v xml:space="preserve">  ―</v>
          </cell>
          <cell r="N383" t="str">
            <v xml:space="preserve">      ―</v>
          </cell>
          <cell r="O383" t="str">
            <v xml:space="preserve">  ―</v>
          </cell>
          <cell r="P383" t="str">
            <v xml:space="preserve">  ―</v>
          </cell>
          <cell r="Q383" t="str">
            <v xml:space="preserve">  ―</v>
          </cell>
          <cell r="R383">
            <v>-543947</v>
          </cell>
          <cell r="S383" t="str">
            <v xml:space="preserve">  ―</v>
          </cell>
          <cell r="T383">
            <v>351</v>
          </cell>
          <cell r="U383">
            <v>-1549.7</v>
          </cell>
          <cell r="V383">
            <v>0</v>
          </cell>
          <cell r="W383">
            <v>-543947</v>
          </cell>
          <cell r="X383" t="str">
            <v xml:space="preserve">  ―</v>
          </cell>
          <cell r="Y383" t="str">
            <v xml:space="preserve">  ―</v>
          </cell>
          <cell r="Z383" t="str">
            <v xml:space="preserve">  ―</v>
          </cell>
          <cell r="AA383" t="str">
            <v xml:space="preserve">  ―</v>
          </cell>
        </row>
        <row r="384">
          <cell r="A384" t="str">
            <v>GB1</v>
          </cell>
          <cell r="E384" t="str">
            <v>　その他管理部門</v>
          </cell>
          <cell r="F384" t="str">
            <v xml:space="preserve">      ―</v>
          </cell>
          <cell r="G384" t="str">
            <v xml:space="preserve">  ―</v>
          </cell>
          <cell r="H384" t="str">
            <v xml:space="preserve">  ―</v>
          </cell>
          <cell r="I384" t="str">
            <v xml:space="preserve">  ―</v>
          </cell>
          <cell r="J384" t="str">
            <v xml:space="preserve">      ―</v>
          </cell>
          <cell r="K384" t="str">
            <v xml:space="preserve">  ―</v>
          </cell>
          <cell r="L384" t="str">
            <v xml:space="preserve">  ―</v>
          </cell>
          <cell r="M384" t="str">
            <v xml:space="preserve">  ―</v>
          </cell>
          <cell r="N384" t="str">
            <v xml:space="preserve">      ―</v>
          </cell>
          <cell r="O384" t="str">
            <v xml:space="preserve">  ―</v>
          </cell>
          <cell r="P384" t="str">
            <v xml:space="preserve">  ―</v>
          </cell>
          <cell r="Q384" t="str">
            <v xml:space="preserve">  ―</v>
          </cell>
          <cell r="R384">
            <v>-277777425</v>
          </cell>
          <cell r="S384" t="str">
            <v xml:space="preserve">  ―</v>
          </cell>
          <cell r="T384">
            <v>-2818.5</v>
          </cell>
          <cell r="U384" t="str">
            <v xml:space="preserve">    ―</v>
          </cell>
          <cell r="V384">
            <v>0</v>
          </cell>
          <cell r="W384">
            <v>-475786297</v>
          </cell>
          <cell r="X384" t="str">
            <v xml:space="preserve">  ―</v>
          </cell>
          <cell r="Y384" t="str">
            <v xml:space="preserve">  ―</v>
          </cell>
          <cell r="Z384" t="str">
            <v xml:space="preserve">  ―</v>
          </cell>
          <cell r="AA384" t="str">
            <v xml:space="preserve">  ―</v>
          </cell>
        </row>
        <row r="385">
          <cell r="A385" t="str">
            <v>GB</v>
          </cell>
          <cell r="E385" t="str">
            <v>　事業所管理部門</v>
          </cell>
          <cell r="F385" t="str">
            <v xml:space="preserve">      ―</v>
          </cell>
          <cell r="G385" t="str">
            <v xml:space="preserve">  ―</v>
          </cell>
          <cell r="H385" t="str">
            <v xml:space="preserve">  ―</v>
          </cell>
          <cell r="I385" t="str">
            <v xml:space="preserve">  ―</v>
          </cell>
          <cell r="J385" t="str">
            <v xml:space="preserve">      ―</v>
          </cell>
          <cell r="K385" t="str">
            <v xml:space="preserve">  ―</v>
          </cell>
          <cell r="L385" t="str">
            <v xml:space="preserve">  ―</v>
          </cell>
          <cell r="M385" t="str">
            <v xml:space="preserve">  ―</v>
          </cell>
          <cell r="N385" t="str">
            <v xml:space="preserve">      ―</v>
          </cell>
          <cell r="O385" t="str">
            <v xml:space="preserve">  ―</v>
          </cell>
          <cell r="P385" t="str">
            <v xml:space="preserve">  ―</v>
          </cell>
          <cell r="Q385" t="str">
            <v xml:space="preserve">  ―</v>
          </cell>
          <cell r="R385" t="str">
            <v xml:space="preserve">      ―</v>
          </cell>
          <cell r="S385" t="str">
            <v xml:space="preserve">  ―</v>
          </cell>
          <cell r="T385" t="str">
            <v xml:space="preserve">      ―</v>
          </cell>
          <cell r="U385" t="str">
            <v xml:space="preserve">    ―</v>
          </cell>
          <cell r="V385">
            <v>833</v>
          </cell>
          <cell r="W385" t="str">
            <v xml:space="preserve">      ―</v>
          </cell>
          <cell r="X385" t="str">
            <v xml:space="preserve">  ―</v>
          </cell>
          <cell r="Y385" t="str">
            <v xml:space="preserve">  ―</v>
          </cell>
          <cell r="Z385" t="str">
            <v xml:space="preserve">  ―</v>
          </cell>
          <cell r="AA385" t="str">
            <v xml:space="preserve">  ―</v>
          </cell>
        </row>
        <row r="386">
          <cell r="A386" t="str">
            <v>G2</v>
          </cell>
          <cell r="E386" t="str">
            <v xml:space="preserve"> 管 理 部 門 計</v>
          </cell>
          <cell r="F386" t="str">
            <v xml:space="preserve">      ―</v>
          </cell>
          <cell r="G386" t="str">
            <v xml:space="preserve">  ―</v>
          </cell>
          <cell r="H386" t="str">
            <v xml:space="preserve">  ―</v>
          </cell>
          <cell r="I386" t="str">
            <v xml:space="preserve">  ―</v>
          </cell>
          <cell r="J386" t="str">
            <v xml:space="preserve">      ―</v>
          </cell>
          <cell r="K386" t="str">
            <v xml:space="preserve">  ―</v>
          </cell>
          <cell r="L386" t="str">
            <v xml:space="preserve">  ―</v>
          </cell>
          <cell r="M386" t="str">
            <v xml:space="preserve">  ―</v>
          </cell>
          <cell r="N386" t="str">
            <v xml:space="preserve">      ―</v>
          </cell>
          <cell r="O386" t="str">
            <v xml:space="preserve">  ―</v>
          </cell>
          <cell r="P386" t="str">
            <v xml:space="preserve">  ―</v>
          </cell>
          <cell r="Q386" t="str">
            <v xml:space="preserve">  ―</v>
          </cell>
          <cell r="R386">
            <v>-513993750</v>
          </cell>
          <cell r="S386" t="str">
            <v xml:space="preserve">  ―</v>
          </cell>
          <cell r="T386">
            <v>99959.5</v>
          </cell>
          <cell r="U386">
            <v>-5142</v>
          </cell>
          <cell r="V386">
            <v>1522</v>
          </cell>
          <cell r="W386">
            <v>-1181129622</v>
          </cell>
          <cell r="X386" t="str">
            <v xml:space="preserve">  ―</v>
          </cell>
          <cell r="Y386" t="str">
            <v xml:space="preserve">  ―</v>
          </cell>
          <cell r="Z386" t="str">
            <v xml:space="preserve">  ―</v>
          </cell>
          <cell r="AA386" t="str">
            <v xml:space="preserve">  ―</v>
          </cell>
        </row>
        <row r="387">
          <cell r="C387" t="str">
            <v>構</v>
          </cell>
        </row>
        <row r="388">
          <cell r="A388" t="str">
            <v>HUKUSANBUTU</v>
          </cell>
          <cell r="D388" t="str">
            <v>　　副 産 物 等</v>
          </cell>
          <cell r="F388" t="str">
            <v xml:space="preserve">      ―</v>
          </cell>
          <cell r="G388" t="str">
            <v xml:space="preserve">  ―</v>
          </cell>
          <cell r="H388" t="str">
            <v xml:space="preserve">  ―</v>
          </cell>
          <cell r="I388" t="str">
            <v xml:space="preserve">  ―</v>
          </cell>
          <cell r="J388" t="str">
            <v xml:space="preserve">      ―</v>
          </cell>
          <cell r="K388" t="str">
            <v xml:space="preserve">  ―</v>
          </cell>
          <cell r="L388" t="str">
            <v xml:space="preserve">  ―</v>
          </cell>
          <cell r="M388" t="str">
            <v xml:space="preserve">  ―</v>
          </cell>
          <cell r="N388">
            <v>46497504</v>
          </cell>
          <cell r="O388">
            <v>46.4</v>
          </cell>
          <cell r="P388">
            <v>93.1</v>
          </cell>
          <cell r="Q388">
            <v>46.4</v>
          </cell>
          <cell r="R388" t="str">
            <v xml:space="preserve">      ―</v>
          </cell>
          <cell r="S388" t="str">
            <v xml:space="preserve">  ―</v>
          </cell>
          <cell r="T388" t="str">
            <v xml:space="preserve">      ―</v>
          </cell>
          <cell r="U388" t="str">
            <v xml:space="preserve">    ―</v>
          </cell>
          <cell r="V388" t="str">
            <v xml:space="preserve">   ―</v>
          </cell>
          <cell r="W388" t="str">
            <v xml:space="preserve">      ―</v>
          </cell>
          <cell r="X388" t="str">
            <v xml:space="preserve">  ―</v>
          </cell>
          <cell r="Y388" t="str">
            <v xml:space="preserve">  ―</v>
          </cell>
          <cell r="Z388" t="str">
            <v xml:space="preserve">  ―</v>
          </cell>
          <cell r="AA388" t="str">
            <v xml:space="preserve">  ―</v>
          </cell>
        </row>
        <row r="390">
          <cell r="A390" t="str">
            <v>G</v>
          </cell>
          <cell r="D390" t="str">
            <v xml:space="preserve">   　合      計</v>
          </cell>
          <cell r="F390" t="str">
            <v xml:space="preserve">      ―</v>
          </cell>
          <cell r="G390" t="str">
            <v xml:space="preserve">  ―</v>
          </cell>
          <cell r="H390" t="str">
            <v xml:space="preserve">  ―</v>
          </cell>
          <cell r="I390" t="str">
            <v xml:space="preserve">  ―</v>
          </cell>
          <cell r="J390" t="str">
            <v xml:space="preserve">      ―</v>
          </cell>
          <cell r="K390" t="str">
            <v xml:space="preserve">  ―</v>
          </cell>
          <cell r="L390" t="str">
            <v xml:space="preserve">  ―</v>
          </cell>
          <cell r="M390" t="str">
            <v xml:space="preserve">  ―</v>
          </cell>
          <cell r="N390">
            <v>704447545</v>
          </cell>
          <cell r="O390">
            <v>148.4</v>
          </cell>
          <cell r="P390">
            <v>148.4</v>
          </cell>
          <cell r="Q390">
            <v>169.7</v>
          </cell>
          <cell r="R390">
            <v>3017495352</v>
          </cell>
          <cell r="S390" t="str">
            <v xml:space="preserve">  ―</v>
          </cell>
          <cell r="T390">
            <v>99959.5</v>
          </cell>
          <cell r="U390">
            <v>30187.1</v>
          </cell>
          <cell r="V390">
            <v>1522</v>
          </cell>
          <cell r="W390">
            <v>2350359480</v>
          </cell>
          <cell r="X390" t="str">
            <v xml:space="preserve">  ―</v>
          </cell>
          <cell r="Y390">
            <v>153.4</v>
          </cell>
          <cell r="Z390">
            <v>202.5</v>
          </cell>
          <cell r="AA390">
            <v>237.7</v>
          </cell>
        </row>
        <row r="393">
          <cell r="A393" t="str">
            <v>KC</v>
          </cell>
          <cell r="C393" t="str">
            <v>　　Ｋ　Ｃ　総　合　計</v>
          </cell>
          <cell r="F393">
            <v>39581728534</v>
          </cell>
          <cell r="G393">
            <v>100.6</v>
          </cell>
          <cell r="H393">
            <v>101.4</v>
          </cell>
          <cell r="I393">
            <v>112.9</v>
          </cell>
          <cell r="J393">
            <v>39094344916</v>
          </cell>
          <cell r="K393">
            <v>100.4</v>
          </cell>
          <cell r="L393">
            <v>113.9</v>
          </cell>
          <cell r="M393">
            <v>105.1</v>
          </cell>
          <cell r="N393">
            <v>43678582942</v>
          </cell>
          <cell r="O393">
            <v>101.6</v>
          </cell>
          <cell r="P393">
            <v>116</v>
          </cell>
          <cell r="Q393">
            <v>103</v>
          </cell>
          <cell r="R393">
            <v>11750730471</v>
          </cell>
          <cell r="S393">
            <v>30</v>
          </cell>
          <cell r="T393">
            <v>2273583.5</v>
          </cell>
          <cell r="U393">
            <v>5168.3</v>
          </cell>
          <cell r="V393">
            <v>13890</v>
          </cell>
          <cell r="W393">
            <v>3267770547</v>
          </cell>
          <cell r="X393">
            <v>7.5</v>
          </cell>
          <cell r="Y393">
            <v>165</v>
          </cell>
          <cell r="Z393">
            <v>95.8</v>
          </cell>
          <cell r="AA393">
            <v>264</v>
          </cell>
        </row>
        <row r="394">
          <cell r="A394" t="str">
            <v>SHUKKOU</v>
          </cell>
          <cell r="E394">
            <v>0</v>
          </cell>
          <cell r="F394">
            <v>39581728534</v>
          </cell>
          <cell r="J394" t="str">
            <v xml:space="preserve">      ―</v>
          </cell>
          <cell r="L394" t="e">
            <v>#VALUE!</v>
          </cell>
          <cell r="M394" t="str">
            <v>研究開発費</v>
          </cell>
          <cell r="N394">
            <v>1424326682</v>
          </cell>
          <cell r="O394" t="str">
            <v>売上比</v>
          </cell>
          <cell r="P394">
            <v>3.2</v>
          </cell>
          <cell r="V394">
            <v>981</v>
          </cell>
        </row>
        <row r="397">
          <cell r="C397" t="str">
            <v>（ 営 業 合 計 ）</v>
          </cell>
          <cell r="F397">
            <v>39581728534</v>
          </cell>
          <cell r="G397">
            <v>100.6</v>
          </cell>
          <cell r="H397">
            <v>101.4</v>
          </cell>
          <cell r="I397">
            <v>112.9</v>
          </cell>
          <cell r="J397" t="str">
            <v xml:space="preserve">      ―</v>
          </cell>
          <cell r="K397" t="str">
            <v xml:space="preserve">  ―</v>
          </cell>
          <cell r="L397" t="str">
            <v xml:space="preserve">  ―</v>
          </cell>
          <cell r="M397" t="str">
            <v xml:space="preserve">  ―</v>
          </cell>
          <cell r="N397">
            <v>42974135397</v>
          </cell>
          <cell r="O397">
            <v>101.1</v>
          </cell>
          <cell r="P397">
            <v>115.6</v>
          </cell>
          <cell r="Q397">
            <v>102.3</v>
          </cell>
          <cell r="R397">
            <v>2208129377</v>
          </cell>
          <cell r="S397" t="str">
            <v xml:space="preserve">  ―</v>
          </cell>
          <cell r="T397">
            <v>274826</v>
          </cell>
          <cell r="U397">
            <v>8034.6</v>
          </cell>
          <cell r="V397" t="str">
            <v xml:space="preserve">   ―</v>
          </cell>
          <cell r="W397">
            <v>1126140075</v>
          </cell>
          <cell r="X397">
            <v>2.6</v>
          </cell>
          <cell r="Y397" t="str">
            <v xml:space="preserve">  ―</v>
          </cell>
          <cell r="Z397">
            <v>88.5</v>
          </cell>
          <cell r="AA397" t="str">
            <v xml:space="preserve">  ―</v>
          </cell>
        </row>
        <row r="398">
          <cell r="C398" t="str">
            <v>（ 製 造 合 計 ）</v>
          </cell>
          <cell r="F398" t="str">
            <v xml:space="preserve">      ―</v>
          </cell>
          <cell r="G398" t="str">
            <v xml:space="preserve">  ―</v>
          </cell>
          <cell r="H398" t="str">
            <v xml:space="preserve">  ―</v>
          </cell>
          <cell r="I398" t="str">
            <v xml:space="preserve">  ―</v>
          </cell>
          <cell r="J398">
            <v>39135073756</v>
          </cell>
          <cell r="K398">
            <v>100.4</v>
          </cell>
          <cell r="L398">
            <v>114</v>
          </cell>
          <cell r="M398">
            <v>105.1</v>
          </cell>
          <cell r="N398" t="str">
            <v xml:space="preserve">      ―</v>
          </cell>
          <cell r="O398" t="str">
            <v xml:space="preserve">  ―</v>
          </cell>
          <cell r="P398" t="str">
            <v xml:space="preserve">  ―</v>
          </cell>
          <cell r="Q398" t="str">
            <v xml:space="preserve">  ―</v>
          </cell>
          <cell r="R398">
            <v>7415059370</v>
          </cell>
          <cell r="S398">
            <v>18.899999999999999</v>
          </cell>
          <cell r="T398">
            <v>1698035.75</v>
          </cell>
          <cell r="U398">
            <v>4366.8</v>
          </cell>
          <cell r="V398" t="str">
            <v xml:space="preserve">   ―</v>
          </cell>
          <cell r="W398">
            <v>1537117269</v>
          </cell>
          <cell r="X398">
            <v>3.9</v>
          </cell>
          <cell r="Y398" t="str">
            <v xml:space="preserve">  ―</v>
          </cell>
          <cell r="Z398">
            <v>61.5</v>
          </cell>
          <cell r="AA398" t="str">
            <v xml:space="preserve">  ―</v>
          </cell>
        </row>
        <row r="399">
          <cell r="C399" t="str">
            <v>（ 研 究 合 計 ）</v>
          </cell>
          <cell r="F399" t="str">
            <v xml:space="preserve">      ―</v>
          </cell>
          <cell r="G399" t="str">
            <v xml:space="preserve">  ―</v>
          </cell>
          <cell r="H399" t="str">
            <v xml:space="preserve">  ―</v>
          </cell>
          <cell r="I399" t="str">
            <v xml:space="preserve">  ―</v>
          </cell>
          <cell r="J399">
            <v>-40728840</v>
          </cell>
          <cell r="K399" t="str">
            <v xml:space="preserve">  ―</v>
          </cell>
          <cell r="L399" t="str">
            <v xml:space="preserve">  ―</v>
          </cell>
          <cell r="M399" t="str">
            <v xml:space="preserve">  ―</v>
          </cell>
          <cell r="N399" t="str">
            <v xml:space="preserve">      ―</v>
          </cell>
          <cell r="O399" t="str">
            <v xml:space="preserve">  ―</v>
          </cell>
          <cell r="P399" t="str">
            <v xml:space="preserve">  ―</v>
          </cell>
          <cell r="Q399" t="str">
            <v xml:space="preserve">  ―</v>
          </cell>
          <cell r="R399">
            <v>-847514365</v>
          </cell>
          <cell r="S399" t="str">
            <v xml:space="preserve">  ―</v>
          </cell>
          <cell r="T399">
            <v>190215.25</v>
          </cell>
          <cell r="U399">
            <v>-4455.5</v>
          </cell>
          <cell r="V399" t="str">
            <v xml:space="preserve">   ―</v>
          </cell>
          <cell r="W399">
            <v>-1550134727</v>
          </cell>
          <cell r="X399" t="str">
            <v xml:space="preserve">  ―</v>
          </cell>
          <cell r="Y399" t="str">
            <v xml:space="preserve">  ―</v>
          </cell>
          <cell r="Z399" t="str">
            <v xml:space="preserve">  ―</v>
          </cell>
          <cell r="AA399" t="str">
            <v xml:space="preserve">  ―</v>
          </cell>
        </row>
        <row r="400">
          <cell r="C400" t="str">
            <v>（ 製造・研究計 ）</v>
          </cell>
          <cell r="F400" t="str">
            <v xml:space="preserve">      ―</v>
          </cell>
          <cell r="G400" t="str">
            <v xml:space="preserve">  ―</v>
          </cell>
          <cell r="H400" t="str">
            <v xml:space="preserve">  ―</v>
          </cell>
          <cell r="I400" t="str">
            <v xml:space="preserve">  ―</v>
          </cell>
          <cell r="J400">
            <v>39094344916</v>
          </cell>
          <cell r="K400">
            <v>100.4</v>
          </cell>
          <cell r="L400">
            <v>113.9</v>
          </cell>
          <cell r="M400">
            <v>105.1</v>
          </cell>
          <cell r="N400" t="str">
            <v xml:space="preserve">      ―</v>
          </cell>
          <cell r="O400" t="str">
            <v xml:space="preserve">  ―</v>
          </cell>
          <cell r="P400" t="str">
            <v xml:space="preserve">  ―</v>
          </cell>
          <cell r="Q400" t="str">
            <v xml:space="preserve">  ―</v>
          </cell>
          <cell r="R400">
            <v>6567545005</v>
          </cell>
          <cell r="S400">
            <v>16.7</v>
          </cell>
          <cell r="T400">
            <v>1888251</v>
          </cell>
          <cell r="U400">
            <v>3478.1</v>
          </cell>
          <cell r="V400" t="str">
            <v xml:space="preserve">   ―</v>
          </cell>
          <cell r="W400">
            <v>-13017458</v>
          </cell>
          <cell r="X400" t="str">
            <v xml:space="preserve">  ―</v>
          </cell>
          <cell r="Y400" t="str">
            <v xml:space="preserve">  ―</v>
          </cell>
          <cell r="Z400" t="str">
            <v xml:space="preserve">  ―</v>
          </cell>
          <cell r="AA400" t="str">
            <v xml:space="preserve">  ―</v>
          </cell>
        </row>
        <row r="401">
          <cell r="C401" t="str">
            <v>（ 本   部  室 ）</v>
          </cell>
          <cell r="F401" t="str">
            <v xml:space="preserve">      ―</v>
          </cell>
          <cell r="G401" t="str">
            <v xml:space="preserve">  ―</v>
          </cell>
          <cell r="H401" t="str">
            <v xml:space="preserve">  ―</v>
          </cell>
          <cell r="I401" t="str">
            <v xml:space="preserve">  ―</v>
          </cell>
          <cell r="J401" t="str">
            <v xml:space="preserve">      ―</v>
          </cell>
          <cell r="K401" t="str">
            <v xml:space="preserve">  ―</v>
          </cell>
          <cell r="L401" t="str">
            <v xml:space="preserve">  ―</v>
          </cell>
          <cell r="M401" t="str">
            <v xml:space="preserve">  ―</v>
          </cell>
          <cell r="N401" t="str">
            <v xml:space="preserve">      ―</v>
          </cell>
          <cell r="O401" t="str">
            <v xml:space="preserve">  ―</v>
          </cell>
          <cell r="P401" t="str">
            <v xml:space="preserve">  ―</v>
          </cell>
          <cell r="Q401" t="str">
            <v xml:space="preserve">  ―</v>
          </cell>
          <cell r="R401">
            <v>-42439263</v>
          </cell>
          <cell r="S401" t="str">
            <v xml:space="preserve">  ―</v>
          </cell>
          <cell r="T401">
            <v>10547</v>
          </cell>
          <cell r="U401">
            <v>-4023.8</v>
          </cell>
          <cell r="V401" t="str">
            <v xml:space="preserve">   ―</v>
          </cell>
          <cell r="W401">
            <v>-115209386</v>
          </cell>
          <cell r="X401" t="str">
            <v xml:space="preserve">  ―</v>
          </cell>
          <cell r="Y401" t="str">
            <v xml:space="preserve">  ―</v>
          </cell>
          <cell r="Z401" t="str">
            <v xml:space="preserve">  ―</v>
          </cell>
          <cell r="AA401" t="str">
            <v xml:space="preserve">  ―</v>
          </cell>
        </row>
        <row r="402">
          <cell r="C402" t="str">
            <v>（ 本 社 収 入 ）</v>
          </cell>
          <cell r="F402">
            <v>1265731087</v>
          </cell>
          <cell r="G402">
            <v>100</v>
          </cell>
          <cell r="H402">
            <v>100</v>
          </cell>
          <cell r="I402">
            <v>100</v>
          </cell>
          <cell r="J402">
            <v>1265731087</v>
          </cell>
          <cell r="K402">
            <v>100</v>
          </cell>
          <cell r="L402">
            <v>100</v>
          </cell>
          <cell r="M402">
            <v>100</v>
          </cell>
          <cell r="N402">
            <v>1265731087</v>
          </cell>
          <cell r="O402">
            <v>100</v>
          </cell>
          <cell r="P402">
            <v>100</v>
          </cell>
          <cell r="Q402">
            <v>100</v>
          </cell>
          <cell r="R402">
            <v>1265731087</v>
          </cell>
          <cell r="S402">
            <v>100</v>
          </cell>
          <cell r="T402">
            <v>1265731087</v>
          </cell>
          <cell r="U402">
            <v>1</v>
          </cell>
          <cell r="V402" t="str">
            <v xml:space="preserve">   ―</v>
          </cell>
          <cell r="W402">
            <v>1265731087</v>
          </cell>
          <cell r="X402" t="str">
            <v xml:space="preserve">  ―</v>
          </cell>
          <cell r="Y402" t="str">
            <v xml:space="preserve">  ―</v>
          </cell>
          <cell r="Z402">
            <v>100</v>
          </cell>
          <cell r="AA402" t="str">
            <v xml:space="preserve">  ―</v>
          </cell>
        </row>
        <row r="403">
          <cell r="G403" t="str">
            <v xml:space="preserve">  ―</v>
          </cell>
          <cell r="H403" t="str">
            <v xml:space="preserve">  ―</v>
          </cell>
          <cell r="I403" t="str">
            <v xml:space="preserve">  ―</v>
          </cell>
          <cell r="K403" t="str">
            <v xml:space="preserve">  ―</v>
          </cell>
          <cell r="L403" t="str">
            <v xml:space="preserve">  ―</v>
          </cell>
          <cell r="M403" t="str">
            <v xml:space="preserve">  ―</v>
          </cell>
          <cell r="O403" t="str">
            <v xml:space="preserve">  ―</v>
          </cell>
          <cell r="P403" t="str">
            <v xml:space="preserve">  ―</v>
          </cell>
          <cell r="Q403" t="str">
            <v xml:space="preserve">  ―</v>
          </cell>
          <cell r="S403" t="str">
            <v xml:space="preserve">  ―</v>
          </cell>
          <cell r="U403" t="str">
            <v xml:space="preserve">    ―</v>
          </cell>
          <cell r="V403" t="str">
            <v xml:space="preserve">   ―</v>
          </cell>
          <cell r="X403" t="str">
            <v xml:space="preserve">  ―</v>
          </cell>
          <cell r="Y403" t="str">
            <v xml:space="preserve">  ―</v>
          </cell>
          <cell r="Z403" t="str">
            <v xml:space="preserve">  ―</v>
          </cell>
          <cell r="AA403" t="str">
            <v xml:space="preserve">  ―</v>
          </cell>
        </row>
        <row r="404">
          <cell r="C404" t="str">
            <v>（ 本 社 収 入 ）</v>
          </cell>
          <cell r="F404" t="str">
            <v xml:space="preserve">      ―</v>
          </cell>
          <cell r="G404" t="str">
            <v xml:space="preserve">  ―</v>
          </cell>
          <cell r="H404" t="str">
            <v xml:space="preserve">  ―</v>
          </cell>
          <cell r="I404" t="str">
            <v xml:space="preserve">  ―</v>
          </cell>
          <cell r="J404" t="str">
            <v xml:space="preserve">      ―</v>
          </cell>
          <cell r="K404" t="str">
            <v xml:space="preserve">  ―</v>
          </cell>
          <cell r="L404" t="str">
            <v xml:space="preserve">  ―</v>
          </cell>
          <cell r="M404" t="str">
            <v xml:space="preserve">  ―</v>
          </cell>
          <cell r="N404">
            <v>704447545</v>
          </cell>
          <cell r="O404">
            <v>148.4</v>
          </cell>
          <cell r="P404">
            <v>148.4</v>
          </cell>
          <cell r="Q404">
            <v>169.7</v>
          </cell>
          <cell r="R404">
            <v>3017495352</v>
          </cell>
          <cell r="S404" t="str">
            <v xml:space="preserve">  ―</v>
          </cell>
          <cell r="T404">
            <v>99959.5</v>
          </cell>
          <cell r="U404">
            <v>30187.1</v>
          </cell>
          <cell r="V404" t="str">
            <v xml:space="preserve">   ―</v>
          </cell>
          <cell r="W404">
            <v>2350359480</v>
          </cell>
          <cell r="X404" t="str">
            <v xml:space="preserve">  ―</v>
          </cell>
          <cell r="Y404" t="str">
            <v xml:space="preserve">  ―</v>
          </cell>
          <cell r="Z404">
            <v>202.5</v>
          </cell>
          <cell r="AA404" t="str">
            <v xml:space="preserve">  ―</v>
          </cell>
        </row>
        <row r="407">
          <cell r="A407" t="str">
            <v>集計ｺｰﾄﾞ</v>
          </cell>
          <cell r="D407" t="str">
            <v xml:space="preserve">  部      門</v>
          </cell>
          <cell r="F407" t="str">
            <v>受　注　実　績</v>
          </cell>
          <cell r="G407" t="str">
            <v>遂行率</v>
          </cell>
          <cell r="H407" t="str">
            <v>前月比</v>
          </cell>
          <cell r="I407" t="str">
            <v>ＭＰ比</v>
          </cell>
          <cell r="J407" t="str">
            <v>総　　生    産</v>
          </cell>
          <cell r="K407" t="str">
            <v>遂行率</v>
          </cell>
          <cell r="L407" t="str">
            <v>前月比</v>
          </cell>
          <cell r="M407" t="str">
            <v>ＭＰ比</v>
          </cell>
          <cell r="N407" t="str">
            <v>売　上　実　績</v>
          </cell>
          <cell r="O407" t="str">
            <v>遂行率</v>
          </cell>
          <cell r="P407" t="str">
            <v>前月比</v>
          </cell>
          <cell r="Q407" t="str">
            <v>ＭＰ比</v>
          </cell>
          <cell r="R407" t="str">
            <v>差　 　引</v>
          </cell>
          <cell r="S407" t="str">
            <v>生産比</v>
          </cell>
          <cell r="T407" t="str">
            <v>総  時  間</v>
          </cell>
          <cell r="U407" t="str">
            <v>時間当り</v>
          </cell>
          <cell r="V407" t="str">
            <v>人員</v>
          </cell>
          <cell r="W407" t="str">
            <v>税引前利益</v>
          </cell>
          <cell r="X407" t="str">
            <v>売生比</v>
          </cell>
          <cell r="Y407" t="str">
            <v>遂行率</v>
          </cell>
          <cell r="Z407" t="str">
            <v>前月比</v>
          </cell>
          <cell r="AA407" t="str">
            <v>ＭＰ比</v>
          </cell>
        </row>
        <row r="408">
          <cell r="A408" t="str">
            <v>ALAA01030101</v>
          </cell>
          <cell r="C408" t="str">
            <v>半</v>
          </cell>
          <cell r="D408" t="str">
            <v>　光部品営業部</v>
          </cell>
          <cell r="F408">
            <v>170621508</v>
          </cell>
          <cell r="G408">
            <v>160.9</v>
          </cell>
          <cell r="H408">
            <v>80</v>
          </cell>
          <cell r="I408">
            <v>160.9</v>
          </cell>
          <cell r="J408" t="str">
            <v xml:space="preserve">      ―</v>
          </cell>
          <cell r="K408" t="str">
            <v xml:space="preserve">  ―</v>
          </cell>
          <cell r="L408" t="str">
            <v xml:space="preserve">  ―</v>
          </cell>
          <cell r="M408" t="str">
            <v xml:space="preserve">  ―</v>
          </cell>
          <cell r="N408">
            <v>268392840</v>
          </cell>
          <cell r="O408">
            <v>108.2</v>
          </cell>
          <cell r="P408">
            <v>97.9</v>
          </cell>
          <cell r="Q408">
            <v>145.80000000000001</v>
          </cell>
          <cell r="R408">
            <v>-7393022</v>
          </cell>
          <cell r="S408" t="str">
            <v xml:space="preserve">  ―</v>
          </cell>
          <cell r="T408">
            <v>3302.25</v>
          </cell>
          <cell r="U408">
            <v>-2238.6999999999998</v>
          </cell>
          <cell r="V408" t="str">
            <v xml:space="preserve">   ―</v>
          </cell>
          <cell r="W408">
            <v>-20974294</v>
          </cell>
          <cell r="X408" t="str">
            <v xml:space="preserve">  ―</v>
          </cell>
          <cell r="Y408" t="str">
            <v xml:space="preserve">  ―</v>
          </cell>
          <cell r="Z408" t="str">
            <v xml:space="preserve">  ―</v>
          </cell>
          <cell r="AA408" t="str">
            <v xml:space="preserve">  ―</v>
          </cell>
        </row>
        <row r="409">
          <cell r="C409" t="str">
            <v>導</v>
          </cell>
          <cell r="K409" t="str">
            <v xml:space="preserve">  ―</v>
          </cell>
          <cell r="L409" t="str">
            <v xml:space="preserve">  ―</v>
          </cell>
          <cell r="M409" t="str">
            <v xml:space="preserve">  ―</v>
          </cell>
        </row>
        <row r="410">
          <cell r="A410" t="str">
            <v>ALAA01040101</v>
          </cell>
          <cell r="C410" t="str">
            <v>体</v>
          </cell>
          <cell r="D410" t="str">
            <v>　開発営業部</v>
          </cell>
          <cell r="F410">
            <v>12007940</v>
          </cell>
          <cell r="G410">
            <v>92.3</v>
          </cell>
          <cell r="H410">
            <v>97.1</v>
          </cell>
          <cell r="I410">
            <v>92.3</v>
          </cell>
          <cell r="J410" t="str">
            <v xml:space="preserve">      ―</v>
          </cell>
          <cell r="K410" t="str">
            <v xml:space="preserve">  ―</v>
          </cell>
          <cell r="L410" t="str">
            <v xml:space="preserve">  ―</v>
          </cell>
          <cell r="M410" t="str">
            <v xml:space="preserve">  ―</v>
          </cell>
          <cell r="N410">
            <v>13039917</v>
          </cell>
          <cell r="O410">
            <v>107.3</v>
          </cell>
          <cell r="P410">
            <v>113.3</v>
          </cell>
          <cell r="Q410">
            <v>99</v>
          </cell>
          <cell r="R410">
            <v>-6361571</v>
          </cell>
          <cell r="S410" t="str">
            <v xml:space="preserve">  ―</v>
          </cell>
          <cell r="T410">
            <v>2945.5</v>
          </cell>
          <cell r="U410">
            <v>-2159.6999999999998</v>
          </cell>
          <cell r="V410" t="str">
            <v xml:space="preserve">   ―</v>
          </cell>
          <cell r="W410">
            <v>-19239050</v>
          </cell>
          <cell r="X410" t="str">
            <v xml:space="preserve">  ―</v>
          </cell>
          <cell r="Y410" t="str">
            <v xml:space="preserve">  ―</v>
          </cell>
          <cell r="Z410" t="str">
            <v xml:space="preserve">  ―</v>
          </cell>
          <cell r="AA410" t="str">
            <v xml:space="preserve">  ―</v>
          </cell>
        </row>
        <row r="411">
          <cell r="K411" t="str">
            <v xml:space="preserve">  ―</v>
          </cell>
          <cell r="L411" t="str">
            <v xml:space="preserve">  ―</v>
          </cell>
          <cell r="M411" t="str">
            <v xml:space="preserve">  ―</v>
          </cell>
        </row>
        <row r="412">
          <cell r="A412" t="str">
            <v>ALAA0106010101</v>
          </cell>
          <cell r="C412" t="str">
            <v>他</v>
          </cell>
          <cell r="D412" t="str">
            <v>　プラント営業課</v>
          </cell>
          <cell r="F412">
            <v>11894347</v>
          </cell>
          <cell r="G412">
            <v>129.19999999999999</v>
          </cell>
          <cell r="H412">
            <v>57.4</v>
          </cell>
          <cell r="I412">
            <v>129.19999999999999</v>
          </cell>
          <cell r="J412" t="str">
            <v xml:space="preserve">      ―</v>
          </cell>
          <cell r="K412" t="str">
            <v xml:space="preserve">  ―</v>
          </cell>
          <cell r="L412" t="str">
            <v xml:space="preserve">  ―</v>
          </cell>
          <cell r="M412" t="str">
            <v xml:space="preserve">  ―</v>
          </cell>
          <cell r="N412">
            <v>12563672</v>
          </cell>
          <cell r="O412">
            <v>114.2</v>
          </cell>
          <cell r="P412">
            <v>107.5</v>
          </cell>
          <cell r="Q412">
            <v>139.5</v>
          </cell>
          <cell r="R412">
            <v>4623040</v>
          </cell>
          <cell r="S412" t="str">
            <v xml:space="preserve">  ―</v>
          </cell>
          <cell r="T412">
            <v>427.5</v>
          </cell>
          <cell r="U412">
            <v>10814.1</v>
          </cell>
          <cell r="V412" t="str">
            <v xml:space="preserve">   ―</v>
          </cell>
          <cell r="W412">
            <v>2907007</v>
          </cell>
          <cell r="X412">
            <v>23.1</v>
          </cell>
          <cell r="Y412">
            <v>687.2</v>
          </cell>
          <cell r="Z412" t="str">
            <v xml:space="preserve">  ―</v>
          </cell>
          <cell r="AA412" t="str">
            <v xml:space="preserve">  ―</v>
          </cell>
        </row>
        <row r="414">
          <cell r="A414" t="str">
            <v>集計ｺｰﾄﾞ</v>
          </cell>
          <cell r="D414" t="str">
            <v xml:space="preserve">  部      門</v>
          </cell>
          <cell r="F414" t="str">
            <v>受　注　実　績</v>
          </cell>
          <cell r="G414" t="str">
            <v>遂行率</v>
          </cell>
          <cell r="H414" t="str">
            <v>前月比</v>
          </cell>
          <cell r="I414" t="str">
            <v>ＭＰ比</v>
          </cell>
          <cell r="J414" t="str">
            <v>総　　生    産</v>
          </cell>
          <cell r="K414" t="str">
            <v>遂行率</v>
          </cell>
          <cell r="L414" t="str">
            <v>前月比</v>
          </cell>
          <cell r="M414" t="str">
            <v>ＭＰ比</v>
          </cell>
          <cell r="N414" t="str">
            <v>売　上　実　績</v>
          </cell>
          <cell r="O414" t="str">
            <v>遂行率</v>
          </cell>
          <cell r="P414" t="str">
            <v>前月比</v>
          </cell>
          <cell r="Q414" t="str">
            <v>ＭＰ比</v>
          </cell>
          <cell r="R414" t="str">
            <v>差　 　引</v>
          </cell>
          <cell r="S414" t="str">
            <v>生産比</v>
          </cell>
          <cell r="T414" t="str">
            <v>総  時  間</v>
          </cell>
          <cell r="U414" t="str">
            <v>時間当り</v>
          </cell>
          <cell r="V414" t="str">
            <v>人員</v>
          </cell>
          <cell r="W414" t="str">
            <v>税引前利益</v>
          </cell>
          <cell r="X414" t="str">
            <v>売生比</v>
          </cell>
          <cell r="Y414" t="str">
            <v>遂行率</v>
          </cell>
          <cell r="Z414" t="str">
            <v>前月比</v>
          </cell>
          <cell r="AA414" t="str">
            <v>ＭＰ比</v>
          </cell>
        </row>
        <row r="415">
          <cell r="A415" t="str">
            <v>TUSINDEBASUB</v>
          </cell>
          <cell r="D415" t="str">
            <v>通信ﾃﾞﾊﾞｲｽ事業部小計</v>
          </cell>
          <cell r="F415">
            <v>1892622531</v>
          </cell>
          <cell r="G415">
            <v>108.7</v>
          </cell>
          <cell r="H415">
            <v>86.7</v>
          </cell>
          <cell r="I415">
            <v>111.8</v>
          </cell>
          <cell r="J415">
            <v>1683283356</v>
          </cell>
          <cell r="K415">
            <v>102.5</v>
          </cell>
          <cell r="L415">
            <v>86.2</v>
          </cell>
          <cell r="M415">
            <v>125.3</v>
          </cell>
          <cell r="N415">
            <v>2241578061</v>
          </cell>
          <cell r="O415">
            <v>105.4</v>
          </cell>
          <cell r="P415">
            <v>91.8</v>
          </cell>
          <cell r="Q415">
            <v>111.9</v>
          </cell>
          <cell r="R415">
            <v>181694248</v>
          </cell>
          <cell r="S415">
            <v>10.7</v>
          </cell>
          <cell r="T415">
            <v>163329</v>
          </cell>
          <cell r="U415">
            <v>1112.4000000000001</v>
          </cell>
          <cell r="V415" t="str">
            <v xml:space="preserve">   ―</v>
          </cell>
          <cell r="W415">
            <v>-388922741</v>
          </cell>
          <cell r="X415" t="str">
            <v xml:space="preserve">  ―</v>
          </cell>
          <cell r="Y415" t="str">
            <v xml:space="preserve">  ―</v>
          </cell>
          <cell r="Z415" t="str">
            <v xml:space="preserve">  ―</v>
          </cell>
          <cell r="AA415" t="str">
            <v xml:space="preserve">  ―</v>
          </cell>
        </row>
        <row r="417">
          <cell r="A417" t="str">
            <v>DENSISUB</v>
          </cell>
          <cell r="D417" t="str">
            <v>電子統括事業部小計</v>
          </cell>
          <cell r="F417">
            <v>2960820499</v>
          </cell>
          <cell r="G417">
            <v>109.6</v>
          </cell>
          <cell r="H417">
            <v>101.9</v>
          </cell>
          <cell r="I417">
            <v>112.6</v>
          </cell>
          <cell r="J417">
            <v>2561876800</v>
          </cell>
          <cell r="K417">
            <v>101.9</v>
          </cell>
          <cell r="L417">
            <v>107.7</v>
          </cell>
          <cell r="M417">
            <v>112.5</v>
          </cell>
          <cell r="N417">
            <v>2736277513</v>
          </cell>
          <cell r="O417">
            <v>102.4</v>
          </cell>
          <cell r="P417">
            <v>99.1</v>
          </cell>
          <cell r="Q417">
            <v>105.9</v>
          </cell>
          <cell r="R417">
            <v>339887110</v>
          </cell>
          <cell r="S417">
            <v>13.2</v>
          </cell>
          <cell r="T417">
            <v>179111.25</v>
          </cell>
          <cell r="U417">
            <v>1897.6</v>
          </cell>
          <cell r="V417" t="str">
            <v xml:space="preserve">   ―</v>
          </cell>
          <cell r="W417">
            <v>-284720835</v>
          </cell>
          <cell r="X417" t="str">
            <v xml:space="preserve">  ―</v>
          </cell>
          <cell r="Y417" t="str">
            <v xml:space="preserve">  ―</v>
          </cell>
          <cell r="Z417" t="str">
            <v xml:space="preserve">  ―</v>
          </cell>
          <cell r="AA417" t="str">
            <v xml:space="preserve">  ―</v>
          </cell>
        </row>
        <row r="419">
          <cell r="A419" t="str">
            <v>集計ｺｰﾄﾞ</v>
          </cell>
          <cell r="D419" t="str">
            <v xml:space="preserve">  部      門</v>
          </cell>
          <cell r="F419" t="str">
            <v>受　注　実　績</v>
          </cell>
          <cell r="G419" t="str">
            <v>遂行率</v>
          </cell>
          <cell r="H419" t="str">
            <v>前月比</v>
          </cell>
          <cell r="I419" t="str">
            <v>ＭＰ比</v>
          </cell>
          <cell r="J419" t="str">
            <v>総　　生    産</v>
          </cell>
          <cell r="K419" t="str">
            <v>遂行率</v>
          </cell>
          <cell r="L419" t="str">
            <v>前月比</v>
          </cell>
          <cell r="M419" t="str">
            <v>ＭＰ比</v>
          </cell>
          <cell r="N419" t="str">
            <v>売　上　実　績</v>
          </cell>
          <cell r="O419" t="str">
            <v>遂行率</v>
          </cell>
          <cell r="P419" t="str">
            <v>前月比</v>
          </cell>
          <cell r="Q419" t="str">
            <v>ＭＰ比</v>
          </cell>
          <cell r="R419" t="str">
            <v>差　 　引</v>
          </cell>
          <cell r="S419" t="str">
            <v>生産比</v>
          </cell>
          <cell r="T419" t="str">
            <v>総  時  間</v>
          </cell>
          <cell r="U419" t="str">
            <v>時間当り</v>
          </cell>
          <cell r="V419" t="str">
            <v>人員</v>
          </cell>
          <cell r="W419" t="str">
            <v>税引前利益</v>
          </cell>
          <cell r="X419" t="str">
            <v>売生比</v>
          </cell>
          <cell r="Y419" t="str">
            <v>遂行率</v>
          </cell>
          <cell r="Z419" t="str">
            <v>前月比</v>
          </cell>
          <cell r="AA419" t="str">
            <v>ＭＰ比</v>
          </cell>
        </row>
        <row r="420">
          <cell r="A420" t="str">
            <v>AEAAOTHER</v>
          </cell>
          <cell r="D420" t="str">
            <v>ﾌｧｲﾝｾﾗﾐｯｸその他</v>
          </cell>
          <cell r="F420" t="str">
            <v xml:space="preserve">    　―</v>
          </cell>
          <cell r="G420" t="str">
            <v xml:space="preserve">  ―</v>
          </cell>
          <cell r="H420" t="str">
            <v xml:space="preserve">  ―</v>
          </cell>
          <cell r="I420" t="str">
            <v xml:space="preserve">  ―</v>
          </cell>
          <cell r="J420">
            <v>-6980300</v>
          </cell>
          <cell r="K420" t="str">
            <v xml:space="preserve">  ―</v>
          </cell>
          <cell r="L420" t="str">
            <v xml:space="preserve">  ―</v>
          </cell>
          <cell r="M420" t="str">
            <v xml:space="preserve">  ―</v>
          </cell>
          <cell r="N420" t="str">
            <v xml:space="preserve">    　―</v>
          </cell>
          <cell r="O420" t="str">
            <v xml:space="preserve">  ―</v>
          </cell>
          <cell r="P420" t="str">
            <v xml:space="preserve">  ―</v>
          </cell>
          <cell r="Q420" t="str">
            <v xml:space="preserve">  ―</v>
          </cell>
          <cell r="R420">
            <v>-61241580</v>
          </cell>
          <cell r="S420" t="str">
            <v xml:space="preserve">  ―</v>
          </cell>
          <cell r="T420">
            <v>13993.5</v>
          </cell>
          <cell r="U420">
            <v>-4376.3999999999996</v>
          </cell>
          <cell r="V420" t="str">
            <v xml:space="preserve">   ―</v>
          </cell>
          <cell r="W420">
            <v>-94891790</v>
          </cell>
          <cell r="X420" t="str">
            <v xml:space="preserve">  ―</v>
          </cell>
          <cell r="Y420" t="str">
            <v xml:space="preserve">  ―</v>
          </cell>
          <cell r="Z420" t="str">
            <v xml:space="preserve">  ―</v>
          </cell>
          <cell r="AA420" t="str">
            <v xml:space="preserve">  ―</v>
          </cell>
        </row>
        <row r="422">
          <cell r="A422" t="str">
            <v>AEBAOTHER</v>
          </cell>
          <cell r="D422" t="str">
            <v>自動車部品事業その他</v>
          </cell>
          <cell r="F422" t="str">
            <v xml:space="preserve">    　―</v>
          </cell>
          <cell r="G422" t="str">
            <v xml:space="preserve">  ―</v>
          </cell>
          <cell r="H422" t="str">
            <v xml:space="preserve">  ―</v>
          </cell>
          <cell r="I422" t="str">
            <v xml:space="preserve">  ―</v>
          </cell>
          <cell r="J422">
            <v>-4407000</v>
          </cell>
          <cell r="K422" t="str">
            <v xml:space="preserve">  ―</v>
          </cell>
          <cell r="L422" t="str">
            <v xml:space="preserve">  ―</v>
          </cell>
          <cell r="M422" t="str">
            <v xml:space="preserve">  ―</v>
          </cell>
          <cell r="N422" t="str">
            <v xml:space="preserve">    　―</v>
          </cell>
          <cell r="O422" t="str">
            <v xml:space="preserve">  ―</v>
          </cell>
          <cell r="P422" t="str">
            <v xml:space="preserve">  ―</v>
          </cell>
          <cell r="Q422" t="str">
            <v xml:space="preserve">  ―</v>
          </cell>
          <cell r="R422">
            <v>-29646632</v>
          </cell>
          <cell r="S422" t="str">
            <v xml:space="preserve">  ―</v>
          </cell>
          <cell r="T422">
            <v>8274.75</v>
          </cell>
          <cell r="U422">
            <v>-3582.7</v>
          </cell>
          <cell r="V422" t="str">
            <v xml:space="preserve">   ―</v>
          </cell>
          <cell r="W422">
            <v>-56425553</v>
          </cell>
          <cell r="X422" t="str">
            <v xml:space="preserve">  ―</v>
          </cell>
          <cell r="Y422" t="str">
            <v xml:space="preserve">  ―</v>
          </cell>
          <cell r="Z422" t="str">
            <v xml:space="preserve">  ―</v>
          </cell>
          <cell r="AA422" t="str">
            <v xml:space="preserve">  ―</v>
          </cell>
        </row>
        <row r="424">
          <cell r="A424" t="str">
            <v>ALAAOTHER</v>
          </cell>
          <cell r="D424" t="str">
            <v>半導体部品営業関連その他</v>
          </cell>
          <cell r="F424" t="str">
            <v xml:space="preserve">    　―</v>
          </cell>
          <cell r="G424" t="str">
            <v xml:space="preserve">  ―</v>
          </cell>
          <cell r="H424" t="str">
            <v xml:space="preserve">  ―</v>
          </cell>
          <cell r="I424" t="str">
            <v xml:space="preserve">  ―</v>
          </cell>
          <cell r="J424" t="str">
            <v xml:space="preserve">    　―</v>
          </cell>
          <cell r="K424" t="str">
            <v xml:space="preserve">  ―</v>
          </cell>
          <cell r="L424" t="str">
            <v xml:space="preserve">  ―</v>
          </cell>
          <cell r="M424" t="str">
            <v xml:space="preserve">  ―</v>
          </cell>
          <cell r="N424" t="str">
            <v xml:space="preserve">    　―</v>
          </cell>
          <cell r="O424" t="str">
            <v xml:space="preserve">  ―</v>
          </cell>
          <cell r="P424" t="str">
            <v xml:space="preserve">  ―</v>
          </cell>
          <cell r="Q424" t="str">
            <v xml:space="preserve">  ―</v>
          </cell>
          <cell r="R424">
            <v>-1255746</v>
          </cell>
          <cell r="S424" t="str">
            <v xml:space="preserve">  ―</v>
          </cell>
          <cell r="T424">
            <v>356.75</v>
          </cell>
          <cell r="U424">
            <v>-3519.9</v>
          </cell>
          <cell r="V424" t="str">
            <v xml:space="preserve">   ―</v>
          </cell>
          <cell r="W424">
            <v>-13126696</v>
          </cell>
          <cell r="X424" t="str">
            <v xml:space="preserve">  ―</v>
          </cell>
          <cell r="Y424" t="str">
            <v xml:space="preserve">  ―</v>
          </cell>
          <cell r="Z424" t="str">
            <v xml:space="preserve">  ―</v>
          </cell>
          <cell r="AA424" t="str">
            <v xml:space="preserve">  ―</v>
          </cell>
        </row>
        <row r="426">
          <cell r="A426" t="str">
            <v>ALBAOTHER</v>
          </cell>
          <cell r="D426" t="str">
            <v>ｾﾗﾐｯｸPKG事業関連その他</v>
          </cell>
          <cell r="F426" t="str">
            <v xml:space="preserve">    　―</v>
          </cell>
          <cell r="G426" t="str">
            <v xml:space="preserve">  ―</v>
          </cell>
          <cell r="H426" t="str">
            <v xml:space="preserve">  ―</v>
          </cell>
          <cell r="I426" t="str">
            <v xml:space="preserve">  ―</v>
          </cell>
          <cell r="J426">
            <v>-3449500</v>
          </cell>
          <cell r="K426" t="str">
            <v xml:space="preserve">  ―</v>
          </cell>
          <cell r="L426" t="str">
            <v xml:space="preserve">  ―</v>
          </cell>
          <cell r="M426" t="str">
            <v xml:space="preserve">  ―</v>
          </cell>
          <cell r="N426" t="str">
            <v xml:space="preserve">    　―</v>
          </cell>
          <cell r="O426" t="str">
            <v xml:space="preserve">  ―</v>
          </cell>
          <cell r="P426" t="str">
            <v xml:space="preserve">  ―</v>
          </cell>
          <cell r="Q426" t="str">
            <v xml:space="preserve">  ―</v>
          </cell>
          <cell r="R426">
            <v>-27355509</v>
          </cell>
          <cell r="S426" t="str">
            <v xml:space="preserve">  ―</v>
          </cell>
          <cell r="T426">
            <v>9910.75</v>
          </cell>
          <cell r="U426">
            <v>-2760.1</v>
          </cell>
          <cell r="V426" t="str">
            <v xml:space="preserve">   ―</v>
          </cell>
          <cell r="W426">
            <v>-60580473</v>
          </cell>
          <cell r="X426" t="str">
            <v xml:space="preserve">  ―</v>
          </cell>
          <cell r="Y426" t="str">
            <v xml:space="preserve">  ―</v>
          </cell>
          <cell r="Z426" t="str">
            <v xml:space="preserve">  ―</v>
          </cell>
          <cell r="AA426" t="str">
            <v xml:space="preserve">  ―</v>
          </cell>
        </row>
        <row r="428">
          <cell r="A428" t="str">
            <v>ALCAOTHER</v>
          </cell>
          <cell r="D428" t="str">
            <v>通信ﾃﾞﾊﾞｲｽ事業関連その他</v>
          </cell>
          <cell r="F428" t="str">
            <v xml:space="preserve">    　―</v>
          </cell>
          <cell r="G428" t="str">
            <v xml:space="preserve">  ―</v>
          </cell>
          <cell r="H428" t="str">
            <v xml:space="preserve">  ―</v>
          </cell>
          <cell r="I428" t="str">
            <v xml:space="preserve">  ―</v>
          </cell>
          <cell r="J428">
            <v>-683500</v>
          </cell>
          <cell r="K428" t="str">
            <v xml:space="preserve">  ―</v>
          </cell>
          <cell r="L428" t="str">
            <v xml:space="preserve">  ―</v>
          </cell>
          <cell r="M428" t="str">
            <v xml:space="preserve">  ―</v>
          </cell>
          <cell r="N428" t="str">
            <v xml:space="preserve">    　―</v>
          </cell>
          <cell r="O428" t="str">
            <v xml:space="preserve">  ―</v>
          </cell>
          <cell r="P428" t="str">
            <v xml:space="preserve">  ―</v>
          </cell>
          <cell r="Q428" t="str">
            <v xml:space="preserve">  ―</v>
          </cell>
          <cell r="R428">
            <v>-13945832</v>
          </cell>
          <cell r="S428" t="str">
            <v xml:space="preserve">  ―</v>
          </cell>
          <cell r="T428">
            <v>4231.25</v>
          </cell>
          <cell r="U428">
            <v>-3295.9</v>
          </cell>
          <cell r="V428" t="str">
            <v xml:space="preserve">   ―</v>
          </cell>
          <cell r="W428">
            <v>-20689974</v>
          </cell>
          <cell r="X428" t="str">
            <v xml:space="preserve">  ―</v>
          </cell>
          <cell r="Y428" t="str">
            <v xml:space="preserve">  ―</v>
          </cell>
          <cell r="Z428" t="str">
            <v xml:space="preserve">  ―</v>
          </cell>
          <cell r="AA428" t="str">
            <v xml:space="preserve">  ―</v>
          </cell>
        </row>
        <row r="430">
          <cell r="A430" t="str">
            <v>ALDAOTHER</v>
          </cell>
          <cell r="D430" t="str">
            <v>有機材料部品事業関連その他</v>
          </cell>
          <cell r="F430" t="str">
            <v xml:space="preserve">    　―</v>
          </cell>
          <cell r="G430" t="str">
            <v xml:space="preserve">  ―</v>
          </cell>
          <cell r="H430" t="str">
            <v xml:space="preserve">  ―</v>
          </cell>
          <cell r="I430" t="str">
            <v xml:space="preserve">  ―</v>
          </cell>
          <cell r="J430">
            <v>9808569</v>
          </cell>
          <cell r="K430">
            <v>97.7</v>
          </cell>
          <cell r="L430">
            <v>100.3</v>
          </cell>
          <cell r="M430">
            <v>140.1</v>
          </cell>
          <cell r="N430" t="str">
            <v xml:space="preserve">    　―</v>
          </cell>
          <cell r="O430" t="str">
            <v xml:space="preserve">  ―</v>
          </cell>
          <cell r="P430" t="str">
            <v xml:space="preserve">  ―</v>
          </cell>
          <cell r="Q430" t="str">
            <v xml:space="preserve">  ―</v>
          </cell>
          <cell r="R430">
            <v>-36417782</v>
          </cell>
          <cell r="S430" t="str">
            <v xml:space="preserve">  ―</v>
          </cell>
          <cell r="T430">
            <v>9743.75</v>
          </cell>
          <cell r="U430">
            <v>-3737.5</v>
          </cell>
          <cell r="V430" t="str">
            <v xml:space="preserve">   ―</v>
          </cell>
          <cell r="W430">
            <v>-73962067</v>
          </cell>
          <cell r="X430" t="str">
            <v xml:space="preserve">  ―</v>
          </cell>
          <cell r="Y430" t="str">
            <v xml:space="preserve">  ―</v>
          </cell>
          <cell r="Z430" t="str">
            <v xml:space="preserve">  ―</v>
          </cell>
          <cell r="AA430" t="str">
            <v xml:space="preserve">  ―</v>
          </cell>
        </row>
        <row r="432">
          <cell r="A432" t="str">
            <v>ACAAOTHER</v>
          </cell>
          <cell r="D432" t="str">
            <v>ｿｰﾗｰｴﾈﾙｷﾞｰ事業関連その他</v>
          </cell>
          <cell r="F432" t="str">
            <v xml:space="preserve">    　―</v>
          </cell>
          <cell r="G432" t="str">
            <v xml:space="preserve">  ―</v>
          </cell>
          <cell r="H432" t="str">
            <v xml:space="preserve">  ―</v>
          </cell>
          <cell r="I432" t="str">
            <v xml:space="preserve">  ―</v>
          </cell>
          <cell r="J432">
            <v>-126500</v>
          </cell>
          <cell r="K432" t="str">
            <v xml:space="preserve">  ―</v>
          </cell>
          <cell r="L432" t="str">
            <v xml:space="preserve">  ―</v>
          </cell>
          <cell r="M432" t="str">
            <v xml:space="preserve">  ―</v>
          </cell>
          <cell r="N432" t="str">
            <v xml:space="preserve">    　―</v>
          </cell>
          <cell r="O432" t="str">
            <v xml:space="preserve">  ―</v>
          </cell>
          <cell r="P432" t="str">
            <v xml:space="preserve">  ―</v>
          </cell>
          <cell r="Q432" t="str">
            <v xml:space="preserve">  ―</v>
          </cell>
          <cell r="R432">
            <v>-20423202</v>
          </cell>
          <cell r="S432" t="str">
            <v xml:space="preserve">  ―</v>
          </cell>
          <cell r="T432">
            <v>3190</v>
          </cell>
          <cell r="U432">
            <v>-6402.2</v>
          </cell>
          <cell r="V432" t="str">
            <v xml:space="preserve">   ―</v>
          </cell>
          <cell r="W432">
            <v>-60379807</v>
          </cell>
          <cell r="X432" t="str">
            <v xml:space="preserve">  ―</v>
          </cell>
          <cell r="Y432" t="str">
            <v xml:space="preserve">  ―</v>
          </cell>
          <cell r="Z432" t="str">
            <v xml:space="preserve">  ―</v>
          </cell>
          <cell r="AA432" t="str">
            <v xml:space="preserve">  ―</v>
          </cell>
        </row>
        <row r="434">
          <cell r="A434" t="str">
            <v>AWAOTHER</v>
          </cell>
          <cell r="D434" t="str">
            <v>機械工具事業関連その他</v>
          </cell>
          <cell r="F434" t="str">
            <v xml:space="preserve">    　―</v>
          </cell>
          <cell r="G434" t="str">
            <v xml:space="preserve">  ―</v>
          </cell>
          <cell r="H434" t="str">
            <v xml:space="preserve">  ―</v>
          </cell>
          <cell r="I434" t="str">
            <v xml:space="preserve">  ―</v>
          </cell>
          <cell r="J434">
            <v>-2206700</v>
          </cell>
          <cell r="K434" t="str">
            <v xml:space="preserve">  ―</v>
          </cell>
          <cell r="L434" t="str">
            <v xml:space="preserve">  ―</v>
          </cell>
          <cell r="M434" t="str">
            <v xml:space="preserve">  ―</v>
          </cell>
          <cell r="N434" t="str">
            <v xml:space="preserve">    　―</v>
          </cell>
          <cell r="O434" t="str">
            <v xml:space="preserve">  ―</v>
          </cell>
          <cell r="P434" t="str">
            <v xml:space="preserve">  ―</v>
          </cell>
          <cell r="Q434" t="str">
            <v xml:space="preserve">  ―</v>
          </cell>
          <cell r="R434">
            <v>-26119660</v>
          </cell>
          <cell r="S434" t="str">
            <v xml:space="preserve">  ―</v>
          </cell>
          <cell r="T434">
            <v>6068.25</v>
          </cell>
          <cell r="U434">
            <v>-4304.3</v>
          </cell>
          <cell r="V434" t="str">
            <v xml:space="preserve">   ―</v>
          </cell>
          <cell r="W434">
            <v>-51428807</v>
          </cell>
          <cell r="X434" t="str">
            <v xml:space="preserve">  ―</v>
          </cell>
          <cell r="Y434" t="str">
            <v xml:space="preserve">  ―</v>
          </cell>
          <cell r="Z434" t="str">
            <v xml:space="preserve">  ―</v>
          </cell>
          <cell r="AA434" t="str">
            <v xml:space="preserve">  ―</v>
          </cell>
        </row>
        <row r="436">
          <cell r="A436" t="str">
            <v>AFBAOTHER</v>
          </cell>
          <cell r="D436" t="str">
            <v>バイオセラム事業関連その他</v>
          </cell>
          <cell r="F436" t="str">
            <v xml:space="preserve">    　―</v>
          </cell>
          <cell r="G436" t="str">
            <v xml:space="preserve">  ―</v>
          </cell>
          <cell r="H436" t="str">
            <v xml:space="preserve">  ―</v>
          </cell>
          <cell r="I436" t="str">
            <v xml:space="preserve">  ―</v>
          </cell>
          <cell r="J436">
            <v>-3903350</v>
          </cell>
          <cell r="K436" t="str">
            <v xml:space="preserve">  ―</v>
          </cell>
          <cell r="L436" t="str">
            <v xml:space="preserve">  ―</v>
          </cell>
          <cell r="M436" t="str">
            <v xml:space="preserve">  ―</v>
          </cell>
          <cell r="N436" t="str">
            <v xml:space="preserve">    　―</v>
          </cell>
          <cell r="O436" t="str">
            <v xml:space="preserve">  ―</v>
          </cell>
          <cell r="P436" t="str">
            <v xml:space="preserve">  ―</v>
          </cell>
          <cell r="Q436" t="str">
            <v xml:space="preserve">  ―</v>
          </cell>
          <cell r="R436">
            <v>-17515086</v>
          </cell>
          <cell r="S436" t="str">
            <v xml:space="preserve">  ―</v>
          </cell>
          <cell r="T436">
            <v>2394</v>
          </cell>
          <cell r="U436">
            <v>-7316.2</v>
          </cell>
          <cell r="V436" t="str">
            <v xml:space="preserve">   ―</v>
          </cell>
          <cell r="W436">
            <v>-40666015</v>
          </cell>
          <cell r="X436" t="str">
            <v xml:space="preserve">  ―</v>
          </cell>
          <cell r="Y436" t="str">
            <v xml:space="preserve">  ―</v>
          </cell>
          <cell r="Z436" t="str">
            <v xml:space="preserve">  ―</v>
          </cell>
          <cell r="AA436" t="str">
            <v xml:space="preserve">  ―</v>
          </cell>
        </row>
        <row r="438">
          <cell r="A438" t="str">
            <v>AFCAOTHER</v>
          </cell>
          <cell r="D438" t="str">
            <v>宝飾応用商品事業関連その他</v>
          </cell>
          <cell r="F438" t="str">
            <v xml:space="preserve">    　―</v>
          </cell>
          <cell r="G438" t="str">
            <v xml:space="preserve">  ―</v>
          </cell>
          <cell r="H438" t="str">
            <v xml:space="preserve">  ―</v>
          </cell>
          <cell r="I438" t="str">
            <v xml:space="preserve">  ―</v>
          </cell>
          <cell r="J438">
            <v>-602000</v>
          </cell>
          <cell r="K438" t="str">
            <v xml:space="preserve">  ―</v>
          </cell>
          <cell r="L438" t="str">
            <v xml:space="preserve">  ―</v>
          </cell>
          <cell r="M438" t="str">
            <v xml:space="preserve">  ―</v>
          </cell>
          <cell r="N438" t="str">
            <v xml:space="preserve">    　―</v>
          </cell>
          <cell r="O438" t="str">
            <v xml:space="preserve">  ―</v>
          </cell>
          <cell r="P438" t="str">
            <v xml:space="preserve">  ―</v>
          </cell>
          <cell r="Q438" t="str">
            <v xml:space="preserve">  ―</v>
          </cell>
          <cell r="R438">
            <v>-7728810</v>
          </cell>
          <cell r="S438" t="str">
            <v xml:space="preserve">  ―</v>
          </cell>
          <cell r="T438">
            <v>1488.25</v>
          </cell>
          <cell r="U438">
            <v>-5193.2</v>
          </cell>
          <cell r="V438" t="str">
            <v xml:space="preserve">   ―</v>
          </cell>
          <cell r="W438">
            <v>-16959162</v>
          </cell>
          <cell r="X438" t="str">
            <v xml:space="preserve">  ―</v>
          </cell>
          <cell r="Y438" t="str">
            <v xml:space="preserve">  ―</v>
          </cell>
          <cell r="Z438" t="str">
            <v xml:space="preserve">  ―</v>
          </cell>
          <cell r="AA438" t="str">
            <v xml:space="preserve">  ―</v>
          </cell>
        </row>
        <row r="440">
          <cell r="A440" t="str">
            <v>ASAAOTHER</v>
          </cell>
          <cell r="D440" t="str">
            <v>電子部品営業関連その他</v>
          </cell>
          <cell r="F440" t="str">
            <v xml:space="preserve">    　―</v>
          </cell>
          <cell r="G440" t="str">
            <v xml:space="preserve">  ―</v>
          </cell>
          <cell r="H440" t="str">
            <v xml:space="preserve">  ―</v>
          </cell>
          <cell r="I440" t="str">
            <v xml:space="preserve">  ―</v>
          </cell>
          <cell r="J440" t="str">
            <v xml:space="preserve">    　―</v>
          </cell>
          <cell r="K440" t="str">
            <v xml:space="preserve">  ―</v>
          </cell>
          <cell r="L440" t="str">
            <v xml:space="preserve">  ―</v>
          </cell>
          <cell r="M440" t="str">
            <v xml:space="preserve">  ―</v>
          </cell>
          <cell r="N440" t="str">
            <v xml:space="preserve">    　―</v>
          </cell>
          <cell r="O440" t="str">
            <v xml:space="preserve">  ―</v>
          </cell>
          <cell r="P440" t="str">
            <v xml:space="preserve">  ―</v>
          </cell>
          <cell r="Q440" t="str">
            <v xml:space="preserve">  ―</v>
          </cell>
          <cell r="R440">
            <v>-25008821</v>
          </cell>
          <cell r="S440" t="str">
            <v xml:space="preserve">  ―</v>
          </cell>
          <cell r="T440">
            <v>656.5</v>
          </cell>
          <cell r="U440">
            <v>-38094.1</v>
          </cell>
          <cell r="V440" t="str">
            <v xml:space="preserve">   ―</v>
          </cell>
          <cell r="W440">
            <v>9976467</v>
          </cell>
          <cell r="X440" t="str">
            <v xml:space="preserve">  ―</v>
          </cell>
          <cell r="Y440" t="str">
            <v xml:space="preserve">  ―</v>
          </cell>
          <cell r="Z440" t="str">
            <v xml:space="preserve">  ―</v>
          </cell>
          <cell r="AA440" t="str">
            <v xml:space="preserve">  ―</v>
          </cell>
        </row>
        <row r="442">
          <cell r="A442" t="str">
            <v>ASBAOTHER</v>
          </cell>
          <cell r="D442" t="str">
            <v>ｺﾝﾃﾞﾝｻ事業関連その他</v>
          </cell>
          <cell r="F442" t="str">
            <v xml:space="preserve">    　―</v>
          </cell>
          <cell r="G442" t="str">
            <v xml:space="preserve">  ―</v>
          </cell>
          <cell r="H442" t="str">
            <v xml:space="preserve">  ―</v>
          </cell>
          <cell r="I442" t="str">
            <v xml:space="preserve">  ―</v>
          </cell>
          <cell r="J442">
            <v>-1227900</v>
          </cell>
          <cell r="K442" t="str">
            <v xml:space="preserve">  ―</v>
          </cell>
          <cell r="L442" t="str">
            <v xml:space="preserve">  ―</v>
          </cell>
          <cell r="M442" t="str">
            <v xml:space="preserve">  ―</v>
          </cell>
          <cell r="N442" t="str">
            <v xml:space="preserve">    　―</v>
          </cell>
          <cell r="O442" t="str">
            <v xml:space="preserve">  ―</v>
          </cell>
          <cell r="P442" t="str">
            <v xml:space="preserve">  ―</v>
          </cell>
          <cell r="Q442" t="str">
            <v xml:space="preserve">  ―</v>
          </cell>
          <cell r="R442">
            <v>-13753325</v>
          </cell>
          <cell r="S442" t="str">
            <v xml:space="preserve">  ―</v>
          </cell>
          <cell r="T442">
            <v>4503.5</v>
          </cell>
          <cell r="U442">
            <v>-3053.9</v>
          </cell>
          <cell r="V442" t="str">
            <v xml:space="preserve">   ―</v>
          </cell>
          <cell r="W442">
            <v>-82087976</v>
          </cell>
          <cell r="X442" t="str">
            <v xml:space="preserve">  ―</v>
          </cell>
          <cell r="Y442" t="str">
            <v xml:space="preserve">  ―</v>
          </cell>
          <cell r="Z442" t="str">
            <v xml:space="preserve">  ―</v>
          </cell>
          <cell r="AA442" t="str">
            <v xml:space="preserve">  ―</v>
          </cell>
        </row>
        <row r="444">
          <cell r="A444" t="str">
            <v>ASCOTHER</v>
          </cell>
          <cell r="D444" t="str">
            <v>電子部品事業関連その他</v>
          </cell>
          <cell r="F444" t="str">
            <v xml:space="preserve">    　―</v>
          </cell>
          <cell r="G444" t="str">
            <v xml:space="preserve">  ―</v>
          </cell>
          <cell r="H444" t="str">
            <v xml:space="preserve">  ―</v>
          </cell>
          <cell r="I444" t="str">
            <v xml:space="preserve">  ―</v>
          </cell>
          <cell r="J444" t="str">
            <v xml:space="preserve">    　―</v>
          </cell>
          <cell r="K444" t="str">
            <v xml:space="preserve">  ―</v>
          </cell>
          <cell r="L444" t="str">
            <v xml:space="preserve">  ―</v>
          </cell>
          <cell r="M444" t="str">
            <v xml:space="preserve">  ―</v>
          </cell>
          <cell r="N444" t="str">
            <v xml:space="preserve">    　―</v>
          </cell>
          <cell r="O444" t="str">
            <v xml:space="preserve">  ―</v>
          </cell>
          <cell r="P444" t="str">
            <v xml:space="preserve">  ―</v>
          </cell>
          <cell r="Q444" t="str">
            <v xml:space="preserve">  ―</v>
          </cell>
          <cell r="R444">
            <v>0</v>
          </cell>
          <cell r="S444" t="str">
            <v xml:space="preserve">  ―</v>
          </cell>
          <cell r="T444">
            <v>0</v>
          </cell>
          <cell r="U444" t="str">
            <v xml:space="preserve">    ―</v>
          </cell>
          <cell r="V444" t="str">
            <v xml:space="preserve">   ―</v>
          </cell>
          <cell r="W444">
            <v>18092528</v>
          </cell>
          <cell r="X444" t="str">
            <v xml:space="preserve">  ―</v>
          </cell>
          <cell r="Y444" t="str">
            <v xml:space="preserve">  ―</v>
          </cell>
          <cell r="Z444" t="str">
            <v xml:space="preserve">  ―</v>
          </cell>
          <cell r="AA444" t="str">
            <v xml:space="preserve">  ―</v>
          </cell>
        </row>
        <row r="446">
          <cell r="A446" t="str">
            <v>ATAAOTHER</v>
          </cell>
          <cell r="D446" t="str">
            <v>薄膜デバイス事業関連その他</v>
          </cell>
          <cell r="F446" t="str">
            <v xml:space="preserve">    　―</v>
          </cell>
          <cell r="G446" t="str">
            <v xml:space="preserve">  ―</v>
          </cell>
          <cell r="H446" t="str">
            <v xml:space="preserve">  ―</v>
          </cell>
          <cell r="I446" t="str">
            <v xml:space="preserve">  ―</v>
          </cell>
          <cell r="J446">
            <v>4977520</v>
          </cell>
          <cell r="K446">
            <v>95.9</v>
          </cell>
          <cell r="L446" t="str">
            <v xml:space="preserve">  ―</v>
          </cell>
          <cell r="M446">
            <v>94.1</v>
          </cell>
          <cell r="N446" t="str">
            <v xml:space="preserve">    　―</v>
          </cell>
          <cell r="O446" t="str">
            <v xml:space="preserve">  ―</v>
          </cell>
          <cell r="P446" t="str">
            <v xml:space="preserve">  ―</v>
          </cell>
          <cell r="Q446" t="str">
            <v xml:space="preserve">  ―</v>
          </cell>
          <cell r="R446">
            <v>-24835857</v>
          </cell>
          <cell r="S446" t="str">
            <v xml:space="preserve">  ―</v>
          </cell>
          <cell r="T446">
            <v>3521.5</v>
          </cell>
          <cell r="U446">
            <v>-7052.6</v>
          </cell>
          <cell r="V446" t="str">
            <v xml:space="preserve">   ―</v>
          </cell>
          <cell r="W446">
            <v>-47132485</v>
          </cell>
          <cell r="X446" t="str">
            <v xml:space="preserve">  ―</v>
          </cell>
          <cell r="Y446" t="str">
            <v xml:space="preserve">  ―</v>
          </cell>
          <cell r="Z446" t="str">
            <v xml:space="preserve">  ―</v>
          </cell>
          <cell r="AA446" t="str">
            <v xml:space="preserve">  ―</v>
          </cell>
        </row>
        <row r="448">
          <cell r="A448" t="str">
            <v>AIAAOTHER</v>
          </cell>
          <cell r="D448" t="str">
            <v>LED事業関連その他</v>
          </cell>
          <cell r="F448" t="str">
            <v xml:space="preserve">    　―</v>
          </cell>
          <cell r="G448" t="str">
            <v xml:space="preserve">  ―</v>
          </cell>
          <cell r="H448" t="str">
            <v xml:space="preserve">  ―</v>
          </cell>
          <cell r="I448" t="str">
            <v xml:space="preserve">  ―</v>
          </cell>
          <cell r="J448">
            <v>-24000</v>
          </cell>
          <cell r="K448" t="str">
            <v xml:space="preserve">  ―</v>
          </cell>
          <cell r="L448" t="str">
            <v xml:space="preserve">  ―</v>
          </cell>
          <cell r="M448" t="str">
            <v xml:space="preserve">  ―</v>
          </cell>
          <cell r="N448" t="str">
            <v xml:space="preserve">    　―</v>
          </cell>
          <cell r="O448" t="str">
            <v xml:space="preserve">  ―</v>
          </cell>
          <cell r="P448" t="str">
            <v xml:space="preserve">  ―</v>
          </cell>
          <cell r="Q448" t="str">
            <v xml:space="preserve">  ―</v>
          </cell>
          <cell r="R448">
            <v>-4521624</v>
          </cell>
          <cell r="S448" t="str">
            <v xml:space="preserve">  ―</v>
          </cell>
          <cell r="T448">
            <v>2780.25</v>
          </cell>
          <cell r="U448">
            <v>-1626.3</v>
          </cell>
          <cell r="V448" t="str">
            <v xml:space="preserve">   ―</v>
          </cell>
          <cell r="W448">
            <v>-17001038</v>
          </cell>
          <cell r="X448" t="str">
            <v xml:space="preserve">  ―</v>
          </cell>
          <cell r="Y448" t="str">
            <v xml:space="preserve">  ―</v>
          </cell>
          <cell r="Z448" t="str">
            <v xml:space="preserve">  ―</v>
          </cell>
          <cell r="AA448" t="str">
            <v xml:space="preserve">  ―</v>
          </cell>
        </row>
        <row r="450">
          <cell r="A450" t="str">
            <v>AKAAOTHER</v>
          </cell>
          <cell r="D450" t="str">
            <v>液晶事業関連その他</v>
          </cell>
          <cell r="F450" t="str">
            <v xml:space="preserve">    　―</v>
          </cell>
          <cell r="G450" t="str">
            <v xml:space="preserve">  ―</v>
          </cell>
          <cell r="H450" t="str">
            <v xml:space="preserve">  ―</v>
          </cell>
          <cell r="I450" t="str">
            <v xml:space="preserve">  ―</v>
          </cell>
          <cell r="J450">
            <v>0</v>
          </cell>
          <cell r="K450" t="str">
            <v xml:space="preserve">  ―</v>
          </cell>
          <cell r="L450" t="str">
            <v xml:space="preserve">  ―</v>
          </cell>
          <cell r="M450" t="str">
            <v xml:space="preserve">  ―</v>
          </cell>
          <cell r="N450" t="str">
            <v xml:space="preserve">    　―</v>
          </cell>
          <cell r="O450" t="str">
            <v xml:space="preserve">  ―</v>
          </cell>
          <cell r="P450" t="str">
            <v xml:space="preserve">  ―</v>
          </cell>
          <cell r="Q450" t="str">
            <v xml:space="preserve">  ―</v>
          </cell>
          <cell r="R450">
            <v>-9553598</v>
          </cell>
          <cell r="S450" t="str">
            <v xml:space="preserve">  ―</v>
          </cell>
          <cell r="T450">
            <v>2819</v>
          </cell>
          <cell r="U450">
            <v>-3389</v>
          </cell>
          <cell r="V450" t="str">
            <v xml:space="preserve">   ―</v>
          </cell>
          <cell r="W450">
            <v>-26203599</v>
          </cell>
          <cell r="X450" t="str">
            <v xml:space="preserve">  ―</v>
          </cell>
          <cell r="Y450" t="str">
            <v xml:space="preserve">  ―</v>
          </cell>
          <cell r="Z450" t="str">
            <v xml:space="preserve">  ―</v>
          </cell>
          <cell r="AA450" t="str">
            <v xml:space="preserve">  ―</v>
          </cell>
        </row>
        <row r="452">
          <cell r="A452" t="str">
            <v>AMDAOTHER</v>
          </cell>
          <cell r="D452" t="str">
            <v>通信ｼｽﾃﾑ事業関連その他</v>
          </cell>
          <cell r="F452" t="str">
            <v xml:space="preserve">    　―</v>
          </cell>
          <cell r="G452" t="str">
            <v xml:space="preserve">  ―</v>
          </cell>
          <cell r="H452" t="str">
            <v xml:space="preserve">  ―</v>
          </cell>
          <cell r="I452" t="str">
            <v xml:space="preserve">  ―</v>
          </cell>
          <cell r="J452">
            <v>0</v>
          </cell>
          <cell r="K452" t="str">
            <v xml:space="preserve">  ―</v>
          </cell>
          <cell r="L452" t="str">
            <v xml:space="preserve">  ―</v>
          </cell>
          <cell r="M452" t="str">
            <v xml:space="preserve">  ―</v>
          </cell>
          <cell r="N452" t="str">
            <v xml:space="preserve">    　―</v>
          </cell>
          <cell r="O452" t="str">
            <v xml:space="preserve">  ―</v>
          </cell>
          <cell r="P452" t="str">
            <v xml:space="preserve">  ―</v>
          </cell>
          <cell r="Q452" t="str">
            <v xml:space="preserve">  ―</v>
          </cell>
          <cell r="R452">
            <v>0</v>
          </cell>
          <cell r="S452" t="str">
            <v xml:space="preserve">  ―</v>
          </cell>
          <cell r="T452">
            <v>0</v>
          </cell>
          <cell r="U452" t="str">
            <v xml:space="preserve">    ―</v>
          </cell>
          <cell r="V452" t="str">
            <v xml:space="preserve">   ―</v>
          </cell>
          <cell r="W452">
            <v>59581383</v>
          </cell>
          <cell r="X452" t="str">
            <v xml:space="preserve">  ―</v>
          </cell>
          <cell r="Y452">
            <v>98.2</v>
          </cell>
          <cell r="Z452" t="str">
            <v xml:space="preserve">  ―</v>
          </cell>
          <cell r="AA452">
            <v>82.6</v>
          </cell>
        </row>
        <row r="454">
          <cell r="A454" t="str">
            <v>ADAKOTHER</v>
          </cell>
          <cell r="D454" t="str">
            <v>光学機器事業関連その他</v>
          </cell>
          <cell r="F454" t="str">
            <v xml:space="preserve">    　―</v>
          </cell>
          <cell r="G454" t="str">
            <v xml:space="preserve">  ―</v>
          </cell>
          <cell r="H454" t="str">
            <v xml:space="preserve">  ―</v>
          </cell>
          <cell r="I454" t="str">
            <v xml:space="preserve">  ―</v>
          </cell>
          <cell r="J454">
            <v>1421780</v>
          </cell>
          <cell r="K454">
            <v>102.2</v>
          </cell>
          <cell r="L454">
            <v>34.700000000000003</v>
          </cell>
          <cell r="M454">
            <v>72.900000000000006</v>
          </cell>
          <cell r="N454" t="str">
            <v xml:space="preserve">    　―</v>
          </cell>
          <cell r="O454" t="str">
            <v xml:space="preserve">  ―</v>
          </cell>
          <cell r="P454" t="str">
            <v xml:space="preserve">  ―</v>
          </cell>
          <cell r="Q454" t="str">
            <v xml:space="preserve">  ―</v>
          </cell>
          <cell r="R454">
            <v>-56999997</v>
          </cell>
          <cell r="S454" t="str">
            <v xml:space="preserve">  ―</v>
          </cell>
          <cell r="T454">
            <v>22973</v>
          </cell>
          <cell r="U454">
            <v>-2481.1</v>
          </cell>
          <cell r="V454" t="str">
            <v xml:space="preserve">   ―</v>
          </cell>
          <cell r="W454">
            <v>-125289644</v>
          </cell>
          <cell r="X454" t="str">
            <v xml:space="preserve">  ―</v>
          </cell>
          <cell r="Y454" t="str">
            <v xml:space="preserve">  ―</v>
          </cell>
          <cell r="Z454" t="str">
            <v xml:space="preserve">  ―</v>
          </cell>
          <cell r="AA454" t="str">
            <v xml:space="preserve">  ―</v>
          </cell>
        </row>
        <row r="456">
          <cell r="A456" t="str">
            <v>AZSUM</v>
          </cell>
          <cell r="D456" t="str">
            <v>その他関連事業合計</v>
          </cell>
          <cell r="F456">
            <v>119363589</v>
          </cell>
          <cell r="G456">
            <v>117.6</v>
          </cell>
          <cell r="H456">
            <v>66.2</v>
          </cell>
          <cell r="I456">
            <v>109.2</v>
          </cell>
          <cell r="J456">
            <v>435096845</v>
          </cell>
          <cell r="K456">
            <v>110.4</v>
          </cell>
          <cell r="L456">
            <v>119.3</v>
          </cell>
          <cell r="M456">
            <v>118.6</v>
          </cell>
          <cell r="N456">
            <v>231130525</v>
          </cell>
          <cell r="O456">
            <v>136.1</v>
          </cell>
          <cell r="P456">
            <v>158.19999999999999</v>
          </cell>
          <cell r="Q456">
            <v>178.8</v>
          </cell>
          <cell r="R456">
            <v>264504732</v>
          </cell>
          <cell r="S456">
            <v>60.7</v>
          </cell>
          <cell r="T456">
            <v>45778.25</v>
          </cell>
          <cell r="U456">
            <v>5777.9</v>
          </cell>
          <cell r="V456" t="str">
            <v xml:space="preserve">   ―</v>
          </cell>
          <cell r="W456">
            <v>113519420</v>
          </cell>
          <cell r="X456">
            <v>49.1</v>
          </cell>
          <cell r="Y456">
            <v>124.6</v>
          </cell>
          <cell r="Z456">
            <v>120.6</v>
          </cell>
          <cell r="AA456">
            <v>134.6</v>
          </cell>
        </row>
        <row r="458">
          <cell r="A458" t="str">
            <v>BASUM</v>
          </cell>
          <cell r="D458" t="str">
            <v>研究開発(京セラ)関連合計</v>
          </cell>
          <cell r="F458" t="str">
            <v xml:space="preserve">    　―</v>
          </cell>
          <cell r="G458" t="str">
            <v xml:space="preserve">  ―</v>
          </cell>
          <cell r="H458" t="str">
            <v xml:space="preserve">  ―</v>
          </cell>
          <cell r="I458" t="str">
            <v xml:space="preserve">  ―</v>
          </cell>
          <cell r="J458">
            <v>113471563</v>
          </cell>
          <cell r="K458">
            <v>119.5</v>
          </cell>
          <cell r="L458">
            <v>102.9</v>
          </cell>
          <cell r="M458">
            <v>132.9</v>
          </cell>
          <cell r="N458" t="str">
            <v xml:space="preserve">    　―</v>
          </cell>
          <cell r="O458" t="str">
            <v xml:space="preserve">  ―</v>
          </cell>
          <cell r="P458" t="str">
            <v xml:space="preserve">  ―</v>
          </cell>
          <cell r="Q458" t="str">
            <v xml:space="preserve">  ―</v>
          </cell>
          <cell r="R458">
            <v>-360270958</v>
          </cell>
          <cell r="S458" t="str">
            <v xml:space="preserve">  ―</v>
          </cell>
          <cell r="T458">
            <v>94213.75</v>
          </cell>
          <cell r="U458">
            <v>-3823.9</v>
          </cell>
          <cell r="V458" t="str">
            <v xml:space="preserve">   ―</v>
          </cell>
          <cell r="W458">
            <v>-700745991</v>
          </cell>
          <cell r="X458" t="str">
            <v xml:space="preserve">  ―</v>
          </cell>
          <cell r="Y458" t="str">
            <v xml:space="preserve">  ―</v>
          </cell>
          <cell r="Z458" t="str">
            <v xml:space="preserve">  ―</v>
          </cell>
          <cell r="AA458" t="str">
            <v xml:space="preserve">  ―</v>
          </cell>
        </row>
      </sheetData>
      <sheetData sheetId="2" refreshError="1">
        <row r="9">
          <cell r="B9" t="str">
            <v>集計ｺｰﾄﾞ</v>
          </cell>
        </row>
        <row r="10">
          <cell r="I10" t="str">
            <v>労務費</v>
          </cell>
          <cell r="J10" t="str">
            <v>生産</v>
          </cell>
          <cell r="K10" t="str">
            <v>売上</v>
          </cell>
          <cell r="L10" t="str">
            <v>売生比</v>
          </cell>
          <cell r="M10" t="str">
            <v>区分（売上・生産・その他）</v>
          </cell>
        </row>
        <row r="11">
          <cell r="F11" t="str">
            <v>DOMESTIC SALES DIV.</v>
          </cell>
        </row>
        <row r="12">
          <cell r="B12" t="str">
            <v>AEAA0103</v>
          </cell>
          <cell r="F12" t="str">
            <v>国内営業部</v>
          </cell>
          <cell r="I12">
            <v>57872368</v>
          </cell>
          <cell r="J12" t="str">
            <v xml:space="preserve">     ―</v>
          </cell>
          <cell r="K12">
            <v>2552220047</v>
          </cell>
          <cell r="L12">
            <v>2.2999999999999998</v>
          </cell>
          <cell r="M12" t="str">
            <v>売上</v>
          </cell>
        </row>
        <row r="13">
          <cell r="F13" t="str">
            <v>INTERNATIONAL SALES DIV.</v>
          </cell>
        </row>
        <row r="14">
          <cell r="B14" t="str">
            <v>AEAA0102</v>
          </cell>
          <cell r="F14" t="str">
            <v>海外営業部</v>
          </cell>
          <cell r="I14">
            <v>25816036</v>
          </cell>
          <cell r="J14" t="str">
            <v xml:space="preserve">     ―</v>
          </cell>
          <cell r="K14">
            <v>1084004460</v>
          </cell>
          <cell r="L14">
            <v>2.4</v>
          </cell>
          <cell r="M14" t="str">
            <v>売上</v>
          </cell>
        </row>
        <row r="15">
          <cell r="E15" t="str">
            <v>SALES DIV. TTL</v>
          </cell>
        </row>
        <row r="16">
          <cell r="B16" t="str">
            <v>AEAA01</v>
          </cell>
          <cell r="E16" t="str">
            <v>営業小計</v>
          </cell>
          <cell r="I16">
            <v>83688404</v>
          </cell>
          <cell r="J16" t="str">
            <v xml:space="preserve">     ―</v>
          </cell>
          <cell r="K16">
            <v>3636224507</v>
          </cell>
          <cell r="L16">
            <v>2.2999999999999998</v>
          </cell>
          <cell r="M16" t="str">
            <v>売上</v>
          </cell>
        </row>
        <row r="17">
          <cell r="F17" t="str">
            <v>RAW MATERIALS DIV.</v>
          </cell>
        </row>
        <row r="18">
          <cell r="B18" t="str">
            <v>AEAA0201</v>
          </cell>
          <cell r="F18" t="str">
            <v>原料事業部</v>
          </cell>
          <cell r="I18">
            <v>46310709</v>
          </cell>
          <cell r="J18">
            <v>285714970</v>
          </cell>
          <cell r="K18">
            <v>4892100</v>
          </cell>
          <cell r="L18">
            <v>16.2</v>
          </cell>
          <cell r="M18" t="str">
            <v>生産</v>
          </cell>
        </row>
        <row r="19">
          <cell r="F19" t="str">
            <v>CERAMICS DIV.</v>
          </cell>
        </row>
        <row r="20">
          <cell r="B20" t="str">
            <v>AEAA0202</v>
          </cell>
          <cell r="F20" t="str">
            <v>ｾﾗﾐｯｸ事業部</v>
          </cell>
          <cell r="I20">
            <v>289186277</v>
          </cell>
          <cell r="J20">
            <v>969021708</v>
          </cell>
          <cell r="K20">
            <v>832032073</v>
          </cell>
          <cell r="L20">
            <v>29.8</v>
          </cell>
          <cell r="M20" t="str">
            <v>生産</v>
          </cell>
        </row>
        <row r="21">
          <cell r="F21" t="str">
            <v>STRUCTURAL COMP.DIV.</v>
          </cell>
        </row>
        <row r="22">
          <cell r="B22" t="str">
            <v>AEAA0203</v>
          </cell>
          <cell r="F22" t="str">
            <v>機構部品事業部</v>
          </cell>
          <cell r="I22">
            <v>293937541</v>
          </cell>
          <cell r="J22">
            <v>1114631687</v>
          </cell>
          <cell r="K22">
            <v>1230516378</v>
          </cell>
          <cell r="L22">
            <v>26.4</v>
          </cell>
          <cell r="M22" t="str">
            <v>生産</v>
          </cell>
        </row>
        <row r="23">
          <cell r="F23" t="str">
            <v>PRECISION COMPONENTS DIV.</v>
          </cell>
        </row>
        <row r="24">
          <cell r="B24" t="str">
            <v>AEAA0204</v>
          </cell>
          <cell r="F24" t="str">
            <v>精密部品事業部</v>
          </cell>
          <cell r="I24">
            <v>161516463</v>
          </cell>
          <cell r="J24">
            <v>573406504</v>
          </cell>
          <cell r="K24">
            <v>632353655</v>
          </cell>
          <cell r="L24">
            <v>28.2</v>
          </cell>
          <cell r="M24" t="str">
            <v>生産</v>
          </cell>
        </row>
        <row r="25">
          <cell r="F25" t="str">
            <v>SINGLE CRYSTAL DIV.</v>
          </cell>
        </row>
        <row r="26">
          <cell r="B26" t="str">
            <v>AEAA0205</v>
          </cell>
          <cell r="F26" t="str">
            <v>単結晶事業部</v>
          </cell>
          <cell r="I26">
            <v>117859578</v>
          </cell>
          <cell r="J26">
            <v>723500715</v>
          </cell>
          <cell r="K26">
            <v>763846193</v>
          </cell>
          <cell r="L26">
            <v>16.3</v>
          </cell>
          <cell r="M26" t="str">
            <v>生産</v>
          </cell>
        </row>
        <row r="27">
          <cell r="E27" t="str">
            <v>PRODUCTION DIV.TTL</v>
          </cell>
        </row>
        <row r="28">
          <cell r="B28" t="str">
            <v>AEAA02</v>
          </cell>
          <cell r="E28" t="str">
            <v>製造小計</v>
          </cell>
          <cell r="I28">
            <v>908810568</v>
          </cell>
          <cell r="J28">
            <v>3666275584</v>
          </cell>
          <cell r="K28">
            <v>3463640399</v>
          </cell>
          <cell r="L28">
            <v>24.8</v>
          </cell>
          <cell r="M28" t="str">
            <v>生産</v>
          </cell>
        </row>
        <row r="29">
          <cell r="F29" t="str">
            <v>R&amp;D</v>
          </cell>
        </row>
        <row r="30">
          <cell r="B30" t="str">
            <v>AEAA03</v>
          </cell>
          <cell r="F30" t="str">
            <v>研究</v>
          </cell>
          <cell r="I30">
            <v>38180126</v>
          </cell>
          <cell r="J30">
            <v>-6980300</v>
          </cell>
          <cell r="K30" t="str">
            <v xml:space="preserve">     ―</v>
          </cell>
          <cell r="L30" t="str">
            <v xml:space="preserve">  ―</v>
          </cell>
          <cell r="M30" t="str">
            <v>生産</v>
          </cell>
        </row>
        <row r="31">
          <cell r="F31" t="str">
            <v>GROUP HEADQUARTERS</v>
          </cell>
        </row>
        <row r="32">
          <cell r="B32" t="str">
            <v>AEAA08</v>
          </cell>
          <cell r="F32" t="str">
            <v>統括事業部室</v>
          </cell>
          <cell r="I32">
            <v>23125772</v>
          </cell>
          <cell r="J32" t="str">
            <v xml:space="preserve">     ―</v>
          </cell>
          <cell r="K32" t="str">
            <v xml:space="preserve">     ―</v>
          </cell>
          <cell r="L32" t="str">
            <v xml:space="preserve">  ―</v>
          </cell>
          <cell r="M32" t="str">
            <v>その他</v>
          </cell>
        </row>
        <row r="33">
          <cell r="F33" t="str">
            <v>ELIMINATIONS</v>
          </cell>
        </row>
        <row r="34">
          <cell r="B34" t="str">
            <v>AEAA09</v>
          </cell>
          <cell r="F34" t="str">
            <v>調整</v>
          </cell>
          <cell r="J34" t="str">
            <v xml:space="preserve">     ―</v>
          </cell>
          <cell r="K34" t="str">
            <v xml:space="preserve">     ―</v>
          </cell>
          <cell r="L34" t="str">
            <v xml:space="preserve">  ―</v>
          </cell>
          <cell r="M34" t="str">
            <v>その他</v>
          </cell>
        </row>
        <row r="36">
          <cell r="B36" t="str">
            <v>AEAAOTHER</v>
          </cell>
          <cell r="E36" t="str">
            <v>その他</v>
          </cell>
          <cell r="I36">
            <v>61305898</v>
          </cell>
          <cell r="J36">
            <v>-6980300</v>
          </cell>
          <cell r="K36" t="str">
            <v xml:space="preserve">     ―</v>
          </cell>
          <cell r="L36" t="str">
            <v xml:space="preserve">  ―</v>
          </cell>
          <cell r="M36" t="str">
            <v>その他</v>
          </cell>
        </row>
        <row r="37">
          <cell r="D37" t="str">
            <v>CORP.FINE CERAMICS DIV.</v>
          </cell>
        </row>
        <row r="38">
          <cell r="B38" t="str">
            <v>AEA</v>
          </cell>
          <cell r="D38" t="str">
            <v>ﾌｧｲﾝｾﾗﾐｯｸ統括事業部</v>
          </cell>
          <cell r="I38">
            <v>1053804870</v>
          </cell>
          <cell r="J38">
            <v>3659295284</v>
          </cell>
          <cell r="K38">
            <v>3636224507</v>
          </cell>
          <cell r="L38">
            <v>29</v>
          </cell>
          <cell r="M38" t="str">
            <v>売上</v>
          </cell>
        </row>
        <row r="39">
          <cell r="E39" t="str">
            <v>SALES DIV.</v>
          </cell>
        </row>
        <row r="40">
          <cell r="B40" t="str">
            <v>AEBA01</v>
          </cell>
          <cell r="E40" t="str">
            <v>営業</v>
          </cell>
          <cell r="I40">
            <v>19439509</v>
          </cell>
          <cell r="J40" t="str">
            <v xml:space="preserve">     ―</v>
          </cell>
          <cell r="K40">
            <v>1281465251</v>
          </cell>
          <cell r="L40">
            <v>1.5</v>
          </cell>
          <cell r="M40" t="str">
            <v>売上</v>
          </cell>
        </row>
        <row r="41">
          <cell r="E41" t="str">
            <v>PRODUCTION DIV.</v>
          </cell>
        </row>
        <row r="42">
          <cell r="B42" t="str">
            <v>AEBA02</v>
          </cell>
          <cell r="E42" t="str">
            <v>製造</v>
          </cell>
          <cell r="I42">
            <v>142438751</v>
          </cell>
          <cell r="J42">
            <v>983528432</v>
          </cell>
          <cell r="K42" t="str">
            <v xml:space="preserve">     ―</v>
          </cell>
          <cell r="L42">
            <v>14.5</v>
          </cell>
          <cell r="M42" t="str">
            <v>生産</v>
          </cell>
        </row>
        <row r="43">
          <cell r="F43" t="str">
            <v>R&amp;D</v>
          </cell>
        </row>
        <row r="44">
          <cell r="B44" t="str">
            <v>AEBA03</v>
          </cell>
          <cell r="F44" t="str">
            <v>研究</v>
          </cell>
          <cell r="I44">
            <v>28158509</v>
          </cell>
          <cell r="J44">
            <v>-4407000</v>
          </cell>
          <cell r="K44" t="str">
            <v xml:space="preserve">     ―</v>
          </cell>
          <cell r="L44" t="str">
            <v xml:space="preserve">  ―</v>
          </cell>
          <cell r="M44" t="str">
            <v>生産</v>
          </cell>
        </row>
        <row r="45">
          <cell r="F45" t="str">
            <v>ELIMINATIONS</v>
          </cell>
        </row>
        <row r="46">
          <cell r="B46" t="str">
            <v>AEBA09</v>
          </cell>
          <cell r="F46" t="str">
            <v>調整</v>
          </cell>
          <cell r="J46" t="str">
            <v xml:space="preserve">     ―</v>
          </cell>
          <cell r="K46" t="str">
            <v xml:space="preserve">     ―</v>
          </cell>
          <cell r="L46" t="str">
            <v xml:space="preserve">  ―</v>
          </cell>
          <cell r="M46" t="str">
            <v>その他</v>
          </cell>
        </row>
        <row r="48">
          <cell r="B48" t="str">
            <v>AEBAOTHER</v>
          </cell>
          <cell r="E48" t="str">
            <v>その他</v>
          </cell>
          <cell r="I48">
            <v>28158509</v>
          </cell>
          <cell r="J48">
            <v>-4407000</v>
          </cell>
          <cell r="K48" t="str">
            <v xml:space="preserve">     ―</v>
          </cell>
          <cell r="L48" t="str">
            <v xml:space="preserve">  ―</v>
          </cell>
          <cell r="M48" t="str">
            <v>その他</v>
          </cell>
        </row>
        <row r="49">
          <cell r="D49" t="str">
            <v>AUTOMOTIVE COMP. DIV.</v>
          </cell>
        </row>
        <row r="50">
          <cell r="B50" t="str">
            <v>AEBA</v>
          </cell>
          <cell r="D50" t="str">
            <v>自動車部品事業部</v>
          </cell>
          <cell r="I50">
            <v>190036769</v>
          </cell>
          <cell r="J50">
            <v>979121432</v>
          </cell>
          <cell r="K50">
            <v>1281465251</v>
          </cell>
          <cell r="L50">
            <v>14.8</v>
          </cell>
          <cell r="M50" t="str">
            <v>売上</v>
          </cell>
        </row>
        <row r="51">
          <cell r="G51" t="str">
            <v>DOMESTIC SALES DIV.</v>
          </cell>
        </row>
        <row r="52">
          <cell r="B52" t="str">
            <v>ALAA0101</v>
          </cell>
          <cell r="G52" t="str">
            <v>国内営業部</v>
          </cell>
          <cell r="I52">
            <v>62697052</v>
          </cell>
          <cell r="J52" t="str">
            <v xml:space="preserve">     ―</v>
          </cell>
          <cell r="K52">
            <v>4178007427</v>
          </cell>
          <cell r="L52">
            <v>1.5</v>
          </cell>
          <cell r="M52" t="str">
            <v>売上</v>
          </cell>
        </row>
        <row r="53">
          <cell r="G53" t="str">
            <v>INTERNATIONAL SALES DIV.</v>
          </cell>
        </row>
        <row r="54">
          <cell r="B54" t="str">
            <v>ALAA0102</v>
          </cell>
          <cell r="G54" t="str">
            <v>海外営業部</v>
          </cell>
          <cell r="I54">
            <v>50262238</v>
          </cell>
          <cell r="J54" t="str">
            <v xml:space="preserve">     ―</v>
          </cell>
          <cell r="K54">
            <v>2440841865</v>
          </cell>
          <cell r="L54">
            <v>2.1</v>
          </cell>
          <cell r="M54" t="str">
            <v>売上</v>
          </cell>
        </row>
        <row r="55">
          <cell r="G55" t="str">
            <v>OTHER SALES DIV.</v>
          </cell>
        </row>
        <row r="56">
          <cell r="B56" t="str">
            <v>ALAASONOTA</v>
          </cell>
          <cell r="G56" t="str">
            <v>その他営業部</v>
          </cell>
          <cell r="I56">
            <v>28316763</v>
          </cell>
          <cell r="J56" t="str">
            <v xml:space="preserve">     ―</v>
          </cell>
          <cell r="K56">
            <v>293996429</v>
          </cell>
          <cell r="L56">
            <v>9.6</v>
          </cell>
          <cell r="M56" t="str">
            <v>売上</v>
          </cell>
        </row>
        <row r="57">
          <cell r="F57" t="str">
            <v>SALES DIV.TTL</v>
          </cell>
        </row>
        <row r="58">
          <cell r="B58" t="str">
            <v>ALAA01</v>
          </cell>
          <cell r="F58" t="str">
            <v>営業小計</v>
          </cell>
          <cell r="I58">
            <v>141276053</v>
          </cell>
          <cell r="J58" t="str">
            <v xml:space="preserve">     ―</v>
          </cell>
          <cell r="K58">
            <v>6912845721</v>
          </cell>
          <cell r="L58">
            <v>2</v>
          </cell>
          <cell r="M58" t="str">
            <v>売上</v>
          </cell>
        </row>
        <row r="59">
          <cell r="G59" t="str">
            <v>GROUP HEADQUARTERS</v>
          </cell>
        </row>
        <row r="60">
          <cell r="B60" t="str">
            <v>ALAA08</v>
          </cell>
          <cell r="G60" t="str">
            <v>統括事業部室</v>
          </cell>
          <cell r="I60">
            <v>4842448</v>
          </cell>
          <cell r="J60" t="str">
            <v xml:space="preserve">     ―</v>
          </cell>
          <cell r="K60" t="str">
            <v xml:space="preserve">     ―</v>
          </cell>
          <cell r="L60" t="str">
            <v xml:space="preserve">  ―</v>
          </cell>
          <cell r="M60" t="str">
            <v>その他</v>
          </cell>
        </row>
        <row r="61">
          <cell r="G61" t="str">
            <v>ELIMINATIONS</v>
          </cell>
        </row>
        <row r="62">
          <cell r="B62" t="str">
            <v>ALAA09</v>
          </cell>
          <cell r="G62" t="str">
            <v>調整</v>
          </cell>
          <cell r="J62" t="str">
            <v xml:space="preserve">     ―</v>
          </cell>
          <cell r="K62" t="str">
            <v xml:space="preserve">     ―</v>
          </cell>
          <cell r="L62" t="str">
            <v xml:space="preserve">  ―</v>
          </cell>
          <cell r="M62" t="str">
            <v>その他</v>
          </cell>
        </row>
        <row r="64">
          <cell r="B64" t="str">
            <v>ALAAOTHER</v>
          </cell>
          <cell r="F64" t="str">
            <v>その他</v>
          </cell>
          <cell r="I64">
            <v>4842448</v>
          </cell>
          <cell r="J64" t="str">
            <v xml:space="preserve">     ―</v>
          </cell>
          <cell r="K64" t="str">
            <v xml:space="preserve">     ―</v>
          </cell>
          <cell r="L64" t="str">
            <v xml:space="preserve">  ―</v>
          </cell>
          <cell r="M64" t="str">
            <v>その他</v>
          </cell>
        </row>
        <row r="65">
          <cell r="E65" t="str">
            <v>CORP.SEMICONDUCTOR COMP.SALES DIV.</v>
          </cell>
        </row>
        <row r="66">
          <cell r="B66" t="str">
            <v>ALA</v>
          </cell>
          <cell r="E66" t="str">
            <v>半導体部品統括営業部</v>
          </cell>
          <cell r="I66">
            <v>146118501</v>
          </cell>
          <cell r="J66" t="str">
            <v xml:space="preserve">     ―</v>
          </cell>
          <cell r="K66">
            <v>6912845721</v>
          </cell>
          <cell r="L66">
            <v>2.1</v>
          </cell>
          <cell r="M66" t="str">
            <v>売上</v>
          </cell>
        </row>
        <row r="67">
          <cell r="G67" t="str">
            <v>CERAMIC PACKAGES DIV.1</v>
          </cell>
        </row>
        <row r="68">
          <cell r="B68" t="str">
            <v>ALBA0201</v>
          </cell>
          <cell r="G68" t="str">
            <v>ｾﾗﾐｯｸﾊﾟｯｹｰｼﾞ１事業部</v>
          </cell>
          <cell r="I68">
            <v>375614084</v>
          </cell>
          <cell r="J68">
            <v>1431430796</v>
          </cell>
          <cell r="K68">
            <v>1416246863</v>
          </cell>
          <cell r="L68">
            <v>26.2</v>
          </cell>
          <cell r="M68" t="str">
            <v>生産</v>
          </cell>
        </row>
        <row r="69">
          <cell r="G69" t="str">
            <v>CERAMIC PACKAGES DIV.2</v>
          </cell>
        </row>
        <row r="70">
          <cell r="B70" t="str">
            <v>ALBA0202</v>
          </cell>
          <cell r="G70" t="str">
            <v>ｾﾗﾐｯｸﾊﾟｯｹｰｼﾞ２事業部</v>
          </cell>
          <cell r="I70">
            <v>425037126</v>
          </cell>
          <cell r="J70">
            <v>1701426631</v>
          </cell>
          <cell r="K70">
            <v>1638946590</v>
          </cell>
          <cell r="L70">
            <v>25</v>
          </cell>
          <cell r="M70" t="str">
            <v>生産</v>
          </cell>
        </row>
        <row r="71">
          <cell r="G71" t="str">
            <v>CERAMIC PACKAGES DIV.3</v>
          </cell>
        </row>
        <row r="72">
          <cell r="B72" t="str">
            <v>ALBA0203</v>
          </cell>
          <cell r="G72" t="str">
            <v>ｾﾗﾐｯｸﾊﾟｯｹｰｼﾞ３事業部</v>
          </cell>
          <cell r="I72">
            <v>240091948</v>
          </cell>
          <cell r="J72">
            <v>1461963387</v>
          </cell>
          <cell r="K72">
            <v>1496298621</v>
          </cell>
          <cell r="L72">
            <v>16.399999999999999</v>
          </cell>
          <cell r="M72" t="str">
            <v>生産</v>
          </cell>
        </row>
        <row r="73">
          <cell r="G73" t="str">
            <v>TAPE DIV.</v>
          </cell>
        </row>
        <row r="74">
          <cell r="B74" t="str">
            <v>ALBA0204</v>
          </cell>
          <cell r="G74" t="str">
            <v>テープ事業部</v>
          </cell>
          <cell r="I74">
            <v>86683348</v>
          </cell>
          <cell r="J74">
            <v>408604426</v>
          </cell>
          <cell r="K74">
            <v>12670680</v>
          </cell>
          <cell r="L74">
            <v>21.2</v>
          </cell>
          <cell r="M74" t="str">
            <v>生産</v>
          </cell>
        </row>
        <row r="75">
          <cell r="F75" t="str">
            <v>PRODUCTION DIV.TTL</v>
          </cell>
        </row>
        <row r="76">
          <cell r="B76" t="str">
            <v>ALBA02</v>
          </cell>
          <cell r="F76" t="str">
            <v>製造小計</v>
          </cell>
          <cell r="I76">
            <v>1127426506</v>
          </cell>
          <cell r="J76">
            <v>5003425240</v>
          </cell>
          <cell r="K76">
            <v>4564162754</v>
          </cell>
          <cell r="L76">
            <v>22.5</v>
          </cell>
          <cell r="M76" t="str">
            <v>生産</v>
          </cell>
        </row>
        <row r="77">
          <cell r="G77" t="str">
            <v>R&amp;D</v>
          </cell>
        </row>
        <row r="78">
          <cell r="B78" t="str">
            <v>ALBA03</v>
          </cell>
          <cell r="G78" t="str">
            <v>研究</v>
          </cell>
          <cell r="I78">
            <v>33483449</v>
          </cell>
          <cell r="J78">
            <v>-3449500</v>
          </cell>
          <cell r="K78" t="str">
            <v xml:space="preserve">     ―</v>
          </cell>
          <cell r="L78" t="str">
            <v xml:space="preserve">  ―</v>
          </cell>
          <cell r="M78" t="str">
            <v>生産</v>
          </cell>
        </row>
        <row r="79">
          <cell r="G79" t="str">
            <v>GROUP HEADQUARTERS</v>
          </cell>
        </row>
        <row r="80">
          <cell r="B80" t="str">
            <v>ALBA08</v>
          </cell>
          <cell r="G80" t="str">
            <v>統括事業部室</v>
          </cell>
          <cell r="I80">
            <v>10446107</v>
          </cell>
          <cell r="J80" t="str">
            <v xml:space="preserve">     ―</v>
          </cell>
          <cell r="K80" t="str">
            <v xml:space="preserve">     ―</v>
          </cell>
          <cell r="L80" t="str">
            <v xml:space="preserve">  ―</v>
          </cell>
          <cell r="M80" t="str">
            <v>その他</v>
          </cell>
        </row>
        <row r="81">
          <cell r="G81" t="str">
            <v>ELIMINATIONS</v>
          </cell>
        </row>
        <row r="82">
          <cell r="B82" t="str">
            <v>ALBA09</v>
          </cell>
          <cell r="G82" t="str">
            <v>調整</v>
          </cell>
          <cell r="J82" t="str">
            <v xml:space="preserve">     ―</v>
          </cell>
          <cell r="K82" t="str">
            <v xml:space="preserve">     ―</v>
          </cell>
          <cell r="L82" t="str">
            <v xml:space="preserve">  ―</v>
          </cell>
          <cell r="M82" t="str">
            <v>その他</v>
          </cell>
        </row>
        <row r="84">
          <cell r="B84" t="str">
            <v>ALBAOTHER</v>
          </cell>
          <cell r="F84" t="str">
            <v>その他</v>
          </cell>
          <cell r="I84">
            <v>43929556</v>
          </cell>
          <cell r="J84">
            <v>-3449500</v>
          </cell>
          <cell r="K84" t="str">
            <v xml:space="preserve">     ―</v>
          </cell>
          <cell r="L84" t="str">
            <v xml:space="preserve">  ―</v>
          </cell>
          <cell r="M84" t="str">
            <v>その他</v>
          </cell>
        </row>
        <row r="85">
          <cell r="E85" t="str">
            <v>CORP.CERAMICS PKG DIV.</v>
          </cell>
        </row>
        <row r="86">
          <cell r="B86" t="str">
            <v>ALB</v>
          </cell>
          <cell r="E86" t="str">
            <v>ｾﾗﾐｯｸPKG統括事業部</v>
          </cell>
          <cell r="I86">
            <v>1171356062</v>
          </cell>
          <cell r="J86">
            <v>4999975740</v>
          </cell>
          <cell r="K86">
            <v>4564162754</v>
          </cell>
          <cell r="L86">
            <v>23.4</v>
          </cell>
          <cell r="M86" t="str">
            <v>生産</v>
          </cell>
        </row>
        <row r="87">
          <cell r="G87" t="str">
            <v>COMMUNICATION DEVICES DIV.1</v>
          </cell>
        </row>
        <row r="88">
          <cell r="B88" t="str">
            <v>ALCA0201</v>
          </cell>
          <cell r="G88" t="str">
            <v>通信デバイス１事業部</v>
          </cell>
          <cell r="I88">
            <v>261405830</v>
          </cell>
          <cell r="J88">
            <v>652792556</v>
          </cell>
          <cell r="K88">
            <v>951530443</v>
          </cell>
          <cell r="L88">
            <v>40</v>
          </cell>
          <cell r="M88" t="str">
            <v>生産</v>
          </cell>
        </row>
        <row r="89">
          <cell r="G89" t="str">
            <v>COMMUNICATION DEVICES DIV.2</v>
          </cell>
        </row>
        <row r="90">
          <cell r="B90" t="str">
            <v>ALCA0202</v>
          </cell>
          <cell r="G90" t="str">
            <v>通信デバイス２事業部</v>
          </cell>
          <cell r="I90">
            <v>211089356</v>
          </cell>
          <cell r="J90">
            <v>853400256</v>
          </cell>
          <cell r="K90">
            <v>1020676910</v>
          </cell>
          <cell r="L90">
            <v>24.7</v>
          </cell>
          <cell r="M90" t="str">
            <v>生産</v>
          </cell>
        </row>
        <row r="91">
          <cell r="H91" t="str">
            <v>PRODUCTION DIV.</v>
          </cell>
        </row>
        <row r="92">
          <cell r="B92" t="str">
            <v>ALCA0203</v>
          </cell>
          <cell r="H92" t="str">
            <v>製造</v>
          </cell>
          <cell r="I92">
            <v>88864441</v>
          </cell>
          <cell r="J92">
            <v>177090544</v>
          </cell>
          <cell r="K92" t="str">
            <v xml:space="preserve">     ―</v>
          </cell>
          <cell r="L92">
            <v>50.2</v>
          </cell>
          <cell r="M92" t="str">
            <v>生産</v>
          </cell>
        </row>
        <row r="93">
          <cell r="H93" t="str">
            <v>R&amp;D</v>
          </cell>
        </row>
        <row r="94">
          <cell r="B94" t="str">
            <v>ALCA0302</v>
          </cell>
          <cell r="H94" t="str">
            <v>開発</v>
          </cell>
          <cell r="I94">
            <v>9257362</v>
          </cell>
          <cell r="J94">
            <v>0</v>
          </cell>
          <cell r="K94" t="str">
            <v xml:space="preserve">     ―</v>
          </cell>
          <cell r="L94" t="str">
            <v xml:space="preserve">  ―</v>
          </cell>
          <cell r="M94" t="str">
            <v>生産</v>
          </cell>
        </row>
        <row r="95">
          <cell r="G95" t="str">
            <v>COMMUNICATION DEVICES DIV.3</v>
          </cell>
        </row>
        <row r="96">
          <cell r="B96" t="str">
            <v>TUSINDEBA3</v>
          </cell>
          <cell r="G96" t="str">
            <v>通信デバイス３事業部</v>
          </cell>
          <cell r="I96">
            <v>98121803</v>
          </cell>
          <cell r="J96">
            <v>177090544</v>
          </cell>
          <cell r="K96">
            <v>269370708</v>
          </cell>
          <cell r="L96">
            <v>55.4</v>
          </cell>
          <cell r="M96" t="str">
            <v>生産</v>
          </cell>
        </row>
        <row r="97">
          <cell r="F97" t="str">
            <v>PRODUCTION DIV.TTL</v>
          </cell>
        </row>
        <row r="98">
          <cell r="B98" t="str">
            <v>TUSINDEBASUB</v>
          </cell>
          <cell r="F98" t="str">
            <v>製造小計</v>
          </cell>
          <cell r="I98">
            <v>570616989</v>
          </cell>
          <cell r="J98">
            <v>1683283356</v>
          </cell>
          <cell r="K98">
            <v>2241578061</v>
          </cell>
          <cell r="L98">
            <v>33.9</v>
          </cell>
          <cell r="M98" t="str">
            <v>生産</v>
          </cell>
        </row>
        <row r="99">
          <cell r="G99" t="str">
            <v>R&amp;D</v>
          </cell>
        </row>
        <row r="100">
          <cell r="B100" t="str">
            <v>ALCA0301</v>
          </cell>
          <cell r="G100" t="str">
            <v>研究</v>
          </cell>
          <cell r="I100">
            <v>12778537</v>
          </cell>
          <cell r="J100">
            <v>-683500</v>
          </cell>
          <cell r="K100" t="str">
            <v xml:space="preserve">     ―</v>
          </cell>
          <cell r="L100" t="str">
            <v xml:space="preserve">  ―</v>
          </cell>
          <cell r="M100" t="str">
            <v>生産</v>
          </cell>
        </row>
        <row r="101">
          <cell r="G101" t="str">
            <v>GROUP HEADQUARTERS</v>
          </cell>
        </row>
        <row r="102">
          <cell r="B102" t="str">
            <v>ALCA08</v>
          </cell>
          <cell r="G102" t="str">
            <v>統括事業部室</v>
          </cell>
          <cell r="I102">
            <v>9502972</v>
          </cell>
          <cell r="J102" t="str">
            <v xml:space="preserve">     ―</v>
          </cell>
          <cell r="K102" t="str">
            <v xml:space="preserve">     ―</v>
          </cell>
          <cell r="L102" t="str">
            <v xml:space="preserve">  ―</v>
          </cell>
          <cell r="M102" t="str">
            <v>その他</v>
          </cell>
        </row>
        <row r="103">
          <cell r="G103" t="str">
            <v>ELIMINATIONS</v>
          </cell>
        </row>
        <row r="104">
          <cell r="B104" t="str">
            <v>ALCA09</v>
          </cell>
          <cell r="G104" t="str">
            <v>調整</v>
          </cell>
          <cell r="J104" t="str">
            <v xml:space="preserve">     ―</v>
          </cell>
          <cell r="K104" t="str">
            <v xml:space="preserve">     ―</v>
          </cell>
          <cell r="L104" t="str">
            <v xml:space="preserve">  ―</v>
          </cell>
          <cell r="M104" t="str">
            <v>その他</v>
          </cell>
        </row>
        <row r="106">
          <cell r="B106" t="str">
            <v>ALCAOTHER</v>
          </cell>
          <cell r="F106" t="str">
            <v>その他</v>
          </cell>
          <cell r="I106">
            <v>22281509</v>
          </cell>
          <cell r="J106">
            <v>-683500</v>
          </cell>
          <cell r="K106" t="str">
            <v xml:space="preserve">     ―</v>
          </cell>
          <cell r="L106" t="str">
            <v xml:space="preserve">  ―</v>
          </cell>
          <cell r="M106" t="str">
            <v>その他</v>
          </cell>
        </row>
        <row r="107">
          <cell r="E107" t="str">
            <v>CORP.COMMUNICATION DEVICES DIV.</v>
          </cell>
        </row>
        <row r="108">
          <cell r="B108" t="str">
            <v>ALC</v>
          </cell>
          <cell r="E108" t="str">
            <v>通信ﾃﾞﾊﾞｲｽ統括事業部</v>
          </cell>
          <cell r="I108">
            <v>592898498</v>
          </cell>
          <cell r="J108">
            <v>1682599856</v>
          </cell>
          <cell r="K108">
            <v>2241578061</v>
          </cell>
          <cell r="L108">
            <v>35.200000000000003</v>
          </cell>
          <cell r="M108" t="str">
            <v>生産</v>
          </cell>
        </row>
        <row r="109">
          <cell r="F109" t="str">
            <v>PRODUCTION DIV.</v>
          </cell>
        </row>
        <row r="110">
          <cell r="B110" t="str">
            <v>ALDA02</v>
          </cell>
          <cell r="F110" t="str">
            <v>製造</v>
          </cell>
          <cell r="I110">
            <v>123382464</v>
          </cell>
          <cell r="J110">
            <v>276579264</v>
          </cell>
          <cell r="K110" t="str">
            <v xml:space="preserve">     ―</v>
          </cell>
          <cell r="L110">
            <v>44.6</v>
          </cell>
          <cell r="M110" t="str">
            <v>生産</v>
          </cell>
        </row>
        <row r="111">
          <cell r="G111" t="str">
            <v>R&amp;D</v>
          </cell>
        </row>
        <row r="112">
          <cell r="B112" t="str">
            <v>ALDA03</v>
          </cell>
          <cell r="G112" t="str">
            <v>研究</v>
          </cell>
          <cell r="I112">
            <v>33841657</v>
          </cell>
          <cell r="J112">
            <v>9808569</v>
          </cell>
          <cell r="K112" t="str">
            <v xml:space="preserve">     ―</v>
          </cell>
          <cell r="L112" t="str">
            <v xml:space="preserve">  ―</v>
          </cell>
          <cell r="M112" t="str">
            <v>生産</v>
          </cell>
        </row>
        <row r="113">
          <cell r="G113" t="str">
            <v>GROUP HEADQUARTERS</v>
          </cell>
        </row>
        <row r="114">
          <cell r="B114" t="str">
            <v>ALDA08</v>
          </cell>
          <cell r="G114" t="str">
            <v>事業部室</v>
          </cell>
          <cell r="I114">
            <v>3702628</v>
          </cell>
          <cell r="J114" t="str">
            <v xml:space="preserve">     ―</v>
          </cell>
          <cell r="K114" t="str">
            <v xml:space="preserve">     ―</v>
          </cell>
          <cell r="L114" t="str">
            <v xml:space="preserve">  ―</v>
          </cell>
          <cell r="M114" t="str">
            <v>その他</v>
          </cell>
        </row>
        <row r="115">
          <cell r="G115" t="str">
            <v>ELIMINATIONS</v>
          </cell>
        </row>
        <row r="116">
          <cell r="B116" t="str">
            <v>ALDA09</v>
          </cell>
          <cell r="G116" t="str">
            <v>調整</v>
          </cell>
          <cell r="J116" t="str">
            <v xml:space="preserve">     ―</v>
          </cell>
          <cell r="K116" t="str">
            <v xml:space="preserve">     ―</v>
          </cell>
          <cell r="L116" t="str">
            <v xml:space="preserve">  ―</v>
          </cell>
          <cell r="M116" t="str">
            <v>その他</v>
          </cell>
        </row>
        <row r="118">
          <cell r="B118" t="str">
            <v>ALDAOTHER</v>
          </cell>
          <cell r="F118" t="str">
            <v>その他</v>
          </cell>
          <cell r="I118">
            <v>37544285</v>
          </cell>
          <cell r="J118">
            <v>9808569</v>
          </cell>
          <cell r="K118" t="str">
            <v xml:space="preserve">     ―</v>
          </cell>
          <cell r="L118" t="str">
            <v xml:space="preserve">  ―</v>
          </cell>
          <cell r="M118" t="str">
            <v>その他</v>
          </cell>
        </row>
        <row r="119">
          <cell r="E119" t="str">
            <v>ORGANIC PKG DIV.</v>
          </cell>
        </row>
        <row r="120">
          <cell r="B120" t="str">
            <v>ALDA</v>
          </cell>
          <cell r="E120" t="str">
            <v>有機材料部品事業部</v>
          </cell>
          <cell r="I120">
            <v>160926749</v>
          </cell>
          <cell r="J120">
            <v>286387833</v>
          </cell>
          <cell r="K120">
            <v>230052806</v>
          </cell>
          <cell r="L120">
            <v>56.2</v>
          </cell>
          <cell r="M120" t="str">
            <v>生産</v>
          </cell>
        </row>
        <row r="121">
          <cell r="D121" t="str">
            <v>(SEMICONDUCTOR.COMP.RELATED TOTAL)</v>
          </cell>
        </row>
        <row r="122">
          <cell r="B122" t="str">
            <v>AL</v>
          </cell>
          <cell r="D122" t="str">
            <v>(半導体部品事業関連合計)</v>
          </cell>
          <cell r="I122">
            <v>2071299810</v>
          </cell>
          <cell r="J122">
            <v>6968963429</v>
          </cell>
          <cell r="K122">
            <v>6912845721</v>
          </cell>
          <cell r="L122">
            <v>30</v>
          </cell>
          <cell r="M122" t="str">
            <v>売上</v>
          </cell>
        </row>
        <row r="123">
          <cell r="F123" t="str">
            <v>DOMESTIC SALES DIV.</v>
          </cell>
        </row>
        <row r="124">
          <cell r="B124" t="str">
            <v>ACAA010401</v>
          </cell>
          <cell r="F124" t="str">
            <v>国内営業部</v>
          </cell>
          <cell r="I124">
            <v>132687432</v>
          </cell>
          <cell r="J124" t="str">
            <v xml:space="preserve">     ―</v>
          </cell>
          <cell r="K124">
            <v>1252453259</v>
          </cell>
          <cell r="L124">
            <v>10.6</v>
          </cell>
          <cell r="M124" t="str">
            <v>売上</v>
          </cell>
        </row>
        <row r="125">
          <cell r="F125" t="str">
            <v>INTERNATIONAL SALES DIV.</v>
          </cell>
        </row>
        <row r="126">
          <cell r="B126" t="str">
            <v>ACAA010406</v>
          </cell>
          <cell r="F126" t="str">
            <v>海外営業部</v>
          </cell>
          <cell r="I126">
            <v>6972011</v>
          </cell>
          <cell r="J126" t="str">
            <v xml:space="preserve">     ―</v>
          </cell>
          <cell r="K126">
            <v>837437697</v>
          </cell>
          <cell r="L126">
            <v>0.8</v>
          </cell>
          <cell r="M126" t="str">
            <v>売上</v>
          </cell>
        </row>
        <row r="127">
          <cell r="E127" t="str">
            <v>SALES DIV.TTL</v>
          </cell>
        </row>
        <row r="128">
          <cell r="B128" t="str">
            <v>ACAA01</v>
          </cell>
          <cell r="E128" t="str">
            <v>営業小計</v>
          </cell>
          <cell r="I128">
            <v>139659443</v>
          </cell>
          <cell r="J128" t="str">
            <v xml:space="preserve">     ―</v>
          </cell>
          <cell r="K128">
            <v>2089890956</v>
          </cell>
          <cell r="L128">
            <v>6.7</v>
          </cell>
          <cell r="M128" t="str">
            <v>売上</v>
          </cell>
        </row>
        <row r="129">
          <cell r="E129" t="str">
            <v xml:space="preserve">PRODUCTION DIV. </v>
          </cell>
        </row>
        <row r="130">
          <cell r="B130" t="str">
            <v>ACAA02</v>
          </cell>
          <cell r="E130" t="str">
            <v>製造部</v>
          </cell>
          <cell r="I130">
            <v>277325512</v>
          </cell>
          <cell r="J130">
            <v>1649695864</v>
          </cell>
          <cell r="K130" t="str">
            <v xml:space="preserve">     ―</v>
          </cell>
          <cell r="L130">
            <v>16.8</v>
          </cell>
          <cell r="M130" t="str">
            <v>生産</v>
          </cell>
        </row>
        <row r="131">
          <cell r="F131" t="str">
            <v>R&amp;D</v>
          </cell>
        </row>
        <row r="132">
          <cell r="B132" t="str">
            <v>ACAA03</v>
          </cell>
          <cell r="F132" t="str">
            <v>研究</v>
          </cell>
          <cell r="I132">
            <v>10786670</v>
          </cell>
          <cell r="J132">
            <v>-126500</v>
          </cell>
          <cell r="K132" t="str">
            <v xml:space="preserve">     ―</v>
          </cell>
          <cell r="L132" t="str">
            <v xml:space="preserve">  ―</v>
          </cell>
          <cell r="M132" t="str">
            <v>生産</v>
          </cell>
        </row>
        <row r="133">
          <cell r="F133" t="str">
            <v>ELIMINATIONS</v>
          </cell>
        </row>
        <row r="134">
          <cell r="B134" t="str">
            <v>ACAA09</v>
          </cell>
          <cell r="F134" t="str">
            <v>調整</v>
          </cell>
          <cell r="J134" t="str">
            <v xml:space="preserve">     ―</v>
          </cell>
          <cell r="K134" t="str">
            <v xml:space="preserve">     ―</v>
          </cell>
          <cell r="L134" t="str">
            <v xml:space="preserve">  ―</v>
          </cell>
          <cell r="M134" t="str">
            <v>その他</v>
          </cell>
        </row>
        <row r="136">
          <cell r="B136" t="str">
            <v>ACAAOTHER</v>
          </cell>
          <cell r="E136" t="str">
            <v>その他</v>
          </cell>
          <cell r="I136">
            <v>10786670</v>
          </cell>
          <cell r="J136">
            <v>-126500</v>
          </cell>
          <cell r="K136" t="str">
            <v xml:space="preserve">     ―</v>
          </cell>
          <cell r="L136" t="str">
            <v xml:space="preserve">  ―</v>
          </cell>
          <cell r="M136" t="str">
            <v>その他</v>
          </cell>
        </row>
        <row r="137">
          <cell r="D137" t="str">
            <v>CORP.SOLAR ENERGY DIV.</v>
          </cell>
        </row>
        <row r="138">
          <cell r="B138" t="str">
            <v>ACA</v>
          </cell>
          <cell r="D138" t="str">
            <v>ｿｰﾗｰｴﾈﾙｷﾞｰ統括事業部</v>
          </cell>
          <cell r="I138">
            <v>427771625</v>
          </cell>
          <cell r="J138">
            <v>1649569364</v>
          </cell>
          <cell r="K138">
            <v>2089890956</v>
          </cell>
          <cell r="L138">
            <v>20.5</v>
          </cell>
          <cell r="M138" t="str">
            <v>売上</v>
          </cell>
        </row>
        <row r="139">
          <cell r="E139" t="str">
            <v>SALES DIV.</v>
          </cell>
        </row>
        <row r="140">
          <cell r="B140" t="str">
            <v>AWAA01</v>
          </cell>
          <cell r="E140" t="str">
            <v>営業部</v>
          </cell>
          <cell r="I140">
            <v>81687131</v>
          </cell>
          <cell r="J140" t="str">
            <v xml:space="preserve">     ―</v>
          </cell>
          <cell r="K140">
            <v>1382348881</v>
          </cell>
          <cell r="L140">
            <v>5.9</v>
          </cell>
          <cell r="M140" t="str">
            <v>売上</v>
          </cell>
        </row>
        <row r="141">
          <cell r="E141" t="str">
            <v>PRODUCTION DIV.</v>
          </cell>
        </row>
        <row r="142">
          <cell r="B142" t="str">
            <v>AWAA02</v>
          </cell>
          <cell r="E142" t="str">
            <v>製造部</v>
          </cell>
          <cell r="I142">
            <v>203848573</v>
          </cell>
          <cell r="J142">
            <v>1003784289</v>
          </cell>
          <cell r="K142" t="str">
            <v xml:space="preserve">     ―</v>
          </cell>
          <cell r="L142">
            <v>20.3</v>
          </cell>
          <cell r="M142" t="str">
            <v>生産</v>
          </cell>
        </row>
        <row r="143">
          <cell r="F143" t="str">
            <v>R&amp;D</v>
          </cell>
        </row>
        <row r="144">
          <cell r="B144" t="str">
            <v>AWAA03</v>
          </cell>
          <cell r="F144" t="str">
            <v>研究</v>
          </cell>
          <cell r="I144">
            <v>21990905</v>
          </cell>
          <cell r="J144">
            <v>-2206700</v>
          </cell>
          <cell r="K144" t="str">
            <v xml:space="preserve">     ―</v>
          </cell>
          <cell r="L144" t="str">
            <v xml:space="preserve">  ―</v>
          </cell>
          <cell r="M144" t="str">
            <v>生産</v>
          </cell>
        </row>
        <row r="145">
          <cell r="F145" t="str">
            <v>ELIMINATIONS</v>
          </cell>
        </row>
        <row r="146">
          <cell r="B146" t="str">
            <v>AWAA09</v>
          </cell>
          <cell r="F146" t="str">
            <v>調整</v>
          </cell>
          <cell r="J146" t="str">
            <v xml:space="preserve">     ―</v>
          </cell>
          <cell r="K146" t="str">
            <v xml:space="preserve">     ―</v>
          </cell>
          <cell r="L146" t="str">
            <v xml:space="preserve">  ―</v>
          </cell>
          <cell r="M146" t="str">
            <v>その他</v>
          </cell>
        </row>
        <row r="148">
          <cell r="B148" t="str">
            <v>AWAOTHER</v>
          </cell>
          <cell r="E148" t="str">
            <v>その他</v>
          </cell>
          <cell r="I148">
            <v>21990905</v>
          </cell>
          <cell r="J148">
            <v>-2206700</v>
          </cell>
          <cell r="K148" t="str">
            <v xml:space="preserve">     ―</v>
          </cell>
          <cell r="L148" t="str">
            <v xml:space="preserve">  ―</v>
          </cell>
          <cell r="M148" t="str">
            <v>その他</v>
          </cell>
        </row>
        <row r="149">
          <cell r="D149" t="str">
            <v>CORP.CUTTING TOOL.DIV</v>
          </cell>
        </row>
        <row r="150">
          <cell r="B150" t="str">
            <v>AWA</v>
          </cell>
          <cell r="D150" t="str">
            <v>機械工具統括事業部</v>
          </cell>
          <cell r="I150">
            <v>307526609</v>
          </cell>
          <cell r="J150">
            <v>1001577589</v>
          </cell>
          <cell r="K150">
            <v>1382348881</v>
          </cell>
          <cell r="L150">
            <v>22.2</v>
          </cell>
          <cell r="M150" t="str">
            <v>売上</v>
          </cell>
        </row>
        <row r="151">
          <cell r="E151" t="str">
            <v>SALES DIV.</v>
          </cell>
        </row>
        <row r="152">
          <cell r="B152" t="str">
            <v>AFBA01</v>
          </cell>
          <cell r="E152" t="str">
            <v>営業</v>
          </cell>
          <cell r="I152">
            <v>86293501</v>
          </cell>
          <cell r="J152" t="str">
            <v xml:space="preserve">     ―</v>
          </cell>
          <cell r="K152">
            <v>786554917</v>
          </cell>
          <cell r="L152">
            <v>11</v>
          </cell>
          <cell r="M152" t="str">
            <v>売上</v>
          </cell>
        </row>
        <row r="153">
          <cell r="E153" t="str">
            <v>PRODUCTION DIV.</v>
          </cell>
        </row>
        <row r="154">
          <cell r="B154" t="str">
            <v>AFBA02</v>
          </cell>
          <cell r="E154" t="str">
            <v>製造</v>
          </cell>
          <cell r="I154">
            <v>92025255</v>
          </cell>
          <cell r="J154">
            <v>451102626</v>
          </cell>
          <cell r="K154" t="str">
            <v xml:space="preserve">     ―</v>
          </cell>
          <cell r="L154">
            <v>20.399999999999999</v>
          </cell>
          <cell r="M154" t="str">
            <v>生産</v>
          </cell>
        </row>
        <row r="155">
          <cell r="F155" t="str">
            <v>R&amp;D</v>
          </cell>
        </row>
        <row r="156">
          <cell r="B156" t="str">
            <v>AFBA03</v>
          </cell>
          <cell r="F156" t="str">
            <v>研究</v>
          </cell>
          <cell r="I156">
            <v>9283311</v>
          </cell>
          <cell r="J156">
            <v>-3903350</v>
          </cell>
          <cell r="K156" t="str">
            <v xml:space="preserve">     ―</v>
          </cell>
          <cell r="L156" t="str">
            <v xml:space="preserve">  ―</v>
          </cell>
          <cell r="M156" t="str">
            <v>生産</v>
          </cell>
        </row>
        <row r="157">
          <cell r="F157" t="str">
            <v>ELIMINATIONS</v>
          </cell>
        </row>
        <row r="158">
          <cell r="B158" t="str">
            <v>AFBA09</v>
          </cell>
          <cell r="F158" t="str">
            <v>調整</v>
          </cell>
          <cell r="J158" t="str">
            <v xml:space="preserve">     ―</v>
          </cell>
          <cell r="K158" t="str">
            <v xml:space="preserve">     ―</v>
          </cell>
          <cell r="L158" t="str">
            <v xml:space="preserve">  ―</v>
          </cell>
          <cell r="M158" t="str">
            <v>その他</v>
          </cell>
        </row>
        <row r="160">
          <cell r="B160" t="str">
            <v>AFBAOTHER</v>
          </cell>
          <cell r="E160" t="str">
            <v>その他</v>
          </cell>
          <cell r="I160">
            <v>9283311</v>
          </cell>
          <cell r="J160">
            <v>-3903350</v>
          </cell>
          <cell r="K160" t="str">
            <v xml:space="preserve">     ―</v>
          </cell>
          <cell r="L160" t="str">
            <v xml:space="preserve">  ―</v>
          </cell>
          <cell r="M160" t="str">
            <v>その他</v>
          </cell>
        </row>
        <row r="161">
          <cell r="D161" t="str">
            <v>BIOCERAM DIV.</v>
          </cell>
        </row>
        <row r="162">
          <cell r="B162" t="str">
            <v>AFBA</v>
          </cell>
          <cell r="D162" t="str">
            <v>バイオセラム事業部</v>
          </cell>
          <cell r="I162">
            <v>187602067</v>
          </cell>
          <cell r="J162">
            <v>447199276</v>
          </cell>
          <cell r="K162">
            <v>786554917</v>
          </cell>
          <cell r="L162">
            <v>23.9</v>
          </cell>
          <cell r="M162" t="str">
            <v>売上</v>
          </cell>
        </row>
        <row r="163">
          <cell r="E163" t="str">
            <v>SALES DIV.</v>
          </cell>
        </row>
        <row r="164">
          <cell r="B164" t="str">
            <v>AFCA01</v>
          </cell>
          <cell r="E164" t="str">
            <v>営業</v>
          </cell>
          <cell r="I164">
            <v>94122281</v>
          </cell>
          <cell r="J164" t="str">
            <v xml:space="preserve">     ―</v>
          </cell>
          <cell r="K164">
            <v>832617433</v>
          </cell>
          <cell r="L164">
            <v>11.3</v>
          </cell>
          <cell r="M164" t="str">
            <v>売上</v>
          </cell>
        </row>
        <row r="165">
          <cell r="E165" t="str">
            <v>PRODUCTION DIV.</v>
          </cell>
        </row>
        <row r="166">
          <cell r="B166" t="str">
            <v>AFCA02</v>
          </cell>
          <cell r="E166" t="str">
            <v>製造</v>
          </cell>
          <cell r="I166">
            <v>31702108</v>
          </cell>
          <cell r="J166">
            <v>239419864</v>
          </cell>
          <cell r="K166" t="str">
            <v xml:space="preserve">     ―</v>
          </cell>
          <cell r="L166">
            <v>13.2</v>
          </cell>
          <cell r="M166" t="str">
            <v>生産</v>
          </cell>
        </row>
        <row r="167">
          <cell r="F167" t="str">
            <v>R&amp;D</v>
          </cell>
        </row>
        <row r="168">
          <cell r="B168" t="str">
            <v>AFCA03</v>
          </cell>
          <cell r="F168" t="str">
            <v>研究</v>
          </cell>
          <cell r="I168">
            <v>5326482</v>
          </cell>
          <cell r="J168">
            <v>-602000</v>
          </cell>
          <cell r="K168" t="str">
            <v xml:space="preserve">     ―</v>
          </cell>
          <cell r="L168" t="str">
            <v xml:space="preserve">  ―</v>
          </cell>
          <cell r="M168" t="str">
            <v>生産</v>
          </cell>
        </row>
        <row r="169">
          <cell r="F169" t="str">
            <v>ELIMINATIONS</v>
          </cell>
        </row>
        <row r="170">
          <cell r="B170" t="str">
            <v>AFCA09</v>
          </cell>
          <cell r="F170" t="str">
            <v>調整</v>
          </cell>
          <cell r="J170" t="str">
            <v xml:space="preserve">     ―</v>
          </cell>
          <cell r="K170" t="str">
            <v xml:space="preserve">     ―</v>
          </cell>
          <cell r="L170" t="str">
            <v xml:space="preserve">  ―</v>
          </cell>
          <cell r="M170" t="str">
            <v>その他</v>
          </cell>
        </row>
        <row r="172">
          <cell r="B172" t="str">
            <v>AFCAOTHER</v>
          </cell>
          <cell r="E172" t="str">
            <v>その他</v>
          </cell>
          <cell r="I172">
            <v>5326482</v>
          </cell>
          <cell r="J172">
            <v>-602000</v>
          </cell>
          <cell r="K172" t="str">
            <v xml:space="preserve">     ―</v>
          </cell>
          <cell r="L172" t="str">
            <v xml:space="preserve">  ―</v>
          </cell>
          <cell r="M172" t="str">
            <v>その他</v>
          </cell>
        </row>
        <row r="173">
          <cell r="D173" t="str">
            <v>JEWELRY&amp;APPLI.PRODUCTS DIV.</v>
          </cell>
        </row>
        <row r="174">
          <cell r="B174" t="str">
            <v>AFCA</v>
          </cell>
          <cell r="D174" t="str">
            <v>宝飾応用商品事業部</v>
          </cell>
          <cell r="I174">
            <v>131150871</v>
          </cell>
          <cell r="J174">
            <v>238817864</v>
          </cell>
          <cell r="K174">
            <v>832617433</v>
          </cell>
          <cell r="L174">
            <v>15.8</v>
          </cell>
          <cell r="M174" t="str">
            <v>売上</v>
          </cell>
        </row>
        <row r="175">
          <cell r="G175" t="str">
            <v>DOMESTIC SALES DIV.</v>
          </cell>
        </row>
        <row r="176">
          <cell r="B176" t="str">
            <v>ASAA0101</v>
          </cell>
          <cell r="G176" t="str">
            <v>国内営業部</v>
          </cell>
          <cell r="I176">
            <v>64133295</v>
          </cell>
          <cell r="J176" t="str">
            <v xml:space="preserve">     ―</v>
          </cell>
          <cell r="K176">
            <v>2412963443</v>
          </cell>
          <cell r="L176">
            <v>2.7</v>
          </cell>
          <cell r="M176" t="str">
            <v>売上</v>
          </cell>
        </row>
        <row r="177">
          <cell r="G177" t="str">
            <v>INTERNATIONAL SALES DIV.</v>
          </cell>
        </row>
        <row r="178">
          <cell r="B178" t="str">
            <v>ASAA0102</v>
          </cell>
          <cell r="G178" t="str">
            <v>海外営業部</v>
          </cell>
          <cell r="I178">
            <v>38692382</v>
          </cell>
          <cell r="J178" t="str">
            <v xml:space="preserve">     ―</v>
          </cell>
          <cell r="K178">
            <v>3201351731</v>
          </cell>
          <cell r="L178">
            <v>1.2</v>
          </cell>
          <cell r="M178" t="str">
            <v>売上</v>
          </cell>
        </row>
        <row r="179">
          <cell r="F179" t="str">
            <v>SALES DIV.TTL</v>
          </cell>
        </row>
        <row r="180">
          <cell r="B180" t="str">
            <v>ASAA01</v>
          </cell>
          <cell r="F180" t="str">
            <v>営業小計</v>
          </cell>
          <cell r="I180">
            <v>102825677</v>
          </cell>
          <cell r="J180" t="str">
            <v xml:space="preserve">     ―</v>
          </cell>
          <cell r="K180">
            <v>5614315174</v>
          </cell>
          <cell r="L180">
            <v>1.8</v>
          </cell>
          <cell r="M180" t="str">
            <v>売上</v>
          </cell>
        </row>
        <row r="181">
          <cell r="G181" t="str">
            <v>GROUP HEADQUARTERS</v>
          </cell>
        </row>
        <row r="182">
          <cell r="B182" t="str">
            <v>ASAA08</v>
          </cell>
          <cell r="G182" t="str">
            <v>統括事業部室</v>
          </cell>
          <cell r="I182">
            <v>9011406</v>
          </cell>
          <cell r="J182" t="str">
            <v xml:space="preserve">     ―</v>
          </cell>
          <cell r="K182" t="str">
            <v xml:space="preserve">     ―</v>
          </cell>
          <cell r="L182" t="str">
            <v xml:space="preserve">  ―</v>
          </cell>
          <cell r="M182" t="str">
            <v>その他</v>
          </cell>
        </row>
        <row r="183">
          <cell r="G183" t="str">
            <v>ELIMINATIONS</v>
          </cell>
        </row>
        <row r="184">
          <cell r="B184" t="str">
            <v>ASAA09</v>
          </cell>
          <cell r="G184" t="str">
            <v>調整</v>
          </cell>
          <cell r="J184" t="str">
            <v xml:space="preserve">     ―</v>
          </cell>
          <cell r="K184" t="str">
            <v xml:space="preserve">     ―</v>
          </cell>
          <cell r="L184" t="str">
            <v xml:space="preserve">  ―</v>
          </cell>
          <cell r="M184" t="str">
            <v>その他</v>
          </cell>
        </row>
        <row r="186">
          <cell r="B186" t="str">
            <v>ASAAOTHER</v>
          </cell>
          <cell r="F186" t="str">
            <v>その他</v>
          </cell>
          <cell r="I186">
            <v>9011406</v>
          </cell>
          <cell r="J186" t="str">
            <v xml:space="preserve">     ―</v>
          </cell>
          <cell r="K186" t="str">
            <v xml:space="preserve">     ―</v>
          </cell>
          <cell r="L186" t="str">
            <v xml:space="preserve">  ―</v>
          </cell>
          <cell r="M186" t="str">
            <v>その他</v>
          </cell>
        </row>
        <row r="187">
          <cell r="E187" t="str">
            <v>CORP.ELECTRONICS COMP.SALES DIV.</v>
          </cell>
        </row>
        <row r="188">
          <cell r="B188" t="str">
            <v>ASA</v>
          </cell>
          <cell r="E188" t="str">
            <v>電子部品統括営業部</v>
          </cell>
          <cell r="I188">
            <v>111837083</v>
          </cell>
          <cell r="J188" t="str">
            <v xml:space="preserve">     ―</v>
          </cell>
          <cell r="K188">
            <v>5614315174</v>
          </cell>
          <cell r="L188">
            <v>2</v>
          </cell>
          <cell r="M188" t="str">
            <v>売上</v>
          </cell>
        </row>
        <row r="189">
          <cell r="G189" t="str">
            <v>C.D.R DIV.1</v>
          </cell>
        </row>
        <row r="190">
          <cell r="B190" t="str">
            <v>ASBA0201</v>
          </cell>
          <cell r="G190" t="str">
            <v>コンデンサ１事業部</v>
          </cell>
          <cell r="I190">
            <v>282102052</v>
          </cell>
          <cell r="J190">
            <v>1402748092</v>
          </cell>
          <cell r="K190">
            <v>953021885</v>
          </cell>
          <cell r="L190">
            <v>20.100000000000001</v>
          </cell>
          <cell r="M190" t="str">
            <v>生産</v>
          </cell>
        </row>
        <row r="191">
          <cell r="G191" t="str">
            <v>C.D.R DIV.2</v>
          </cell>
        </row>
        <row r="192">
          <cell r="B192" t="str">
            <v>ASBA0202</v>
          </cell>
          <cell r="G192" t="str">
            <v>コンデンサ２事業部</v>
          </cell>
          <cell r="I192">
            <v>197907080</v>
          </cell>
          <cell r="J192">
            <v>821853821</v>
          </cell>
          <cell r="K192">
            <v>511026135</v>
          </cell>
          <cell r="L192">
            <v>24.1</v>
          </cell>
          <cell r="M192" t="str">
            <v>生産</v>
          </cell>
        </row>
        <row r="193">
          <cell r="F193" t="str">
            <v>PRODUCTION DIV.TTL</v>
          </cell>
        </row>
        <row r="194">
          <cell r="B194" t="str">
            <v>ASBA02</v>
          </cell>
          <cell r="F194" t="str">
            <v>製造小計</v>
          </cell>
          <cell r="I194">
            <v>480009132</v>
          </cell>
          <cell r="J194">
            <v>2224601913</v>
          </cell>
          <cell r="K194">
            <v>1464048020</v>
          </cell>
          <cell r="L194">
            <v>21.6</v>
          </cell>
          <cell r="M194" t="str">
            <v>生産</v>
          </cell>
        </row>
        <row r="195">
          <cell r="G195" t="str">
            <v>R&amp;D</v>
          </cell>
        </row>
        <row r="196">
          <cell r="B196" t="str">
            <v>ASBA03</v>
          </cell>
          <cell r="G196" t="str">
            <v>研究</v>
          </cell>
          <cell r="I196">
            <v>15350451</v>
          </cell>
          <cell r="J196">
            <v>-1227900</v>
          </cell>
          <cell r="K196" t="str">
            <v xml:space="preserve">     ―</v>
          </cell>
          <cell r="L196" t="str">
            <v xml:space="preserve">  ―</v>
          </cell>
          <cell r="M196" t="str">
            <v>生産</v>
          </cell>
        </row>
        <row r="197">
          <cell r="G197" t="str">
            <v>GROUP HEADQUARTERS</v>
          </cell>
        </row>
        <row r="198">
          <cell r="B198" t="str">
            <v>ASBA08</v>
          </cell>
          <cell r="G198" t="str">
            <v>統括事業部室</v>
          </cell>
          <cell r="I198">
            <v>0</v>
          </cell>
          <cell r="J198" t="str">
            <v xml:space="preserve">     ―</v>
          </cell>
          <cell r="K198" t="str">
            <v xml:space="preserve">     ―</v>
          </cell>
          <cell r="L198" t="str">
            <v xml:space="preserve">  ―</v>
          </cell>
          <cell r="M198" t="str">
            <v>その他</v>
          </cell>
        </row>
        <row r="199">
          <cell r="G199" t="str">
            <v>ELIMINATIONS</v>
          </cell>
        </row>
        <row r="200">
          <cell r="B200" t="str">
            <v>ASBA09</v>
          </cell>
          <cell r="G200" t="str">
            <v>調整</v>
          </cell>
          <cell r="J200" t="str">
            <v xml:space="preserve">     ―</v>
          </cell>
          <cell r="K200" t="str">
            <v xml:space="preserve">     ―</v>
          </cell>
          <cell r="L200" t="str">
            <v xml:space="preserve">  ―</v>
          </cell>
          <cell r="M200" t="str">
            <v>その他</v>
          </cell>
        </row>
        <row r="202">
          <cell r="B202" t="str">
            <v>ASBAOTHER</v>
          </cell>
          <cell r="F202" t="str">
            <v>その他</v>
          </cell>
          <cell r="I202">
            <v>15350451</v>
          </cell>
          <cell r="J202">
            <v>-1227900</v>
          </cell>
          <cell r="K202" t="str">
            <v xml:space="preserve">     ―</v>
          </cell>
          <cell r="L202" t="str">
            <v xml:space="preserve">  ―</v>
          </cell>
          <cell r="M202" t="str">
            <v>その他</v>
          </cell>
        </row>
        <row r="203">
          <cell r="E203" t="str">
            <v>CORP.C.D.R.DIV.</v>
          </cell>
        </row>
        <row r="204">
          <cell r="B204" t="str">
            <v>ASB</v>
          </cell>
          <cell r="E204" t="str">
            <v>ｺﾝﾃﾞﾝｻ統括事業部</v>
          </cell>
          <cell r="I204">
            <v>495359583</v>
          </cell>
          <cell r="J204">
            <v>2223374013</v>
          </cell>
          <cell r="K204">
            <v>2448331875</v>
          </cell>
          <cell r="L204">
            <v>22.3</v>
          </cell>
          <cell r="M204" t="str">
            <v>生産</v>
          </cell>
        </row>
        <row r="205">
          <cell r="H205" t="str">
            <v>PRODUCTION DIV.</v>
          </cell>
        </row>
        <row r="206">
          <cell r="B206" t="str">
            <v>ASCA02</v>
          </cell>
          <cell r="H206" t="str">
            <v>製造</v>
          </cell>
          <cell r="I206">
            <v>176312437</v>
          </cell>
          <cell r="J206">
            <v>741765299</v>
          </cell>
          <cell r="K206" t="str">
            <v xml:space="preserve">     ―</v>
          </cell>
          <cell r="L206">
            <v>23.8</v>
          </cell>
          <cell r="M206" t="str">
            <v>生産</v>
          </cell>
        </row>
        <row r="207">
          <cell r="H207" t="str">
            <v>R&amp;D</v>
          </cell>
        </row>
        <row r="208">
          <cell r="B208" t="str">
            <v>ASCA03</v>
          </cell>
          <cell r="H208" t="str">
            <v>研究</v>
          </cell>
          <cell r="I208">
            <v>19813490</v>
          </cell>
          <cell r="J208">
            <v>-205500</v>
          </cell>
          <cell r="K208" t="str">
            <v xml:space="preserve">     ―</v>
          </cell>
          <cell r="L208" t="str">
            <v xml:space="preserve">  ―</v>
          </cell>
          <cell r="M208" t="str">
            <v>生産</v>
          </cell>
        </row>
        <row r="209">
          <cell r="G209" t="str">
            <v>CIRCUIT DEVICE DIV.</v>
          </cell>
        </row>
        <row r="210">
          <cell r="B210" t="str">
            <v>ASCA</v>
          </cell>
          <cell r="G210" t="str">
            <v>機能デバイス事業部</v>
          </cell>
          <cell r="I210">
            <v>196125927</v>
          </cell>
          <cell r="J210">
            <v>741559799</v>
          </cell>
          <cell r="K210">
            <v>1494254129</v>
          </cell>
          <cell r="L210">
            <v>26.4</v>
          </cell>
          <cell r="M210" t="str">
            <v>生産</v>
          </cell>
        </row>
        <row r="211">
          <cell r="H211" t="str">
            <v>PRODUCTION DIV.</v>
          </cell>
        </row>
        <row r="212">
          <cell r="B212" t="str">
            <v>ASCB02</v>
          </cell>
          <cell r="H212" t="str">
            <v>製造</v>
          </cell>
          <cell r="I212">
            <v>248954432</v>
          </cell>
          <cell r="J212">
            <v>1112834205</v>
          </cell>
          <cell r="K212" t="str">
            <v xml:space="preserve">     ―</v>
          </cell>
          <cell r="L212">
            <v>22.4</v>
          </cell>
          <cell r="M212" t="str">
            <v>生産</v>
          </cell>
        </row>
        <row r="213">
          <cell r="H213" t="str">
            <v>R&amp;D</v>
          </cell>
        </row>
        <row r="214">
          <cell r="B214" t="str">
            <v>ASCB03</v>
          </cell>
          <cell r="H214" t="str">
            <v>研究</v>
          </cell>
          <cell r="I214">
            <v>18409592</v>
          </cell>
          <cell r="J214">
            <v>-825600</v>
          </cell>
          <cell r="K214" t="str">
            <v xml:space="preserve">     ―</v>
          </cell>
          <cell r="L214" t="str">
            <v xml:space="preserve">  ―</v>
          </cell>
          <cell r="M214" t="str">
            <v>生産</v>
          </cell>
        </row>
        <row r="215">
          <cell r="G215" t="str">
            <v>RESISTOR AND CIRCUIT DIV.</v>
          </cell>
        </row>
        <row r="216">
          <cell r="B216" t="str">
            <v>ASCB</v>
          </cell>
          <cell r="G216" t="str">
            <v>回路部品事業部</v>
          </cell>
          <cell r="I216">
            <v>267364024</v>
          </cell>
          <cell r="J216">
            <v>1112008605</v>
          </cell>
          <cell r="K216">
            <v>1105825049</v>
          </cell>
          <cell r="L216">
            <v>24</v>
          </cell>
          <cell r="M216" t="str">
            <v>生産</v>
          </cell>
        </row>
        <row r="217">
          <cell r="H217" t="str">
            <v>PRODUCTION DIV.</v>
          </cell>
        </row>
        <row r="218">
          <cell r="B218" t="str">
            <v>ASCC02</v>
          </cell>
          <cell r="H218" t="str">
            <v>製造</v>
          </cell>
          <cell r="I218">
            <v>119585635</v>
          </cell>
          <cell r="J218">
            <v>572904444</v>
          </cell>
          <cell r="K218" t="str">
            <v xml:space="preserve">     ―</v>
          </cell>
          <cell r="L218">
            <v>20.9</v>
          </cell>
          <cell r="M218" t="str">
            <v>生産</v>
          </cell>
        </row>
        <row r="219">
          <cell r="H219" t="str">
            <v>R&amp;D</v>
          </cell>
        </row>
        <row r="220">
          <cell r="B220" t="str">
            <v>ASCC03</v>
          </cell>
          <cell r="H220" t="str">
            <v>研究</v>
          </cell>
          <cell r="I220">
            <v>12990580</v>
          </cell>
          <cell r="J220">
            <v>-1185398</v>
          </cell>
          <cell r="K220" t="str">
            <v xml:space="preserve">     ―</v>
          </cell>
          <cell r="L220" t="str">
            <v xml:space="preserve">  ―</v>
          </cell>
          <cell r="M220" t="str">
            <v>生産</v>
          </cell>
        </row>
        <row r="221">
          <cell r="G221" t="str">
            <v>TIMING DEVICE DIV.</v>
          </cell>
        </row>
        <row r="222">
          <cell r="B222" t="str">
            <v>ASCC</v>
          </cell>
          <cell r="G222" t="str">
            <v>発振部品事業部</v>
          </cell>
          <cell r="I222">
            <v>132576215</v>
          </cell>
          <cell r="J222">
            <v>571719046</v>
          </cell>
          <cell r="K222">
            <v>136198335</v>
          </cell>
          <cell r="L222">
            <v>23.2</v>
          </cell>
          <cell r="M222" t="str">
            <v>生産</v>
          </cell>
        </row>
        <row r="223">
          <cell r="H223" t="str">
            <v>PRODUCTION DIV.</v>
          </cell>
        </row>
        <row r="224">
          <cell r="B224" t="str">
            <v>ASCE02</v>
          </cell>
          <cell r="H224" t="str">
            <v>製造</v>
          </cell>
          <cell r="I224">
            <v>15476157</v>
          </cell>
          <cell r="J224">
            <v>137014750</v>
          </cell>
          <cell r="K224" t="str">
            <v xml:space="preserve">     ―</v>
          </cell>
          <cell r="L224">
            <v>11.3</v>
          </cell>
          <cell r="M224" t="str">
            <v>生産</v>
          </cell>
        </row>
        <row r="225">
          <cell r="H225" t="str">
            <v>R&amp;D</v>
          </cell>
        </row>
        <row r="226">
          <cell r="B226" t="str">
            <v>ASCE03</v>
          </cell>
          <cell r="H226" t="str">
            <v>研究</v>
          </cell>
          <cell r="I226">
            <v>13065622</v>
          </cell>
          <cell r="J226">
            <v>-425400</v>
          </cell>
          <cell r="K226" t="str">
            <v xml:space="preserve">     ―</v>
          </cell>
          <cell r="L226" t="str">
            <v xml:space="preserve">  ―</v>
          </cell>
          <cell r="M226" t="str">
            <v>生産</v>
          </cell>
        </row>
        <row r="227">
          <cell r="G227" t="str">
            <v>ELECTRONIC COMP. PROD. ENG.DIV.</v>
          </cell>
        </row>
        <row r="228">
          <cell r="B228" t="str">
            <v>ASCE</v>
          </cell>
          <cell r="G228" t="str">
            <v>生産技術部</v>
          </cell>
          <cell r="I228">
            <v>28541779</v>
          </cell>
          <cell r="J228">
            <v>136589350</v>
          </cell>
          <cell r="K228">
            <v>0</v>
          </cell>
          <cell r="L228">
            <v>20.9</v>
          </cell>
          <cell r="M228" t="str">
            <v>生産</v>
          </cell>
        </row>
        <row r="229">
          <cell r="F229" t="str">
            <v>PRODUCTION DIV.TTL</v>
          </cell>
        </row>
        <row r="230">
          <cell r="B230" t="str">
            <v>DENSISUB</v>
          </cell>
          <cell r="F230" t="str">
            <v>製造小計</v>
          </cell>
          <cell r="I230">
            <v>624607945</v>
          </cell>
          <cell r="J230">
            <v>2561876800</v>
          </cell>
          <cell r="K230">
            <v>2736277513</v>
          </cell>
          <cell r="L230">
            <v>24.4</v>
          </cell>
          <cell r="M230" t="str">
            <v>生産</v>
          </cell>
        </row>
        <row r="231">
          <cell r="G231" t="str">
            <v>GROUP HEADQUARTERS</v>
          </cell>
        </row>
        <row r="232">
          <cell r="B232" t="str">
            <v>ASCZ</v>
          </cell>
          <cell r="G232" t="str">
            <v>統括事業部室</v>
          </cell>
          <cell r="I232">
            <v>0</v>
          </cell>
          <cell r="J232" t="str">
            <v xml:space="preserve">     ―</v>
          </cell>
          <cell r="K232" t="str">
            <v xml:space="preserve">     ―</v>
          </cell>
          <cell r="L232" t="str">
            <v xml:space="preserve">  ―</v>
          </cell>
          <cell r="M232" t="str">
            <v>その他</v>
          </cell>
        </row>
        <row r="233">
          <cell r="G233" t="str">
            <v>ELIMINATIONS</v>
          </cell>
        </row>
        <row r="234">
          <cell r="B234" t="str">
            <v>ASCY</v>
          </cell>
          <cell r="G234" t="str">
            <v>調整</v>
          </cell>
          <cell r="J234" t="str">
            <v xml:space="preserve">     ―</v>
          </cell>
          <cell r="K234" t="str">
            <v xml:space="preserve">     ―</v>
          </cell>
          <cell r="L234" t="str">
            <v xml:space="preserve">  ―</v>
          </cell>
          <cell r="M234" t="str">
            <v>その他</v>
          </cell>
        </row>
        <row r="236">
          <cell r="B236" t="str">
            <v>ASCOTHER</v>
          </cell>
          <cell r="F236" t="str">
            <v>その他</v>
          </cell>
          <cell r="I236">
            <v>0</v>
          </cell>
          <cell r="J236" t="str">
            <v xml:space="preserve">     ―</v>
          </cell>
          <cell r="K236" t="str">
            <v xml:space="preserve">     ―</v>
          </cell>
          <cell r="L236" t="str">
            <v xml:space="preserve">  ―</v>
          </cell>
          <cell r="M236" t="str">
            <v>その他</v>
          </cell>
        </row>
        <row r="237">
          <cell r="E237" t="str">
            <v>CORP.ELECTRONICS COMP.DIV.</v>
          </cell>
        </row>
        <row r="238">
          <cell r="B238" t="str">
            <v>ASC</v>
          </cell>
          <cell r="E238" t="str">
            <v>電子部品統括事業部</v>
          </cell>
          <cell r="I238">
            <v>624607945</v>
          </cell>
          <cell r="J238">
            <v>2561876800</v>
          </cell>
          <cell r="K238">
            <v>2736277513</v>
          </cell>
          <cell r="L238">
            <v>24.4</v>
          </cell>
          <cell r="M238" t="str">
            <v>生産</v>
          </cell>
        </row>
        <row r="239">
          <cell r="D239" t="str">
            <v>(ELECTRONICS COMP.RELATED TOTAL)</v>
          </cell>
        </row>
        <row r="240">
          <cell r="B240" t="str">
            <v>ASTTL</v>
          </cell>
          <cell r="D240" t="str">
            <v>電子部品事業関連合計</v>
          </cell>
          <cell r="I240">
            <v>1231804611</v>
          </cell>
          <cell r="J240">
            <v>4785250813</v>
          </cell>
          <cell r="K240">
            <v>5614315174</v>
          </cell>
          <cell r="L240">
            <v>21.9</v>
          </cell>
          <cell r="M240" t="str">
            <v>売上</v>
          </cell>
        </row>
        <row r="241">
          <cell r="E241" t="str">
            <v>SALES DIV.</v>
          </cell>
        </row>
        <row r="242">
          <cell r="B242" t="str">
            <v>ATAA01</v>
          </cell>
          <cell r="E242" t="str">
            <v>営業</v>
          </cell>
          <cell r="I242">
            <v>23638496</v>
          </cell>
          <cell r="J242" t="str">
            <v xml:space="preserve">     ―</v>
          </cell>
          <cell r="K242">
            <v>1383955695</v>
          </cell>
          <cell r="L242">
            <v>1.7</v>
          </cell>
          <cell r="M242" t="str">
            <v>売上</v>
          </cell>
        </row>
        <row r="243">
          <cell r="E243" t="str">
            <v>PRODUCTION DIV.</v>
          </cell>
        </row>
        <row r="244">
          <cell r="B244" t="str">
            <v>ATAA02</v>
          </cell>
          <cell r="E244" t="str">
            <v>製造</v>
          </cell>
          <cell r="I244">
            <v>264991036</v>
          </cell>
          <cell r="J244">
            <v>1351402111</v>
          </cell>
          <cell r="K244" t="str">
            <v xml:space="preserve">     ―</v>
          </cell>
          <cell r="L244">
            <v>19.600000000000001</v>
          </cell>
          <cell r="M244" t="str">
            <v>生産</v>
          </cell>
        </row>
        <row r="245">
          <cell r="F245" t="str">
            <v>R&amp;D</v>
          </cell>
        </row>
        <row r="246">
          <cell r="B246" t="str">
            <v>ATAA03</v>
          </cell>
          <cell r="F246" t="str">
            <v>研究</v>
          </cell>
          <cell r="I246">
            <v>13096181</v>
          </cell>
          <cell r="J246">
            <v>4977520</v>
          </cell>
          <cell r="K246" t="str">
            <v xml:space="preserve">     ―</v>
          </cell>
          <cell r="L246" t="str">
            <v xml:space="preserve">  ―</v>
          </cell>
          <cell r="M246" t="str">
            <v>生産</v>
          </cell>
        </row>
        <row r="247">
          <cell r="F247" t="str">
            <v>ELIMINATIONS</v>
          </cell>
        </row>
        <row r="248">
          <cell r="B248" t="str">
            <v>ATAA09</v>
          </cell>
          <cell r="F248" t="str">
            <v>調整</v>
          </cell>
          <cell r="J248" t="str">
            <v xml:space="preserve">     ―</v>
          </cell>
          <cell r="K248" t="str">
            <v xml:space="preserve">     ―</v>
          </cell>
          <cell r="L248" t="str">
            <v xml:space="preserve">  ―</v>
          </cell>
          <cell r="M248" t="str">
            <v>その他</v>
          </cell>
        </row>
        <row r="250">
          <cell r="B250" t="str">
            <v>ATAAOTHER</v>
          </cell>
          <cell r="E250" t="str">
            <v>その他</v>
          </cell>
          <cell r="I250">
            <v>13096181</v>
          </cell>
          <cell r="J250">
            <v>4977520</v>
          </cell>
          <cell r="K250" t="str">
            <v xml:space="preserve">     ―</v>
          </cell>
          <cell r="L250" t="str">
            <v xml:space="preserve">  ―</v>
          </cell>
          <cell r="M250" t="str">
            <v>その他</v>
          </cell>
        </row>
        <row r="251">
          <cell r="D251" t="str">
            <v>THIN FILM DEVICES DIV.</v>
          </cell>
        </row>
        <row r="252">
          <cell r="B252" t="str">
            <v>ATAA</v>
          </cell>
          <cell r="D252" t="str">
            <v>薄膜デバイス事業部</v>
          </cell>
          <cell r="I252">
            <v>301725713</v>
          </cell>
          <cell r="J252">
            <v>1356379631</v>
          </cell>
          <cell r="K252">
            <v>1383955695</v>
          </cell>
          <cell r="L252">
            <v>21.8</v>
          </cell>
          <cell r="M252" t="str">
            <v>売上</v>
          </cell>
        </row>
        <row r="253">
          <cell r="E253" t="str">
            <v>SALES DIV.</v>
          </cell>
        </row>
        <row r="254">
          <cell r="B254" t="str">
            <v>AIAA01</v>
          </cell>
          <cell r="E254" t="str">
            <v>営業</v>
          </cell>
          <cell r="I254">
            <v>4504375</v>
          </cell>
          <cell r="J254" t="str">
            <v xml:space="preserve">     ―</v>
          </cell>
          <cell r="K254">
            <v>199931863</v>
          </cell>
          <cell r="L254">
            <v>2.2999999999999998</v>
          </cell>
          <cell r="M254" t="str">
            <v>売上</v>
          </cell>
        </row>
        <row r="255">
          <cell r="E255" t="str">
            <v>PRODUCTION DIV.</v>
          </cell>
        </row>
        <row r="256">
          <cell r="B256" t="str">
            <v>AIAA02</v>
          </cell>
          <cell r="E256" t="str">
            <v>製造</v>
          </cell>
          <cell r="I256">
            <v>37093136</v>
          </cell>
          <cell r="J256">
            <v>206049592</v>
          </cell>
          <cell r="K256" t="str">
            <v xml:space="preserve">     ―</v>
          </cell>
          <cell r="L256">
            <v>18</v>
          </cell>
          <cell r="M256" t="str">
            <v>生産</v>
          </cell>
        </row>
        <row r="257">
          <cell r="F257" t="str">
            <v>R&amp;D</v>
          </cell>
        </row>
        <row r="258">
          <cell r="B258" t="str">
            <v>AIAA03</v>
          </cell>
          <cell r="F258" t="str">
            <v>研究</v>
          </cell>
          <cell r="I258">
            <v>11271383</v>
          </cell>
          <cell r="J258">
            <v>-24000</v>
          </cell>
          <cell r="K258" t="str">
            <v xml:space="preserve">     ―</v>
          </cell>
          <cell r="L258" t="str">
            <v xml:space="preserve">  ―</v>
          </cell>
          <cell r="M258" t="str">
            <v>生産</v>
          </cell>
        </row>
        <row r="259">
          <cell r="F259" t="str">
            <v>ELIMINATIONS</v>
          </cell>
        </row>
        <row r="260">
          <cell r="B260" t="str">
            <v>AIAA09</v>
          </cell>
          <cell r="F260" t="str">
            <v>調整</v>
          </cell>
          <cell r="J260" t="str">
            <v xml:space="preserve">     ―</v>
          </cell>
          <cell r="K260" t="str">
            <v xml:space="preserve">     ―</v>
          </cell>
          <cell r="L260" t="str">
            <v xml:space="preserve">  ―</v>
          </cell>
          <cell r="M260" t="str">
            <v>その他</v>
          </cell>
        </row>
        <row r="262">
          <cell r="B262" t="str">
            <v>AIAAOTHER</v>
          </cell>
          <cell r="E262" t="str">
            <v>その他</v>
          </cell>
          <cell r="I262">
            <v>11271383</v>
          </cell>
          <cell r="J262">
            <v>-24000</v>
          </cell>
          <cell r="K262" t="str">
            <v xml:space="preserve">     ―</v>
          </cell>
          <cell r="L262" t="str">
            <v xml:space="preserve">  ―</v>
          </cell>
          <cell r="M262" t="str">
            <v>その他</v>
          </cell>
        </row>
        <row r="263">
          <cell r="D263" t="str">
            <v>LED DIV.</v>
          </cell>
        </row>
        <row r="264">
          <cell r="B264" t="str">
            <v>AIAA</v>
          </cell>
          <cell r="D264" t="str">
            <v>LED事業部</v>
          </cell>
          <cell r="I264">
            <v>52868894</v>
          </cell>
          <cell r="J264">
            <v>206025592</v>
          </cell>
          <cell r="K264">
            <v>199931863</v>
          </cell>
          <cell r="L264">
            <v>26.4</v>
          </cell>
          <cell r="M264" t="str">
            <v>売上</v>
          </cell>
        </row>
        <row r="265">
          <cell r="E265" t="str">
            <v>SALES DIV.</v>
          </cell>
        </row>
        <row r="266">
          <cell r="B266" t="str">
            <v>AKAA01</v>
          </cell>
          <cell r="E266" t="str">
            <v>営業</v>
          </cell>
          <cell r="I266">
            <v>17820144</v>
          </cell>
          <cell r="J266" t="str">
            <v xml:space="preserve">     ―</v>
          </cell>
          <cell r="K266">
            <v>896684272</v>
          </cell>
          <cell r="L266">
            <v>2</v>
          </cell>
          <cell r="M266" t="str">
            <v>売上</v>
          </cell>
        </row>
        <row r="267">
          <cell r="E267" t="str">
            <v>PRODUCTION DIV.</v>
          </cell>
        </row>
        <row r="268">
          <cell r="B268" t="str">
            <v>AKAA02</v>
          </cell>
          <cell r="E268" t="str">
            <v>製造</v>
          </cell>
          <cell r="I268">
            <v>136050078</v>
          </cell>
          <cell r="J268">
            <v>930884691</v>
          </cell>
          <cell r="K268" t="str">
            <v xml:space="preserve">     ―</v>
          </cell>
          <cell r="L268">
            <v>14.6</v>
          </cell>
          <cell r="M268" t="str">
            <v>生産</v>
          </cell>
        </row>
        <row r="269">
          <cell r="F269" t="str">
            <v>R&amp;D</v>
          </cell>
        </row>
        <row r="270">
          <cell r="B270" t="str">
            <v>AKAA03</v>
          </cell>
          <cell r="F270" t="str">
            <v>研究</v>
          </cell>
          <cell r="I270">
            <v>10197032</v>
          </cell>
          <cell r="J270">
            <v>0</v>
          </cell>
          <cell r="K270" t="str">
            <v xml:space="preserve">     ―</v>
          </cell>
          <cell r="L270" t="str">
            <v xml:space="preserve">  ―</v>
          </cell>
          <cell r="M270" t="str">
            <v>生産</v>
          </cell>
        </row>
        <row r="271">
          <cell r="F271" t="str">
            <v>ELIMINATIONS</v>
          </cell>
        </row>
        <row r="272">
          <cell r="B272" t="str">
            <v>AKAA09</v>
          </cell>
          <cell r="F272" t="str">
            <v>調整</v>
          </cell>
          <cell r="J272" t="str">
            <v xml:space="preserve">     ―</v>
          </cell>
          <cell r="K272" t="str">
            <v xml:space="preserve">     ―</v>
          </cell>
          <cell r="L272" t="str">
            <v xml:space="preserve">  ―</v>
          </cell>
          <cell r="M272" t="str">
            <v>その他</v>
          </cell>
        </row>
        <row r="274">
          <cell r="B274" t="str">
            <v>AKAAOTHER</v>
          </cell>
          <cell r="E274" t="str">
            <v>その他</v>
          </cell>
          <cell r="I274">
            <v>10197032</v>
          </cell>
          <cell r="J274">
            <v>0</v>
          </cell>
          <cell r="K274" t="str">
            <v xml:space="preserve">     ―</v>
          </cell>
          <cell r="L274" t="str">
            <v xml:space="preserve">  ―</v>
          </cell>
          <cell r="M274" t="str">
            <v>その他</v>
          </cell>
        </row>
        <row r="275">
          <cell r="D275" t="str">
            <v>LIQUID CRYSTAL DISPLAY DIV.</v>
          </cell>
        </row>
        <row r="276">
          <cell r="B276" t="str">
            <v>AKAA</v>
          </cell>
          <cell r="D276" t="str">
            <v>液晶事業部</v>
          </cell>
          <cell r="I276">
            <v>164067254</v>
          </cell>
          <cell r="J276">
            <v>930884691</v>
          </cell>
          <cell r="K276">
            <v>896684272</v>
          </cell>
          <cell r="L276">
            <v>18.3</v>
          </cell>
          <cell r="M276" t="str">
            <v>売上</v>
          </cell>
        </row>
        <row r="277">
          <cell r="G277" t="str">
            <v>MOBILE COMM.EQUIP.SALES DIV.</v>
          </cell>
        </row>
        <row r="278">
          <cell r="B278" t="str">
            <v>AMBA0101</v>
          </cell>
          <cell r="G278" t="str">
            <v>移動体通信機器営業部</v>
          </cell>
          <cell r="I278">
            <v>52524443</v>
          </cell>
          <cell r="J278" t="str">
            <v xml:space="preserve">     ―</v>
          </cell>
          <cell r="K278">
            <v>12082852962</v>
          </cell>
          <cell r="L278">
            <v>0.4</v>
          </cell>
          <cell r="M278" t="str">
            <v>売上</v>
          </cell>
        </row>
        <row r="279">
          <cell r="G279" t="str">
            <v>COMM.SYS.EQUIP.SALES.DIV.</v>
          </cell>
        </row>
        <row r="280">
          <cell r="B280" t="str">
            <v>AMBA0102</v>
          </cell>
          <cell r="G280" t="str">
            <v>通信システム機器営業部</v>
          </cell>
          <cell r="I280">
            <v>62773532</v>
          </cell>
          <cell r="J280" t="str">
            <v xml:space="preserve">     ―</v>
          </cell>
          <cell r="K280">
            <v>3888064740</v>
          </cell>
          <cell r="L280">
            <v>1.6</v>
          </cell>
          <cell r="M280" t="str">
            <v>売上</v>
          </cell>
        </row>
        <row r="281">
          <cell r="G281" t="str">
            <v>E3 DIVISION</v>
          </cell>
        </row>
        <row r="282">
          <cell r="B282" t="str">
            <v>AMBA0104</v>
          </cell>
          <cell r="G282" t="str">
            <v>Ｅ３プロジェクト</v>
          </cell>
          <cell r="I282">
            <v>11497413</v>
          </cell>
          <cell r="J282" t="str">
            <v xml:space="preserve">     ―</v>
          </cell>
          <cell r="K282">
            <v>11169220</v>
          </cell>
          <cell r="L282" t="str">
            <v xml:space="preserve">  ―</v>
          </cell>
          <cell r="M282" t="str">
            <v>売上</v>
          </cell>
        </row>
        <row r="283">
          <cell r="G283" t="str">
            <v>TECHNICAL SUPPORT CENTER DIV.</v>
          </cell>
        </row>
        <row r="284">
          <cell r="B284" t="str">
            <v>AMBA0103</v>
          </cell>
          <cell r="G284" t="str">
            <v>ＴＳＣ部</v>
          </cell>
          <cell r="I284">
            <v>46621982</v>
          </cell>
          <cell r="J284" t="str">
            <v xml:space="preserve">     ―</v>
          </cell>
          <cell r="K284">
            <v>136238033</v>
          </cell>
          <cell r="L284">
            <v>34.200000000000003</v>
          </cell>
          <cell r="M284" t="str">
            <v>売上</v>
          </cell>
        </row>
        <row r="285">
          <cell r="F285" t="str">
            <v>SALES DIV.TTL</v>
          </cell>
        </row>
        <row r="286">
          <cell r="B286" t="str">
            <v>AMBA01</v>
          </cell>
          <cell r="F286" t="str">
            <v>営業小計</v>
          </cell>
          <cell r="I286">
            <v>173417370</v>
          </cell>
          <cell r="J286" t="str">
            <v xml:space="preserve">     ―</v>
          </cell>
          <cell r="K286">
            <v>16118324955</v>
          </cell>
          <cell r="L286">
            <v>1.1000000000000001</v>
          </cell>
          <cell r="M286" t="str">
            <v>売上</v>
          </cell>
        </row>
        <row r="287">
          <cell r="F287" t="str">
            <v>ELIMINATIONS</v>
          </cell>
        </row>
        <row r="288">
          <cell r="B288" t="str">
            <v>AMBA09</v>
          </cell>
          <cell r="F288" t="str">
            <v>調整</v>
          </cell>
          <cell r="J288" t="str">
            <v xml:space="preserve">     ―</v>
          </cell>
          <cell r="K288" t="str">
            <v xml:space="preserve">     ―</v>
          </cell>
          <cell r="L288" t="str">
            <v xml:space="preserve">  ―</v>
          </cell>
          <cell r="M288" t="str">
            <v>その他</v>
          </cell>
        </row>
        <row r="289">
          <cell r="E289" t="str">
            <v>CORP.COMM.EQUIP.SYSTEM SALES DIV.</v>
          </cell>
        </row>
        <row r="290">
          <cell r="B290" t="str">
            <v>AMBA</v>
          </cell>
          <cell r="E290" t="str">
            <v>通信機器統括営業部</v>
          </cell>
          <cell r="I290">
            <v>173417370</v>
          </cell>
          <cell r="J290" t="str">
            <v xml:space="preserve">     ―</v>
          </cell>
          <cell r="K290">
            <v>16118324955</v>
          </cell>
          <cell r="L290">
            <v>1.1000000000000001</v>
          </cell>
          <cell r="M290" t="str">
            <v>売上</v>
          </cell>
        </row>
        <row r="291">
          <cell r="F291" t="str">
            <v>PRODUTION DIV.</v>
          </cell>
        </row>
        <row r="292">
          <cell r="B292" t="str">
            <v>AMCA02</v>
          </cell>
          <cell r="F292" t="str">
            <v>製造部</v>
          </cell>
          <cell r="I292">
            <v>423058301</v>
          </cell>
          <cell r="J292">
            <v>12518314922</v>
          </cell>
          <cell r="K292" t="str">
            <v xml:space="preserve">     ―</v>
          </cell>
          <cell r="L292">
            <v>3.4</v>
          </cell>
          <cell r="M292" t="str">
            <v>生産</v>
          </cell>
        </row>
        <row r="293">
          <cell r="F293" t="str">
            <v>ELIMINATIONS</v>
          </cell>
        </row>
        <row r="294">
          <cell r="B294" t="str">
            <v>AMCA09</v>
          </cell>
          <cell r="F294" t="str">
            <v>調整</v>
          </cell>
          <cell r="J294" t="str">
            <v xml:space="preserve">     ―</v>
          </cell>
          <cell r="K294" t="str">
            <v xml:space="preserve">     ―</v>
          </cell>
          <cell r="L294" t="str">
            <v xml:space="preserve">  ―</v>
          </cell>
          <cell r="M294" t="str">
            <v>その他</v>
          </cell>
        </row>
        <row r="295">
          <cell r="E295" t="str">
            <v>CORP.MOBILE COMM.EQUIP.DIV.</v>
          </cell>
        </row>
        <row r="296">
          <cell r="B296" t="str">
            <v>AMCA</v>
          </cell>
          <cell r="E296" t="str">
            <v>移動体通信機器統括事業部</v>
          </cell>
          <cell r="I296">
            <v>423058301</v>
          </cell>
          <cell r="J296">
            <v>12518314922</v>
          </cell>
          <cell r="K296">
            <v>12207182336</v>
          </cell>
          <cell r="L296">
            <v>3.4</v>
          </cell>
          <cell r="M296" t="str">
            <v>生産</v>
          </cell>
        </row>
        <row r="297">
          <cell r="F297" t="str">
            <v>PRODUTION DIV.</v>
          </cell>
        </row>
        <row r="298">
          <cell r="B298" t="str">
            <v>AMDA02</v>
          </cell>
          <cell r="F298" t="str">
            <v>製造部</v>
          </cell>
          <cell r="I298">
            <v>249686050</v>
          </cell>
          <cell r="J298">
            <v>2723233045</v>
          </cell>
          <cell r="K298" t="str">
            <v xml:space="preserve">     ―</v>
          </cell>
          <cell r="L298">
            <v>9.1999999999999993</v>
          </cell>
          <cell r="M298" t="str">
            <v>生産</v>
          </cell>
        </row>
        <row r="299">
          <cell r="G299" t="str">
            <v>R&amp;D</v>
          </cell>
        </row>
        <row r="300">
          <cell r="B300" t="str">
            <v>AMDA03</v>
          </cell>
          <cell r="G300" t="str">
            <v>研究</v>
          </cell>
          <cell r="I300">
            <v>0</v>
          </cell>
          <cell r="J300">
            <v>0</v>
          </cell>
          <cell r="K300" t="str">
            <v xml:space="preserve">     ―</v>
          </cell>
          <cell r="L300" t="str">
            <v xml:space="preserve">  ―</v>
          </cell>
          <cell r="M300" t="str">
            <v>生産</v>
          </cell>
        </row>
        <row r="301">
          <cell r="G301" t="str">
            <v>ELIMINATIONS</v>
          </cell>
        </row>
        <row r="302">
          <cell r="B302" t="str">
            <v>AMDA09</v>
          </cell>
          <cell r="G302" t="str">
            <v>調整</v>
          </cell>
          <cell r="J302" t="str">
            <v xml:space="preserve">     ―</v>
          </cell>
          <cell r="K302" t="str">
            <v xml:space="preserve">     ―</v>
          </cell>
          <cell r="L302" t="str">
            <v xml:space="preserve">  ―</v>
          </cell>
          <cell r="M302" t="str">
            <v>その他</v>
          </cell>
        </row>
        <row r="304">
          <cell r="B304" t="str">
            <v>AMDAOTHER</v>
          </cell>
          <cell r="F304" t="str">
            <v>その他</v>
          </cell>
          <cell r="I304">
            <v>0</v>
          </cell>
          <cell r="J304">
            <v>0</v>
          </cell>
          <cell r="K304" t="str">
            <v xml:space="preserve">     ―</v>
          </cell>
          <cell r="L304" t="str">
            <v xml:space="preserve">  ―</v>
          </cell>
          <cell r="M304" t="str">
            <v>その他</v>
          </cell>
        </row>
        <row r="305">
          <cell r="E305" t="str">
            <v>CORP.COMM.EQUIP.SYSTEM DIV.</v>
          </cell>
        </row>
        <row r="306">
          <cell r="B306" t="str">
            <v>AMDA</v>
          </cell>
          <cell r="E306" t="str">
            <v>通信ｼｽﾃﾑ機器統括事業部</v>
          </cell>
          <cell r="I306">
            <v>249686050</v>
          </cell>
          <cell r="J306">
            <v>2723233045</v>
          </cell>
          <cell r="K306">
            <v>3904669000</v>
          </cell>
          <cell r="L306">
            <v>9.1999999999999993</v>
          </cell>
          <cell r="M306" t="str">
            <v>生産</v>
          </cell>
        </row>
        <row r="307">
          <cell r="D307" t="str">
            <v>(COMMUNICATION EQUIP.RELATED TOTAL)</v>
          </cell>
        </row>
        <row r="308">
          <cell r="B308" t="str">
            <v>AM</v>
          </cell>
          <cell r="D308" t="str">
            <v>(通信機器事業関連合計)</v>
          </cell>
          <cell r="I308">
            <v>846161721</v>
          </cell>
          <cell r="J308">
            <v>15241547967</v>
          </cell>
          <cell r="K308">
            <v>16118324955</v>
          </cell>
          <cell r="L308">
            <v>5.2</v>
          </cell>
          <cell r="M308" t="str">
            <v>売上</v>
          </cell>
        </row>
        <row r="309">
          <cell r="E309" t="str">
            <v>SALES DIV.</v>
          </cell>
        </row>
        <row r="310">
          <cell r="B310" t="str">
            <v>ADAK01</v>
          </cell>
          <cell r="E310" t="str">
            <v>営業部</v>
          </cell>
          <cell r="I310">
            <v>81477115</v>
          </cell>
          <cell r="J310" t="str">
            <v xml:space="preserve">     ―</v>
          </cell>
          <cell r="K310">
            <v>1607845247</v>
          </cell>
          <cell r="L310">
            <v>5.0999999999999996</v>
          </cell>
          <cell r="M310" t="str">
            <v>売上</v>
          </cell>
        </row>
        <row r="311">
          <cell r="F311" t="str">
            <v>CAMERA PRODUCTION DIV</v>
          </cell>
        </row>
        <row r="312">
          <cell r="B312" t="str">
            <v>ADAK0202</v>
          </cell>
          <cell r="F312" t="str">
            <v>カメラ事業部</v>
          </cell>
          <cell r="I312">
            <v>61020277</v>
          </cell>
          <cell r="J312">
            <v>931437058</v>
          </cell>
          <cell r="K312">
            <v>1471548606</v>
          </cell>
          <cell r="L312">
            <v>6.6</v>
          </cell>
          <cell r="M312" t="str">
            <v>生産</v>
          </cell>
        </row>
        <row r="313">
          <cell r="F313" t="str">
            <v>OPTICAL APPLIED EQUIP.DIV.</v>
          </cell>
        </row>
        <row r="314">
          <cell r="B314" t="str">
            <v>ADAK0203</v>
          </cell>
          <cell r="F314" t="str">
            <v>特機事業部</v>
          </cell>
          <cell r="I314">
            <v>19189346</v>
          </cell>
          <cell r="J314">
            <v>148284738</v>
          </cell>
          <cell r="K314">
            <v>136121078</v>
          </cell>
          <cell r="L314">
            <v>12.9</v>
          </cell>
          <cell r="M314" t="str">
            <v>生産</v>
          </cell>
        </row>
        <row r="315">
          <cell r="E315" t="str">
            <v>PRODUCTION DIV.TTL</v>
          </cell>
        </row>
        <row r="316">
          <cell r="B316" t="str">
            <v>ADAK02</v>
          </cell>
          <cell r="E316" t="str">
            <v>製造小計</v>
          </cell>
          <cell r="I316">
            <v>80209623</v>
          </cell>
          <cell r="J316">
            <v>1079721796</v>
          </cell>
          <cell r="K316">
            <v>1607669684</v>
          </cell>
          <cell r="L316">
            <v>7.4</v>
          </cell>
          <cell r="M316" t="str">
            <v>生産</v>
          </cell>
        </row>
        <row r="317">
          <cell r="F317" t="str">
            <v>R&amp;D</v>
          </cell>
        </row>
        <row r="318">
          <cell r="B318" t="str">
            <v>ADAK03</v>
          </cell>
          <cell r="F318" t="str">
            <v>研究</v>
          </cell>
          <cell r="I318">
            <v>85808345</v>
          </cell>
          <cell r="J318">
            <v>1421780</v>
          </cell>
          <cell r="K318" t="str">
            <v xml:space="preserve">     ―</v>
          </cell>
          <cell r="L318" t="str">
            <v xml:space="preserve">  ―</v>
          </cell>
          <cell r="M318" t="str">
            <v>生産</v>
          </cell>
        </row>
        <row r="319">
          <cell r="F319" t="str">
            <v>GROUP HEADQUARTERS</v>
          </cell>
        </row>
        <row r="320">
          <cell r="B320" t="str">
            <v>ADAK08</v>
          </cell>
          <cell r="F320" t="str">
            <v>統括事業部室</v>
          </cell>
          <cell r="I320">
            <v>29341720</v>
          </cell>
          <cell r="J320" t="str">
            <v xml:space="preserve">     ―</v>
          </cell>
          <cell r="K320" t="str">
            <v xml:space="preserve">     ―</v>
          </cell>
          <cell r="L320" t="str">
            <v xml:space="preserve">  ―</v>
          </cell>
          <cell r="M320" t="str">
            <v>その他</v>
          </cell>
        </row>
        <row r="321">
          <cell r="F321" t="str">
            <v>ELIMINATIONS</v>
          </cell>
        </row>
        <row r="322">
          <cell r="B322" t="str">
            <v>ADAK09</v>
          </cell>
          <cell r="F322" t="str">
            <v>調整</v>
          </cell>
          <cell r="J322" t="str">
            <v xml:space="preserve">     ―</v>
          </cell>
          <cell r="K322" t="str">
            <v xml:space="preserve">     ―</v>
          </cell>
          <cell r="L322" t="str">
            <v xml:space="preserve">  ―</v>
          </cell>
          <cell r="M322" t="str">
            <v>その他</v>
          </cell>
        </row>
        <row r="324">
          <cell r="B324" t="str">
            <v>ADAKOTHER</v>
          </cell>
          <cell r="E324" t="str">
            <v>その他</v>
          </cell>
          <cell r="I324">
            <v>115150065</v>
          </cell>
          <cell r="J324">
            <v>1421780</v>
          </cell>
          <cell r="K324" t="str">
            <v xml:space="preserve">     ―</v>
          </cell>
          <cell r="L324" t="str">
            <v xml:space="preserve">  ―</v>
          </cell>
          <cell r="M324" t="str">
            <v>その他</v>
          </cell>
        </row>
        <row r="325">
          <cell r="D325" t="str">
            <v>CORP OPTICAL EQUIP.DIV</v>
          </cell>
        </row>
        <row r="326">
          <cell r="B326" t="str">
            <v>ADA</v>
          </cell>
          <cell r="D326" t="str">
            <v>光学機器統括事業部</v>
          </cell>
          <cell r="I326">
            <v>276836803</v>
          </cell>
          <cell r="J326">
            <v>1081143576</v>
          </cell>
          <cell r="K326">
            <v>1607845247</v>
          </cell>
          <cell r="L326">
            <v>17.2</v>
          </cell>
          <cell r="M326" t="str">
            <v>売上</v>
          </cell>
        </row>
        <row r="327">
          <cell r="F327" t="str">
            <v>SALES DIV.</v>
          </cell>
        </row>
        <row r="328">
          <cell r="B328" t="str">
            <v>ARAA01</v>
          </cell>
          <cell r="F328" t="str">
            <v>営業</v>
          </cell>
          <cell r="I328">
            <v>2212436</v>
          </cell>
          <cell r="J328" t="str">
            <v xml:space="preserve">     ―</v>
          </cell>
          <cell r="K328">
            <v>198062900</v>
          </cell>
          <cell r="L328">
            <v>1.1000000000000001</v>
          </cell>
          <cell r="M328" t="str">
            <v>売上</v>
          </cell>
        </row>
        <row r="329">
          <cell r="F329" t="str">
            <v>PRODUCTION DIV.</v>
          </cell>
        </row>
        <row r="330">
          <cell r="B330" t="str">
            <v>ARAA02</v>
          </cell>
          <cell r="F330" t="str">
            <v>製造</v>
          </cell>
          <cell r="I330">
            <v>59746355</v>
          </cell>
          <cell r="J330">
            <v>406082220</v>
          </cell>
          <cell r="K330" t="str">
            <v xml:space="preserve">     ―</v>
          </cell>
          <cell r="L330">
            <v>14.7</v>
          </cell>
          <cell r="M330" t="str">
            <v>生産</v>
          </cell>
        </row>
        <row r="331">
          <cell r="F331" t="str">
            <v>ELIMINATIONS</v>
          </cell>
        </row>
        <row r="332">
          <cell r="B332" t="str">
            <v>ARAA09</v>
          </cell>
          <cell r="F332" t="str">
            <v>調整</v>
          </cell>
          <cell r="J332" t="str">
            <v xml:space="preserve">     ―</v>
          </cell>
          <cell r="K332" t="str">
            <v xml:space="preserve">     ―</v>
          </cell>
          <cell r="L332" t="str">
            <v xml:space="preserve">  ―</v>
          </cell>
          <cell r="M332" t="str">
            <v>その他</v>
          </cell>
        </row>
        <row r="333">
          <cell r="E333" t="str">
            <v>PRECISION MACHINE DIV.</v>
          </cell>
        </row>
        <row r="334">
          <cell r="B334" t="str">
            <v>ARAA</v>
          </cell>
          <cell r="E334" t="str">
            <v>精機事業部</v>
          </cell>
          <cell r="I334">
            <v>61958791</v>
          </cell>
          <cell r="J334">
            <v>406082220</v>
          </cell>
          <cell r="K334">
            <v>198062900</v>
          </cell>
          <cell r="L334">
            <v>31.3</v>
          </cell>
          <cell r="M334" t="str">
            <v>売上</v>
          </cell>
        </row>
        <row r="335">
          <cell r="F335" t="str">
            <v>SALES DIV.</v>
          </cell>
          <cell r="K335">
            <v>40139410</v>
          </cell>
        </row>
        <row r="336">
          <cell r="B336" t="str">
            <v>APAA01</v>
          </cell>
          <cell r="F336" t="str">
            <v>営業</v>
          </cell>
          <cell r="I336">
            <v>5927079</v>
          </cell>
          <cell r="J336" t="str">
            <v xml:space="preserve">     ―</v>
          </cell>
          <cell r="K336">
            <v>29014625</v>
          </cell>
          <cell r="L336">
            <v>14.8</v>
          </cell>
        </row>
        <row r="337">
          <cell r="F337" t="str">
            <v>PRODUCTION DIV.</v>
          </cell>
          <cell r="J337">
            <v>348160553</v>
          </cell>
        </row>
        <row r="338">
          <cell r="B338" t="str">
            <v>APAA02</v>
          </cell>
          <cell r="F338" t="str">
            <v>製造</v>
          </cell>
          <cell r="I338">
            <v>86013385</v>
          </cell>
          <cell r="J338">
            <v>29014625</v>
          </cell>
          <cell r="K338" t="str">
            <v xml:space="preserve">     ―</v>
          </cell>
          <cell r="L338">
            <v>24.7</v>
          </cell>
        </row>
        <row r="339">
          <cell r="F339" t="str">
            <v>ELIMINATIONS</v>
          </cell>
        </row>
        <row r="340">
          <cell r="B340" t="str">
            <v>APAA09</v>
          </cell>
          <cell r="F340" t="str">
            <v>調整</v>
          </cell>
          <cell r="J340" t="str">
            <v xml:space="preserve">     ―</v>
          </cell>
          <cell r="K340" t="str">
            <v xml:space="preserve">     ―</v>
          </cell>
          <cell r="L340" t="str">
            <v xml:space="preserve">  ―</v>
          </cell>
          <cell r="M340" t="str">
            <v>その他</v>
          </cell>
        </row>
        <row r="341">
          <cell r="B341" t="str">
            <v>APAAX</v>
          </cell>
          <cell r="E341" t="str">
            <v>LOGISTICS SERVICE DIV.</v>
          </cell>
          <cell r="K341">
            <v>359285338</v>
          </cell>
        </row>
        <row r="342">
          <cell r="B342" t="str">
            <v>APAA</v>
          </cell>
          <cell r="E342" t="str">
            <v>物流事業部</v>
          </cell>
          <cell r="I342">
            <v>91940464</v>
          </cell>
          <cell r="J342">
            <v>29014625</v>
          </cell>
          <cell r="K342">
            <v>29014625</v>
          </cell>
          <cell r="L342">
            <v>25.6</v>
          </cell>
        </row>
        <row r="343">
          <cell r="E343" t="str">
            <v>OTHERS</v>
          </cell>
        </row>
        <row r="344">
          <cell r="B344" t="str">
            <v>AZAA</v>
          </cell>
          <cell r="E344" t="str">
            <v>その他</v>
          </cell>
          <cell r="J344">
            <v>1019220144</v>
          </cell>
          <cell r="K344">
            <v>4053000</v>
          </cell>
          <cell r="L344" t="str">
            <v xml:space="preserve">  ―</v>
          </cell>
          <cell r="M344" t="str">
            <v>売上</v>
          </cell>
        </row>
        <row r="346">
          <cell r="B346" t="str">
            <v>AZSUM</v>
          </cell>
          <cell r="D346" t="str">
            <v>その他関連合計</v>
          </cell>
          <cell r="I346">
            <v>153899255</v>
          </cell>
          <cell r="J346">
            <v>435096845</v>
          </cell>
          <cell r="K346">
            <v>231130525</v>
          </cell>
          <cell r="L346">
            <v>66.599999999999994</v>
          </cell>
          <cell r="M346" t="str">
            <v>売上</v>
          </cell>
        </row>
        <row r="347">
          <cell r="D347" t="str">
            <v>CORP.DIVISION TOTAL</v>
          </cell>
        </row>
        <row r="348">
          <cell r="B348" t="str">
            <v>A</v>
          </cell>
          <cell r="D348" t="str">
            <v>統括事業部合計</v>
          </cell>
          <cell r="I348">
            <v>7396556872</v>
          </cell>
          <cell r="J348">
            <v>38980873353</v>
          </cell>
          <cell r="K348">
            <v>42974135397</v>
          </cell>
          <cell r="L348">
            <v>17.2</v>
          </cell>
          <cell r="M348" t="str">
            <v>売上</v>
          </cell>
        </row>
        <row r="349">
          <cell r="E349" t="str">
            <v>R&amp;D DIV.FOR COMP.AND DEVICES</v>
          </cell>
        </row>
        <row r="350">
          <cell r="B350" t="str">
            <v>BAB</v>
          </cell>
          <cell r="E350" t="str">
            <v>部品研究開発統括部</v>
          </cell>
          <cell r="I350">
            <v>272112043</v>
          </cell>
          <cell r="J350">
            <v>113471563</v>
          </cell>
          <cell r="K350" t="str">
            <v xml:space="preserve">     ―</v>
          </cell>
          <cell r="L350" t="str">
            <v xml:space="preserve">  ―</v>
          </cell>
          <cell r="M350" t="str">
            <v>生産</v>
          </cell>
        </row>
        <row r="351">
          <cell r="E351" t="str">
            <v>COMMUNICATION SYSTEMS R&amp;D DIV.</v>
          </cell>
        </row>
        <row r="352">
          <cell r="B352" t="str">
            <v>BAC</v>
          </cell>
          <cell r="E352" t="str">
            <v>通信研究開発統括部</v>
          </cell>
          <cell r="I352">
            <v>68362990</v>
          </cell>
          <cell r="J352">
            <v>0</v>
          </cell>
          <cell r="K352" t="str">
            <v xml:space="preserve">     ―</v>
          </cell>
          <cell r="L352" t="str">
            <v xml:space="preserve">  ―</v>
          </cell>
          <cell r="M352" t="str">
            <v>生産</v>
          </cell>
        </row>
        <row r="354">
          <cell r="B354" t="str">
            <v>BASUM</v>
          </cell>
          <cell r="D354" t="str">
            <v>研究開発関連合計</v>
          </cell>
          <cell r="I354">
            <v>340475033</v>
          </cell>
          <cell r="J354">
            <v>113471563</v>
          </cell>
          <cell r="K354" t="str">
            <v xml:space="preserve">     ―</v>
          </cell>
          <cell r="L354" t="str">
            <v xml:space="preserve">  ―</v>
          </cell>
          <cell r="M354" t="str">
            <v>生産</v>
          </cell>
        </row>
        <row r="355">
          <cell r="G355" t="str">
            <v>INTEREST FOR DEPOSIT</v>
          </cell>
        </row>
        <row r="356">
          <cell r="G356" t="str">
            <v>預金利息</v>
          </cell>
          <cell r="J356" t="str">
            <v xml:space="preserve">     ―</v>
          </cell>
          <cell r="K356" t="str">
            <v xml:space="preserve">     ―</v>
          </cell>
          <cell r="L356" t="str">
            <v xml:space="preserve">  ―</v>
          </cell>
          <cell r="M356" t="str">
            <v>その他</v>
          </cell>
        </row>
        <row r="357">
          <cell r="G357" t="str">
            <v>INTEREST FOR SECURITIES</v>
          </cell>
        </row>
        <row r="358">
          <cell r="G358" t="str">
            <v>有価証券利息</v>
          </cell>
          <cell r="J358" t="str">
            <v xml:space="preserve">     ―</v>
          </cell>
          <cell r="K358" t="str">
            <v xml:space="preserve">     ―</v>
          </cell>
          <cell r="L358" t="str">
            <v xml:space="preserve">  ―</v>
          </cell>
          <cell r="M358" t="str">
            <v>その他</v>
          </cell>
        </row>
        <row r="359">
          <cell r="G359" t="str">
            <v>OTHERS</v>
          </cell>
        </row>
        <row r="360">
          <cell r="G360" t="str">
            <v>その他金融収支</v>
          </cell>
          <cell r="J360" t="str">
            <v xml:space="preserve">     ―</v>
          </cell>
          <cell r="K360" t="str">
            <v xml:space="preserve">     ―</v>
          </cell>
          <cell r="L360" t="str">
            <v xml:space="preserve">  ―</v>
          </cell>
          <cell r="M360" t="str">
            <v>その他</v>
          </cell>
        </row>
        <row r="361">
          <cell r="F361" t="str">
            <v>(EXTERNAL)FINANCE BALANCE TTL.</v>
          </cell>
        </row>
        <row r="362">
          <cell r="B362" t="str">
            <v>KINYU1</v>
          </cell>
          <cell r="F362" t="str">
            <v>（外部）金融収支合計</v>
          </cell>
          <cell r="J362" t="str">
            <v xml:space="preserve">     ―</v>
          </cell>
          <cell r="K362" t="str">
            <v xml:space="preserve">     ―</v>
          </cell>
          <cell r="L362" t="str">
            <v xml:space="preserve">  ―</v>
          </cell>
          <cell r="M362" t="str">
            <v>その他</v>
          </cell>
        </row>
        <row r="363">
          <cell r="G363" t="str">
            <v>MONTHLY DIVIDEND INCOME</v>
          </cell>
        </row>
        <row r="364">
          <cell r="G364" t="str">
            <v>関連会社（月割）受取配当金</v>
          </cell>
          <cell r="J364" t="str">
            <v xml:space="preserve">     ―</v>
          </cell>
          <cell r="K364" t="str">
            <v xml:space="preserve">     ―</v>
          </cell>
          <cell r="L364" t="str">
            <v xml:space="preserve">  ―</v>
          </cell>
          <cell r="M364" t="str">
            <v>その他</v>
          </cell>
        </row>
        <row r="365">
          <cell r="G365" t="str">
            <v>OTHERS</v>
          </cell>
        </row>
        <row r="366">
          <cell r="G366" t="str">
            <v>その他金融収支</v>
          </cell>
          <cell r="J366" t="str">
            <v xml:space="preserve">     ―</v>
          </cell>
          <cell r="K366" t="str">
            <v xml:space="preserve">     ―</v>
          </cell>
          <cell r="L366" t="str">
            <v xml:space="preserve">  ―</v>
          </cell>
          <cell r="M366" t="str">
            <v>その他</v>
          </cell>
        </row>
        <row r="367">
          <cell r="F367" t="str">
            <v>(INTERNAL)FINANCE BALANCE TTL.</v>
          </cell>
        </row>
        <row r="368">
          <cell r="B368" t="str">
            <v>KINYU2</v>
          </cell>
          <cell r="F368" t="str">
            <v>（内部）金融収支合計</v>
          </cell>
          <cell r="J368" t="str">
            <v xml:space="preserve">     ―</v>
          </cell>
          <cell r="K368" t="str">
            <v xml:space="preserve">     ―</v>
          </cell>
          <cell r="L368" t="str">
            <v xml:space="preserve">  ―</v>
          </cell>
          <cell r="M368" t="str">
            <v>その他</v>
          </cell>
        </row>
        <row r="369">
          <cell r="E369" t="str">
            <v>FINANCE BALANCE TTL.</v>
          </cell>
        </row>
        <row r="370">
          <cell r="B370" t="str">
            <v>KINYU</v>
          </cell>
          <cell r="E370" t="str">
            <v>金融収支合計</v>
          </cell>
          <cell r="J370" t="str">
            <v xml:space="preserve">     ―</v>
          </cell>
          <cell r="K370" t="str">
            <v xml:space="preserve">     ―</v>
          </cell>
          <cell r="L370" t="str">
            <v xml:space="preserve">  ―</v>
          </cell>
          <cell r="M370" t="str">
            <v>その他</v>
          </cell>
        </row>
        <row r="371">
          <cell r="E371" t="str">
            <v>INTERNAL EXCHANGE RATE DIFF.</v>
          </cell>
        </row>
        <row r="372">
          <cell r="B372" t="str">
            <v>RATE</v>
          </cell>
          <cell r="E372" t="str">
            <v>社内レート差</v>
          </cell>
          <cell r="J372" t="str">
            <v xml:space="preserve">     ―</v>
          </cell>
          <cell r="K372">
            <v>657950041</v>
          </cell>
          <cell r="L372" t="str">
            <v xml:space="preserve">  ―</v>
          </cell>
          <cell r="M372" t="str">
            <v>その他</v>
          </cell>
        </row>
        <row r="373">
          <cell r="E373" t="str">
            <v>INTERNAL BALANCE</v>
          </cell>
        </row>
        <row r="374">
          <cell r="B374" t="str">
            <v>G1</v>
          </cell>
          <cell r="E374" t="str">
            <v>社内収支</v>
          </cell>
          <cell r="J374" t="str">
            <v xml:space="preserve">     ―</v>
          </cell>
          <cell r="K374" t="str">
            <v xml:space="preserve">     ―</v>
          </cell>
          <cell r="L374" t="str">
            <v xml:space="preserve">  ―</v>
          </cell>
          <cell r="M374" t="str">
            <v>その他</v>
          </cell>
        </row>
        <row r="375">
          <cell r="E375" t="str">
            <v xml:space="preserve">ADMINISTRATION GROUP </v>
          </cell>
        </row>
        <row r="376">
          <cell r="B376" t="str">
            <v>G2</v>
          </cell>
          <cell r="E376" t="str">
            <v>管理部門</v>
          </cell>
          <cell r="I376">
            <v>667135872</v>
          </cell>
          <cell r="J376" t="str">
            <v xml:space="preserve">     ―</v>
          </cell>
          <cell r="K376" t="str">
            <v xml:space="preserve">     ―</v>
          </cell>
          <cell r="L376" t="str">
            <v xml:space="preserve">  ―</v>
          </cell>
          <cell r="M376" t="str">
            <v>その他</v>
          </cell>
        </row>
        <row r="377">
          <cell r="E377" t="str">
            <v xml:space="preserve">AUXILIARY MATERIAL </v>
          </cell>
        </row>
        <row r="378">
          <cell r="B378" t="str">
            <v>HUKUSANBUTU</v>
          </cell>
          <cell r="E378" t="str">
            <v>副産物等</v>
          </cell>
          <cell r="J378" t="str">
            <v xml:space="preserve">     ―</v>
          </cell>
          <cell r="K378">
            <v>46497504</v>
          </cell>
          <cell r="L378" t="str">
            <v xml:space="preserve">  ―</v>
          </cell>
          <cell r="M378" t="str">
            <v>その他</v>
          </cell>
        </row>
        <row r="379">
          <cell r="D379" t="str">
            <v>HEADQUARTERS TOTAL</v>
          </cell>
        </row>
        <row r="380">
          <cell r="B380" t="str">
            <v>G</v>
          </cell>
          <cell r="D380" t="str">
            <v>本社機構合計</v>
          </cell>
          <cell r="I380">
            <v>667135872</v>
          </cell>
          <cell r="J380" t="str">
            <v xml:space="preserve">     ―</v>
          </cell>
          <cell r="K380">
            <v>704447545</v>
          </cell>
          <cell r="L380" t="str">
            <v xml:space="preserve">  ―</v>
          </cell>
          <cell r="M380" t="str">
            <v>その他</v>
          </cell>
        </row>
        <row r="382">
          <cell r="D382" t="str">
            <v>GRAND TOTAL (1ST CLOSE)</v>
          </cell>
        </row>
        <row r="383">
          <cell r="B383" t="str">
            <v>KC</v>
          </cell>
          <cell r="D383" t="str">
            <v>総 合 計（月次）</v>
          </cell>
          <cell r="I383">
            <v>8404167777</v>
          </cell>
          <cell r="J383">
            <v>39094344916</v>
          </cell>
          <cell r="K383">
            <v>43678582942</v>
          </cell>
          <cell r="L383">
            <v>19.2</v>
          </cell>
          <cell r="M383" t="str">
            <v>売上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計"/>
      <sheetName val="本部別"/>
      <sheetName val="Sheet1"/>
    </sheetNames>
    <sheetDataSet>
      <sheetData sheetId="0" refreshError="1"/>
      <sheetData sheetId="1" refreshError="1"/>
      <sheetData sheetId="2" refreshError="1">
        <row r="2">
          <cell r="B2" t="str">
            <v>TOP</v>
          </cell>
        </row>
        <row r="3">
          <cell r="B3" t="str">
            <v>FC_SEG</v>
          </cell>
        </row>
        <row r="4">
          <cell r="B4" t="str">
            <v>EC_SEG</v>
          </cell>
        </row>
        <row r="5">
          <cell r="B5" t="str">
            <v>CE_SEG</v>
          </cell>
        </row>
        <row r="6">
          <cell r="B6" t="str">
            <v>FC</v>
          </cell>
        </row>
        <row r="7">
          <cell r="B7" t="str">
            <v>AUTO</v>
          </cell>
        </row>
        <row r="8">
          <cell r="B8" t="str">
            <v>SC_SALE</v>
          </cell>
        </row>
        <row r="9">
          <cell r="B9" t="str">
            <v>CP</v>
          </cell>
        </row>
        <row r="10">
          <cell r="B10" t="str">
            <v>CD</v>
          </cell>
        </row>
        <row r="11">
          <cell r="B11" t="str">
            <v>OP</v>
          </cell>
        </row>
        <row r="12">
          <cell r="B12" t="str">
            <v>SOLAR</v>
          </cell>
        </row>
        <row r="13">
          <cell r="B13" t="str">
            <v>TOOL</v>
          </cell>
        </row>
        <row r="14">
          <cell r="B14" t="str">
            <v>BIO,CP</v>
          </cell>
        </row>
        <row r="15">
          <cell r="B15" t="str">
            <v>EC_SALE,CDR</v>
          </cell>
        </row>
        <row r="16">
          <cell r="B16" t="str">
            <v>CID,CIC</v>
          </cell>
        </row>
        <row r="17">
          <cell r="B17" t="str">
            <v>KKC</v>
          </cell>
        </row>
        <row r="18">
          <cell r="B18" t="str">
            <v>ELCO</v>
          </cell>
        </row>
        <row r="19">
          <cell r="B19" t="str">
            <v>TF,LED</v>
          </cell>
        </row>
        <row r="20">
          <cell r="B20" t="str">
            <v>LCD,MD</v>
          </cell>
        </row>
        <row r="21">
          <cell r="B21" t="str">
            <v>MC,CE</v>
          </cell>
        </row>
        <row r="22">
          <cell r="B22" t="str">
            <v>IE</v>
          </cell>
        </row>
        <row r="23">
          <cell r="B23" t="str">
            <v>OE_1</v>
          </cell>
        </row>
        <row r="24">
          <cell r="B24" t="str">
            <v>OE_2</v>
          </cell>
        </row>
        <row r="25">
          <cell r="B25" t="str">
            <v>OTHER_1</v>
          </cell>
        </row>
        <row r="26">
          <cell r="B26" t="str">
            <v>OTHER_2</v>
          </cell>
        </row>
        <row r="27">
          <cell r="B27" t="str">
            <v>R&amp;D</v>
          </cell>
        </row>
        <row r="28">
          <cell r="B28" t="str">
            <v>HQ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-LCD MODULE"/>
      <sheetName val="S-LCD PANEL"/>
      <sheetName val="S-TFT"/>
      <sheetName val="Sheet1"/>
      <sheetName val="Sheet1 (2)"/>
      <sheetName val="Sheet1 (3)"/>
      <sheetName val="S-TFTM (3G)"/>
      <sheetName val="S-PRELAUNCH"/>
      <sheetName val="S-GRAPE"/>
      <sheetName val="(LOSS)-EXC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計"/>
      <sheetName val="ORIGIN"/>
      <sheetName val="KC"/>
      <sheetName val="SKE"/>
      <sheetName val="SKT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配布用"/>
      <sheetName val="機能"/>
      <sheetName val="消し込み"/>
      <sheetName val="色々"/>
      <sheetName val="基"/>
    </sheetNames>
    <sheetDataSet>
      <sheetData sheetId="0" refreshError="1"/>
      <sheetData sheetId="1" refreshError="1">
        <row r="1">
          <cell r="A1" t="str">
            <v>CODE</v>
          </cell>
          <cell r="B1" t="str">
            <v>請求先</v>
          </cell>
          <cell r="C1" t="str">
            <v>支払人</v>
          </cell>
          <cell r="D1" t="str">
            <v>受注先</v>
          </cell>
          <cell r="E1" t="str">
            <v>出荷先</v>
          </cell>
          <cell r="F1" t="str">
            <v>SP/ﾌｫﾜﾀﾞｰ</v>
          </cell>
          <cell r="G1" t="str">
            <v>ｱｼｽﾀﾝﾄ</v>
          </cell>
        </row>
        <row r="2">
          <cell r="A2">
            <v>500100</v>
          </cell>
          <cell r="B2">
            <v>500100</v>
          </cell>
          <cell r="C2">
            <v>500100</v>
          </cell>
          <cell r="D2">
            <v>500100</v>
          </cell>
          <cell r="E2">
            <v>500100</v>
          </cell>
          <cell r="G2">
            <v>770</v>
          </cell>
        </row>
        <row r="3">
          <cell r="A3">
            <v>500300</v>
          </cell>
          <cell r="B3">
            <v>500300</v>
          </cell>
          <cell r="C3">
            <v>500300</v>
          </cell>
          <cell r="D3">
            <v>500300</v>
          </cell>
          <cell r="E3">
            <v>500300</v>
          </cell>
          <cell r="G3">
            <v>789</v>
          </cell>
        </row>
        <row r="4">
          <cell r="A4">
            <v>500400</v>
          </cell>
          <cell r="B4">
            <v>500400</v>
          </cell>
          <cell r="C4">
            <v>500400</v>
          </cell>
          <cell r="D4">
            <v>500400</v>
          </cell>
          <cell r="E4">
            <v>500400</v>
          </cell>
          <cell r="G4">
            <v>789</v>
          </cell>
        </row>
        <row r="5">
          <cell r="A5">
            <v>500401</v>
          </cell>
          <cell r="D5">
            <v>500401</v>
          </cell>
          <cell r="E5">
            <v>500401</v>
          </cell>
          <cell r="G5">
            <v>789</v>
          </cell>
        </row>
        <row r="6">
          <cell r="A6">
            <v>500500</v>
          </cell>
          <cell r="B6">
            <v>500500</v>
          </cell>
          <cell r="C6">
            <v>500500</v>
          </cell>
          <cell r="D6">
            <v>500500</v>
          </cell>
          <cell r="E6">
            <v>500500</v>
          </cell>
          <cell r="G6">
            <v>789</v>
          </cell>
        </row>
        <row r="7">
          <cell r="A7">
            <v>500700</v>
          </cell>
          <cell r="B7">
            <v>500700</v>
          </cell>
          <cell r="C7">
            <v>500700</v>
          </cell>
          <cell r="D7">
            <v>500700</v>
          </cell>
          <cell r="E7">
            <v>500700</v>
          </cell>
          <cell r="G7">
            <v>789</v>
          </cell>
        </row>
        <row r="8">
          <cell r="A8">
            <v>501200</v>
          </cell>
          <cell r="B8">
            <v>501200</v>
          </cell>
          <cell r="C8">
            <v>501200</v>
          </cell>
          <cell r="D8">
            <v>501200</v>
          </cell>
          <cell r="E8">
            <v>501200</v>
          </cell>
          <cell r="G8">
            <v>826</v>
          </cell>
        </row>
        <row r="9">
          <cell r="A9">
            <v>501201</v>
          </cell>
          <cell r="B9">
            <v>501200</v>
          </cell>
          <cell r="C9">
            <v>501200</v>
          </cell>
          <cell r="D9">
            <v>501201</v>
          </cell>
          <cell r="E9">
            <v>501201</v>
          </cell>
          <cell r="G9">
            <v>826</v>
          </cell>
        </row>
        <row r="10">
          <cell r="A10">
            <v>501202</v>
          </cell>
          <cell r="B10">
            <v>501200</v>
          </cell>
          <cell r="C10">
            <v>501200</v>
          </cell>
          <cell r="D10">
            <v>501202</v>
          </cell>
          <cell r="E10">
            <v>501202</v>
          </cell>
          <cell r="G10">
            <v>826</v>
          </cell>
        </row>
        <row r="11">
          <cell r="A11">
            <v>501500</v>
          </cell>
          <cell r="B11">
            <v>501500</v>
          </cell>
          <cell r="C11">
            <v>501500</v>
          </cell>
          <cell r="D11">
            <v>501500</v>
          </cell>
          <cell r="E11">
            <v>501500</v>
          </cell>
          <cell r="G11">
            <v>789</v>
          </cell>
        </row>
        <row r="12">
          <cell r="A12">
            <v>501700</v>
          </cell>
          <cell r="B12">
            <v>501700</v>
          </cell>
          <cell r="C12">
            <v>501700</v>
          </cell>
          <cell r="D12">
            <v>501700</v>
          </cell>
          <cell r="E12">
            <v>501701</v>
          </cell>
          <cell r="G12">
            <v>2014</v>
          </cell>
        </row>
        <row r="13">
          <cell r="A13">
            <v>502100</v>
          </cell>
          <cell r="B13">
            <v>502100</v>
          </cell>
          <cell r="C13">
            <v>502100</v>
          </cell>
          <cell r="D13">
            <v>502100</v>
          </cell>
          <cell r="E13">
            <v>502100</v>
          </cell>
          <cell r="G13">
            <v>789</v>
          </cell>
        </row>
        <row r="14">
          <cell r="A14">
            <v>502300</v>
          </cell>
          <cell r="B14">
            <v>502300</v>
          </cell>
          <cell r="C14">
            <v>502300</v>
          </cell>
          <cell r="D14">
            <v>502300</v>
          </cell>
          <cell r="E14">
            <v>502300</v>
          </cell>
          <cell r="G14">
            <v>826</v>
          </cell>
        </row>
        <row r="15">
          <cell r="A15">
            <v>502301</v>
          </cell>
          <cell r="B15">
            <v>502300</v>
          </cell>
          <cell r="C15">
            <v>502300</v>
          </cell>
          <cell r="D15">
            <v>502301</v>
          </cell>
          <cell r="E15">
            <v>502303</v>
          </cell>
          <cell r="F15">
            <v>900129</v>
          </cell>
          <cell r="G15">
            <v>826</v>
          </cell>
        </row>
        <row r="16">
          <cell r="A16">
            <v>502600</v>
          </cell>
          <cell r="B16">
            <v>502600</v>
          </cell>
          <cell r="C16">
            <v>502600</v>
          </cell>
          <cell r="D16">
            <v>502600</v>
          </cell>
          <cell r="E16">
            <v>502600</v>
          </cell>
          <cell r="G16">
            <v>789</v>
          </cell>
        </row>
        <row r="17">
          <cell r="A17">
            <v>502603</v>
          </cell>
          <cell r="B17">
            <v>502603</v>
          </cell>
          <cell r="C17">
            <v>502603</v>
          </cell>
          <cell r="D17">
            <v>502603</v>
          </cell>
          <cell r="E17">
            <v>502603</v>
          </cell>
          <cell r="G17">
            <v>789</v>
          </cell>
        </row>
        <row r="18">
          <cell r="A18">
            <v>502612</v>
          </cell>
          <cell r="B18">
            <v>502612</v>
          </cell>
          <cell r="C18">
            <v>502612</v>
          </cell>
          <cell r="D18">
            <v>502612</v>
          </cell>
          <cell r="E18">
            <v>502612</v>
          </cell>
          <cell r="G18">
            <v>789</v>
          </cell>
        </row>
        <row r="19">
          <cell r="A19">
            <v>502621</v>
          </cell>
          <cell r="D19">
            <v>502621</v>
          </cell>
          <cell r="E19">
            <v>502621</v>
          </cell>
          <cell r="G19">
            <v>789</v>
          </cell>
        </row>
        <row r="20">
          <cell r="A20">
            <v>502622</v>
          </cell>
          <cell r="D20">
            <v>502622</v>
          </cell>
          <cell r="E20">
            <v>502622</v>
          </cell>
          <cell r="G20">
            <v>789</v>
          </cell>
        </row>
        <row r="21">
          <cell r="A21">
            <v>503100</v>
          </cell>
          <cell r="B21">
            <v>503100</v>
          </cell>
          <cell r="C21">
            <v>503100</v>
          </cell>
          <cell r="D21">
            <v>503100</v>
          </cell>
          <cell r="E21">
            <v>503100</v>
          </cell>
          <cell r="G21">
            <v>789</v>
          </cell>
        </row>
        <row r="22">
          <cell r="A22">
            <v>503200</v>
          </cell>
          <cell r="B22">
            <v>503200</v>
          </cell>
          <cell r="C22">
            <v>503200</v>
          </cell>
          <cell r="D22">
            <v>503200</v>
          </cell>
          <cell r="E22">
            <v>503210</v>
          </cell>
          <cell r="G22">
            <v>770</v>
          </cell>
        </row>
        <row r="23">
          <cell r="A23">
            <v>503204</v>
          </cell>
          <cell r="D23">
            <v>503204</v>
          </cell>
          <cell r="E23">
            <v>503204</v>
          </cell>
          <cell r="G23">
            <v>194</v>
          </cell>
        </row>
        <row r="24">
          <cell r="A24">
            <v>503205</v>
          </cell>
          <cell r="B24">
            <v>503205</v>
          </cell>
          <cell r="C24">
            <v>503205</v>
          </cell>
          <cell r="D24">
            <v>503205</v>
          </cell>
          <cell r="E24">
            <v>503205</v>
          </cell>
          <cell r="G24">
            <v>770</v>
          </cell>
        </row>
        <row r="25">
          <cell r="A25">
            <v>503209</v>
          </cell>
          <cell r="B25">
            <v>503200</v>
          </cell>
          <cell r="C25">
            <v>503200</v>
          </cell>
          <cell r="D25">
            <v>503209</v>
          </cell>
          <cell r="E25">
            <v>503209</v>
          </cell>
          <cell r="G25">
            <v>770</v>
          </cell>
        </row>
        <row r="26">
          <cell r="A26">
            <v>503400</v>
          </cell>
          <cell r="B26">
            <v>503400</v>
          </cell>
          <cell r="C26">
            <v>503400</v>
          </cell>
          <cell r="D26">
            <v>503400</v>
          </cell>
          <cell r="E26">
            <v>503400</v>
          </cell>
          <cell r="G26">
            <v>770</v>
          </cell>
        </row>
        <row r="27">
          <cell r="A27">
            <v>503500</v>
          </cell>
          <cell r="B27">
            <v>503500</v>
          </cell>
          <cell r="C27">
            <v>503500</v>
          </cell>
          <cell r="D27">
            <v>503500</v>
          </cell>
          <cell r="E27">
            <v>503500</v>
          </cell>
          <cell r="G27">
            <v>770</v>
          </cell>
        </row>
        <row r="28">
          <cell r="A28">
            <v>503600</v>
          </cell>
          <cell r="B28">
            <v>503600</v>
          </cell>
          <cell r="C28">
            <v>503600</v>
          </cell>
          <cell r="D28">
            <v>503600</v>
          </cell>
          <cell r="E28">
            <v>503600</v>
          </cell>
          <cell r="G28">
            <v>770</v>
          </cell>
        </row>
        <row r="29">
          <cell r="A29">
            <v>503700</v>
          </cell>
          <cell r="B29">
            <v>503700</v>
          </cell>
          <cell r="C29">
            <v>503700</v>
          </cell>
          <cell r="D29">
            <v>503700</v>
          </cell>
          <cell r="E29">
            <v>503700</v>
          </cell>
          <cell r="G29">
            <v>770</v>
          </cell>
        </row>
        <row r="30">
          <cell r="A30">
            <v>503703</v>
          </cell>
          <cell r="B30">
            <v>503703</v>
          </cell>
          <cell r="C30">
            <v>503703</v>
          </cell>
          <cell r="D30">
            <v>503703</v>
          </cell>
          <cell r="E30">
            <v>503703</v>
          </cell>
          <cell r="G30">
            <v>770</v>
          </cell>
        </row>
        <row r="31">
          <cell r="A31">
            <v>504000</v>
          </cell>
          <cell r="B31">
            <v>504000</v>
          </cell>
          <cell r="C31">
            <v>504000</v>
          </cell>
          <cell r="D31">
            <v>504000</v>
          </cell>
          <cell r="E31">
            <v>504000</v>
          </cell>
          <cell r="G31">
            <v>770</v>
          </cell>
        </row>
        <row r="32">
          <cell r="A32">
            <v>504101</v>
          </cell>
          <cell r="B32">
            <v>504101</v>
          </cell>
          <cell r="C32">
            <v>504101</v>
          </cell>
          <cell r="D32">
            <v>504101</v>
          </cell>
          <cell r="E32">
            <v>504101</v>
          </cell>
          <cell r="G32">
            <v>770</v>
          </cell>
        </row>
        <row r="33">
          <cell r="A33">
            <v>504300</v>
          </cell>
          <cell r="B33">
            <v>504300</v>
          </cell>
          <cell r="C33">
            <v>504300</v>
          </cell>
          <cell r="D33">
            <v>504300</v>
          </cell>
          <cell r="E33">
            <v>504300</v>
          </cell>
          <cell r="G33">
            <v>770</v>
          </cell>
        </row>
        <row r="34">
          <cell r="A34">
            <v>504500</v>
          </cell>
          <cell r="D34">
            <v>504500</v>
          </cell>
          <cell r="E34">
            <v>504500</v>
          </cell>
          <cell r="G34">
            <v>770</v>
          </cell>
        </row>
        <row r="35">
          <cell r="A35">
            <v>504600</v>
          </cell>
          <cell r="B35">
            <v>504600</v>
          </cell>
          <cell r="C35">
            <v>504600</v>
          </cell>
          <cell r="D35">
            <v>504600</v>
          </cell>
          <cell r="E35">
            <v>504600</v>
          </cell>
          <cell r="G35">
            <v>789</v>
          </cell>
        </row>
        <row r="36">
          <cell r="A36">
            <v>504700</v>
          </cell>
          <cell r="B36">
            <v>504700</v>
          </cell>
          <cell r="C36">
            <v>504700</v>
          </cell>
          <cell r="D36">
            <v>504700</v>
          </cell>
          <cell r="E36">
            <v>504700</v>
          </cell>
          <cell r="G36">
            <v>789</v>
          </cell>
        </row>
        <row r="37">
          <cell r="A37">
            <v>504800</v>
          </cell>
          <cell r="B37">
            <v>504800</v>
          </cell>
          <cell r="C37">
            <v>504800</v>
          </cell>
          <cell r="D37">
            <v>504800</v>
          </cell>
          <cell r="E37">
            <v>504800</v>
          </cell>
          <cell r="G37">
            <v>789</v>
          </cell>
        </row>
        <row r="38">
          <cell r="A38">
            <v>504802</v>
          </cell>
          <cell r="D38">
            <v>504802</v>
          </cell>
          <cell r="E38">
            <v>504802</v>
          </cell>
          <cell r="G38">
            <v>194</v>
          </cell>
        </row>
        <row r="39">
          <cell r="A39">
            <v>504900</v>
          </cell>
          <cell r="B39">
            <v>504900</v>
          </cell>
          <cell r="C39">
            <v>504900</v>
          </cell>
          <cell r="D39">
            <v>504900</v>
          </cell>
          <cell r="E39">
            <v>504900</v>
          </cell>
          <cell r="G39">
            <v>789</v>
          </cell>
        </row>
        <row r="40">
          <cell r="A40">
            <v>504950</v>
          </cell>
          <cell r="B40">
            <v>504950</v>
          </cell>
          <cell r="C40">
            <v>504950</v>
          </cell>
          <cell r="D40">
            <v>504950</v>
          </cell>
          <cell r="E40">
            <v>504950</v>
          </cell>
          <cell r="F40">
            <v>504956</v>
          </cell>
          <cell r="G40">
            <v>789</v>
          </cell>
        </row>
        <row r="41">
          <cell r="A41">
            <v>505000</v>
          </cell>
          <cell r="B41">
            <v>505000</v>
          </cell>
          <cell r="C41">
            <v>505000</v>
          </cell>
          <cell r="D41">
            <v>505000</v>
          </cell>
          <cell r="E41">
            <v>505000</v>
          </cell>
          <cell r="G41">
            <v>770</v>
          </cell>
        </row>
        <row r="42">
          <cell r="A42">
            <v>505400</v>
          </cell>
          <cell r="B42">
            <v>506000</v>
          </cell>
          <cell r="C42">
            <v>506000</v>
          </cell>
          <cell r="D42">
            <v>505400</v>
          </cell>
          <cell r="E42">
            <v>505400</v>
          </cell>
          <cell r="G42">
            <v>770</v>
          </cell>
        </row>
        <row r="43">
          <cell r="A43">
            <v>505500</v>
          </cell>
          <cell r="B43">
            <v>505500</v>
          </cell>
          <cell r="C43">
            <v>505500</v>
          </cell>
          <cell r="D43">
            <v>505500</v>
          </cell>
          <cell r="E43">
            <v>505500</v>
          </cell>
          <cell r="G43">
            <v>770</v>
          </cell>
        </row>
        <row r="44">
          <cell r="A44">
            <v>505600</v>
          </cell>
          <cell r="B44">
            <v>505600</v>
          </cell>
          <cell r="C44">
            <v>505600</v>
          </cell>
          <cell r="D44">
            <v>505600</v>
          </cell>
          <cell r="E44">
            <v>505600</v>
          </cell>
          <cell r="G44">
            <v>770</v>
          </cell>
        </row>
        <row r="45">
          <cell r="A45">
            <v>505800</v>
          </cell>
          <cell r="B45">
            <v>505800</v>
          </cell>
          <cell r="C45">
            <v>505800</v>
          </cell>
          <cell r="D45">
            <v>505800</v>
          </cell>
          <cell r="E45">
            <v>505800</v>
          </cell>
          <cell r="G45">
            <v>789</v>
          </cell>
        </row>
        <row r="46">
          <cell r="A46">
            <v>505801</v>
          </cell>
          <cell r="B46">
            <v>505801</v>
          </cell>
          <cell r="C46">
            <v>505801</v>
          </cell>
          <cell r="D46">
            <v>505801</v>
          </cell>
          <cell r="E46">
            <v>505801</v>
          </cell>
          <cell r="G46">
            <v>789</v>
          </cell>
        </row>
        <row r="47">
          <cell r="A47">
            <v>505900</v>
          </cell>
          <cell r="B47">
            <v>505900</v>
          </cell>
          <cell r="C47">
            <v>505900</v>
          </cell>
          <cell r="D47">
            <v>505900</v>
          </cell>
          <cell r="E47">
            <v>505900</v>
          </cell>
          <cell r="F47">
            <v>900014</v>
          </cell>
          <cell r="G47">
            <v>2014</v>
          </cell>
        </row>
        <row r="48">
          <cell r="A48">
            <v>506000</v>
          </cell>
          <cell r="B48">
            <v>506000</v>
          </cell>
          <cell r="C48">
            <v>506000</v>
          </cell>
          <cell r="D48">
            <v>506000</v>
          </cell>
          <cell r="E48">
            <v>506022</v>
          </cell>
          <cell r="G48">
            <v>770</v>
          </cell>
        </row>
        <row r="49">
          <cell r="A49">
            <v>506005</v>
          </cell>
          <cell r="B49">
            <v>506000</v>
          </cell>
          <cell r="C49">
            <v>506000</v>
          </cell>
          <cell r="D49">
            <v>506005</v>
          </cell>
          <cell r="E49">
            <v>506005</v>
          </cell>
          <cell r="G49">
            <v>770</v>
          </cell>
        </row>
        <row r="50">
          <cell r="A50">
            <v>506006</v>
          </cell>
          <cell r="B50">
            <v>506000</v>
          </cell>
          <cell r="C50">
            <v>506000</v>
          </cell>
          <cell r="D50">
            <v>506006</v>
          </cell>
          <cell r="E50">
            <v>506018</v>
          </cell>
          <cell r="G50">
            <v>770</v>
          </cell>
        </row>
        <row r="51">
          <cell r="A51">
            <v>506007</v>
          </cell>
          <cell r="D51">
            <v>506007</v>
          </cell>
          <cell r="E51">
            <v>506007</v>
          </cell>
          <cell r="G51">
            <v>770</v>
          </cell>
        </row>
        <row r="52">
          <cell r="A52">
            <v>506008</v>
          </cell>
          <cell r="B52">
            <v>506000</v>
          </cell>
          <cell r="C52">
            <v>506000</v>
          </cell>
          <cell r="D52">
            <v>506008</v>
          </cell>
          <cell r="E52">
            <v>506018</v>
          </cell>
          <cell r="G52">
            <v>770</v>
          </cell>
        </row>
        <row r="53">
          <cell r="A53">
            <v>506010</v>
          </cell>
          <cell r="B53">
            <v>506000</v>
          </cell>
          <cell r="C53">
            <v>506000</v>
          </cell>
          <cell r="D53">
            <v>506010</v>
          </cell>
          <cell r="E53">
            <v>506010</v>
          </cell>
          <cell r="G53">
            <v>770</v>
          </cell>
        </row>
        <row r="54">
          <cell r="A54">
            <v>506011</v>
          </cell>
          <cell r="B54">
            <v>669000</v>
          </cell>
          <cell r="C54">
            <v>669000</v>
          </cell>
          <cell r="D54">
            <v>506011</v>
          </cell>
          <cell r="E54">
            <v>506011</v>
          </cell>
          <cell r="G54">
            <v>194</v>
          </cell>
        </row>
        <row r="55">
          <cell r="A55">
            <v>506012</v>
          </cell>
          <cell r="B55">
            <v>506000</v>
          </cell>
          <cell r="C55">
            <v>506000</v>
          </cell>
          <cell r="D55">
            <v>506012</v>
          </cell>
          <cell r="E55">
            <v>506012</v>
          </cell>
          <cell r="G55">
            <v>770</v>
          </cell>
        </row>
        <row r="56">
          <cell r="A56">
            <v>506014</v>
          </cell>
          <cell r="B56">
            <v>669000</v>
          </cell>
          <cell r="C56">
            <v>669000</v>
          </cell>
          <cell r="D56">
            <v>506014</v>
          </cell>
          <cell r="E56">
            <v>506014</v>
          </cell>
          <cell r="G56">
            <v>194</v>
          </cell>
        </row>
        <row r="57">
          <cell r="A57">
            <v>506015</v>
          </cell>
          <cell r="D57">
            <v>506015</v>
          </cell>
          <cell r="E57">
            <v>506015</v>
          </cell>
          <cell r="G57">
            <v>194</v>
          </cell>
        </row>
        <row r="58">
          <cell r="A58">
            <v>506016</v>
          </cell>
          <cell r="B58">
            <v>506000</v>
          </cell>
          <cell r="C58">
            <v>506000</v>
          </cell>
          <cell r="D58">
            <v>506016</v>
          </cell>
          <cell r="E58">
            <v>506018</v>
          </cell>
          <cell r="G58">
            <v>770</v>
          </cell>
        </row>
        <row r="59">
          <cell r="A59">
            <v>506017</v>
          </cell>
          <cell r="D59">
            <v>506017</v>
          </cell>
          <cell r="E59">
            <v>506017</v>
          </cell>
          <cell r="G59">
            <v>770</v>
          </cell>
        </row>
        <row r="60">
          <cell r="A60">
            <v>506019</v>
          </cell>
          <cell r="B60">
            <v>506000</v>
          </cell>
          <cell r="C60">
            <v>506000</v>
          </cell>
          <cell r="D60">
            <v>506019</v>
          </cell>
          <cell r="E60">
            <v>506018</v>
          </cell>
          <cell r="G60">
            <v>770</v>
          </cell>
        </row>
        <row r="61">
          <cell r="A61">
            <v>506020</v>
          </cell>
          <cell r="B61">
            <v>506000</v>
          </cell>
          <cell r="C61">
            <v>506000</v>
          </cell>
          <cell r="D61">
            <v>506020</v>
          </cell>
          <cell r="E61">
            <v>506020</v>
          </cell>
          <cell r="G61">
            <v>770</v>
          </cell>
        </row>
        <row r="62">
          <cell r="A62">
            <v>506021</v>
          </cell>
          <cell r="B62">
            <v>506000</v>
          </cell>
          <cell r="C62">
            <v>506000</v>
          </cell>
          <cell r="D62">
            <v>506021</v>
          </cell>
          <cell r="E62">
            <v>506018</v>
          </cell>
          <cell r="G62">
            <v>770</v>
          </cell>
        </row>
        <row r="63">
          <cell r="A63">
            <v>506023</v>
          </cell>
          <cell r="B63">
            <v>506000</v>
          </cell>
          <cell r="C63">
            <v>506000</v>
          </cell>
          <cell r="D63">
            <v>506023</v>
          </cell>
          <cell r="E63">
            <v>506018</v>
          </cell>
          <cell r="G63">
            <v>770</v>
          </cell>
        </row>
        <row r="64">
          <cell r="A64">
            <v>506024</v>
          </cell>
          <cell r="B64">
            <v>506024</v>
          </cell>
          <cell r="C64">
            <v>506024</v>
          </cell>
          <cell r="D64">
            <v>506024</v>
          </cell>
          <cell r="E64">
            <v>506024</v>
          </cell>
          <cell r="G64">
            <v>770</v>
          </cell>
        </row>
        <row r="65">
          <cell r="A65">
            <v>506100</v>
          </cell>
          <cell r="B65">
            <v>506100</v>
          </cell>
          <cell r="C65">
            <v>506100</v>
          </cell>
          <cell r="D65">
            <v>506100</v>
          </cell>
          <cell r="E65">
            <v>506100</v>
          </cell>
          <cell r="G65">
            <v>789</v>
          </cell>
        </row>
        <row r="66">
          <cell r="A66">
            <v>506200</v>
          </cell>
          <cell r="B66">
            <v>506200</v>
          </cell>
          <cell r="C66">
            <v>506200</v>
          </cell>
          <cell r="D66">
            <v>506200</v>
          </cell>
          <cell r="E66">
            <v>506200</v>
          </cell>
          <cell r="G66">
            <v>770</v>
          </cell>
        </row>
        <row r="67">
          <cell r="A67">
            <v>506300</v>
          </cell>
          <cell r="B67">
            <v>506300</v>
          </cell>
          <cell r="C67">
            <v>506300</v>
          </cell>
          <cell r="D67">
            <v>506300</v>
          </cell>
          <cell r="E67">
            <v>506300</v>
          </cell>
          <cell r="G67">
            <v>789</v>
          </cell>
        </row>
        <row r="68">
          <cell r="A68">
            <v>506302</v>
          </cell>
          <cell r="B68">
            <v>506302</v>
          </cell>
          <cell r="C68">
            <v>506302</v>
          </cell>
          <cell r="D68">
            <v>506302</v>
          </cell>
          <cell r="E68">
            <v>506302</v>
          </cell>
          <cell r="G68">
            <v>789</v>
          </cell>
        </row>
        <row r="69">
          <cell r="A69">
            <v>506400</v>
          </cell>
          <cell r="B69">
            <v>506400</v>
          </cell>
          <cell r="C69">
            <v>506400</v>
          </cell>
          <cell r="D69">
            <v>506400</v>
          </cell>
          <cell r="E69">
            <v>506400</v>
          </cell>
          <cell r="G69">
            <v>789</v>
          </cell>
        </row>
        <row r="70">
          <cell r="A70">
            <v>506402</v>
          </cell>
          <cell r="B70">
            <v>506402</v>
          </cell>
          <cell r="C70">
            <v>506402</v>
          </cell>
          <cell r="D70">
            <v>506402</v>
          </cell>
          <cell r="E70">
            <v>506402</v>
          </cell>
          <cell r="G70">
            <v>789</v>
          </cell>
        </row>
        <row r="71">
          <cell r="A71">
            <v>506500</v>
          </cell>
          <cell r="B71">
            <v>506500</v>
          </cell>
          <cell r="C71">
            <v>506500</v>
          </cell>
          <cell r="D71">
            <v>506500</v>
          </cell>
          <cell r="E71">
            <v>506500</v>
          </cell>
          <cell r="G71">
            <v>770</v>
          </cell>
        </row>
        <row r="72">
          <cell r="A72">
            <v>506800</v>
          </cell>
          <cell r="B72">
            <v>506800</v>
          </cell>
          <cell r="C72">
            <v>506800</v>
          </cell>
          <cell r="D72">
            <v>506800</v>
          </cell>
          <cell r="E72">
            <v>506800</v>
          </cell>
          <cell r="G72">
            <v>232</v>
          </cell>
        </row>
        <row r="73">
          <cell r="A73">
            <v>507000</v>
          </cell>
          <cell r="D73">
            <v>507000</v>
          </cell>
          <cell r="E73">
            <v>507000</v>
          </cell>
          <cell r="G73">
            <v>770</v>
          </cell>
        </row>
        <row r="74">
          <cell r="A74">
            <v>507100</v>
          </cell>
          <cell r="B74">
            <v>507100</v>
          </cell>
          <cell r="C74">
            <v>507100</v>
          </cell>
          <cell r="D74">
            <v>507100</v>
          </cell>
          <cell r="E74">
            <v>507100</v>
          </cell>
          <cell r="G74">
            <v>770</v>
          </cell>
        </row>
        <row r="75">
          <cell r="A75">
            <v>507300</v>
          </cell>
          <cell r="B75">
            <v>507300</v>
          </cell>
          <cell r="C75">
            <v>507300</v>
          </cell>
          <cell r="D75">
            <v>507300</v>
          </cell>
          <cell r="E75">
            <v>507300</v>
          </cell>
          <cell r="G75">
            <v>770</v>
          </cell>
        </row>
        <row r="76">
          <cell r="A76">
            <v>507400</v>
          </cell>
          <cell r="B76">
            <v>507400</v>
          </cell>
          <cell r="C76">
            <v>507400</v>
          </cell>
          <cell r="D76">
            <v>507400</v>
          </cell>
          <cell r="E76">
            <v>507400</v>
          </cell>
          <cell r="G76">
            <v>789</v>
          </cell>
        </row>
        <row r="77">
          <cell r="A77">
            <v>507402</v>
          </cell>
          <cell r="B77">
            <v>616300</v>
          </cell>
          <cell r="C77">
            <v>616300</v>
          </cell>
          <cell r="D77">
            <v>507402</v>
          </cell>
          <cell r="E77">
            <v>507402</v>
          </cell>
          <cell r="G77">
            <v>789</v>
          </cell>
        </row>
        <row r="78">
          <cell r="A78">
            <v>507800</v>
          </cell>
          <cell r="B78">
            <v>507800</v>
          </cell>
          <cell r="C78">
            <v>507800</v>
          </cell>
          <cell r="D78">
            <v>507800</v>
          </cell>
          <cell r="E78">
            <v>507800</v>
          </cell>
          <cell r="G78">
            <v>770</v>
          </cell>
        </row>
        <row r="79">
          <cell r="A79">
            <v>508000</v>
          </cell>
          <cell r="B79">
            <v>508000</v>
          </cell>
          <cell r="C79">
            <v>508000</v>
          </cell>
          <cell r="D79">
            <v>508000</v>
          </cell>
          <cell r="E79">
            <v>508000</v>
          </cell>
          <cell r="G79">
            <v>770</v>
          </cell>
        </row>
        <row r="80">
          <cell r="A80">
            <v>508200</v>
          </cell>
          <cell r="B80">
            <v>508200</v>
          </cell>
          <cell r="C80">
            <v>508200</v>
          </cell>
          <cell r="D80">
            <v>508200</v>
          </cell>
          <cell r="E80">
            <v>508200</v>
          </cell>
          <cell r="G80">
            <v>789</v>
          </cell>
        </row>
        <row r="81">
          <cell r="A81">
            <v>508400</v>
          </cell>
          <cell r="B81">
            <v>508400</v>
          </cell>
          <cell r="C81">
            <v>508400</v>
          </cell>
          <cell r="D81">
            <v>508400</v>
          </cell>
          <cell r="E81">
            <v>508400</v>
          </cell>
          <cell r="G81">
            <v>770</v>
          </cell>
        </row>
        <row r="82">
          <cell r="A82">
            <v>508600</v>
          </cell>
          <cell r="B82">
            <v>508600</v>
          </cell>
          <cell r="C82">
            <v>508600</v>
          </cell>
          <cell r="D82">
            <v>508600</v>
          </cell>
          <cell r="E82">
            <v>508600</v>
          </cell>
          <cell r="G82">
            <v>770</v>
          </cell>
        </row>
        <row r="83">
          <cell r="A83">
            <v>508800</v>
          </cell>
          <cell r="B83">
            <v>508800</v>
          </cell>
          <cell r="C83">
            <v>508800</v>
          </cell>
          <cell r="D83">
            <v>508800</v>
          </cell>
          <cell r="E83">
            <v>508800</v>
          </cell>
          <cell r="G83">
            <v>789</v>
          </cell>
        </row>
        <row r="84">
          <cell r="A84">
            <v>509000</v>
          </cell>
          <cell r="B84">
            <v>509000</v>
          </cell>
          <cell r="C84">
            <v>509000</v>
          </cell>
          <cell r="D84">
            <v>509000</v>
          </cell>
          <cell r="E84">
            <v>509000</v>
          </cell>
          <cell r="G84">
            <v>770</v>
          </cell>
        </row>
        <row r="85">
          <cell r="A85">
            <v>509200</v>
          </cell>
          <cell r="B85">
            <v>509200</v>
          </cell>
          <cell r="C85">
            <v>509200</v>
          </cell>
          <cell r="D85">
            <v>509200</v>
          </cell>
          <cell r="E85">
            <v>509200</v>
          </cell>
          <cell r="G85">
            <v>770</v>
          </cell>
        </row>
        <row r="86">
          <cell r="A86">
            <v>509300</v>
          </cell>
          <cell r="B86">
            <v>604900</v>
          </cell>
          <cell r="C86">
            <v>604900</v>
          </cell>
          <cell r="D86">
            <v>509300</v>
          </cell>
          <cell r="E86">
            <v>604901</v>
          </cell>
          <cell r="G86">
            <v>789</v>
          </cell>
        </row>
        <row r="87">
          <cell r="A87">
            <v>509400</v>
          </cell>
          <cell r="B87">
            <v>509400</v>
          </cell>
          <cell r="C87">
            <v>509400</v>
          </cell>
          <cell r="D87">
            <v>509400</v>
          </cell>
          <cell r="E87">
            <v>509400</v>
          </cell>
          <cell r="G87">
            <v>789</v>
          </cell>
        </row>
        <row r="88">
          <cell r="A88">
            <v>509450</v>
          </cell>
          <cell r="B88">
            <v>509450</v>
          </cell>
          <cell r="C88">
            <v>509450</v>
          </cell>
          <cell r="D88">
            <v>509450</v>
          </cell>
          <cell r="E88">
            <v>509450</v>
          </cell>
          <cell r="G88">
            <v>789</v>
          </cell>
        </row>
        <row r="89">
          <cell r="A89">
            <v>509700</v>
          </cell>
          <cell r="B89">
            <v>509700</v>
          </cell>
          <cell r="C89">
            <v>509700</v>
          </cell>
          <cell r="D89">
            <v>509700</v>
          </cell>
          <cell r="E89">
            <v>509700</v>
          </cell>
          <cell r="G89">
            <v>770</v>
          </cell>
        </row>
        <row r="90">
          <cell r="A90">
            <v>510500</v>
          </cell>
          <cell r="B90">
            <v>510500</v>
          </cell>
          <cell r="C90">
            <v>510500</v>
          </cell>
          <cell r="D90">
            <v>510500</v>
          </cell>
          <cell r="E90">
            <v>504910</v>
          </cell>
          <cell r="G90">
            <v>789</v>
          </cell>
        </row>
        <row r="91">
          <cell r="A91">
            <v>510600</v>
          </cell>
          <cell r="B91">
            <v>510600</v>
          </cell>
          <cell r="C91">
            <v>510600</v>
          </cell>
          <cell r="D91">
            <v>510600</v>
          </cell>
          <cell r="E91">
            <v>510600</v>
          </cell>
          <cell r="G91">
            <v>789</v>
          </cell>
        </row>
        <row r="92">
          <cell r="A92">
            <v>510700</v>
          </cell>
          <cell r="B92">
            <v>510700</v>
          </cell>
          <cell r="C92">
            <v>510700</v>
          </cell>
          <cell r="D92">
            <v>510700</v>
          </cell>
          <cell r="E92">
            <v>510702</v>
          </cell>
          <cell r="F92">
            <v>510702</v>
          </cell>
          <cell r="G92">
            <v>2014</v>
          </cell>
        </row>
        <row r="93">
          <cell r="A93">
            <v>510750</v>
          </cell>
          <cell r="B93">
            <v>510750</v>
          </cell>
          <cell r="C93">
            <v>510750</v>
          </cell>
          <cell r="D93">
            <v>510750</v>
          </cell>
          <cell r="E93">
            <v>510750</v>
          </cell>
          <cell r="G93">
            <v>2014</v>
          </cell>
        </row>
        <row r="94">
          <cell r="A94">
            <v>510800</v>
          </cell>
          <cell r="B94">
            <v>510800</v>
          </cell>
          <cell r="C94">
            <v>510800</v>
          </cell>
          <cell r="D94">
            <v>510800</v>
          </cell>
          <cell r="E94">
            <v>510800</v>
          </cell>
        </row>
        <row r="95">
          <cell r="A95">
            <v>511000</v>
          </cell>
          <cell r="B95">
            <v>511000</v>
          </cell>
          <cell r="C95">
            <v>511000</v>
          </cell>
          <cell r="D95">
            <v>511000</v>
          </cell>
          <cell r="E95">
            <v>511000</v>
          </cell>
          <cell r="G95">
            <v>789</v>
          </cell>
        </row>
        <row r="96">
          <cell r="A96">
            <v>511100</v>
          </cell>
          <cell r="B96">
            <v>511100</v>
          </cell>
          <cell r="C96">
            <v>511100</v>
          </cell>
          <cell r="D96">
            <v>511100</v>
          </cell>
          <cell r="E96">
            <v>511100</v>
          </cell>
          <cell r="G96">
            <v>770</v>
          </cell>
        </row>
        <row r="97">
          <cell r="A97">
            <v>511300</v>
          </cell>
          <cell r="B97">
            <v>511300</v>
          </cell>
          <cell r="C97">
            <v>511300</v>
          </cell>
          <cell r="D97">
            <v>511300</v>
          </cell>
          <cell r="E97">
            <v>511300</v>
          </cell>
          <cell r="G97">
            <v>770</v>
          </cell>
        </row>
        <row r="98">
          <cell r="A98">
            <v>511400</v>
          </cell>
          <cell r="B98">
            <v>511400</v>
          </cell>
          <cell r="C98">
            <v>511400</v>
          </cell>
          <cell r="D98">
            <v>511400</v>
          </cell>
          <cell r="E98">
            <v>511400</v>
          </cell>
          <cell r="G98">
            <v>770</v>
          </cell>
        </row>
        <row r="99">
          <cell r="A99">
            <v>511500</v>
          </cell>
          <cell r="B99">
            <v>511500</v>
          </cell>
          <cell r="C99">
            <v>511500</v>
          </cell>
          <cell r="D99">
            <v>511500</v>
          </cell>
          <cell r="E99">
            <v>511500</v>
          </cell>
          <cell r="G99">
            <v>770</v>
          </cell>
        </row>
        <row r="100">
          <cell r="A100">
            <v>511600</v>
          </cell>
          <cell r="B100">
            <v>511600</v>
          </cell>
          <cell r="C100">
            <v>511600</v>
          </cell>
          <cell r="D100">
            <v>511600</v>
          </cell>
          <cell r="E100">
            <v>511600</v>
          </cell>
          <cell r="G100">
            <v>789</v>
          </cell>
        </row>
        <row r="101">
          <cell r="A101">
            <v>511700</v>
          </cell>
          <cell r="B101">
            <v>511700</v>
          </cell>
          <cell r="C101">
            <v>511700</v>
          </cell>
          <cell r="D101">
            <v>511700</v>
          </cell>
          <cell r="E101">
            <v>511700</v>
          </cell>
          <cell r="G101">
            <v>789</v>
          </cell>
        </row>
        <row r="102">
          <cell r="A102">
            <v>511703</v>
          </cell>
          <cell r="D102">
            <v>511703</v>
          </cell>
          <cell r="E102">
            <v>511703</v>
          </cell>
          <cell r="G102">
            <v>789</v>
          </cell>
        </row>
        <row r="103">
          <cell r="A103">
            <v>511800</v>
          </cell>
          <cell r="B103">
            <v>511800</v>
          </cell>
          <cell r="C103">
            <v>511800</v>
          </cell>
          <cell r="D103">
            <v>511800</v>
          </cell>
          <cell r="E103">
            <v>511800</v>
          </cell>
          <cell r="G103">
            <v>770</v>
          </cell>
        </row>
        <row r="104">
          <cell r="A104">
            <v>511900</v>
          </cell>
          <cell r="B104">
            <v>511900</v>
          </cell>
          <cell r="C104">
            <v>511900</v>
          </cell>
          <cell r="D104">
            <v>511900</v>
          </cell>
          <cell r="E104">
            <v>511900</v>
          </cell>
          <cell r="G104">
            <v>770</v>
          </cell>
        </row>
        <row r="105">
          <cell r="A105">
            <v>512000</v>
          </cell>
          <cell r="B105">
            <v>892200</v>
          </cell>
          <cell r="C105">
            <v>892200</v>
          </cell>
          <cell r="D105">
            <v>512000</v>
          </cell>
          <cell r="E105">
            <v>512000</v>
          </cell>
          <cell r="G105">
            <v>770</v>
          </cell>
        </row>
        <row r="106">
          <cell r="A106">
            <v>512200</v>
          </cell>
          <cell r="B106">
            <v>512200</v>
          </cell>
          <cell r="C106">
            <v>512200</v>
          </cell>
          <cell r="D106">
            <v>512200</v>
          </cell>
          <cell r="E106">
            <v>512200</v>
          </cell>
          <cell r="G106">
            <v>770</v>
          </cell>
        </row>
        <row r="107">
          <cell r="A107">
            <v>512400</v>
          </cell>
          <cell r="B107">
            <v>512400</v>
          </cell>
          <cell r="C107">
            <v>512400</v>
          </cell>
          <cell r="D107">
            <v>512400</v>
          </cell>
          <cell r="E107">
            <v>512400</v>
          </cell>
          <cell r="G107">
            <v>770</v>
          </cell>
        </row>
        <row r="108">
          <cell r="A108">
            <v>514300</v>
          </cell>
          <cell r="B108">
            <v>514300</v>
          </cell>
          <cell r="C108">
            <v>514300</v>
          </cell>
          <cell r="D108">
            <v>514300</v>
          </cell>
          <cell r="E108">
            <v>514300</v>
          </cell>
          <cell r="G108">
            <v>770</v>
          </cell>
        </row>
        <row r="109">
          <cell r="A109">
            <v>515100</v>
          </cell>
          <cell r="B109">
            <v>515100</v>
          </cell>
          <cell r="C109">
            <v>515100</v>
          </cell>
          <cell r="D109">
            <v>515100</v>
          </cell>
          <cell r="E109">
            <v>515100</v>
          </cell>
          <cell r="G109">
            <v>770</v>
          </cell>
        </row>
        <row r="110">
          <cell r="A110">
            <v>515200</v>
          </cell>
          <cell r="B110">
            <v>515200</v>
          </cell>
          <cell r="C110">
            <v>515200</v>
          </cell>
          <cell r="D110">
            <v>515200</v>
          </cell>
          <cell r="E110">
            <v>515200</v>
          </cell>
          <cell r="G110">
            <v>770</v>
          </cell>
        </row>
        <row r="111">
          <cell r="A111">
            <v>515500</v>
          </cell>
          <cell r="B111">
            <v>515500</v>
          </cell>
          <cell r="C111">
            <v>515500</v>
          </cell>
          <cell r="D111">
            <v>515500</v>
          </cell>
          <cell r="E111">
            <v>515500</v>
          </cell>
          <cell r="G111">
            <v>789</v>
          </cell>
        </row>
        <row r="112">
          <cell r="A112">
            <v>515900</v>
          </cell>
          <cell r="B112">
            <v>515900</v>
          </cell>
          <cell r="C112">
            <v>515900</v>
          </cell>
          <cell r="D112">
            <v>515900</v>
          </cell>
          <cell r="E112">
            <v>515900</v>
          </cell>
          <cell r="G112">
            <v>770</v>
          </cell>
        </row>
        <row r="113">
          <cell r="A113">
            <v>516400</v>
          </cell>
          <cell r="B113">
            <v>516400</v>
          </cell>
          <cell r="C113">
            <v>516400</v>
          </cell>
          <cell r="D113">
            <v>516400</v>
          </cell>
          <cell r="E113">
            <v>516400</v>
          </cell>
          <cell r="G113">
            <v>770</v>
          </cell>
        </row>
        <row r="114">
          <cell r="A114">
            <v>516500</v>
          </cell>
          <cell r="B114">
            <v>516500</v>
          </cell>
          <cell r="C114">
            <v>516500</v>
          </cell>
          <cell r="D114">
            <v>516500</v>
          </cell>
          <cell r="E114">
            <v>516500</v>
          </cell>
          <cell r="G114">
            <v>770</v>
          </cell>
        </row>
        <row r="115">
          <cell r="A115">
            <v>516600</v>
          </cell>
          <cell r="B115">
            <v>516600</v>
          </cell>
          <cell r="C115">
            <v>516600</v>
          </cell>
          <cell r="D115">
            <v>516600</v>
          </cell>
          <cell r="E115">
            <v>516600</v>
          </cell>
          <cell r="G115">
            <v>789</v>
          </cell>
        </row>
        <row r="116">
          <cell r="A116">
            <v>516700</v>
          </cell>
          <cell r="B116">
            <v>516700</v>
          </cell>
          <cell r="C116">
            <v>516700</v>
          </cell>
          <cell r="D116">
            <v>516700</v>
          </cell>
          <cell r="E116">
            <v>516700</v>
          </cell>
          <cell r="G116">
            <v>789</v>
          </cell>
        </row>
        <row r="117">
          <cell r="A117">
            <v>517000</v>
          </cell>
          <cell r="B117">
            <v>517000</v>
          </cell>
          <cell r="C117">
            <v>517000</v>
          </cell>
          <cell r="D117">
            <v>517000</v>
          </cell>
          <cell r="E117">
            <v>517000</v>
          </cell>
          <cell r="G117">
            <v>789</v>
          </cell>
        </row>
        <row r="118">
          <cell r="A118">
            <v>517100</v>
          </cell>
          <cell r="B118">
            <v>517100</v>
          </cell>
          <cell r="C118">
            <v>517100</v>
          </cell>
          <cell r="D118">
            <v>517100</v>
          </cell>
          <cell r="E118">
            <v>517100</v>
          </cell>
          <cell r="G118">
            <v>770</v>
          </cell>
        </row>
        <row r="119">
          <cell r="A119">
            <v>517300</v>
          </cell>
          <cell r="B119">
            <v>517300</v>
          </cell>
          <cell r="C119">
            <v>517300</v>
          </cell>
          <cell r="D119">
            <v>517300</v>
          </cell>
          <cell r="E119">
            <v>517300</v>
          </cell>
          <cell r="G119">
            <v>789</v>
          </cell>
        </row>
        <row r="120">
          <cell r="A120">
            <v>517400</v>
          </cell>
          <cell r="B120">
            <v>517400</v>
          </cell>
          <cell r="C120">
            <v>517400</v>
          </cell>
          <cell r="D120">
            <v>517400</v>
          </cell>
          <cell r="E120">
            <v>517400</v>
          </cell>
          <cell r="G120">
            <v>770</v>
          </cell>
        </row>
        <row r="121">
          <cell r="A121">
            <v>517500</v>
          </cell>
          <cell r="B121">
            <v>517500</v>
          </cell>
          <cell r="C121">
            <v>517500</v>
          </cell>
          <cell r="D121">
            <v>517500</v>
          </cell>
          <cell r="E121">
            <v>517500</v>
          </cell>
          <cell r="G121">
            <v>770</v>
          </cell>
        </row>
        <row r="122">
          <cell r="A122">
            <v>517600</v>
          </cell>
          <cell r="B122">
            <v>517600</v>
          </cell>
          <cell r="C122">
            <v>517600</v>
          </cell>
          <cell r="D122">
            <v>517600</v>
          </cell>
          <cell r="E122">
            <v>517600</v>
          </cell>
          <cell r="G122">
            <v>770</v>
          </cell>
        </row>
        <row r="123">
          <cell r="A123">
            <v>517900</v>
          </cell>
          <cell r="B123">
            <v>517900</v>
          </cell>
          <cell r="C123">
            <v>517900</v>
          </cell>
          <cell r="D123">
            <v>517900</v>
          </cell>
          <cell r="E123">
            <v>517900</v>
          </cell>
          <cell r="G123">
            <v>789</v>
          </cell>
        </row>
        <row r="124">
          <cell r="A124">
            <v>518100</v>
          </cell>
          <cell r="B124">
            <v>518100</v>
          </cell>
          <cell r="C124">
            <v>518100</v>
          </cell>
          <cell r="D124">
            <v>518100</v>
          </cell>
          <cell r="E124">
            <v>518100</v>
          </cell>
          <cell r="G124">
            <v>789</v>
          </cell>
        </row>
        <row r="125">
          <cell r="A125">
            <v>518200</v>
          </cell>
          <cell r="B125">
            <v>518200</v>
          </cell>
          <cell r="C125">
            <v>518200</v>
          </cell>
          <cell r="D125">
            <v>518200</v>
          </cell>
          <cell r="E125">
            <v>518200</v>
          </cell>
          <cell r="G125">
            <v>770</v>
          </cell>
        </row>
        <row r="126">
          <cell r="A126">
            <v>518300</v>
          </cell>
          <cell r="B126">
            <v>518300</v>
          </cell>
          <cell r="C126">
            <v>518300</v>
          </cell>
          <cell r="D126">
            <v>518300</v>
          </cell>
          <cell r="E126">
            <v>518300</v>
          </cell>
          <cell r="G126">
            <v>789</v>
          </cell>
        </row>
        <row r="127">
          <cell r="A127">
            <v>518500</v>
          </cell>
          <cell r="B127">
            <v>518500</v>
          </cell>
          <cell r="C127">
            <v>518500</v>
          </cell>
          <cell r="D127">
            <v>518500</v>
          </cell>
          <cell r="E127">
            <v>518500</v>
          </cell>
          <cell r="G127">
            <v>770</v>
          </cell>
        </row>
        <row r="128">
          <cell r="A128">
            <v>518600</v>
          </cell>
          <cell r="B128">
            <v>518600</v>
          </cell>
          <cell r="C128">
            <v>518600</v>
          </cell>
          <cell r="D128">
            <v>518600</v>
          </cell>
          <cell r="E128">
            <v>518600</v>
          </cell>
          <cell r="G128">
            <v>789</v>
          </cell>
        </row>
        <row r="129">
          <cell r="A129">
            <v>518601</v>
          </cell>
          <cell r="B129">
            <v>518601</v>
          </cell>
          <cell r="C129">
            <v>518601</v>
          </cell>
          <cell r="D129">
            <v>518601</v>
          </cell>
          <cell r="E129">
            <v>518601</v>
          </cell>
          <cell r="G129">
            <v>789</v>
          </cell>
        </row>
        <row r="130">
          <cell r="A130">
            <v>519000</v>
          </cell>
          <cell r="B130">
            <v>519000</v>
          </cell>
          <cell r="C130">
            <v>519000</v>
          </cell>
          <cell r="D130">
            <v>519000</v>
          </cell>
          <cell r="E130">
            <v>510505</v>
          </cell>
          <cell r="G130">
            <v>2014</v>
          </cell>
        </row>
        <row r="131">
          <cell r="A131">
            <v>519100</v>
          </cell>
          <cell r="B131">
            <v>519100</v>
          </cell>
          <cell r="C131">
            <v>519100</v>
          </cell>
          <cell r="D131">
            <v>519100</v>
          </cell>
          <cell r="E131">
            <v>519100</v>
          </cell>
          <cell r="G131">
            <v>789</v>
          </cell>
        </row>
        <row r="132">
          <cell r="A132">
            <v>519200</v>
          </cell>
          <cell r="B132">
            <v>519200</v>
          </cell>
          <cell r="C132">
            <v>519200</v>
          </cell>
          <cell r="D132">
            <v>519200</v>
          </cell>
          <cell r="E132">
            <v>519200</v>
          </cell>
          <cell r="G132">
            <v>770</v>
          </cell>
        </row>
        <row r="133">
          <cell r="A133">
            <v>519301</v>
          </cell>
          <cell r="B133">
            <v>590000</v>
          </cell>
          <cell r="C133">
            <v>590000</v>
          </cell>
          <cell r="D133">
            <v>519301</v>
          </cell>
          <cell r="E133">
            <v>590000</v>
          </cell>
          <cell r="F133">
            <v>900057</v>
          </cell>
          <cell r="G133">
            <v>2014</v>
          </cell>
        </row>
        <row r="134">
          <cell r="A134">
            <v>519400</v>
          </cell>
          <cell r="B134">
            <v>519400</v>
          </cell>
          <cell r="C134">
            <v>519400</v>
          </cell>
          <cell r="D134">
            <v>519400</v>
          </cell>
          <cell r="E134">
            <v>519400</v>
          </cell>
          <cell r="G134">
            <v>789</v>
          </cell>
        </row>
        <row r="135">
          <cell r="A135">
            <v>519700</v>
          </cell>
          <cell r="B135">
            <v>519700</v>
          </cell>
          <cell r="C135">
            <v>519700</v>
          </cell>
          <cell r="D135">
            <v>519700</v>
          </cell>
          <cell r="E135">
            <v>519700</v>
          </cell>
          <cell r="G135">
            <v>789</v>
          </cell>
        </row>
        <row r="136">
          <cell r="A136">
            <v>519800</v>
          </cell>
          <cell r="B136">
            <v>519800</v>
          </cell>
          <cell r="C136">
            <v>519800</v>
          </cell>
          <cell r="D136">
            <v>519800</v>
          </cell>
          <cell r="E136">
            <v>519800</v>
          </cell>
          <cell r="G136">
            <v>789</v>
          </cell>
        </row>
        <row r="137">
          <cell r="A137">
            <v>520000</v>
          </cell>
          <cell r="B137">
            <v>520000</v>
          </cell>
          <cell r="C137">
            <v>520000</v>
          </cell>
          <cell r="D137">
            <v>520000</v>
          </cell>
          <cell r="E137">
            <v>520000</v>
          </cell>
          <cell r="G137">
            <v>770</v>
          </cell>
        </row>
        <row r="138">
          <cell r="A138">
            <v>520001</v>
          </cell>
          <cell r="B138">
            <v>535700</v>
          </cell>
          <cell r="C138">
            <v>535700</v>
          </cell>
          <cell r="D138">
            <v>520001</v>
          </cell>
          <cell r="E138">
            <v>535715</v>
          </cell>
          <cell r="G138">
            <v>770</v>
          </cell>
        </row>
        <row r="139">
          <cell r="A139">
            <v>520100</v>
          </cell>
          <cell r="B139">
            <v>520100</v>
          </cell>
          <cell r="C139">
            <v>520100</v>
          </cell>
          <cell r="D139">
            <v>520100</v>
          </cell>
          <cell r="E139">
            <v>520102</v>
          </cell>
          <cell r="G139">
            <v>789</v>
          </cell>
        </row>
        <row r="140">
          <cell r="A140">
            <v>520200</v>
          </cell>
          <cell r="B140">
            <v>520200</v>
          </cell>
          <cell r="C140">
            <v>520200</v>
          </cell>
          <cell r="D140">
            <v>520200</v>
          </cell>
          <cell r="E140">
            <v>520200</v>
          </cell>
          <cell r="G140">
            <v>770</v>
          </cell>
        </row>
        <row r="141">
          <cell r="A141">
            <v>520400</v>
          </cell>
          <cell r="B141">
            <v>520400</v>
          </cell>
          <cell r="C141">
            <v>520400</v>
          </cell>
          <cell r="D141">
            <v>520400</v>
          </cell>
          <cell r="E141">
            <v>520400</v>
          </cell>
          <cell r="G141">
            <v>770</v>
          </cell>
        </row>
        <row r="142">
          <cell r="A142">
            <v>520500</v>
          </cell>
          <cell r="B142">
            <v>520500</v>
          </cell>
          <cell r="C142">
            <v>520500</v>
          </cell>
          <cell r="D142">
            <v>520500</v>
          </cell>
          <cell r="E142">
            <v>510714</v>
          </cell>
          <cell r="G142">
            <v>2014</v>
          </cell>
        </row>
        <row r="143">
          <cell r="A143">
            <v>526700</v>
          </cell>
          <cell r="B143">
            <v>526700</v>
          </cell>
          <cell r="C143">
            <v>526700</v>
          </cell>
          <cell r="D143">
            <v>526700</v>
          </cell>
          <cell r="E143">
            <v>526700</v>
          </cell>
          <cell r="G143">
            <v>770</v>
          </cell>
        </row>
        <row r="144">
          <cell r="A144">
            <v>530200</v>
          </cell>
          <cell r="B144">
            <v>530200</v>
          </cell>
          <cell r="C144">
            <v>530200</v>
          </cell>
          <cell r="D144">
            <v>530200</v>
          </cell>
          <cell r="E144">
            <v>530200</v>
          </cell>
        </row>
        <row r="145">
          <cell r="A145">
            <v>530300</v>
          </cell>
          <cell r="B145">
            <v>530300</v>
          </cell>
          <cell r="C145">
            <v>530300</v>
          </cell>
          <cell r="D145">
            <v>530300</v>
          </cell>
          <cell r="E145">
            <v>530300</v>
          </cell>
          <cell r="G145">
            <v>194</v>
          </cell>
        </row>
        <row r="146">
          <cell r="A146">
            <v>530400</v>
          </cell>
          <cell r="B146">
            <v>530400</v>
          </cell>
          <cell r="C146">
            <v>530400</v>
          </cell>
          <cell r="D146">
            <v>530400</v>
          </cell>
          <cell r="E146">
            <v>530400</v>
          </cell>
          <cell r="G146">
            <v>770</v>
          </cell>
        </row>
        <row r="147">
          <cell r="A147">
            <v>530500</v>
          </cell>
          <cell r="B147">
            <v>530500</v>
          </cell>
          <cell r="C147">
            <v>530500</v>
          </cell>
          <cell r="D147">
            <v>530500</v>
          </cell>
          <cell r="E147">
            <v>530500</v>
          </cell>
          <cell r="G147">
            <v>194</v>
          </cell>
        </row>
        <row r="148">
          <cell r="A148">
            <v>530700</v>
          </cell>
          <cell r="D148">
            <v>530700</v>
          </cell>
          <cell r="E148">
            <v>530700</v>
          </cell>
          <cell r="G148">
            <v>770</v>
          </cell>
        </row>
        <row r="149">
          <cell r="A149">
            <v>530900</v>
          </cell>
          <cell r="B149">
            <v>530900</v>
          </cell>
          <cell r="C149">
            <v>530900</v>
          </cell>
          <cell r="D149">
            <v>530900</v>
          </cell>
          <cell r="E149">
            <v>530900</v>
          </cell>
          <cell r="G149">
            <v>194</v>
          </cell>
        </row>
        <row r="150">
          <cell r="A150">
            <v>531000</v>
          </cell>
          <cell r="D150">
            <v>531000</v>
          </cell>
          <cell r="E150">
            <v>531000</v>
          </cell>
          <cell r="G150">
            <v>194</v>
          </cell>
        </row>
        <row r="151">
          <cell r="A151">
            <v>531100</v>
          </cell>
          <cell r="D151">
            <v>531100</v>
          </cell>
          <cell r="E151">
            <v>531100</v>
          </cell>
          <cell r="G151">
            <v>770</v>
          </cell>
        </row>
        <row r="152">
          <cell r="A152">
            <v>531200</v>
          </cell>
          <cell r="B152">
            <v>531200</v>
          </cell>
          <cell r="C152">
            <v>531200</v>
          </cell>
          <cell r="D152">
            <v>531200</v>
          </cell>
          <cell r="E152">
            <v>531200</v>
          </cell>
        </row>
        <row r="153">
          <cell r="A153">
            <v>531700</v>
          </cell>
          <cell r="D153">
            <v>531700</v>
          </cell>
          <cell r="E153">
            <v>531700</v>
          </cell>
          <cell r="G153">
            <v>770</v>
          </cell>
        </row>
        <row r="154">
          <cell r="A154">
            <v>531900</v>
          </cell>
          <cell r="B154">
            <v>531900</v>
          </cell>
          <cell r="C154">
            <v>531900</v>
          </cell>
          <cell r="D154">
            <v>531900</v>
          </cell>
          <cell r="E154">
            <v>531900</v>
          </cell>
          <cell r="G154">
            <v>770</v>
          </cell>
        </row>
        <row r="155">
          <cell r="A155">
            <v>531907</v>
          </cell>
          <cell r="D155">
            <v>531907</v>
          </cell>
          <cell r="E155">
            <v>531907</v>
          </cell>
          <cell r="G155">
            <v>770</v>
          </cell>
        </row>
        <row r="156">
          <cell r="A156">
            <v>532000</v>
          </cell>
          <cell r="B156">
            <v>532000</v>
          </cell>
          <cell r="C156">
            <v>532000</v>
          </cell>
          <cell r="D156">
            <v>532000</v>
          </cell>
          <cell r="E156">
            <v>532000</v>
          </cell>
        </row>
        <row r="157">
          <cell r="A157">
            <v>532100</v>
          </cell>
          <cell r="B157">
            <v>532100</v>
          </cell>
          <cell r="C157">
            <v>532100</v>
          </cell>
          <cell r="D157">
            <v>532100</v>
          </cell>
          <cell r="E157">
            <v>532100</v>
          </cell>
          <cell r="G157">
            <v>789</v>
          </cell>
        </row>
        <row r="158">
          <cell r="A158">
            <v>532200</v>
          </cell>
          <cell r="B158">
            <v>532200</v>
          </cell>
          <cell r="C158">
            <v>532200</v>
          </cell>
          <cell r="D158">
            <v>532200</v>
          </cell>
          <cell r="E158">
            <v>532200</v>
          </cell>
          <cell r="G158">
            <v>789</v>
          </cell>
        </row>
        <row r="159">
          <cell r="A159">
            <v>532300</v>
          </cell>
          <cell r="B159">
            <v>532300</v>
          </cell>
          <cell r="C159">
            <v>532300</v>
          </cell>
          <cell r="D159">
            <v>532300</v>
          </cell>
          <cell r="E159">
            <v>532300</v>
          </cell>
          <cell r="G159">
            <v>789</v>
          </cell>
        </row>
        <row r="160">
          <cell r="A160">
            <v>532400</v>
          </cell>
          <cell r="B160">
            <v>532400</v>
          </cell>
          <cell r="C160">
            <v>532400</v>
          </cell>
          <cell r="D160">
            <v>532400</v>
          </cell>
          <cell r="E160">
            <v>532400</v>
          </cell>
          <cell r="G160">
            <v>789</v>
          </cell>
        </row>
        <row r="161">
          <cell r="A161">
            <v>532500</v>
          </cell>
          <cell r="B161">
            <v>532500</v>
          </cell>
          <cell r="C161">
            <v>532500</v>
          </cell>
          <cell r="D161">
            <v>532500</v>
          </cell>
          <cell r="E161">
            <v>532500</v>
          </cell>
          <cell r="G161">
            <v>194</v>
          </cell>
        </row>
        <row r="162">
          <cell r="A162">
            <v>532700</v>
          </cell>
          <cell r="B162">
            <v>532700</v>
          </cell>
          <cell r="C162">
            <v>532700</v>
          </cell>
          <cell r="D162">
            <v>532700</v>
          </cell>
          <cell r="E162" t="str">
            <v>-</v>
          </cell>
          <cell r="F162">
            <v>750910</v>
          </cell>
          <cell r="G162">
            <v>789</v>
          </cell>
        </row>
        <row r="163">
          <cell r="A163">
            <v>532800</v>
          </cell>
          <cell r="B163">
            <v>532800</v>
          </cell>
          <cell r="C163">
            <v>532800</v>
          </cell>
          <cell r="D163">
            <v>532800</v>
          </cell>
          <cell r="E163">
            <v>532800</v>
          </cell>
          <cell r="G163">
            <v>789</v>
          </cell>
        </row>
        <row r="164">
          <cell r="A164">
            <v>533300</v>
          </cell>
          <cell r="B164">
            <v>535700</v>
          </cell>
          <cell r="C164">
            <v>535700</v>
          </cell>
          <cell r="D164">
            <v>533300</v>
          </cell>
          <cell r="E164">
            <v>535715</v>
          </cell>
          <cell r="G164">
            <v>770</v>
          </cell>
        </row>
        <row r="165">
          <cell r="A165">
            <v>533500</v>
          </cell>
          <cell r="B165">
            <v>535700</v>
          </cell>
          <cell r="C165">
            <v>535700</v>
          </cell>
          <cell r="D165">
            <v>533500</v>
          </cell>
          <cell r="E165">
            <v>535715</v>
          </cell>
          <cell r="G165">
            <v>770</v>
          </cell>
        </row>
        <row r="166">
          <cell r="A166">
            <v>534000</v>
          </cell>
          <cell r="B166">
            <v>534000</v>
          </cell>
          <cell r="C166">
            <v>534000</v>
          </cell>
          <cell r="D166">
            <v>534000</v>
          </cell>
          <cell r="E166">
            <v>534000</v>
          </cell>
          <cell r="G166">
            <v>194</v>
          </cell>
        </row>
        <row r="167">
          <cell r="A167">
            <v>534001</v>
          </cell>
          <cell r="B167">
            <v>534000</v>
          </cell>
          <cell r="C167">
            <v>534000</v>
          </cell>
          <cell r="D167">
            <v>534001</v>
          </cell>
          <cell r="E167">
            <v>534002</v>
          </cell>
          <cell r="G167">
            <v>194</v>
          </cell>
        </row>
        <row r="168">
          <cell r="A168">
            <v>534101</v>
          </cell>
          <cell r="D168">
            <v>534101</v>
          </cell>
          <cell r="E168">
            <v>534101</v>
          </cell>
          <cell r="G168">
            <v>770</v>
          </cell>
        </row>
        <row r="169">
          <cell r="A169">
            <v>534300</v>
          </cell>
          <cell r="B169">
            <v>534300</v>
          </cell>
          <cell r="C169">
            <v>534300</v>
          </cell>
          <cell r="D169">
            <v>534300</v>
          </cell>
          <cell r="E169">
            <v>534325</v>
          </cell>
          <cell r="F169">
            <v>534325</v>
          </cell>
          <cell r="G169">
            <v>194</v>
          </cell>
        </row>
        <row r="170">
          <cell r="A170">
            <v>534319</v>
          </cell>
          <cell r="D170">
            <v>534319</v>
          </cell>
          <cell r="E170">
            <v>534319</v>
          </cell>
          <cell r="G170">
            <v>194</v>
          </cell>
        </row>
        <row r="171">
          <cell r="A171">
            <v>534400</v>
          </cell>
          <cell r="B171">
            <v>534400</v>
          </cell>
          <cell r="C171">
            <v>534400</v>
          </cell>
          <cell r="D171">
            <v>534400</v>
          </cell>
          <cell r="E171">
            <v>534400</v>
          </cell>
          <cell r="G171">
            <v>489</v>
          </cell>
        </row>
        <row r="172">
          <cell r="A172">
            <v>534500</v>
          </cell>
          <cell r="B172">
            <v>534500</v>
          </cell>
          <cell r="C172">
            <v>534500</v>
          </cell>
          <cell r="D172">
            <v>534500</v>
          </cell>
          <cell r="E172">
            <v>534500</v>
          </cell>
          <cell r="G172">
            <v>770</v>
          </cell>
        </row>
        <row r="173">
          <cell r="A173">
            <v>534600</v>
          </cell>
          <cell r="B173">
            <v>534600</v>
          </cell>
          <cell r="C173">
            <v>534600</v>
          </cell>
          <cell r="D173">
            <v>534600</v>
          </cell>
          <cell r="E173">
            <v>534600</v>
          </cell>
          <cell r="G173">
            <v>770</v>
          </cell>
        </row>
        <row r="174">
          <cell r="A174">
            <v>534602</v>
          </cell>
          <cell r="D174">
            <v>534602</v>
          </cell>
          <cell r="E174">
            <v>534602</v>
          </cell>
          <cell r="G174">
            <v>770</v>
          </cell>
        </row>
        <row r="175">
          <cell r="A175">
            <v>534603</v>
          </cell>
          <cell r="D175">
            <v>534603</v>
          </cell>
          <cell r="E175">
            <v>534603</v>
          </cell>
          <cell r="G175">
            <v>770</v>
          </cell>
        </row>
        <row r="176">
          <cell r="A176">
            <v>535100</v>
          </cell>
          <cell r="B176">
            <v>535100</v>
          </cell>
          <cell r="C176">
            <v>535100</v>
          </cell>
          <cell r="D176">
            <v>535100</v>
          </cell>
          <cell r="E176">
            <v>535100</v>
          </cell>
          <cell r="G176">
            <v>770</v>
          </cell>
        </row>
        <row r="177">
          <cell r="A177">
            <v>535200</v>
          </cell>
          <cell r="B177">
            <v>535200</v>
          </cell>
          <cell r="C177">
            <v>535200</v>
          </cell>
          <cell r="D177">
            <v>535200</v>
          </cell>
          <cell r="E177">
            <v>535200</v>
          </cell>
          <cell r="G177">
            <v>194</v>
          </cell>
        </row>
        <row r="178">
          <cell r="A178">
            <v>535300</v>
          </cell>
          <cell r="B178">
            <v>535300</v>
          </cell>
          <cell r="C178">
            <v>535300</v>
          </cell>
          <cell r="D178">
            <v>535300</v>
          </cell>
          <cell r="E178">
            <v>535300</v>
          </cell>
          <cell r="G178">
            <v>770</v>
          </cell>
        </row>
        <row r="179">
          <cell r="A179">
            <v>535700</v>
          </cell>
          <cell r="B179">
            <v>535700</v>
          </cell>
          <cell r="C179">
            <v>535700</v>
          </cell>
          <cell r="D179">
            <v>535700</v>
          </cell>
          <cell r="E179">
            <v>535715</v>
          </cell>
          <cell r="G179">
            <v>770</v>
          </cell>
        </row>
        <row r="180">
          <cell r="A180">
            <v>535703</v>
          </cell>
          <cell r="B180">
            <v>535700</v>
          </cell>
          <cell r="C180">
            <v>535700</v>
          </cell>
          <cell r="D180">
            <v>535703</v>
          </cell>
          <cell r="E180">
            <v>535703</v>
          </cell>
          <cell r="G180">
            <v>770</v>
          </cell>
        </row>
        <row r="181">
          <cell r="A181">
            <v>535709</v>
          </cell>
          <cell r="D181">
            <v>535709</v>
          </cell>
          <cell r="E181">
            <v>535709</v>
          </cell>
          <cell r="G181">
            <v>770</v>
          </cell>
        </row>
        <row r="182">
          <cell r="A182">
            <v>535711</v>
          </cell>
          <cell r="B182">
            <v>535711</v>
          </cell>
          <cell r="C182">
            <v>535711</v>
          </cell>
          <cell r="D182">
            <v>535711</v>
          </cell>
          <cell r="E182">
            <v>535711</v>
          </cell>
          <cell r="G182">
            <v>770</v>
          </cell>
        </row>
        <row r="183">
          <cell r="A183">
            <v>535714</v>
          </cell>
          <cell r="B183">
            <v>891500</v>
          </cell>
          <cell r="C183">
            <v>891500</v>
          </cell>
          <cell r="D183">
            <v>535714</v>
          </cell>
          <cell r="E183">
            <v>535714</v>
          </cell>
          <cell r="G183">
            <v>770</v>
          </cell>
        </row>
        <row r="184">
          <cell r="A184">
            <v>535800</v>
          </cell>
          <cell r="B184">
            <v>535800</v>
          </cell>
          <cell r="C184">
            <v>535800</v>
          </cell>
          <cell r="D184">
            <v>535800</v>
          </cell>
          <cell r="E184">
            <v>535801</v>
          </cell>
          <cell r="G184">
            <v>770</v>
          </cell>
        </row>
        <row r="185">
          <cell r="A185">
            <v>535804</v>
          </cell>
          <cell r="B185">
            <v>535800</v>
          </cell>
          <cell r="C185">
            <v>535800</v>
          </cell>
          <cell r="D185">
            <v>535804</v>
          </cell>
          <cell r="E185">
            <v>535801</v>
          </cell>
          <cell r="G185">
            <v>770</v>
          </cell>
        </row>
        <row r="186">
          <cell r="A186">
            <v>535904</v>
          </cell>
          <cell r="D186">
            <v>535904</v>
          </cell>
          <cell r="E186">
            <v>535904</v>
          </cell>
          <cell r="G186">
            <v>770</v>
          </cell>
        </row>
        <row r="187">
          <cell r="A187">
            <v>536200</v>
          </cell>
          <cell r="D187">
            <v>536200</v>
          </cell>
          <cell r="E187">
            <v>536200</v>
          </cell>
          <cell r="G187">
            <v>770</v>
          </cell>
        </row>
        <row r="188">
          <cell r="A188">
            <v>536300</v>
          </cell>
          <cell r="D188">
            <v>536300</v>
          </cell>
          <cell r="E188">
            <v>536300</v>
          </cell>
          <cell r="G188">
            <v>770</v>
          </cell>
        </row>
        <row r="189">
          <cell r="A189">
            <v>536700</v>
          </cell>
          <cell r="B189">
            <v>536700</v>
          </cell>
          <cell r="C189">
            <v>536700</v>
          </cell>
          <cell r="D189">
            <v>536700</v>
          </cell>
          <cell r="E189">
            <v>536700</v>
          </cell>
          <cell r="G189">
            <v>194</v>
          </cell>
        </row>
        <row r="190">
          <cell r="A190">
            <v>536707</v>
          </cell>
          <cell r="B190">
            <v>536707</v>
          </cell>
          <cell r="C190">
            <v>536707</v>
          </cell>
          <cell r="D190">
            <v>536707</v>
          </cell>
          <cell r="E190">
            <v>536713</v>
          </cell>
          <cell r="G190">
            <v>194</v>
          </cell>
        </row>
        <row r="191">
          <cell r="A191">
            <v>536708</v>
          </cell>
          <cell r="D191">
            <v>536708</v>
          </cell>
          <cell r="E191">
            <v>536708</v>
          </cell>
          <cell r="G191">
            <v>770</v>
          </cell>
        </row>
        <row r="192">
          <cell r="A192">
            <v>536713</v>
          </cell>
          <cell r="B192">
            <v>536707</v>
          </cell>
          <cell r="C192">
            <v>536707</v>
          </cell>
          <cell r="D192">
            <v>536713</v>
          </cell>
          <cell r="E192">
            <v>536713</v>
          </cell>
          <cell r="G192">
            <v>194</v>
          </cell>
        </row>
        <row r="193">
          <cell r="A193">
            <v>536800</v>
          </cell>
          <cell r="B193">
            <v>536800</v>
          </cell>
          <cell r="C193">
            <v>536800</v>
          </cell>
          <cell r="D193">
            <v>536800</v>
          </cell>
          <cell r="E193">
            <v>536800</v>
          </cell>
          <cell r="G193">
            <v>194</v>
          </cell>
        </row>
        <row r="194">
          <cell r="A194">
            <v>537200</v>
          </cell>
          <cell r="B194">
            <v>537200</v>
          </cell>
          <cell r="C194">
            <v>537200</v>
          </cell>
          <cell r="D194">
            <v>537200</v>
          </cell>
          <cell r="E194">
            <v>537200</v>
          </cell>
          <cell r="G194">
            <v>770</v>
          </cell>
        </row>
        <row r="195">
          <cell r="A195">
            <v>537501</v>
          </cell>
          <cell r="D195">
            <v>537501</v>
          </cell>
          <cell r="E195">
            <v>537501</v>
          </cell>
          <cell r="G195">
            <v>770</v>
          </cell>
        </row>
        <row r="196">
          <cell r="A196">
            <v>537600</v>
          </cell>
          <cell r="B196">
            <v>537600</v>
          </cell>
          <cell r="C196">
            <v>537600</v>
          </cell>
          <cell r="D196">
            <v>537600</v>
          </cell>
          <cell r="E196">
            <v>537600</v>
          </cell>
          <cell r="G196">
            <v>194</v>
          </cell>
        </row>
        <row r="197">
          <cell r="A197">
            <v>537800</v>
          </cell>
          <cell r="B197">
            <v>537800</v>
          </cell>
          <cell r="C197">
            <v>537800</v>
          </cell>
          <cell r="D197">
            <v>537800</v>
          </cell>
          <cell r="E197">
            <v>537800</v>
          </cell>
          <cell r="G197">
            <v>194</v>
          </cell>
        </row>
        <row r="198">
          <cell r="A198">
            <v>537900</v>
          </cell>
          <cell r="B198">
            <v>537900</v>
          </cell>
          <cell r="C198">
            <v>537900</v>
          </cell>
          <cell r="D198">
            <v>537900</v>
          </cell>
          <cell r="E198">
            <v>537903</v>
          </cell>
          <cell r="G198">
            <v>194</v>
          </cell>
        </row>
        <row r="199">
          <cell r="A199">
            <v>538201</v>
          </cell>
          <cell r="B199">
            <v>610503</v>
          </cell>
          <cell r="C199">
            <v>610503</v>
          </cell>
          <cell r="D199">
            <v>538201</v>
          </cell>
          <cell r="E199">
            <v>538201</v>
          </cell>
          <cell r="G199">
            <v>770</v>
          </cell>
        </row>
        <row r="200">
          <cell r="A200">
            <v>538202</v>
          </cell>
          <cell r="B200">
            <v>535700</v>
          </cell>
          <cell r="C200">
            <v>535700</v>
          </cell>
          <cell r="D200">
            <v>538202</v>
          </cell>
          <cell r="E200">
            <v>538202</v>
          </cell>
          <cell r="G200">
            <v>770</v>
          </cell>
        </row>
        <row r="201">
          <cell r="A201">
            <v>538600</v>
          </cell>
          <cell r="B201">
            <v>538600</v>
          </cell>
          <cell r="C201">
            <v>538600</v>
          </cell>
          <cell r="D201">
            <v>538600</v>
          </cell>
          <cell r="E201">
            <v>538600</v>
          </cell>
          <cell r="G201">
            <v>789</v>
          </cell>
        </row>
        <row r="202">
          <cell r="A202">
            <v>538800</v>
          </cell>
          <cell r="B202">
            <v>538800</v>
          </cell>
          <cell r="C202">
            <v>538800</v>
          </cell>
          <cell r="D202">
            <v>538800</v>
          </cell>
          <cell r="E202">
            <v>538800</v>
          </cell>
          <cell r="G202">
            <v>770</v>
          </cell>
        </row>
        <row r="203">
          <cell r="A203">
            <v>538900</v>
          </cell>
          <cell r="B203">
            <v>538900</v>
          </cell>
          <cell r="C203">
            <v>538900</v>
          </cell>
          <cell r="D203">
            <v>538900</v>
          </cell>
          <cell r="E203">
            <v>538900</v>
          </cell>
          <cell r="G203">
            <v>770</v>
          </cell>
        </row>
        <row r="204">
          <cell r="A204">
            <v>539800</v>
          </cell>
          <cell r="B204">
            <v>539800</v>
          </cell>
          <cell r="C204">
            <v>539800</v>
          </cell>
          <cell r="D204">
            <v>539800</v>
          </cell>
          <cell r="E204">
            <v>539800</v>
          </cell>
          <cell r="G204">
            <v>770</v>
          </cell>
        </row>
        <row r="205">
          <cell r="A205">
            <v>540201</v>
          </cell>
          <cell r="D205">
            <v>540201</v>
          </cell>
          <cell r="E205">
            <v>540201</v>
          </cell>
          <cell r="G205">
            <v>770</v>
          </cell>
        </row>
        <row r="206">
          <cell r="A206">
            <v>540300</v>
          </cell>
          <cell r="B206">
            <v>541300</v>
          </cell>
          <cell r="C206">
            <v>541300</v>
          </cell>
          <cell r="D206">
            <v>540300</v>
          </cell>
          <cell r="E206">
            <v>600730</v>
          </cell>
          <cell r="G206">
            <v>194</v>
          </cell>
        </row>
        <row r="207">
          <cell r="A207">
            <v>540600</v>
          </cell>
          <cell r="B207">
            <v>540600</v>
          </cell>
          <cell r="C207">
            <v>540600</v>
          </cell>
          <cell r="D207">
            <v>540600</v>
          </cell>
          <cell r="E207">
            <v>540600</v>
          </cell>
          <cell r="G207">
            <v>2014</v>
          </cell>
        </row>
        <row r="208">
          <cell r="A208">
            <v>540700</v>
          </cell>
          <cell r="B208">
            <v>540700</v>
          </cell>
          <cell r="C208">
            <v>540700</v>
          </cell>
          <cell r="D208">
            <v>540700</v>
          </cell>
          <cell r="E208">
            <v>540700</v>
          </cell>
          <cell r="G208">
            <v>232</v>
          </cell>
        </row>
        <row r="209">
          <cell r="A209">
            <v>541000</v>
          </cell>
          <cell r="B209">
            <v>541000</v>
          </cell>
          <cell r="C209">
            <v>541000</v>
          </cell>
          <cell r="D209">
            <v>541000</v>
          </cell>
          <cell r="E209">
            <v>541000</v>
          </cell>
          <cell r="G209">
            <v>789</v>
          </cell>
        </row>
        <row r="210">
          <cell r="A210">
            <v>541300</v>
          </cell>
          <cell r="B210">
            <v>541300</v>
          </cell>
          <cell r="C210">
            <v>541300</v>
          </cell>
          <cell r="D210">
            <v>541300</v>
          </cell>
          <cell r="E210">
            <v>541300</v>
          </cell>
          <cell r="G210">
            <v>194</v>
          </cell>
        </row>
        <row r="211">
          <cell r="A211">
            <v>541302</v>
          </cell>
          <cell r="B211">
            <v>541300</v>
          </cell>
          <cell r="C211">
            <v>541300</v>
          </cell>
          <cell r="D211">
            <v>541302</v>
          </cell>
          <cell r="E211">
            <v>541302</v>
          </cell>
          <cell r="G211">
            <v>232</v>
          </cell>
        </row>
        <row r="212">
          <cell r="A212">
            <v>541400</v>
          </cell>
          <cell r="B212">
            <v>541400</v>
          </cell>
          <cell r="C212">
            <v>541400</v>
          </cell>
          <cell r="D212">
            <v>541400</v>
          </cell>
          <cell r="E212">
            <v>541409</v>
          </cell>
          <cell r="G212">
            <v>770</v>
          </cell>
        </row>
        <row r="213">
          <cell r="A213">
            <v>541405</v>
          </cell>
          <cell r="D213">
            <v>541405</v>
          </cell>
          <cell r="E213">
            <v>541405</v>
          </cell>
          <cell r="G213">
            <v>789</v>
          </cell>
        </row>
        <row r="214">
          <cell r="A214">
            <v>541406</v>
          </cell>
          <cell r="B214">
            <v>541400</v>
          </cell>
          <cell r="C214">
            <v>541400</v>
          </cell>
          <cell r="D214">
            <v>541406</v>
          </cell>
          <cell r="E214">
            <v>541406</v>
          </cell>
          <cell r="G214">
            <v>789</v>
          </cell>
        </row>
        <row r="215">
          <cell r="A215">
            <v>541407</v>
          </cell>
          <cell r="B215">
            <v>541400</v>
          </cell>
          <cell r="C215">
            <v>541400</v>
          </cell>
          <cell r="D215">
            <v>541407</v>
          </cell>
          <cell r="E215">
            <v>541409</v>
          </cell>
          <cell r="G215">
            <v>770</v>
          </cell>
        </row>
        <row r="216">
          <cell r="A216">
            <v>541408</v>
          </cell>
          <cell r="B216">
            <v>541400</v>
          </cell>
          <cell r="C216">
            <v>541400</v>
          </cell>
          <cell r="D216">
            <v>541408</v>
          </cell>
          <cell r="E216">
            <v>541408</v>
          </cell>
          <cell r="G216">
            <v>770</v>
          </cell>
        </row>
        <row r="217">
          <cell r="A217">
            <v>541500</v>
          </cell>
          <cell r="B217">
            <v>541500</v>
          </cell>
          <cell r="C217">
            <v>541500</v>
          </cell>
          <cell r="D217">
            <v>541500</v>
          </cell>
          <cell r="E217">
            <v>541500</v>
          </cell>
          <cell r="G217">
            <v>232</v>
          </cell>
        </row>
        <row r="218">
          <cell r="A218">
            <v>541600</v>
          </cell>
          <cell r="B218">
            <v>541600</v>
          </cell>
          <cell r="C218">
            <v>541600</v>
          </cell>
          <cell r="D218">
            <v>541600</v>
          </cell>
          <cell r="E218">
            <v>541600</v>
          </cell>
          <cell r="G218">
            <v>770</v>
          </cell>
        </row>
        <row r="219">
          <cell r="A219">
            <v>541700</v>
          </cell>
          <cell r="B219">
            <v>541700</v>
          </cell>
          <cell r="C219">
            <v>541700</v>
          </cell>
          <cell r="D219">
            <v>541700</v>
          </cell>
          <cell r="E219">
            <v>541700</v>
          </cell>
          <cell r="G219">
            <v>770</v>
          </cell>
        </row>
        <row r="220">
          <cell r="A220">
            <v>541800</v>
          </cell>
          <cell r="B220">
            <v>541800</v>
          </cell>
          <cell r="C220">
            <v>541800</v>
          </cell>
          <cell r="D220">
            <v>541800</v>
          </cell>
          <cell r="E220">
            <v>541800</v>
          </cell>
        </row>
        <row r="221">
          <cell r="A221">
            <v>542100</v>
          </cell>
          <cell r="B221">
            <v>542100</v>
          </cell>
          <cell r="C221">
            <v>542100</v>
          </cell>
          <cell r="D221">
            <v>542100</v>
          </cell>
          <cell r="E221">
            <v>542100</v>
          </cell>
        </row>
        <row r="222">
          <cell r="A222">
            <v>542300</v>
          </cell>
          <cell r="B222">
            <v>542300</v>
          </cell>
          <cell r="C222">
            <v>542300</v>
          </cell>
          <cell r="D222">
            <v>542300</v>
          </cell>
          <cell r="E222">
            <v>542300</v>
          </cell>
          <cell r="G222">
            <v>770</v>
          </cell>
        </row>
        <row r="223">
          <cell r="A223">
            <v>542400</v>
          </cell>
          <cell r="B223">
            <v>542400</v>
          </cell>
          <cell r="C223">
            <v>542400</v>
          </cell>
          <cell r="D223">
            <v>542400</v>
          </cell>
          <cell r="E223">
            <v>542400</v>
          </cell>
          <cell r="G223">
            <v>789</v>
          </cell>
        </row>
        <row r="224">
          <cell r="A224">
            <v>542500</v>
          </cell>
          <cell r="B224">
            <v>542500</v>
          </cell>
          <cell r="C224">
            <v>542500</v>
          </cell>
          <cell r="D224">
            <v>542500</v>
          </cell>
          <cell r="E224">
            <v>542500</v>
          </cell>
          <cell r="G224">
            <v>194</v>
          </cell>
        </row>
        <row r="225">
          <cell r="A225">
            <v>542600</v>
          </cell>
          <cell r="B225">
            <v>542600</v>
          </cell>
          <cell r="C225">
            <v>542600</v>
          </cell>
          <cell r="D225">
            <v>542600</v>
          </cell>
          <cell r="E225">
            <v>542600</v>
          </cell>
          <cell r="G225">
            <v>194</v>
          </cell>
        </row>
        <row r="226">
          <cell r="A226">
            <v>542700</v>
          </cell>
          <cell r="B226">
            <v>542700</v>
          </cell>
          <cell r="C226">
            <v>542700</v>
          </cell>
          <cell r="D226">
            <v>542700</v>
          </cell>
          <cell r="E226">
            <v>542700</v>
          </cell>
        </row>
        <row r="227">
          <cell r="A227">
            <v>542800</v>
          </cell>
          <cell r="B227">
            <v>542800</v>
          </cell>
          <cell r="C227">
            <v>542800</v>
          </cell>
          <cell r="D227">
            <v>542800</v>
          </cell>
          <cell r="E227">
            <v>542800</v>
          </cell>
        </row>
        <row r="228">
          <cell r="A228">
            <v>543000</v>
          </cell>
          <cell r="B228">
            <v>543000</v>
          </cell>
          <cell r="C228">
            <v>543000</v>
          </cell>
          <cell r="D228">
            <v>543000</v>
          </cell>
          <cell r="E228">
            <v>543000</v>
          </cell>
          <cell r="G228">
            <v>194</v>
          </cell>
        </row>
        <row r="229">
          <cell r="A229">
            <v>550400</v>
          </cell>
          <cell r="B229">
            <v>550400</v>
          </cell>
          <cell r="C229">
            <v>550400</v>
          </cell>
          <cell r="D229">
            <v>550400</v>
          </cell>
          <cell r="E229">
            <v>550400</v>
          </cell>
          <cell r="G229">
            <v>489</v>
          </cell>
        </row>
        <row r="230">
          <cell r="A230">
            <v>560000</v>
          </cell>
          <cell r="B230">
            <v>560000</v>
          </cell>
          <cell r="C230">
            <v>560000</v>
          </cell>
          <cell r="D230">
            <v>560000</v>
          </cell>
          <cell r="E230">
            <v>560000</v>
          </cell>
          <cell r="G230">
            <v>2014</v>
          </cell>
        </row>
        <row r="231">
          <cell r="A231">
            <v>560001</v>
          </cell>
          <cell r="B231">
            <v>590000</v>
          </cell>
          <cell r="C231">
            <v>590000</v>
          </cell>
          <cell r="D231">
            <v>560001</v>
          </cell>
          <cell r="E231">
            <v>590000</v>
          </cell>
          <cell r="F231">
            <v>900057</v>
          </cell>
          <cell r="G231">
            <v>2014</v>
          </cell>
        </row>
        <row r="232">
          <cell r="A232">
            <v>570200</v>
          </cell>
          <cell r="B232">
            <v>570200</v>
          </cell>
          <cell r="C232">
            <v>570200</v>
          </cell>
          <cell r="D232">
            <v>570200</v>
          </cell>
          <cell r="E232">
            <v>570200</v>
          </cell>
          <cell r="G232">
            <v>770</v>
          </cell>
        </row>
        <row r="233">
          <cell r="A233">
            <v>570500</v>
          </cell>
          <cell r="B233">
            <v>570500</v>
          </cell>
          <cell r="C233">
            <v>570500</v>
          </cell>
          <cell r="D233">
            <v>570500</v>
          </cell>
          <cell r="E233">
            <v>570500</v>
          </cell>
          <cell r="G233">
            <v>789</v>
          </cell>
        </row>
        <row r="234">
          <cell r="A234">
            <v>570600</v>
          </cell>
          <cell r="B234">
            <v>570600</v>
          </cell>
          <cell r="C234">
            <v>570600</v>
          </cell>
          <cell r="D234">
            <v>570600</v>
          </cell>
          <cell r="E234">
            <v>570600</v>
          </cell>
        </row>
        <row r="235">
          <cell r="A235">
            <v>570601</v>
          </cell>
          <cell r="D235">
            <v>570601</v>
          </cell>
          <cell r="E235">
            <v>570601</v>
          </cell>
          <cell r="G235">
            <v>194</v>
          </cell>
        </row>
        <row r="236">
          <cell r="A236">
            <v>570700</v>
          </cell>
          <cell r="B236">
            <v>570700</v>
          </cell>
          <cell r="C236">
            <v>570700</v>
          </cell>
          <cell r="D236">
            <v>570700</v>
          </cell>
          <cell r="E236">
            <v>570700</v>
          </cell>
          <cell r="G236">
            <v>770</v>
          </cell>
        </row>
        <row r="237">
          <cell r="A237">
            <v>570800</v>
          </cell>
          <cell r="B237">
            <v>570800</v>
          </cell>
          <cell r="C237">
            <v>570800</v>
          </cell>
          <cell r="D237">
            <v>570800</v>
          </cell>
          <cell r="E237">
            <v>570800</v>
          </cell>
          <cell r="G237">
            <v>789</v>
          </cell>
        </row>
        <row r="238">
          <cell r="A238">
            <v>571100</v>
          </cell>
          <cell r="B238">
            <v>571100</v>
          </cell>
          <cell r="C238">
            <v>571100</v>
          </cell>
          <cell r="D238">
            <v>571100</v>
          </cell>
          <cell r="E238">
            <v>571100</v>
          </cell>
          <cell r="G238">
            <v>770</v>
          </cell>
        </row>
        <row r="239">
          <cell r="A239">
            <v>571300</v>
          </cell>
          <cell r="B239">
            <v>571300</v>
          </cell>
          <cell r="C239">
            <v>571300</v>
          </cell>
          <cell r="D239">
            <v>571300</v>
          </cell>
          <cell r="E239">
            <v>571300</v>
          </cell>
          <cell r="G239">
            <v>789</v>
          </cell>
        </row>
        <row r="240">
          <cell r="A240">
            <v>571500</v>
          </cell>
          <cell r="B240">
            <v>571500</v>
          </cell>
          <cell r="C240">
            <v>571500</v>
          </cell>
          <cell r="D240">
            <v>571500</v>
          </cell>
          <cell r="E240">
            <v>571500</v>
          </cell>
          <cell r="F240">
            <v>900014</v>
          </cell>
          <cell r="G240">
            <v>489</v>
          </cell>
        </row>
        <row r="241">
          <cell r="A241">
            <v>571501</v>
          </cell>
          <cell r="B241">
            <v>571500</v>
          </cell>
          <cell r="C241">
            <v>571500</v>
          </cell>
          <cell r="D241">
            <v>571501</v>
          </cell>
          <cell r="E241">
            <v>571501</v>
          </cell>
          <cell r="F241">
            <v>900014</v>
          </cell>
          <cell r="G241">
            <v>489</v>
          </cell>
        </row>
        <row r="242">
          <cell r="A242">
            <v>571502</v>
          </cell>
          <cell r="B242">
            <v>571500</v>
          </cell>
          <cell r="C242">
            <v>571500</v>
          </cell>
          <cell r="D242">
            <v>571502</v>
          </cell>
          <cell r="E242">
            <v>571500</v>
          </cell>
          <cell r="F242">
            <v>900014</v>
          </cell>
          <cell r="G242">
            <v>489</v>
          </cell>
        </row>
        <row r="243">
          <cell r="A243">
            <v>571503</v>
          </cell>
          <cell r="B243">
            <v>571500</v>
          </cell>
          <cell r="C243">
            <v>571500</v>
          </cell>
          <cell r="D243">
            <v>571503</v>
          </cell>
          <cell r="E243">
            <v>571500</v>
          </cell>
          <cell r="F243">
            <v>900014</v>
          </cell>
          <cell r="G243">
            <v>489</v>
          </cell>
        </row>
        <row r="244">
          <cell r="A244">
            <v>571504</v>
          </cell>
          <cell r="B244">
            <v>576000</v>
          </cell>
          <cell r="C244">
            <v>576000</v>
          </cell>
          <cell r="D244">
            <v>571504</v>
          </cell>
          <cell r="E244">
            <v>576000</v>
          </cell>
          <cell r="F244">
            <v>900014</v>
          </cell>
          <cell r="G244">
            <v>2054</v>
          </cell>
        </row>
        <row r="245">
          <cell r="A245">
            <v>571505</v>
          </cell>
          <cell r="B245">
            <v>579500</v>
          </cell>
          <cell r="C245">
            <v>579500</v>
          </cell>
          <cell r="D245">
            <v>571505</v>
          </cell>
          <cell r="E245">
            <v>571505</v>
          </cell>
          <cell r="G245">
            <v>2054</v>
          </cell>
        </row>
        <row r="246">
          <cell r="A246">
            <v>571506</v>
          </cell>
          <cell r="B246">
            <v>579500</v>
          </cell>
          <cell r="C246">
            <v>579500</v>
          </cell>
          <cell r="D246">
            <v>571506</v>
          </cell>
          <cell r="E246">
            <v>579500</v>
          </cell>
          <cell r="F246">
            <v>900014</v>
          </cell>
          <cell r="G246">
            <v>194</v>
          </cell>
        </row>
        <row r="247">
          <cell r="A247">
            <v>571507</v>
          </cell>
          <cell r="B247">
            <v>571500</v>
          </cell>
          <cell r="C247">
            <v>571500</v>
          </cell>
          <cell r="D247">
            <v>571507</v>
          </cell>
          <cell r="E247">
            <v>571500</v>
          </cell>
          <cell r="F247">
            <v>900014</v>
          </cell>
          <cell r="G247">
            <v>489</v>
          </cell>
        </row>
        <row r="248">
          <cell r="A248">
            <v>571508</v>
          </cell>
          <cell r="B248">
            <v>571500</v>
          </cell>
          <cell r="C248">
            <v>571500</v>
          </cell>
          <cell r="D248">
            <v>571508</v>
          </cell>
          <cell r="E248">
            <v>571500</v>
          </cell>
          <cell r="F248">
            <v>900014</v>
          </cell>
          <cell r="G248">
            <v>489</v>
          </cell>
        </row>
        <row r="249">
          <cell r="A249">
            <v>571600</v>
          </cell>
          <cell r="B249">
            <v>571600</v>
          </cell>
          <cell r="C249">
            <v>571600</v>
          </cell>
          <cell r="D249">
            <v>571600</v>
          </cell>
          <cell r="E249">
            <v>571600</v>
          </cell>
          <cell r="F249">
            <v>900057</v>
          </cell>
          <cell r="G249">
            <v>489</v>
          </cell>
        </row>
        <row r="250">
          <cell r="A250">
            <v>571601</v>
          </cell>
          <cell r="B250">
            <v>576100</v>
          </cell>
          <cell r="C250">
            <v>576100</v>
          </cell>
          <cell r="D250">
            <v>571601</v>
          </cell>
          <cell r="E250">
            <v>571601</v>
          </cell>
          <cell r="F250">
            <v>900071</v>
          </cell>
          <cell r="G250">
            <v>2054</v>
          </cell>
        </row>
        <row r="251">
          <cell r="A251">
            <v>571602</v>
          </cell>
          <cell r="B251">
            <v>571600</v>
          </cell>
          <cell r="C251">
            <v>571600</v>
          </cell>
          <cell r="D251">
            <v>571602</v>
          </cell>
          <cell r="E251">
            <v>571600</v>
          </cell>
          <cell r="F251">
            <v>900071</v>
          </cell>
          <cell r="G251">
            <v>489</v>
          </cell>
        </row>
        <row r="252">
          <cell r="A252">
            <v>571603</v>
          </cell>
          <cell r="D252">
            <v>571603</v>
          </cell>
          <cell r="E252">
            <v>571603</v>
          </cell>
          <cell r="F252">
            <v>900057</v>
          </cell>
          <cell r="G252">
            <v>489</v>
          </cell>
        </row>
        <row r="253">
          <cell r="A253">
            <v>571604</v>
          </cell>
          <cell r="B253">
            <v>576100</v>
          </cell>
          <cell r="C253">
            <v>576100</v>
          </cell>
          <cell r="D253">
            <v>571604</v>
          </cell>
          <cell r="E253">
            <v>571604</v>
          </cell>
          <cell r="F253">
            <v>900071</v>
          </cell>
          <cell r="G253">
            <v>2054</v>
          </cell>
        </row>
        <row r="254">
          <cell r="A254">
            <v>571605</v>
          </cell>
          <cell r="B254">
            <v>571600</v>
          </cell>
          <cell r="C254">
            <v>571600</v>
          </cell>
          <cell r="D254">
            <v>571605</v>
          </cell>
          <cell r="E254">
            <v>571600</v>
          </cell>
          <cell r="F254">
            <v>900057</v>
          </cell>
          <cell r="G254">
            <v>489</v>
          </cell>
        </row>
        <row r="255">
          <cell r="A255">
            <v>571606</v>
          </cell>
          <cell r="B255">
            <v>571600</v>
          </cell>
          <cell r="C255">
            <v>571600</v>
          </cell>
          <cell r="D255">
            <v>571606</v>
          </cell>
          <cell r="E255">
            <v>571600</v>
          </cell>
          <cell r="F255">
            <v>900057</v>
          </cell>
          <cell r="G255">
            <v>489</v>
          </cell>
        </row>
        <row r="256">
          <cell r="A256">
            <v>571700</v>
          </cell>
          <cell r="B256">
            <v>571700</v>
          </cell>
          <cell r="C256">
            <v>571700</v>
          </cell>
          <cell r="D256">
            <v>571700</v>
          </cell>
          <cell r="E256">
            <v>571700</v>
          </cell>
          <cell r="G256">
            <v>826</v>
          </cell>
        </row>
        <row r="257">
          <cell r="A257">
            <v>571701</v>
          </cell>
          <cell r="B257">
            <v>731100</v>
          </cell>
          <cell r="C257">
            <v>731100</v>
          </cell>
          <cell r="D257">
            <v>571701</v>
          </cell>
          <cell r="E257">
            <v>571701</v>
          </cell>
          <cell r="G257">
            <v>2043</v>
          </cell>
        </row>
        <row r="258">
          <cell r="A258">
            <v>571702</v>
          </cell>
          <cell r="B258">
            <v>731100</v>
          </cell>
          <cell r="C258">
            <v>731100</v>
          </cell>
          <cell r="D258">
            <v>571702</v>
          </cell>
          <cell r="E258">
            <v>571702</v>
          </cell>
          <cell r="F258">
            <v>900014</v>
          </cell>
          <cell r="G258">
            <v>2043</v>
          </cell>
        </row>
        <row r="259">
          <cell r="A259">
            <v>571706</v>
          </cell>
          <cell r="D259">
            <v>571706</v>
          </cell>
          <cell r="E259">
            <v>571706</v>
          </cell>
          <cell r="F259">
            <v>900014</v>
          </cell>
          <cell r="G259">
            <v>826</v>
          </cell>
        </row>
        <row r="260">
          <cell r="A260">
            <v>571707</v>
          </cell>
          <cell r="B260">
            <v>571700</v>
          </cell>
          <cell r="C260">
            <v>571700</v>
          </cell>
          <cell r="D260">
            <v>571707</v>
          </cell>
          <cell r="E260">
            <v>571707</v>
          </cell>
          <cell r="F260">
            <v>900014</v>
          </cell>
          <cell r="G260">
            <v>826</v>
          </cell>
        </row>
        <row r="261">
          <cell r="A261">
            <v>571800</v>
          </cell>
          <cell r="B261">
            <v>571800</v>
          </cell>
          <cell r="C261">
            <v>571800</v>
          </cell>
          <cell r="D261">
            <v>571800</v>
          </cell>
          <cell r="E261">
            <v>571800</v>
          </cell>
          <cell r="F261">
            <v>900057</v>
          </cell>
          <cell r="G261">
            <v>2043</v>
          </cell>
        </row>
        <row r="262">
          <cell r="A262">
            <v>571802</v>
          </cell>
          <cell r="B262">
            <v>571800</v>
          </cell>
          <cell r="C262">
            <v>571800</v>
          </cell>
          <cell r="D262">
            <v>571802</v>
          </cell>
          <cell r="E262">
            <v>571802</v>
          </cell>
          <cell r="G262">
            <v>291</v>
          </cell>
        </row>
        <row r="263">
          <cell r="A263">
            <v>571803</v>
          </cell>
          <cell r="B263">
            <v>571800</v>
          </cell>
          <cell r="C263">
            <v>571800</v>
          </cell>
          <cell r="D263">
            <v>571803</v>
          </cell>
          <cell r="E263">
            <v>900057</v>
          </cell>
          <cell r="F263">
            <v>900057</v>
          </cell>
          <cell r="G263">
            <v>291</v>
          </cell>
        </row>
        <row r="264">
          <cell r="A264">
            <v>571804</v>
          </cell>
          <cell r="B264">
            <v>571800</v>
          </cell>
          <cell r="C264">
            <v>571800</v>
          </cell>
          <cell r="D264">
            <v>571804</v>
          </cell>
          <cell r="E264">
            <v>571800</v>
          </cell>
          <cell r="F264">
            <v>900057</v>
          </cell>
          <cell r="G264">
            <v>291</v>
          </cell>
        </row>
        <row r="265">
          <cell r="A265">
            <v>571807</v>
          </cell>
          <cell r="B265">
            <v>571800</v>
          </cell>
          <cell r="C265">
            <v>571800</v>
          </cell>
          <cell r="D265">
            <v>571807</v>
          </cell>
          <cell r="E265">
            <v>571800</v>
          </cell>
          <cell r="F265">
            <v>900057</v>
          </cell>
          <cell r="G265">
            <v>291</v>
          </cell>
        </row>
        <row r="266">
          <cell r="A266">
            <v>571815</v>
          </cell>
          <cell r="B266">
            <v>571800</v>
          </cell>
          <cell r="C266">
            <v>571800</v>
          </cell>
          <cell r="D266">
            <v>571815</v>
          </cell>
          <cell r="E266">
            <v>571800</v>
          </cell>
          <cell r="F266">
            <v>900057</v>
          </cell>
          <cell r="G266">
            <v>291</v>
          </cell>
        </row>
        <row r="267">
          <cell r="A267">
            <v>571816</v>
          </cell>
          <cell r="B267">
            <v>571800</v>
          </cell>
          <cell r="C267">
            <v>571800</v>
          </cell>
          <cell r="D267">
            <v>571816</v>
          </cell>
          <cell r="E267">
            <v>571800</v>
          </cell>
          <cell r="F267">
            <v>900057</v>
          </cell>
          <cell r="G267">
            <v>291</v>
          </cell>
        </row>
        <row r="268">
          <cell r="A268">
            <v>571818</v>
          </cell>
          <cell r="B268">
            <v>817500</v>
          </cell>
          <cell r="C268">
            <v>817500</v>
          </cell>
          <cell r="D268">
            <v>571818</v>
          </cell>
          <cell r="E268">
            <v>571818</v>
          </cell>
          <cell r="G268">
            <v>291</v>
          </cell>
        </row>
        <row r="269">
          <cell r="A269">
            <v>571819</v>
          </cell>
          <cell r="B269">
            <v>571800</v>
          </cell>
          <cell r="C269">
            <v>571800</v>
          </cell>
          <cell r="D269">
            <v>571819</v>
          </cell>
          <cell r="E269">
            <v>571800</v>
          </cell>
          <cell r="F269">
            <v>900014</v>
          </cell>
          <cell r="G269">
            <v>291</v>
          </cell>
        </row>
        <row r="270">
          <cell r="A270">
            <v>571900</v>
          </cell>
          <cell r="B270">
            <v>571900</v>
          </cell>
          <cell r="C270">
            <v>571900</v>
          </cell>
          <cell r="D270">
            <v>571900</v>
          </cell>
          <cell r="E270">
            <v>571900</v>
          </cell>
          <cell r="G270">
            <v>291</v>
          </cell>
        </row>
        <row r="271">
          <cell r="A271">
            <v>572000</v>
          </cell>
          <cell r="B271">
            <v>572000</v>
          </cell>
          <cell r="C271">
            <v>572000</v>
          </cell>
          <cell r="D271">
            <v>572000</v>
          </cell>
          <cell r="E271">
            <v>572000</v>
          </cell>
          <cell r="F271">
            <v>900061</v>
          </cell>
          <cell r="G271">
            <v>2014</v>
          </cell>
        </row>
        <row r="272">
          <cell r="A272">
            <v>572100</v>
          </cell>
          <cell r="B272">
            <v>572100</v>
          </cell>
          <cell r="C272">
            <v>572100</v>
          </cell>
          <cell r="D272">
            <v>572100</v>
          </cell>
          <cell r="E272">
            <v>572100</v>
          </cell>
          <cell r="G272">
            <v>770</v>
          </cell>
        </row>
        <row r="273">
          <cell r="A273">
            <v>572300</v>
          </cell>
          <cell r="B273">
            <v>572300</v>
          </cell>
          <cell r="C273">
            <v>572300</v>
          </cell>
          <cell r="D273">
            <v>572300</v>
          </cell>
          <cell r="E273">
            <v>572300</v>
          </cell>
          <cell r="G273">
            <v>194</v>
          </cell>
        </row>
        <row r="274">
          <cell r="A274">
            <v>572301</v>
          </cell>
          <cell r="B274">
            <v>572300</v>
          </cell>
          <cell r="C274">
            <v>572300</v>
          </cell>
          <cell r="D274">
            <v>572301</v>
          </cell>
          <cell r="E274">
            <v>900039</v>
          </cell>
          <cell r="G274">
            <v>194</v>
          </cell>
        </row>
        <row r="275">
          <cell r="A275">
            <v>572302</v>
          </cell>
          <cell r="B275">
            <v>572300</v>
          </cell>
          <cell r="C275">
            <v>572300</v>
          </cell>
          <cell r="D275">
            <v>572302</v>
          </cell>
          <cell r="E275">
            <v>900039</v>
          </cell>
          <cell r="G275">
            <v>194</v>
          </cell>
        </row>
        <row r="276">
          <cell r="A276">
            <v>572305</v>
          </cell>
          <cell r="B276">
            <v>572300</v>
          </cell>
          <cell r="C276">
            <v>572300</v>
          </cell>
          <cell r="D276">
            <v>572305</v>
          </cell>
          <cell r="E276">
            <v>900039</v>
          </cell>
          <cell r="G276">
            <v>194</v>
          </cell>
        </row>
        <row r="277">
          <cell r="A277">
            <v>572306</v>
          </cell>
          <cell r="B277">
            <v>572300</v>
          </cell>
          <cell r="C277">
            <v>572300</v>
          </cell>
          <cell r="D277">
            <v>572306</v>
          </cell>
          <cell r="E277">
            <v>900039</v>
          </cell>
          <cell r="G277">
            <v>194</v>
          </cell>
        </row>
        <row r="278">
          <cell r="A278">
            <v>572307</v>
          </cell>
          <cell r="B278">
            <v>572300</v>
          </cell>
          <cell r="C278">
            <v>572300</v>
          </cell>
          <cell r="D278">
            <v>572307</v>
          </cell>
          <cell r="E278">
            <v>900039</v>
          </cell>
          <cell r="G278">
            <v>194</v>
          </cell>
        </row>
        <row r="279">
          <cell r="A279">
            <v>572308</v>
          </cell>
          <cell r="B279">
            <v>572300</v>
          </cell>
          <cell r="C279">
            <v>572300</v>
          </cell>
          <cell r="D279">
            <v>572308</v>
          </cell>
          <cell r="E279">
            <v>572308</v>
          </cell>
          <cell r="G279">
            <v>194</v>
          </cell>
        </row>
        <row r="280">
          <cell r="A280">
            <v>572500</v>
          </cell>
          <cell r="B280">
            <v>572500</v>
          </cell>
          <cell r="C280">
            <v>572500</v>
          </cell>
          <cell r="D280">
            <v>572500</v>
          </cell>
          <cell r="E280">
            <v>572500</v>
          </cell>
          <cell r="G280">
            <v>770</v>
          </cell>
        </row>
        <row r="281">
          <cell r="A281">
            <v>572502</v>
          </cell>
          <cell r="B281">
            <v>572500</v>
          </cell>
          <cell r="C281">
            <v>572500</v>
          </cell>
          <cell r="D281">
            <v>572502</v>
          </cell>
          <cell r="E281">
            <v>535715</v>
          </cell>
          <cell r="G281">
            <v>770</v>
          </cell>
        </row>
        <row r="282">
          <cell r="A282">
            <v>572700</v>
          </cell>
          <cell r="B282">
            <v>572700</v>
          </cell>
          <cell r="C282">
            <v>572700</v>
          </cell>
          <cell r="D282">
            <v>572700</v>
          </cell>
          <cell r="E282">
            <v>572700</v>
          </cell>
          <cell r="G282">
            <v>770</v>
          </cell>
        </row>
        <row r="283">
          <cell r="A283">
            <v>572701</v>
          </cell>
          <cell r="B283">
            <v>572700</v>
          </cell>
          <cell r="C283">
            <v>572700</v>
          </cell>
          <cell r="D283">
            <v>572701</v>
          </cell>
          <cell r="E283">
            <v>572700</v>
          </cell>
          <cell r="F283">
            <v>900014</v>
          </cell>
          <cell r="G283">
            <v>770</v>
          </cell>
        </row>
        <row r="284">
          <cell r="A284">
            <v>573100</v>
          </cell>
          <cell r="B284">
            <v>573100</v>
          </cell>
          <cell r="C284">
            <v>573100</v>
          </cell>
          <cell r="D284">
            <v>573100</v>
          </cell>
          <cell r="E284">
            <v>573100</v>
          </cell>
        </row>
        <row r="285">
          <cell r="A285">
            <v>573500</v>
          </cell>
          <cell r="B285">
            <v>573500</v>
          </cell>
          <cell r="C285">
            <v>573500</v>
          </cell>
          <cell r="D285">
            <v>573500</v>
          </cell>
          <cell r="E285">
            <v>573500</v>
          </cell>
          <cell r="F285">
            <v>900129</v>
          </cell>
          <cell r="G285">
            <v>291</v>
          </cell>
        </row>
        <row r="286">
          <cell r="A286">
            <v>573600</v>
          </cell>
          <cell r="B286">
            <v>573600</v>
          </cell>
          <cell r="C286">
            <v>573600</v>
          </cell>
          <cell r="D286">
            <v>573600</v>
          </cell>
          <cell r="E286">
            <v>573600</v>
          </cell>
          <cell r="G286">
            <v>770</v>
          </cell>
        </row>
        <row r="287">
          <cell r="A287">
            <v>573800</v>
          </cell>
          <cell r="B287">
            <v>573800</v>
          </cell>
          <cell r="C287">
            <v>573800</v>
          </cell>
          <cell r="D287">
            <v>573800</v>
          </cell>
          <cell r="E287">
            <v>573800</v>
          </cell>
          <cell r="G287">
            <v>789</v>
          </cell>
        </row>
        <row r="288">
          <cell r="A288">
            <v>573900</v>
          </cell>
          <cell r="B288">
            <v>573900</v>
          </cell>
          <cell r="C288">
            <v>573900</v>
          </cell>
          <cell r="D288">
            <v>573900</v>
          </cell>
          <cell r="E288">
            <v>573900</v>
          </cell>
          <cell r="G288">
            <v>789</v>
          </cell>
        </row>
        <row r="289">
          <cell r="A289">
            <v>574000</v>
          </cell>
          <cell r="B289">
            <v>574000</v>
          </cell>
          <cell r="C289">
            <v>574000</v>
          </cell>
          <cell r="D289">
            <v>574000</v>
          </cell>
          <cell r="E289">
            <v>574000</v>
          </cell>
          <cell r="G289">
            <v>789</v>
          </cell>
        </row>
        <row r="290">
          <cell r="A290">
            <v>574100</v>
          </cell>
          <cell r="B290">
            <v>574100</v>
          </cell>
          <cell r="C290">
            <v>574100</v>
          </cell>
          <cell r="D290">
            <v>574100</v>
          </cell>
          <cell r="E290">
            <v>574100</v>
          </cell>
          <cell r="G290">
            <v>770</v>
          </cell>
        </row>
        <row r="291">
          <cell r="A291">
            <v>574101</v>
          </cell>
          <cell r="D291">
            <v>574101</v>
          </cell>
          <cell r="E291">
            <v>574101</v>
          </cell>
          <cell r="G291">
            <v>770</v>
          </cell>
        </row>
        <row r="292">
          <cell r="A292">
            <v>574200</v>
          </cell>
          <cell r="B292">
            <v>574200</v>
          </cell>
          <cell r="C292">
            <v>574200</v>
          </cell>
          <cell r="D292">
            <v>574200</v>
          </cell>
          <cell r="E292">
            <v>574200</v>
          </cell>
          <cell r="G292">
            <v>789</v>
          </cell>
        </row>
        <row r="293">
          <cell r="A293">
            <v>574300</v>
          </cell>
          <cell r="B293">
            <v>574300</v>
          </cell>
          <cell r="C293">
            <v>574300</v>
          </cell>
          <cell r="D293">
            <v>574300</v>
          </cell>
          <cell r="E293">
            <v>574300</v>
          </cell>
          <cell r="G293">
            <v>789</v>
          </cell>
        </row>
        <row r="294">
          <cell r="A294">
            <v>574400</v>
          </cell>
          <cell r="B294">
            <v>574400</v>
          </cell>
          <cell r="C294">
            <v>574400</v>
          </cell>
          <cell r="D294">
            <v>574400</v>
          </cell>
          <cell r="E294">
            <v>574400</v>
          </cell>
          <cell r="F294">
            <v>900057</v>
          </cell>
        </row>
        <row r="295">
          <cell r="A295">
            <v>574401</v>
          </cell>
          <cell r="B295">
            <v>574400</v>
          </cell>
          <cell r="C295">
            <v>574400</v>
          </cell>
          <cell r="D295">
            <v>574401</v>
          </cell>
          <cell r="E295">
            <v>574401</v>
          </cell>
          <cell r="F295">
            <v>900057</v>
          </cell>
          <cell r="G295">
            <v>2014</v>
          </cell>
        </row>
        <row r="296">
          <cell r="A296">
            <v>574402</v>
          </cell>
          <cell r="B296">
            <v>574400</v>
          </cell>
          <cell r="C296">
            <v>574400</v>
          </cell>
          <cell r="D296">
            <v>574402</v>
          </cell>
          <cell r="E296">
            <v>574402</v>
          </cell>
          <cell r="F296">
            <v>900057</v>
          </cell>
          <cell r="G296">
            <v>2014</v>
          </cell>
        </row>
        <row r="297">
          <cell r="A297">
            <v>574404</v>
          </cell>
          <cell r="B297">
            <v>664100</v>
          </cell>
          <cell r="C297">
            <v>664100</v>
          </cell>
          <cell r="D297">
            <v>574404</v>
          </cell>
          <cell r="E297">
            <v>574404</v>
          </cell>
          <cell r="F297">
            <v>900057</v>
          </cell>
          <cell r="G297">
            <v>2014</v>
          </cell>
        </row>
        <row r="298">
          <cell r="A298">
            <v>574406</v>
          </cell>
          <cell r="B298">
            <v>576200</v>
          </cell>
          <cell r="C298">
            <v>576200</v>
          </cell>
          <cell r="D298">
            <v>574406</v>
          </cell>
          <cell r="E298">
            <v>576200</v>
          </cell>
          <cell r="F298">
            <v>900057</v>
          </cell>
          <cell r="G298">
            <v>2014</v>
          </cell>
        </row>
        <row r="299">
          <cell r="A299">
            <v>574407</v>
          </cell>
          <cell r="B299">
            <v>576200</v>
          </cell>
          <cell r="C299">
            <v>576200</v>
          </cell>
          <cell r="D299">
            <v>574407</v>
          </cell>
          <cell r="E299">
            <v>576200</v>
          </cell>
          <cell r="F299">
            <v>900057</v>
          </cell>
          <cell r="G299">
            <v>2014</v>
          </cell>
        </row>
        <row r="300">
          <cell r="A300">
            <v>574408</v>
          </cell>
          <cell r="B300">
            <v>574400</v>
          </cell>
          <cell r="C300">
            <v>574400</v>
          </cell>
          <cell r="D300">
            <v>574408</v>
          </cell>
          <cell r="E300">
            <v>574408</v>
          </cell>
          <cell r="F300">
            <v>900057</v>
          </cell>
          <cell r="G300">
            <v>2014</v>
          </cell>
        </row>
        <row r="301">
          <cell r="A301">
            <v>574409</v>
          </cell>
          <cell r="B301">
            <v>574400</v>
          </cell>
          <cell r="C301">
            <v>574400</v>
          </cell>
          <cell r="D301">
            <v>574409</v>
          </cell>
          <cell r="E301">
            <v>574400</v>
          </cell>
          <cell r="F301">
            <v>900057</v>
          </cell>
          <cell r="G301">
            <v>2014</v>
          </cell>
        </row>
        <row r="302">
          <cell r="A302">
            <v>574410</v>
          </cell>
          <cell r="B302">
            <v>574400</v>
          </cell>
          <cell r="C302">
            <v>574400</v>
          </cell>
          <cell r="D302">
            <v>574410</v>
          </cell>
          <cell r="E302">
            <v>574410</v>
          </cell>
          <cell r="F302">
            <v>900057</v>
          </cell>
          <cell r="G302">
            <v>2014</v>
          </cell>
        </row>
        <row r="303">
          <cell r="A303">
            <v>574411</v>
          </cell>
          <cell r="B303">
            <v>574400</v>
          </cell>
          <cell r="C303">
            <v>574400</v>
          </cell>
          <cell r="D303">
            <v>574411</v>
          </cell>
          <cell r="E303">
            <v>664100</v>
          </cell>
          <cell r="F303">
            <v>900057</v>
          </cell>
          <cell r="G303">
            <v>2014</v>
          </cell>
        </row>
        <row r="304">
          <cell r="A304">
            <v>574412</v>
          </cell>
          <cell r="B304">
            <v>664100</v>
          </cell>
          <cell r="C304">
            <v>664100</v>
          </cell>
          <cell r="D304">
            <v>574412</v>
          </cell>
          <cell r="E304">
            <v>574412</v>
          </cell>
          <cell r="F304">
            <v>900057</v>
          </cell>
          <cell r="G304">
            <v>2014</v>
          </cell>
        </row>
        <row r="305">
          <cell r="A305">
            <v>574413</v>
          </cell>
          <cell r="B305">
            <v>576200</v>
          </cell>
          <cell r="C305">
            <v>576200</v>
          </cell>
          <cell r="D305">
            <v>574413</v>
          </cell>
          <cell r="E305">
            <v>750715</v>
          </cell>
          <cell r="F305">
            <v>750715</v>
          </cell>
          <cell r="G305">
            <v>2014</v>
          </cell>
        </row>
        <row r="306">
          <cell r="A306">
            <v>574414</v>
          </cell>
          <cell r="B306">
            <v>574400</v>
          </cell>
          <cell r="C306">
            <v>574400</v>
          </cell>
          <cell r="D306">
            <v>574414</v>
          </cell>
          <cell r="E306">
            <v>574414</v>
          </cell>
          <cell r="F306">
            <v>900057</v>
          </cell>
          <cell r="G306">
            <v>2014</v>
          </cell>
        </row>
        <row r="307">
          <cell r="A307">
            <v>574500</v>
          </cell>
          <cell r="B307">
            <v>574500</v>
          </cell>
          <cell r="C307">
            <v>574500</v>
          </cell>
          <cell r="D307">
            <v>574500</v>
          </cell>
          <cell r="E307">
            <v>574500</v>
          </cell>
          <cell r="F307">
            <v>900057</v>
          </cell>
          <cell r="G307">
            <v>770</v>
          </cell>
        </row>
        <row r="308">
          <cell r="A308">
            <v>574501</v>
          </cell>
          <cell r="B308">
            <v>574500</v>
          </cell>
          <cell r="C308">
            <v>574500</v>
          </cell>
          <cell r="D308">
            <v>574501</v>
          </cell>
          <cell r="E308">
            <v>900057</v>
          </cell>
          <cell r="F308">
            <v>900057</v>
          </cell>
          <cell r="G308">
            <v>770</v>
          </cell>
        </row>
        <row r="309">
          <cell r="A309">
            <v>574502</v>
          </cell>
          <cell r="B309">
            <v>733300</v>
          </cell>
          <cell r="C309">
            <v>733300</v>
          </cell>
          <cell r="D309">
            <v>574502</v>
          </cell>
          <cell r="E309">
            <v>574502</v>
          </cell>
          <cell r="G309">
            <v>291</v>
          </cell>
        </row>
        <row r="310">
          <cell r="A310">
            <v>574503</v>
          </cell>
          <cell r="B310">
            <v>580200</v>
          </cell>
          <cell r="C310">
            <v>580200</v>
          </cell>
          <cell r="D310">
            <v>574503</v>
          </cell>
          <cell r="E310">
            <v>574503</v>
          </cell>
          <cell r="F310">
            <v>900057</v>
          </cell>
          <cell r="G310">
            <v>770</v>
          </cell>
        </row>
        <row r="311">
          <cell r="A311">
            <v>574505</v>
          </cell>
          <cell r="B311">
            <v>574500</v>
          </cell>
          <cell r="C311">
            <v>574500</v>
          </cell>
          <cell r="D311">
            <v>574505</v>
          </cell>
          <cell r="E311">
            <v>900057</v>
          </cell>
          <cell r="F311">
            <v>900057</v>
          </cell>
          <cell r="G311">
            <v>770</v>
          </cell>
        </row>
        <row r="312">
          <cell r="A312">
            <v>574506</v>
          </cell>
          <cell r="B312">
            <v>574500</v>
          </cell>
          <cell r="C312">
            <v>574500</v>
          </cell>
          <cell r="D312">
            <v>574506</v>
          </cell>
          <cell r="E312">
            <v>574500</v>
          </cell>
          <cell r="F312">
            <v>900057</v>
          </cell>
          <cell r="G312">
            <v>770</v>
          </cell>
        </row>
        <row r="313">
          <cell r="A313">
            <v>574800</v>
          </cell>
          <cell r="B313">
            <v>574800</v>
          </cell>
          <cell r="C313">
            <v>574800</v>
          </cell>
          <cell r="D313">
            <v>574800</v>
          </cell>
          <cell r="E313">
            <v>574800</v>
          </cell>
          <cell r="G313">
            <v>2054</v>
          </cell>
        </row>
        <row r="314">
          <cell r="A314">
            <v>574801</v>
          </cell>
          <cell r="B314">
            <v>817500</v>
          </cell>
          <cell r="C314">
            <v>817500</v>
          </cell>
          <cell r="D314">
            <v>574801</v>
          </cell>
          <cell r="E314">
            <v>574801</v>
          </cell>
          <cell r="G314">
            <v>291</v>
          </cell>
        </row>
        <row r="315">
          <cell r="A315">
            <v>574802</v>
          </cell>
          <cell r="B315">
            <v>576100</v>
          </cell>
          <cell r="C315">
            <v>576100</v>
          </cell>
          <cell r="D315">
            <v>574802</v>
          </cell>
          <cell r="E315">
            <v>574802</v>
          </cell>
          <cell r="F315">
            <v>900071</v>
          </cell>
          <cell r="G315">
            <v>2054</v>
          </cell>
        </row>
        <row r="316">
          <cell r="A316">
            <v>574901</v>
          </cell>
          <cell r="B316">
            <v>732200</v>
          </cell>
          <cell r="C316">
            <v>732200</v>
          </cell>
          <cell r="D316">
            <v>574901</v>
          </cell>
          <cell r="E316">
            <v>574901</v>
          </cell>
          <cell r="G316">
            <v>291</v>
          </cell>
        </row>
        <row r="317">
          <cell r="A317">
            <v>574902</v>
          </cell>
          <cell r="B317">
            <v>732200</v>
          </cell>
          <cell r="C317">
            <v>732200</v>
          </cell>
          <cell r="D317">
            <v>574902</v>
          </cell>
          <cell r="E317">
            <v>574902</v>
          </cell>
          <cell r="G317">
            <v>291</v>
          </cell>
        </row>
        <row r="318">
          <cell r="A318">
            <v>574903</v>
          </cell>
          <cell r="B318">
            <v>706800</v>
          </cell>
          <cell r="C318">
            <v>706800</v>
          </cell>
          <cell r="D318">
            <v>574903</v>
          </cell>
          <cell r="E318">
            <v>574903</v>
          </cell>
          <cell r="G318">
            <v>291</v>
          </cell>
        </row>
        <row r="319">
          <cell r="A319">
            <v>575000</v>
          </cell>
          <cell r="B319">
            <v>575000</v>
          </cell>
          <cell r="C319">
            <v>575000</v>
          </cell>
          <cell r="D319">
            <v>575000</v>
          </cell>
          <cell r="E319">
            <v>575000</v>
          </cell>
          <cell r="G319">
            <v>291</v>
          </cell>
        </row>
        <row r="320">
          <cell r="A320">
            <v>575001</v>
          </cell>
          <cell r="D320">
            <v>575001</v>
          </cell>
          <cell r="E320">
            <v>575001</v>
          </cell>
          <cell r="G320">
            <v>826</v>
          </cell>
        </row>
        <row r="321">
          <cell r="A321">
            <v>575002</v>
          </cell>
          <cell r="D321">
            <v>575002</v>
          </cell>
          <cell r="E321">
            <v>575002</v>
          </cell>
          <cell r="G321">
            <v>291</v>
          </cell>
        </row>
        <row r="322">
          <cell r="A322">
            <v>575003</v>
          </cell>
          <cell r="D322">
            <v>575003</v>
          </cell>
          <cell r="E322">
            <v>575003</v>
          </cell>
          <cell r="G322">
            <v>826</v>
          </cell>
        </row>
        <row r="323">
          <cell r="A323">
            <v>575004</v>
          </cell>
          <cell r="B323">
            <v>817500</v>
          </cell>
          <cell r="C323">
            <v>817500</v>
          </cell>
          <cell r="D323">
            <v>575004</v>
          </cell>
          <cell r="E323">
            <v>575004</v>
          </cell>
          <cell r="G323">
            <v>826</v>
          </cell>
        </row>
        <row r="324">
          <cell r="A324">
            <v>575005</v>
          </cell>
          <cell r="D324">
            <v>575005</v>
          </cell>
          <cell r="E324">
            <v>575005</v>
          </cell>
          <cell r="G324">
            <v>826</v>
          </cell>
        </row>
        <row r="325">
          <cell r="A325">
            <v>575006</v>
          </cell>
          <cell r="B325">
            <v>817500</v>
          </cell>
          <cell r="C325">
            <v>817500</v>
          </cell>
          <cell r="D325">
            <v>575006</v>
          </cell>
          <cell r="E325">
            <v>575006</v>
          </cell>
          <cell r="G325">
            <v>826</v>
          </cell>
        </row>
        <row r="326">
          <cell r="A326">
            <v>575007</v>
          </cell>
          <cell r="B326">
            <v>817500</v>
          </cell>
          <cell r="C326">
            <v>817500</v>
          </cell>
          <cell r="D326">
            <v>575007</v>
          </cell>
          <cell r="E326">
            <v>575007</v>
          </cell>
          <cell r="G326">
            <v>826</v>
          </cell>
        </row>
        <row r="327">
          <cell r="A327">
            <v>575400</v>
          </cell>
          <cell r="B327">
            <v>575400</v>
          </cell>
          <cell r="C327">
            <v>575400</v>
          </cell>
          <cell r="D327">
            <v>575400</v>
          </cell>
          <cell r="E327">
            <v>910127</v>
          </cell>
          <cell r="G327">
            <v>770</v>
          </cell>
        </row>
        <row r="328">
          <cell r="A328">
            <v>575500</v>
          </cell>
          <cell r="B328">
            <v>575500</v>
          </cell>
          <cell r="C328">
            <v>575500</v>
          </cell>
          <cell r="D328">
            <v>575500</v>
          </cell>
          <cell r="E328">
            <v>575500</v>
          </cell>
          <cell r="G328">
            <v>770</v>
          </cell>
        </row>
        <row r="329">
          <cell r="A329">
            <v>575501</v>
          </cell>
          <cell r="D329">
            <v>575501</v>
          </cell>
          <cell r="E329">
            <v>575501</v>
          </cell>
          <cell r="G329">
            <v>770</v>
          </cell>
        </row>
        <row r="330">
          <cell r="A330">
            <v>575600</v>
          </cell>
          <cell r="B330">
            <v>575600</v>
          </cell>
          <cell r="C330">
            <v>575600</v>
          </cell>
          <cell r="D330">
            <v>575600</v>
          </cell>
          <cell r="E330">
            <v>575600</v>
          </cell>
          <cell r="G330">
            <v>789</v>
          </cell>
        </row>
        <row r="331">
          <cell r="A331">
            <v>575701</v>
          </cell>
          <cell r="D331">
            <v>575701</v>
          </cell>
          <cell r="E331">
            <v>575701</v>
          </cell>
          <cell r="G331">
            <v>770</v>
          </cell>
        </row>
        <row r="332">
          <cell r="A332">
            <v>575800</v>
          </cell>
          <cell r="B332">
            <v>575800</v>
          </cell>
          <cell r="C332">
            <v>575800</v>
          </cell>
          <cell r="D332">
            <v>575800</v>
          </cell>
          <cell r="E332">
            <v>575800</v>
          </cell>
          <cell r="G332">
            <v>770</v>
          </cell>
        </row>
        <row r="333">
          <cell r="A333">
            <v>575900</v>
          </cell>
          <cell r="B333">
            <v>575900</v>
          </cell>
          <cell r="C333">
            <v>575900</v>
          </cell>
          <cell r="D333">
            <v>575900</v>
          </cell>
          <cell r="E333">
            <v>575900</v>
          </cell>
          <cell r="G333">
            <v>770</v>
          </cell>
        </row>
        <row r="334">
          <cell r="A334">
            <v>576000</v>
          </cell>
          <cell r="B334">
            <v>576000</v>
          </cell>
          <cell r="C334">
            <v>576000</v>
          </cell>
          <cell r="D334">
            <v>576000</v>
          </cell>
          <cell r="E334">
            <v>576000</v>
          </cell>
          <cell r="F334">
            <v>900014</v>
          </cell>
          <cell r="G334">
            <v>2054</v>
          </cell>
        </row>
        <row r="335">
          <cell r="A335">
            <v>576001</v>
          </cell>
          <cell r="B335">
            <v>571500</v>
          </cell>
          <cell r="C335">
            <v>571500</v>
          </cell>
          <cell r="D335">
            <v>576001</v>
          </cell>
          <cell r="E335">
            <v>576001</v>
          </cell>
          <cell r="F335">
            <v>900014</v>
          </cell>
          <cell r="G335">
            <v>489</v>
          </cell>
        </row>
        <row r="336">
          <cell r="A336">
            <v>576100</v>
          </cell>
          <cell r="B336">
            <v>576100</v>
          </cell>
          <cell r="C336">
            <v>576100</v>
          </cell>
          <cell r="D336">
            <v>576100</v>
          </cell>
          <cell r="E336">
            <v>576100</v>
          </cell>
          <cell r="F336">
            <v>900057</v>
          </cell>
          <cell r="G336">
            <v>2054</v>
          </cell>
        </row>
        <row r="337">
          <cell r="A337">
            <v>576101</v>
          </cell>
          <cell r="D337">
            <v>576101</v>
          </cell>
          <cell r="E337">
            <v>576101</v>
          </cell>
          <cell r="G337">
            <v>2054</v>
          </cell>
        </row>
        <row r="338">
          <cell r="A338">
            <v>576200</v>
          </cell>
          <cell r="B338">
            <v>576200</v>
          </cell>
          <cell r="C338">
            <v>576200</v>
          </cell>
          <cell r="D338">
            <v>576200</v>
          </cell>
          <cell r="E338">
            <v>576200</v>
          </cell>
          <cell r="F338">
            <v>900057</v>
          </cell>
          <cell r="G338">
            <v>2014</v>
          </cell>
        </row>
        <row r="339">
          <cell r="A339">
            <v>576201</v>
          </cell>
          <cell r="B339">
            <v>576200</v>
          </cell>
          <cell r="C339">
            <v>576200</v>
          </cell>
          <cell r="D339">
            <v>576201</v>
          </cell>
          <cell r="E339">
            <v>576201</v>
          </cell>
          <cell r="F339">
            <v>900057</v>
          </cell>
          <cell r="G339">
            <v>2014</v>
          </cell>
        </row>
        <row r="340">
          <cell r="A340">
            <v>576300</v>
          </cell>
          <cell r="B340">
            <v>576300</v>
          </cell>
          <cell r="C340">
            <v>576300</v>
          </cell>
          <cell r="D340">
            <v>576300</v>
          </cell>
          <cell r="E340">
            <v>576300</v>
          </cell>
          <cell r="G340">
            <v>770</v>
          </cell>
        </row>
        <row r="341">
          <cell r="A341">
            <v>576301</v>
          </cell>
          <cell r="D341">
            <v>576301</v>
          </cell>
          <cell r="E341">
            <v>576301</v>
          </cell>
          <cell r="G341">
            <v>770</v>
          </cell>
        </row>
        <row r="342">
          <cell r="A342">
            <v>576302</v>
          </cell>
          <cell r="D342">
            <v>576302</v>
          </cell>
          <cell r="E342">
            <v>576302</v>
          </cell>
          <cell r="G342">
            <v>770</v>
          </cell>
        </row>
        <row r="343">
          <cell r="A343">
            <v>576303</v>
          </cell>
          <cell r="D343">
            <v>576303</v>
          </cell>
          <cell r="E343">
            <v>576303</v>
          </cell>
          <cell r="G343">
            <v>770</v>
          </cell>
        </row>
        <row r="344">
          <cell r="A344">
            <v>576304</v>
          </cell>
          <cell r="D344">
            <v>576304</v>
          </cell>
          <cell r="E344">
            <v>576304</v>
          </cell>
          <cell r="G344">
            <v>770</v>
          </cell>
        </row>
        <row r="345">
          <cell r="A345">
            <v>576306</v>
          </cell>
          <cell r="D345">
            <v>576306</v>
          </cell>
          <cell r="E345">
            <v>576306</v>
          </cell>
          <cell r="G345">
            <v>770</v>
          </cell>
        </row>
        <row r="346">
          <cell r="A346">
            <v>576308</v>
          </cell>
          <cell r="D346">
            <v>576308</v>
          </cell>
          <cell r="E346">
            <v>576308</v>
          </cell>
          <cell r="G346">
            <v>770</v>
          </cell>
        </row>
        <row r="347">
          <cell r="A347">
            <v>576309</v>
          </cell>
          <cell r="D347">
            <v>576309</v>
          </cell>
          <cell r="E347">
            <v>576309</v>
          </cell>
          <cell r="G347">
            <v>770</v>
          </cell>
        </row>
        <row r="348">
          <cell r="A348">
            <v>576310</v>
          </cell>
          <cell r="B348">
            <v>588300</v>
          </cell>
          <cell r="C348">
            <v>588300</v>
          </cell>
          <cell r="D348">
            <v>576310</v>
          </cell>
          <cell r="E348">
            <v>576310</v>
          </cell>
          <cell r="G348">
            <v>770</v>
          </cell>
        </row>
        <row r="349">
          <cell r="A349">
            <v>576311</v>
          </cell>
          <cell r="D349">
            <v>576311</v>
          </cell>
          <cell r="E349">
            <v>576311</v>
          </cell>
          <cell r="G349">
            <v>770</v>
          </cell>
        </row>
        <row r="350">
          <cell r="A350">
            <v>576312</v>
          </cell>
          <cell r="D350">
            <v>576312</v>
          </cell>
          <cell r="E350">
            <v>576312</v>
          </cell>
          <cell r="G350">
            <v>770</v>
          </cell>
        </row>
        <row r="351">
          <cell r="A351">
            <v>576313</v>
          </cell>
          <cell r="B351">
            <v>588300</v>
          </cell>
          <cell r="C351">
            <v>588300</v>
          </cell>
          <cell r="D351">
            <v>576313</v>
          </cell>
          <cell r="E351">
            <v>576313</v>
          </cell>
          <cell r="G351">
            <v>770</v>
          </cell>
        </row>
        <row r="352">
          <cell r="A352">
            <v>576314</v>
          </cell>
          <cell r="D352">
            <v>576314</v>
          </cell>
          <cell r="E352">
            <v>576314</v>
          </cell>
          <cell r="G352">
            <v>770</v>
          </cell>
        </row>
        <row r="353">
          <cell r="A353">
            <v>576315</v>
          </cell>
          <cell r="B353">
            <v>588300</v>
          </cell>
          <cell r="C353">
            <v>588300</v>
          </cell>
          <cell r="D353">
            <v>576315</v>
          </cell>
          <cell r="E353">
            <v>576315</v>
          </cell>
          <cell r="G353">
            <v>770</v>
          </cell>
        </row>
        <row r="354">
          <cell r="A354">
            <v>576316</v>
          </cell>
          <cell r="D354">
            <v>576316</v>
          </cell>
          <cell r="E354">
            <v>576316</v>
          </cell>
          <cell r="G354">
            <v>770</v>
          </cell>
        </row>
        <row r="355">
          <cell r="A355">
            <v>576317</v>
          </cell>
          <cell r="D355">
            <v>576317</v>
          </cell>
          <cell r="E355">
            <v>576317</v>
          </cell>
          <cell r="G355">
            <v>770</v>
          </cell>
        </row>
        <row r="356">
          <cell r="A356">
            <v>576400</v>
          </cell>
          <cell r="B356">
            <v>576400</v>
          </cell>
          <cell r="C356">
            <v>576400</v>
          </cell>
          <cell r="D356">
            <v>576400</v>
          </cell>
          <cell r="E356">
            <v>576401</v>
          </cell>
          <cell r="F356">
            <v>900014</v>
          </cell>
          <cell r="G356">
            <v>2054</v>
          </cell>
        </row>
        <row r="357">
          <cell r="A357">
            <v>576500</v>
          </cell>
          <cell r="B357">
            <v>576500</v>
          </cell>
          <cell r="C357">
            <v>576500</v>
          </cell>
          <cell r="D357">
            <v>576500</v>
          </cell>
          <cell r="E357">
            <v>576500</v>
          </cell>
        </row>
        <row r="358">
          <cell r="A358">
            <v>576501</v>
          </cell>
          <cell r="B358">
            <v>576500</v>
          </cell>
          <cell r="C358">
            <v>576500</v>
          </cell>
          <cell r="D358">
            <v>576501</v>
          </cell>
          <cell r="E358">
            <v>576500</v>
          </cell>
          <cell r="F358">
            <v>900057</v>
          </cell>
          <cell r="G358">
            <v>2014</v>
          </cell>
        </row>
        <row r="359">
          <cell r="A359">
            <v>576502</v>
          </cell>
          <cell r="D359">
            <v>576502</v>
          </cell>
          <cell r="E359">
            <v>576502</v>
          </cell>
          <cell r="G359">
            <v>2014</v>
          </cell>
        </row>
        <row r="360">
          <cell r="A360">
            <v>576503</v>
          </cell>
          <cell r="D360">
            <v>576503</v>
          </cell>
          <cell r="E360">
            <v>576503</v>
          </cell>
          <cell r="G360">
            <v>2014</v>
          </cell>
        </row>
        <row r="361">
          <cell r="A361">
            <v>576504</v>
          </cell>
          <cell r="B361">
            <v>579800</v>
          </cell>
          <cell r="C361">
            <v>579800</v>
          </cell>
          <cell r="D361">
            <v>576504</v>
          </cell>
          <cell r="E361">
            <v>579800</v>
          </cell>
          <cell r="F361">
            <v>900057</v>
          </cell>
          <cell r="G361">
            <v>2014</v>
          </cell>
        </row>
        <row r="362">
          <cell r="A362">
            <v>576505</v>
          </cell>
          <cell r="B362">
            <v>576500</v>
          </cell>
          <cell r="C362">
            <v>576500</v>
          </cell>
          <cell r="D362">
            <v>576505</v>
          </cell>
          <cell r="E362">
            <v>576500</v>
          </cell>
          <cell r="F362">
            <v>900057</v>
          </cell>
          <cell r="G362">
            <v>2014</v>
          </cell>
        </row>
        <row r="363">
          <cell r="A363">
            <v>576506</v>
          </cell>
          <cell r="B363">
            <v>576500</v>
          </cell>
          <cell r="C363">
            <v>576500</v>
          </cell>
          <cell r="D363">
            <v>576506</v>
          </cell>
          <cell r="E363">
            <v>576500</v>
          </cell>
          <cell r="F363">
            <v>900057</v>
          </cell>
          <cell r="G363">
            <v>2014</v>
          </cell>
        </row>
        <row r="364">
          <cell r="A364">
            <v>576507</v>
          </cell>
          <cell r="B364">
            <v>576500</v>
          </cell>
          <cell r="C364">
            <v>576500</v>
          </cell>
          <cell r="D364">
            <v>576507</v>
          </cell>
          <cell r="E364">
            <v>576500</v>
          </cell>
          <cell r="F364">
            <v>900057</v>
          </cell>
          <cell r="G364">
            <v>2014</v>
          </cell>
        </row>
        <row r="365">
          <cell r="A365">
            <v>576508</v>
          </cell>
          <cell r="B365">
            <v>579800</v>
          </cell>
          <cell r="C365">
            <v>579800</v>
          </cell>
          <cell r="D365">
            <v>576508</v>
          </cell>
          <cell r="E365">
            <v>579800</v>
          </cell>
          <cell r="F365">
            <v>900057</v>
          </cell>
          <cell r="G365">
            <v>2014</v>
          </cell>
        </row>
        <row r="366">
          <cell r="A366">
            <v>576700</v>
          </cell>
          <cell r="B366">
            <v>576700</v>
          </cell>
          <cell r="C366">
            <v>576700</v>
          </cell>
          <cell r="D366">
            <v>576700</v>
          </cell>
          <cell r="E366">
            <v>576700</v>
          </cell>
          <cell r="G366">
            <v>789</v>
          </cell>
        </row>
        <row r="367">
          <cell r="A367">
            <v>576800</v>
          </cell>
          <cell r="B367">
            <v>576800</v>
          </cell>
          <cell r="C367">
            <v>576800</v>
          </cell>
          <cell r="D367">
            <v>576800</v>
          </cell>
          <cell r="E367">
            <v>576800</v>
          </cell>
          <cell r="G367">
            <v>789</v>
          </cell>
        </row>
        <row r="368">
          <cell r="A368">
            <v>577000</v>
          </cell>
          <cell r="B368">
            <v>577000</v>
          </cell>
          <cell r="C368">
            <v>577000</v>
          </cell>
          <cell r="D368">
            <v>577000</v>
          </cell>
          <cell r="E368">
            <v>577000</v>
          </cell>
          <cell r="G368">
            <v>770</v>
          </cell>
        </row>
        <row r="369">
          <cell r="A369">
            <v>577100</v>
          </cell>
          <cell r="B369">
            <v>577100</v>
          </cell>
          <cell r="C369">
            <v>577100</v>
          </cell>
          <cell r="D369">
            <v>577100</v>
          </cell>
          <cell r="E369">
            <v>577100</v>
          </cell>
          <cell r="F369">
            <v>900129</v>
          </cell>
          <cell r="G369">
            <v>826</v>
          </cell>
        </row>
        <row r="370">
          <cell r="A370">
            <v>577101</v>
          </cell>
          <cell r="B370">
            <v>670000</v>
          </cell>
          <cell r="C370">
            <v>670000</v>
          </cell>
          <cell r="D370">
            <v>577101</v>
          </cell>
          <cell r="E370">
            <v>577102</v>
          </cell>
          <cell r="F370">
            <v>900129</v>
          </cell>
          <cell r="G370">
            <v>770</v>
          </cell>
        </row>
        <row r="371">
          <cell r="A371">
            <v>577103</v>
          </cell>
          <cell r="D371">
            <v>577103</v>
          </cell>
          <cell r="E371">
            <v>577103</v>
          </cell>
          <cell r="G371">
            <v>770</v>
          </cell>
        </row>
        <row r="372">
          <cell r="A372">
            <v>577105</v>
          </cell>
          <cell r="B372">
            <v>670000</v>
          </cell>
          <cell r="C372">
            <v>670000</v>
          </cell>
          <cell r="D372">
            <v>577105</v>
          </cell>
          <cell r="E372">
            <v>577105</v>
          </cell>
          <cell r="G372">
            <v>770</v>
          </cell>
        </row>
        <row r="373">
          <cell r="A373">
            <v>577200</v>
          </cell>
          <cell r="B373">
            <v>577200</v>
          </cell>
          <cell r="C373">
            <v>577200</v>
          </cell>
          <cell r="D373">
            <v>577200</v>
          </cell>
          <cell r="E373">
            <v>577200</v>
          </cell>
          <cell r="G373">
            <v>770</v>
          </cell>
        </row>
        <row r="374">
          <cell r="A374">
            <v>577201</v>
          </cell>
          <cell r="D374">
            <v>577201</v>
          </cell>
          <cell r="E374">
            <v>577201</v>
          </cell>
          <cell r="G374">
            <v>770</v>
          </cell>
        </row>
        <row r="375">
          <cell r="A375">
            <v>577400</v>
          </cell>
          <cell r="B375">
            <v>577400</v>
          </cell>
          <cell r="C375">
            <v>577400</v>
          </cell>
          <cell r="D375">
            <v>577400</v>
          </cell>
          <cell r="E375">
            <v>577400</v>
          </cell>
          <cell r="G375">
            <v>826</v>
          </cell>
        </row>
        <row r="376">
          <cell r="A376">
            <v>577401</v>
          </cell>
          <cell r="B376">
            <v>850200</v>
          </cell>
          <cell r="C376">
            <v>850200</v>
          </cell>
          <cell r="D376">
            <v>577401</v>
          </cell>
          <cell r="E376">
            <v>577401</v>
          </cell>
          <cell r="G376">
            <v>826</v>
          </cell>
        </row>
        <row r="377">
          <cell r="A377">
            <v>577402</v>
          </cell>
          <cell r="B377">
            <v>580200</v>
          </cell>
          <cell r="C377">
            <v>580200</v>
          </cell>
          <cell r="D377">
            <v>577402</v>
          </cell>
          <cell r="E377">
            <v>577402</v>
          </cell>
          <cell r="G377">
            <v>770</v>
          </cell>
        </row>
        <row r="378">
          <cell r="A378">
            <v>577500</v>
          </cell>
          <cell r="B378">
            <v>577500</v>
          </cell>
          <cell r="C378">
            <v>577500</v>
          </cell>
          <cell r="D378">
            <v>577500</v>
          </cell>
          <cell r="E378">
            <v>577500</v>
          </cell>
          <cell r="G378">
            <v>2014</v>
          </cell>
        </row>
        <row r="379">
          <cell r="A379">
            <v>577501</v>
          </cell>
          <cell r="B379">
            <v>576200</v>
          </cell>
          <cell r="C379">
            <v>576200</v>
          </cell>
          <cell r="D379">
            <v>577501</v>
          </cell>
          <cell r="E379">
            <v>577501</v>
          </cell>
          <cell r="G379">
            <v>2014</v>
          </cell>
        </row>
        <row r="380">
          <cell r="A380">
            <v>577502</v>
          </cell>
          <cell r="B380">
            <v>577500</v>
          </cell>
          <cell r="C380">
            <v>577500</v>
          </cell>
          <cell r="D380">
            <v>577502</v>
          </cell>
          <cell r="E380">
            <v>577500</v>
          </cell>
          <cell r="F380">
            <v>900057</v>
          </cell>
          <cell r="G380">
            <v>2014</v>
          </cell>
        </row>
        <row r="381">
          <cell r="A381">
            <v>577503</v>
          </cell>
          <cell r="B381">
            <v>579800</v>
          </cell>
          <cell r="C381">
            <v>579800</v>
          </cell>
          <cell r="D381">
            <v>577503</v>
          </cell>
          <cell r="E381">
            <v>577505</v>
          </cell>
          <cell r="F381">
            <v>900057</v>
          </cell>
          <cell r="G381">
            <v>2014</v>
          </cell>
        </row>
        <row r="382">
          <cell r="A382">
            <v>577508</v>
          </cell>
          <cell r="B382">
            <v>577500</v>
          </cell>
          <cell r="C382">
            <v>577500</v>
          </cell>
          <cell r="D382">
            <v>577508</v>
          </cell>
          <cell r="E382">
            <v>577500</v>
          </cell>
          <cell r="F382">
            <v>900057</v>
          </cell>
          <cell r="G382">
            <v>2014</v>
          </cell>
        </row>
        <row r="383">
          <cell r="A383">
            <v>577509</v>
          </cell>
          <cell r="B383">
            <v>577500</v>
          </cell>
          <cell r="C383">
            <v>577500</v>
          </cell>
          <cell r="D383">
            <v>577509</v>
          </cell>
          <cell r="E383">
            <v>577500</v>
          </cell>
          <cell r="F383">
            <v>900057</v>
          </cell>
          <cell r="G383">
            <v>2014</v>
          </cell>
        </row>
        <row r="384">
          <cell r="A384">
            <v>577600</v>
          </cell>
          <cell r="B384">
            <v>577600</v>
          </cell>
          <cell r="C384">
            <v>577600</v>
          </cell>
          <cell r="D384">
            <v>577600</v>
          </cell>
          <cell r="E384">
            <v>577600</v>
          </cell>
          <cell r="G384">
            <v>826</v>
          </cell>
        </row>
        <row r="385">
          <cell r="A385">
            <v>577601</v>
          </cell>
          <cell r="D385">
            <v>577601</v>
          </cell>
          <cell r="E385">
            <v>577601</v>
          </cell>
          <cell r="G385">
            <v>826</v>
          </cell>
        </row>
        <row r="386">
          <cell r="A386">
            <v>577900</v>
          </cell>
          <cell r="B386">
            <v>604900</v>
          </cell>
          <cell r="C386">
            <v>604900</v>
          </cell>
          <cell r="D386">
            <v>577900</v>
          </cell>
          <cell r="E386">
            <v>604901</v>
          </cell>
          <cell r="G386">
            <v>789</v>
          </cell>
        </row>
        <row r="387">
          <cell r="A387">
            <v>578100</v>
          </cell>
          <cell r="B387">
            <v>578100</v>
          </cell>
          <cell r="C387">
            <v>578100</v>
          </cell>
          <cell r="D387">
            <v>578100</v>
          </cell>
          <cell r="E387">
            <v>578100</v>
          </cell>
          <cell r="G387">
            <v>789</v>
          </cell>
        </row>
        <row r="388">
          <cell r="A388">
            <v>578300</v>
          </cell>
          <cell r="B388">
            <v>578300</v>
          </cell>
          <cell r="C388">
            <v>578300</v>
          </cell>
          <cell r="D388">
            <v>578300</v>
          </cell>
          <cell r="E388">
            <v>578301</v>
          </cell>
          <cell r="F388">
            <v>578301</v>
          </cell>
          <cell r="G388">
            <v>770</v>
          </cell>
        </row>
        <row r="389">
          <cell r="A389">
            <v>578400</v>
          </cell>
          <cell r="B389">
            <v>578400</v>
          </cell>
          <cell r="C389">
            <v>578400</v>
          </cell>
          <cell r="D389">
            <v>578400</v>
          </cell>
          <cell r="E389">
            <v>578400</v>
          </cell>
          <cell r="G389">
            <v>770</v>
          </cell>
        </row>
        <row r="390">
          <cell r="A390">
            <v>578403</v>
          </cell>
          <cell r="D390">
            <v>578403</v>
          </cell>
          <cell r="E390">
            <v>578403</v>
          </cell>
          <cell r="G390">
            <v>770</v>
          </cell>
        </row>
        <row r="391">
          <cell r="A391">
            <v>578500</v>
          </cell>
          <cell r="B391">
            <v>578500</v>
          </cell>
          <cell r="C391">
            <v>578500</v>
          </cell>
          <cell r="D391">
            <v>578500</v>
          </cell>
          <cell r="E391">
            <v>578500</v>
          </cell>
          <cell r="G391">
            <v>770</v>
          </cell>
        </row>
        <row r="392">
          <cell r="A392">
            <v>578600</v>
          </cell>
          <cell r="B392">
            <v>578600</v>
          </cell>
          <cell r="C392">
            <v>578600</v>
          </cell>
          <cell r="D392">
            <v>578600</v>
          </cell>
          <cell r="E392">
            <v>578600</v>
          </cell>
          <cell r="G392">
            <v>770</v>
          </cell>
        </row>
        <row r="393">
          <cell r="A393">
            <v>578601</v>
          </cell>
          <cell r="B393">
            <v>578600</v>
          </cell>
          <cell r="C393">
            <v>578600</v>
          </cell>
          <cell r="D393">
            <v>578601</v>
          </cell>
          <cell r="E393">
            <v>578601</v>
          </cell>
          <cell r="G393">
            <v>789</v>
          </cell>
        </row>
        <row r="394">
          <cell r="A394">
            <v>578700</v>
          </cell>
          <cell r="B394">
            <v>578700</v>
          </cell>
          <cell r="C394">
            <v>578700</v>
          </cell>
          <cell r="D394">
            <v>578700</v>
          </cell>
          <cell r="E394">
            <v>578700</v>
          </cell>
          <cell r="G394">
            <v>770</v>
          </cell>
        </row>
        <row r="395">
          <cell r="A395">
            <v>578701</v>
          </cell>
          <cell r="D395">
            <v>578701</v>
          </cell>
          <cell r="E395">
            <v>578701</v>
          </cell>
          <cell r="G395">
            <v>770</v>
          </cell>
        </row>
        <row r="396">
          <cell r="A396">
            <v>578800</v>
          </cell>
          <cell r="B396">
            <v>578800</v>
          </cell>
          <cell r="C396">
            <v>578800</v>
          </cell>
          <cell r="D396">
            <v>578800</v>
          </cell>
          <cell r="E396">
            <v>578800</v>
          </cell>
          <cell r="G396">
            <v>770</v>
          </cell>
        </row>
        <row r="397">
          <cell r="A397">
            <v>578900</v>
          </cell>
          <cell r="B397">
            <v>578900</v>
          </cell>
          <cell r="C397">
            <v>578900</v>
          </cell>
          <cell r="D397">
            <v>578900</v>
          </cell>
          <cell r="E397">
            <v>578900</v>
          </cell>
          <cell r="G397">
            <v>770</v>
          </cell>
        </row>
        <row r="398">
          <cell r="A398">
            <v>578901</v>
          </cell>
          <cell r="B398">
            <v>578900</v>
          </cell>
          <cell r="C398">
            <v>578900</v>
          </cell>
          <cell r="D398">
            <v>578901</v>
          </cell>
          <cell r="E398">
            <v>578901</v>
          </cell>
          <cell r="G398">
            <v>789</v>
          </cell>
        </row>
        <row r="399">
          <cell r="A399">
            <v>579100</v>
          </cell>
          <cell r="B399">
            <v>579100</v>
          </cell>
          <cell r="C399">
            <v>579100</v>
          </cell>
          <cell r="D399">
            <v>579100</v>
          </cell>
          <cell r="E399">
            <v>579100</v>
          </cell>
          <cell r="G399">
            <v>770</v>
          </cell>
        </row>
        <row r="400">
          <cell r="A400">
            <v>579101</v>
          </cell>
          <cell r="B400">
            <v>579100</v>
          </cell>
          <cell r="C400">
            <v>579100</v>
          </cell>
          <cell r="D400">
            <v>579101</v>
          </cell>
          <cell r="E400">
            <v>579101</v>
          </cell>
          <cell r="G400">
            <v>770</v>
          </cell>
        </row>
        <row r="401">
          <cell r="A401">
            <v>579200</v>
          </cell>
          <cell r="B401">
            <v>579200</v>
          </cell>
          <cell r="C401">
            <v>579200</v>
          </cell>
          <cell r="D401">
            <v>579200</v>
          </cell>
          <cell r="E401">
            <v>579200</v>
          </cell>
          <cell r="G401">
            <v>232</v>
          </cell>
        </row>
        <row r="402">
          <cell r="A402">
            <v>579202</v>
          </cell>
          <cell r="B402">
            <v>579200</v>
          </cell>
          <cell r="C402">
            <v>579200</v>
          </cell>
          <cell r="D402">
            <v>579202</v>
          </cell>
          <cell r="E402">
            <v>579202</v>
          </cell>
          <cell r="G402">
            <v>232</v>
          </cell>
        </row>
        <row r="403">
          <cell r="A403">
            <v>579300</v>
          </cell>
          <cell r="B403">
            <v>579300</v>
          </cell>
          <cell r="C403">
            <v>579300</v>
          </cell>
          <cell r="D403">
            <v>579300</v>
          </cell>
          <cell r="E403">
            <v>579300</v>
          </cell>
          <cell r="G403">
            <v>770</v>
          </cell>
        </row>
        <row r="404">
          <cell r="A404">
            <v>579400</v>
          </cell>
          <cell r="B404">
            <v>579400</v>
          </cell>
          <cell r="C404">
            <v>579400</v>
          </cell>
          <cell r="D404">
            <v>579400</v>
          </cell>
          <cell r="E404">
            <v>579400</v>
          </cell>
          <cell r="F404">
            <v>900129</v>
          </cell>
          <cell r="G404">
            <v>2014</v>
          </cell>
        </row>
        <row r="405">
          <cell r="A405">
            <v>579500</v>
          </cell>
          <cell r="B405">
            <v>579500</v>
          </cell>
          <cell r="C405">
            <v>579500</v>
          </cell>
          <cell r="D405">
            <v>579500</v>
          </cell>
          <cell r="E405">
            <v>579500</v>
          </cell>
          <cell r="G405">
            <v>2054</v>
          </cell>
        </row>
        <row r="406">
          <cell r="A406">
            <v>579700</v>
          </cell>
          <cell r="B406">
            <v>579700</v>
          </cell>
          <cell r="C406">
            <v>579700</v>
          </cell>
          <cell r="D406">
            <v>579700</v>
          </cell>
          <cell r="E406">
            <v>579700</v>
          </cell>
          <cell r="G406">
            <v>770</v>
          </cell>
        </row>
        <row r="407">
          <cell r="A407">
            <v>579800</v>
          </cell>
          <cell r="B407">
            <v>579800</v>
          </cell>
          <cell r="C407">
            <v>579800</v>
          </cell>
          <cell r="D407">
            <v>579800</v>
          </cell>
          <cell r="E407">
            <v>579800</v>
          </cell>
          <cell r="G407">
            <v>2014</v>
          </cell>
        </row>
        <row r="408">
          <cell r="A408">
            <v>579900</v>
          </cell>
          <cell r="B408">
            <v>579900</v>
          </cell>
          <cell r="C408">
            <v>579900</v>
          </cell>
          <cell r="D408">
            <v>579900</v>
          </cell>
          <cell r="E408">
            <v>579900</v>
          </cell>
          <cell r="F408">
            <v>900057</v>
          </cell>
        </row>
        <row r="409">
          <cell r="A409">
            <v>580000</v>
          </cell>
          <cell r="B409">
            <v>580000</v>
          </cell>
          <cell r="C409">
            <v>580000</v>
          </cell>
          <cell r="D409">
            <v>580000</v>
          </cell>
          <cell r="E409">
            <v>580000</v>
          </cell>
          <cell r="F409">
            <v>900057</v>
          </cell>
          <cell r="G409">
            <v>2014</v>
          </cell>
        </row>
        <row r="410">
          <cell r="A410">
            <v>580100</v>
          </cell>
          <cell r="B410">
            <v>580100</v>
          </cell>
          <cell r="C410">
            <v>580100</v>
          </cell>
          <cell r="D410">
            <v>580100</v>
          </cell>
          <cell r="E410">
            <v>580100</v>
          </cell>
          <cell r="G410">
            <v>2014</v>
          </cell>
        </row>
        <row r="411">
          <cell r="A411">
            <v>580101</v>
          </cell>
          <cell r="B411">
            <v>580100</v>
          </cell>
          <cell r="C411">
            <v>580100</v>
          </cell>
          <cell r="D411">
            <v>580101</v>
          </cell>
          <cell r="E411">
            <v>580100</v>
          </cell>
          <cell r="F411">
            <v>900057</v>
          </cell>
          <cell r="G411">
            <v>2014</v>
          </cell>
        </row>
        <row r="412">
          <cell r="A412">
            <v>580200</v>
          </cell>
          <cell r="B412">
            <v>580200</v>
          </cell>
          <cell r="C412">
            <v>580200</v>
          </cell>
          <cell r="D412">
            <v>580200</v>
          </cell>
          <cell r="E412">
            <v>580200</v>
          </cell>
          <cell r="G412">
            <v>770</v>
          </cell>
        </row>
        <row r="413">
          <cell r="A413">
            <v>580300</v>
          </cell>
          <cell r="B413">
            <v>580300</v>
          </cell>
          <cell r="C413">
            <v>580300</v>
          </cell>
          <cell r="D413">
            <v>580300</v>
          </cell>
          <cell r="E413">
            <v>580300</v>
          </cell>
          <cell r="G413">
            <v>789</v>
          </cell>
        </row>
        <row r="414">
          <cell r="A414">
            <v>580400</v>
          </cell>
          <cell r="B414">
            <v>580400</v>
          </cell>
          <cell r="C414">
            <v>580400</v>
          </cell>
          <cell r="D414">
            <v>580400</v>
          </cell>
          <cell r="E414">
            <v>633821</v>
          </cell>
          <cell r="G414">
            <v>232</v>
          </cell>
        </row>
        <row r="415">
          <cell r="A415">
            <v>580500</v>
          </cell>
          <cell r="B415">
            <v>580500</v>
          </cell>
          <cell r="C415">
            <v>580500</v>
          </cell>
          <cell r="D415">
            <v>580500</v>
          </cell>
          <cell r="E415">
            <v>580500</v>
          </cell>
          <cell r="G415">
            <v>826</v>
          </cell>
        </row>
        <row r="416">
          <cell r="A416">
            <v>588300</v>
          </cell>
          <cell r="B416">
            <v>588300</v>
          </cell>
          <cell r="C416">
            <v>588300</v>
          </cell>
          <cell r="D416">
            <v>588300</v>
          </cell>
          <cell r="E416">
            <v>588300</v>
          </cell>
          <cell r="G416">
            <v>770</v>
          </cell>
        </row>
        <row r="417">
          <cell r="A417">
            <v>588301</v>
          </cell>
          <cell r="D417">
            <v>588301</v>
          </cell>
          <cell r="E417">
            <v>588301</v>
          </cell>
          <cell r="G417">
            <v>770</v>
          </cell>
        </row>
        <row r="418">
          <cell r="A418">
            <v>588302</v>
          </cell>
          <cell r="D418">
            <v>588302</v>
          </cell>
          <cell r="E418">
            <v>588302</v>
          </cell>
          <cell r="G418">
            <v>770</v>
          </cell>
        </row>
        <row r="419">
          <cell r="A419">
            <v>588303</v>
          </cell>
          <cell r="B419">
            <v>588300</v>
          </cell>
          <cell r="C419">
            <v>588300</v>
          </cell>
          <cell r="D419">
            <v>588303</v>
          </cell>
          <cell r="E419">
            <v>900039</v>
          </cell>
          <cell r="G419">
            <v>770</v>
          </cell>
        </row>
        <row r="420">
          <cell r="A420">
            <v>588304</v>
          </cell>
          <cell r="B420">
            <v>588300</v>
          </cell>
          <cell r="C420">
            <v>588300</v>
          </cell>
          <cell r="D420">
            <v>588304</v>
          </cell>
          <cell r="E420">
            <v>588304</v>
          </cell>
          <cell r="G420">
            <v>770</v>
          </cell>
        </row>
        <row r="421">
          <cell r="A421">
            <v>588305</v>
          </cell>
          <cell r="B421">
            <v>588300</v>
          </cell>
          <cell r="C421">
            <v>588300</v>
          </cell>
          <cell r="D421">
            <v>588305</v>
          </cell>
          <cell r="E421">
            <v>588305</v>
          </cell>
          <cell r="G421">
            <v>770</v>
          </cell>
        </row>
        <row r="422">
          <cell r="A422">
            <v>588306</v>
          </cell>
          <cell r="B422">
            <v>588300</v>
          </cell>
          <cell r="C422">
            <v>588300</v>
          </cell>
          <cell r="D422">
            <v>588306</v>
          </cell>
          <cell r="E422">
            <v>588306</v>
          </cell>
          <cell r="G422">
            <v>770</v>
          </cell>
        </row>
        <row r="423">
          <cell r="A423">
            <v>588307</v>
          </cell>
          <cell r="D423">
            <v>588307</v>
          </cell>
          <cell r="E423">
            <v>588307</v>
          </cell>
          <cell r="G423">
            <v>770</v>
          </cell>
        </row>
        <row r="424">
          <cell r="A424">
            <v>588308</v>
          </cell>
          <cell r="B424">
            <v>588300</v>
          </cell>
          <cell r="C424">
            <v>588300</v>
          </cell>
          <cell r="D424">
            <v>588308</v>
          </cell>
          <cell r="E424">
            <v>588308</v>
          </cell>
          <cell r="G424">
            <v>770</v>
          </cell>
        </row>
        <row r="425">
          <cell r="A425">
            <v>588309</v>
          </cell>
          <cell r="B425">
            <v>588300</v>
          </cell>
          <cell r="C425">
            <v>588300</v>
          </cell>
          <cell r="D425">
            <v>588309</v>
          </cell>
          <cell r="E425">
            <v>588309</v>
          </cell>
          <cell r="G425">
            <v>770</v>
          </cell>
        </row>
        <row r="426">
          <cell r="A426">
            <v>588310</v>
          </cell>
          <cell r="B426">
            <v>588300</v>
          </cell>
          <cell r="C426">
            <v>588300</v>
          </cell>
          <cell r="D426">
            <v>588310</v>
          </cell>
          <cell r="E426">
            <v>588310</v>
          </cell>
          <cell r="G426">
            <v>770</v>
          </cell>
        </row>
        <row r="427">
          <cell r="A427">
            <v>588311</v>
          </cell>
          <cell r="B427">
            <v>588300</v>
          </cell>
          <cell r="C427">
            <v>588300</v>
          </cell>
          <cell r="D427">
            <v>588311</v>
          </cell>
          <cell r="E427">
            <v>588311</v>
          </cell>
          <cell r="G427">
            <v>770</v>
          </cell>
        </row>
        <row r="428">
          <cell r="A428">
            <v>588400</v>
          </cell>
          <cell r="B428">
            <v>588400</v>
          </cell>
          <cell r="C428">
            <v>588400</v>
          </cell>
          <cell r="D428">
            <v>588400</v>
          </cell>
          <cell r="E428">
            <v>588400</v>
          </cell>
          <cell r="G428">
            <v>789</v>
          </cell>
        </row>
        <row r="429">
          <cell r="A429">
            <v>588800</v>
          </cell>
          <cell r="B429">
            <v>588800</v>
          </cell>
          <cell r="C429">
            <v>588800</v>
          </cell>
          <cell r="D429">
            <v>588800</v>
          </cell>
          <cell r="E429">
            <v>588800</v>
          </cell>
          <cell r="G429">
            <v>789</v>
          </cell>
        </row>
        <row r="430">
          <cell r="A430">
            <v>589100</v>
          </cell>
          <cell r="B430">
            <v>589100</v>
          </cell>
          <cell r="C430">
            <v>589100</v>
          </cell>
          <cell r="D430">
            <v>589100</v>
          </cell>
          <cell r="E430">
            <v>589100</v>
          </cell>
          <cell r="G430">
            <v>770</v>
          </cell>
        </row>
        <row r="431">
          <cell r="A431">
            <v>590000</v>
          </cell>
          <cell r="B431">
            <v>590000</v>
          </cell>
          <cell r="C431">
            <v>590000</v>
          </cell>
          <cell r="D431">
            <v>590000</v>
          </cell>
          <cell r="E431">
            <v>590000</v>
          </cell>
          <cell r="F431">
            <v>900057</v>
          </cell>
        </row>
        <row r="432">
          <cell r="A432">
            <v>590001</v>
          </cell>
          <cell r="B432">
            <v>560000</v>
          </cell>
          <cell r="C432">
            <v>560000</v>
          </cell>
          <cell r="D432">
            <v>590001</v>
          </cell>
          <cell r="E432">
            <v>560000</v>
          </cell>
          <cell r="F432">
            <v>900057</v>
          </cell>
          <cell r="G432">
            <v>2014</v>
          </cell>
        </row>
        <row r="433">
          <cell r="A433">
            <v>590002</v>
          </cell>
          <cell r="B433">
            <v>560000</v>
          </cell>
          <cell r="C433">
            <v>560000</v>
          </cell>
          <cell r="D433">
            <v>590002</v>
          </cell>
          <cell r="E433">
            <v>590002</v>
          </cell>
          <cell r="F433">
            <v>900057</v>
          </cell>
          <cell r="G433">
            <v>2014</v>
          </cell>
        </row>
        <row r="434">
          <cell r="A434">
            <v>590003</v>
          </cell>
          <cell r="B434">
            <v>590000</v>
          </cell>
          <cell r="C434">
            <v>590000</v>
          </cell>
          <cell r="D434">
            <v>590003</v>
          </cell>
          <cell r="E434">
            <v>590003</v>
          </cell>
          <cell r="F434">
            <v>900057</v>
          </cell>
          <cell r="G434">
            <v>2014</v>
          </cell>
        </row>
        <row r="435">
          <cell r="A435">
            <v>590004</v>
          </cell>
          <cell r="B435">
            <v>590000</v>
          </cell>
          <cell r="C435">
            <v>590000</v>
          </cell>
          <cell r="D435">
            <v>590004</v>
          </cell>
          <cell r="E435">
            <v>590000</v>
          </cell>
          <cell r="F435">
            <v>900057</v>
          </cell>
          <cell r="G435">
            <v>2014</v>
          </cell>
        </row>
        <row r="436">
          <cell r="A436">
            <v>600300</v>
          </cell>
          <cell r="B436">
            <v>600300</v>
          </cell>
          <cell r="C436">
            <v>600300</v>
          </cell>
          <cell r="D436">
            <v>600300</v>
          </cell>
          <cell r="E436">
            <v>600300</v>
          </cell>
          <cell r="G436">
            <v>770</v>
          </cell>
        </row>
        <row r="437">
          <cell r="A437">
            <v>600305</v>
          </cell>
          <cell r="D437">
            <v>600305</v>
          </cell>
          <cell r="E437">
            <v>600305</v>
          </cell>
          <cell r="G437">
            <v>770</v>
          </cell>
        </row>
        <row r="438">
          <cell r="A438">
            <v>600500</v>
          </cell>
          <cell r="B438">
            <v>600500</v>
          </cell>
          <cell r="C438">
            <v>600500</v>
          </cell>
          <cell r="D438">
            <v>600500</v>
          </cell>
          <cell r="E438">
            <v>600500</v>
          </cell>
          <cell r="G438">
            <v>770</v>
          </cell>
        </row>
        <row r="439">
          <cell r="A439">
            <v>600600</v>
          </cell>
          <cell r="B439">
            <v>600600</v>
          </cell>
          <cell r="C439">
            <v>600600</v>
          </cell>
          <cell r="D439">
            <v>600600</v>
          </cell>
          <cell r="E439">
            <v>600600</v>
          </cell>
          <cell r="G439">
            <v>770</v>
          </cell>
        </row>
        <row r="440">
          <cell r="A440">
            <v>600700</v>
          </cell>
          <cell r="B440">
            <v>600700</v>
          </cell>
          <cell r="C440">
            <v>600700</v>
          </cell>
          <cell r="D440">
            <v>600700</v>
          </cell>
          <cell r="E440">
            <v>600700</v>
          </cell>
          <cell r="G440">
            <v>770</v>
          </cell>
        </row>
        <row r="441">
          <cell r="A441">
            <v>600703</v>
          </cell>
          <cell r="B441">
            <v>600703</v>
          </cell>
          <cell r="C441">
            <v>600703</v>
          </cell>
          <cell r="D441">
            <v>600703</v>
          </cell>
          <cell r="E441">
            <v>600703</v>
          </cell>
          <cell r="G441">
            <v>770</v>
          </cell>
        </row>
        <row r="442">
          <cell r="A442">
            <v>600704</v>
          </cell>
          <cell r="B442">
            <v>600800</v>
          </cell>
          <cell r="C442">
            <v>600800</v>
          </cell>
          <cell r="D442">
            <v>600704</v>
          </cell>
          <cell r="E442">
            <v>600803</v>
          </cell>
          <cell r="G442">
            <v>770</v>
          </cell>
        </row>
        <row r="443">
          <cell r="A443">
            <v>600706</v>
          </cell>
          <cell r="B443">
            <v>600800</v>
          </cell>
          <cell r="C443">
            <v>600800</v>
          </cell>
          <cell r="D443">
            <v>600706</v>
          </cell>
          <cell r="E443">
            <v>600803</v>
          </cell>
          <cell r="G443">
            <v>770</v>
          </cell>
        </row>
        <row r="444">
          <cell r="A444">
            <v>600707</v>
          </cell>
          <cell r="B444">
            <v>600700</v>
          </cell>
          <cell r="C444">
            <v>600700</v>
          </cell>
          <cell r="D444">
            <v>600707</v>
          </cell>
          <cell r="E444">
            <v>600730</v>
          </cell>
          <cell r="G444">
            <v>770</v>
          </cell>
        </row>
        <row r="445">
          <cell r="A445">
            <v>600709</v>
          </cell>
          <cell r="D445">
            <v>600709</v>
          </cell>
          <cell r="E445">
            <v>600709</v>
          </cell>
          <cell r="G445">
            <v>789</v>
          </cell>
        </row>
        <row r="446">
          <cell r="A446">
            <v>600712</v>
          </cell>
          <cell r="D446">
            <v>600712</v>
          </cell>
          <cell r="E446">
            <v>600712</v>
          </cell>
          <cell r="G446">
            <v>770</v>
          </cell>
        </row>
        <row r="447">
          <cell r="A447">
            <v>600713</v>
          </cell>
          <cell r="D447">
            <v>600713</v>
          </cell>
          <cell r="E447">
            <v>600713</v>
          </cell>
          <cell r="G447">
            <v>770</v>
          </cell>
        </row>
        <row r="448">
          <cell r="A448">
            <v>600716</v>
          </cell>
          <cell r="D448">
            <v>600716</v>
          </cell>
          <cell r="E448">
            <v>600716</v>
          </cell>
          <cell r="G448">
            <v>770</v>
          </cell>
        </row>
        <row r="449">
          <cell r="A449">
            <v>600717</v>
          </cell>
          <cell r="D449">
            <v>600717</v>
          </cell>
          <cell r="E449">
            <v>600717</v>
          </cell>
          <cell r="G449">
            <v>770</v>
          </cell>
        </row>
        <row r="450">
          <cell r="A450">
            <v>600721</v>
          </cell>
          <cell r="D450">
            <v>600721</v>
          </cell>
          <cell r="E450">
            <v>600721</v>
          </cell>
          <cell r="G450">
            <v>770</v>
          </cell>
        </row>
        <row r="451">
          <cell r="A451">
            <v>600722</v>
          </cell>
          <cell r="D451">
            <v>600722</v>
          </cell>
          <cell r="E451">
            <v>600722</v>
          </cell>
          <cell r="G451">
            <v>770</v>
          </cell>
        </row>
        <row r="452">
          <cell r="A452">
            <v>600723</v>
          </cell>
          <cell r="D452">
            <v>600723</v>
          </cell>
          <cell r="E452">
            <v>600723</v>
          </cell>
          <cell r="G452">
            <v>789</v>
          </cell>
        </row>
        <row r="453">
          <cell r="A453">
            <v>600726</v>
          </cell>
          <cell r="D453">
            <v>600726</v>
          </cell>
          <cell r="E453">
            <v>600726</v>
          </cell>
          <cell r="G453">
            <v>770</v>
          </cell>
        </row>
        <row r="454">
          <cell r="A454">
            <v>600727</v>
          </cell>
          <cell r="D454">
            <v>600727</v>
          </cell>
          <cell r="E454">
            <v>600727</v>
          </cell>
          <cell r="G454">
            <v>770</v>
          </cell>
        </row>
        <row r="455">
          <cell r="A455">
            <v>600728</v>
          </cell>
          <cell r="B455">
            <v>600700</v>
          </cell>
          <cell r="C455">
            <v>600700</v>
          </cell>
          <cell r="D455">
            <v>600728</v>
          </cell>
          <cell r="E455">
            <v>600730</v>
          </cell>
          <cell r="G455">
            <v>770</v>
          </cell>
        </row>
        <row r="456">
          <cell r="A456">
            <v>600729</v>
          </cell>
          <cell r="B456">
            <v>600703</v>
          </cell>
          <cell r="C456">
            <v>600703</v>
          </cell>
          <cell r="D456">
            <v>600729</v>
          </cell>
          <cell r="E456">
            <v>600708</v>
          </cell>
          <cell r="G456">
            <v>770</v>
          </cell>
        </row>
        <row r="457">
          <cell r="A457">
            <v>600732</v>
          </cell>
          <cell r="B457">
            <v>600700</v>
          </cell>
          <cell r="C457">
            <v>600700</v>
          </cell>
          <cell r="D457">
            <v>600732</v>
          </cell>
          <cell r="E457">
            <v>600730</v>
          </cell>
          <cell r="G457">
            <v>770</v>
          </cell>
        </row>
        <row r="458">
          <cell r="A458">
            <v>600733</v>
          </cell>
          <cell r="D458">
            <v>600733</v>
          </cell>
          <cell r="E458">
            <v>600733</v>
          </cell>
          <cell r="G458">
            <v>770</v>
          </cell>
        </row>
        <row r="459">
          <cell r="A459">
            <v>600734</v>
          </cell>
          <cell r="B459">
            <v>600700</v>
          </cell>
          <cell r="C459">
            <v>600700</v>
          </cell>
          <cell r="D459">
            <v>600734</v>
          </cell>
          <cell r="E459">
            <v>600734</v>
          </cell>
          <cell r="G459">
            <v>770</v>
          </cell>
        </row>
        <row r="460">
          <cell r="A460">
            <v>600800</v>
          </cell>
          <cell r="B460">
            <v>600800</v>
          </cell>
          <cell r="C460">
            <v>600800</v>
          </cell>
          <cell r="D460">
            <v>600800</v>
          </cell>
          <cell r="E460">
            <v>600803</v>
          </cell>
          <cell r="G460">
            <v>770</v>
          </cell>
        </row>
        <row r="461">
          <cell r="A461">
            <v>600804</v>
          </cell>
          <cell r="B461">
            <v>600800</v>
          </cell>
          <cell r="C461">
            <v>600800</v>
          </cell>
          <cell r="D461">
            <v>600804</v>
          </cell>
          <cell r="E461">
            <v>600803</v>
          </cell>
          <cell r="G461">
            <v>770</v>
          </cell>
        </row>
        <row r="462">
          <cell r="A462">
            <v>600901</v>
          </cell>
          <cell r="B462">
            <v>750325</v>
          </cell>
          <cell r="C462">
            <v>750325</v>
          </cell>
          <cell r="D462">
            <v>600901</v>
          </cell>
          <cell r="E462">
            <v>600901</v>
          </cell>
          <cell r="G462">
            <v>194</v>
          </cell>
        </row>
        <row r="463">
          <cell r="A463">
            <v>601000</v>
          </cell>
          <cell r="B463">
            <v>601000</v>
          </cell>
          <cell r="C463">
            <v>601000</v>
          </cell>
          <cell r="D463">
            <v>601000</v>
          </cell>
          <cell r="E463">
            <v>601000</v>
          </cell>
          <cell r="G463">
            <v>489</v>
          </cell>
        </row>
        <row r="464">
          <cell r="A464">
            <v>601100</v>
          </cell>
          <cell r="B464">
            <v>601100</v>
          </cell>
          <cell r="C464">
            <v>601100</v>
          </cell>
          <cell r="D464">
            <v>601100</v>
          </cell>
          <cell r="E464">
            <v>601100</v>
          </cell>
          <cell r="G464">
            <v>770</v>
          </cell>
        </row>
        <row r="465">
          <cell r="A465">
            <v>601103</v>
          </cell>
          <cell r="B465">
            <v>601100</v>
          </cell>
          <cell r="C465">
            <v>601100</v>
          </cell>
          <cell r="D465">
            <v>601103</v>
          </cell>
          <cell r="E465">
            <v>601108</v>
          </cell>
          <cell r="G465">
            <v>770</v>
          </cell>
        </row>
        <row r="466">
          <cell r="A466">
            <v>601105</v>
          </cell>
          <cell r="B466">
            <v>601100</v>
          </cell>
          <cell r="C466">
            <v>601100</v>
          </cell>
          <cell r="D466">
            <v>601105</v>
          </cell>
          <cell r="E466">
            <v>601105</v>
          </cell>
          <cell r="G466">
            <v>770</v>
          </cell>
        </row>
        <row r="467">
          <cell r="A467">
            <v>601106</v>
          </cell>
          <cell r="B467">
            <v>542100</v>
          </cell>
          <cell r="C467">
            <v>542100</v>
          </cell>
          <cell r="D467">
            <v>601106</v>
          </cell>
          <cell r="E467">
            <v>542102</v>
          </cell>
          <cell r="G467">
            <v>292</v>
          </cell>
        </row>
        <row r="468">
          <cell r="A468">
            <v>601300</v>
          </cell>
          <cell r="B468">
            <v>601300</v>
          </cell>
          <cell r="C468">
            <v>601300</v>
          </cell>
          <cell r="D468">
            <v>601300</v>
          </cell>
          <cell r="E468">
            <v>601300</v>
          </cell>
        </row>
        <row r="469">
          <cell r="A469">
            <v>601400</v>
          </cell>
          <cell r="B469">
            <v>616300</v>
          </cell>
          <cell r="C469">
            <v>616300</v>
          </cell>
          <cell r="D469">
            <v>601400</v>
          </cell>
          <cell r="E469">
            <v>601400</v>
          </cell>
          <cell r="G469">
            <v>789</v>
          </cell>
        </row>
        <row r="470">
          <cell r="A470">
            <v>601500</v>
          </cell>
          <cell r="B470">
            <v>600600</v>
          </cell>
          <cell r="C470">
            <v>600600</v>
          </cell>
          <cell r="D470">
            <v>601500</v>
          </cell>
          <cell r="E470">
            <v>600602</v>
          </cell>
          <cell r="G470">
            <v>770</v>
          </cell>
        </row>
        <row r="471">
          <cell r="A471">
            <v>601700</v>
          </cell>
          <cell r="D471">
            <v>601700</v>
          </cell>
          <cell r="E471">
            <v>601700</v>
          </cell>
          <cell r="G471">
            <v>770</v>
          </cell>
        </row>
        <row r="472">
          <cell r="A472">
            <v>601800</v>
          </cell>
          <cell r="B472">
            <v>600700</v>
          </cell>
          <cell r="C472">
            <v>600700</v>
          </cell>
          <cell r="D472">
            <v>601800</v>
          </cell>
          <cell r="E472">
            <v>601800</v>
          </cell>
          <cell r="G472">
            <v>770</v>
          </cell>
        </row>
        <row r="473">
          <cell r="A473">
            <v>602000</v>
          </cell>
          <cell r="B473">
            <v>600800</v>
          </cell>
          <cell r="C473">
            <v>600800</v>
          </cell>
          <cell r="D473">
            <v>602000</v>
          </cell>
          <cell r="E473">
            <v>600800</v>
          </cell>
          <cell r="G473">
            <v>770</v>
          </cell>
        </row>
        <row r="474">
          <cell r="A474">
            <v>602100</v>
          </cell>
          <cell r="D474">
            <v>602100</v>
          </cell>
          <cell r="E474">
            <v>602100</v>
          </cell>
          <cell r="G474">
            <v>770</v>
          </cell>
        </row>
        <row r="475">
          <cell r="A475">
            <v>602200</v>
          </cell>
          <cell r="B475">
            <v>600700</v>
          </cell>
          <cell r="C475">
            <v>600700</v>
          </cell>
          <cell r="D475">
            <v>602200</v>
          </cell>
          <cell r="E475">
            <v>602200</v>
          </cell>
          <cell r="G475">
            <v>770</v>
          </cell>
        </row>
        <row r="476">
          <cell r="A476">
            <v>602300</v>
          </cell>
          <cell r="D476">
            <v>602300</v>
          </cell>
          <cell r="E476">
            <v>602300</v>
          </cell>
          <cell r="G476">
            <v>770</v>
          </cell>
        </row>
        <row r="477">
          <cell r="A477">
            <v>602400</v>
          </cell>
          <cell r="D477">
            <v>602400</v>
          </cell>
          <cell r="E477">
            <v>602400</v>
          </cell>
          <cell r="G477">
            <v>770</v>
          </cell>
        </row>
        <row r="478">
          <cell r="A478">
            <v>602700</v>
          </cell>
          <cell r="B478">
            <v>600800</v>
          </cell>
          <cell r="C478">
            <v>600800</v>
          </cell>
          <cell r="D478">
            <v>602700</v>
          </cell>
          <cell r="E478">
            <v>600800</v>
          </cell>
          <cell r="G478">
            <v>770</v>
          </cell>
        </row>
        <row r="479">
          <cell r="A479">
            <v>602800</v>
          </cell>
          <cell r="B479">
            <v>600700</v>
          </cell>
          <cell r="C479">
            <v>600700</v>
          </cell>
          <cell r="D479">
            <v>602800</v>
          </cell>
          <cell r="E479">
            <v>600730</v>
          </cell>
          <cell r="G479">
            <v>770</v>
          </cell>
        </row>
        <row r="480">
          <cell r="A480">
            <v>602900</v>
          </cell>
          <cell r="B480">
            <v>602900</v>
          </cell>
          <cell r="C480">
            <v>602900</v>
          </cell>
          <cell r="D480">
            <v>602900</v>
          </cell>
          <cell r="E480">
            <v>602900</v>
          </cell>
          <cell r="G480">
            <v>770</v>
          </cell>
        </row>
        <row r="481">
          <cell r="A481">
            <v>603000</v>
          </cell>
          <cell r="B481">
            <v>600700</v>
          </cell>
          <cell r="C481">
            <v>600700</v>
          </cell>
          <cell r="D481">
            <v>603000</v>
          </cell>
          <cell r="E481">
            <v>600730</v>
          </cell>
          <cell r="G481">
            <v>770</v>
          </cell>
        </row>
        <row r="482">
          <cell r="A482">
            <v>603300</v>
          </cell>
          <cell r="D482">
            <v>603300</v>
          </cell>
          <cell r="E482">
            <v>603300</v>
          </cell>
          <cell r="G482">
            <v>770</v>
          </cell>
        </row>
        <row r="483">
          <cell r="A483">
            <v>603400</v>
          </cell>
          <cell r="D483">
            <v>603400</v>
          </cell>
          <cell r="E483">
            <v>603400</v>
          </cell>
          <cell r="G483">
            <v>789</v>
          </cell>
        </row>
        <row r="484">
          <cell r="A484">
            <v>603600</v>
          </cell>
          <cell r="B484">
            <v>603600</v>
          </cell>
          <cell r="C484">
            <v>603600</v>
          </cell>
          <cell r="D484">
            <v>603600</v>
          </cell>
          <cell r="E484">
            <v>603600</v>
          </cell>
          <cell r="G484">
            <v>789</v>
          </cell>
        </row>
        <row r="485">
          <cell r="A485">
            <v>604000</v>
          </cell>
          <cell r="B485">
            <v>604000</v>
          </cell>
          <cell r="C485">
            <v>604000</v>
          </cell>
          <cell r="D485">
            <v>604000</v>
          </cell>
          <cell r="E485">
            <v>604000</v>
          </cell>
          <cell r="G485">
            <v>770</v>
          </cell>
        </row>
        <row r="486">
          <cell r="A486">
            <v>604004</v>
          </cell>
          <cell r="B486">
            <v>604004</v>
          </cell>
          <cell r="C486">
            <v>604004</v>
          </cell>
          <cell r="D486">
            <v>604004</v>
          </cell>
          <cell r="E486">
            <v>604004</v>
          </cell>
          <cell r="G486">
            <v>232</v>
          </cell>
        </row>
        <row r="487">
          <cell r="A487">
            <v>604005</v>
          </cell>
          <cell r="B487">
            <v>604005</v>
          </cell>
          <cell r="C487">
            <v>604005</v>
          </cell>
          <cell r="D487">
            <v>604005</v>
          </cell>
          <cell r="E487">
            <v>604005</v>
          </cell>
        </row>
        <row r="488">
          <cell r="A488">
            <v>604200</v>
          </cell>
          <cell r="B488">
            <v>604200</v>
          </cell>
          <cell r="C488">
            <v>604200</v>
          </cell>
          <cell r="D488">
            <v>604200</v>
          </cell>
          <cell r="E488">
            <v>604200</v>
          </cell>
          <cell r="G488">
            <v>789</v>
          </cell>
        </row>
        <row r="489">
          <cell r="A489">
            <v>604202</v>
          </cell>
          <cell r="D489">
            <v>604202</v>
          </cell>
          <cell r="E489">
            <v>604202</v>
          </cell>
          <cell r="G489">
            <v>789</v>
          </cell>
        </row>
        <row r="490">
          <cell r="A490">
            <v>604204</v>
          </cell>
          <cell r="D490">
            <v>604204</v>
          </cell>
          <cell r="E490">
            <v>604204</v>
          </cell>
          <cell r="G490">
            <v>789</v>
          </cell>
        </row>
        <row r="491">
          <cell r="A491">
            <v>604300</v>
          </cell>
          <cell r="B491">
            <v>604300</v>
          </cell>
          <cell r="C491">
            <v>604300</v>
          </cell>
          <cell r="D491">
            <v>604300</v>
          </cell>
          <cell r="E491">
            <v>604300</v>
          </cell>
          <cell r="G491">
            <v>789</v>
          </cell>
        </row>
        <row r="492">
          <cell r="A492">
            <v>604400</v>
          </cell>
          <cell r="D492">
            <v>604400</v>
          </cell>
          <cell r="E492">
            <v>604400</v>
          </cell>
          <cell r="G492">
            <v>789</v>
          </cell>
        </row>
        <row r="493">
          <cell r="A493">
            <v>604500</v>
          </cell>
          <cell r="B493">
            <v>604500</v>
          </cell>
          <cell r="C493">
            <v>604500</v>
          </cell>
          <cell r="D493">
            <v>604500</v>
          </cell>
          <cell r="E493">
            <v>604500</v>
          </cell>
          <cell r="G493">
            <v>770</v>
          </cell>
        </row>
        <row r="494">
          <cell r="A494">
            <v>604600</v>
          </cell>
          <cell r="B494">
            <v>541400</v>
          </cell>
          <cell r="C494">
            <v>541400</v>
          </cell>
          <cell r="D494">
            <v>604600</v>
          </cell>
          <cell r="E494">
            <v>604600</v>
          </cell>
          <cell r="G494">
            <v>770</v>
          </cell>
        </row>
        <row r="495">
          <cell r="A495">
            <v>604700</v>
          </cell>
          <cell r="B495">
            <v>604700</v>
          </cell>
          <cell r="C495">
            <v>604700</v>
          </cell>
          <cell r="D495">
            <v>604700</v>
          </cell>
          <cell r="E495">
            <v>604700</v>
          </cell>
          <cell r="G495">
            <v>770</v>
          </cell>
        </row>
        <row r="496">
          <cell r="A496">
            <v>604800</v>
          </cell>
          <cell r="B496">
            <v>541400</v>
          </cell>
          <cell r="C496">
            <v>541400</v>
          </cell>
          <cell r="D496">
            <v>604800</v>
          </cell>
          <cell r="E496">
            <v>541409</v>
          </cell>
          <cell r="G496">
            <v>770</v>
          </cell>
        </row>
        <row r="497">
          <cell r="A497">
            <v>604900</v>
          </cell>
          <cell r="B497">
            <v>604900</v>
          </cell>
          <cell r="C497">
            <v>604900</v>
          </cell>
          <cell r="D497">
            <v>604900</v>
          </cell>
          <cell r="E497">
            <v>604901</v>
          </cell>
          <cell r="G497">
            <v>789</v>
          </cell>
        </row>
        <row r="498">
          <cell r="A498">
            <v>604904</v>
          </cell>
          <cell r="B498">
            <v>604900</v>
          </cell>
          <cell r="C498">
            <v>604900</v>
          </cell>
          <cell r="D498">
            <v>604904</v>
          </cell>
          <cell r="E498">
            <v>604901</v>
          </cell>
          <cell r="G498">
            <v>789</v>
          </cell>
        </row>
        <row r="499">
          <cell r="A499">
            <v>604906</v>
          </cell>
          <cell r="D499">
            <v>604906</v>
          </cell>
          <cell r="E499">
            <v>604906</v>
          </cell>
          <cell r="G499">
            <v>789</v>
          </cell>
        </row>
        <row r="500">
          <cell r="A500">
            <v>604908</v>
          </cell>
          <cell r="B500">
            <v>604900</v>
          </cell>
          <cell r="C500">
            <v>604900</v>
          </cell>
          <cell r="D500">
            <v>604908</v>
          </cell>
          <cell r="E500">
            <v>604901</v>
          </cell>
          <cell r="G500">
            <v>789</v>
          </cell>
        </row>
        <row r="501">
          <cell r="A501">
            <v>605200</v>
          </cell>
          <cell r="B501">
            <v>604900</v>
          </cell>
          <cell r="C501">
            <v>604900</v>
          </cell>
          <cell r="D501">
            <v>605200</v>
          </cell>
          <cell r="E501">
            <v>604901</v>
          </cell>
          <cell r="G501">
            <v>789</v>
          </cell>
        </row>
        <row r="502">
          <cell r="A502">
            <v>605601</v>
          </cell>
          <cell r="B502">
            <v>750325</v>
          </cell>
          <cell r="C502">
            <v>750325</v>
          </cell>
          <cell r="D502">
            <v>605601</v>
          </cell>
          <cell r="E502">
            <v>605601</v>
          </cell>
          <cell r="G502">
            <v>194</v>
          </cell>
        </row>
        <row r="503">
          <cell r="A503">
            <v>605700</v>
          </cell>
          <cell r="D503">
            <v>605700</v>
          </cell>
          <cell r="E503">
            <v>605700</v>
          </cell>
          <cell r="G503">
            <v>789</v>
          </cell>
        </row>
        <row r="504">
          <cell r="A504">
            <v>606000</v>
          </cell>
          <cell r="D504">
            <v>606000</v>
          </cell>
          <cell r="E504">
            <v>606000</v>
          </cell>
          <cell r="G504">
            <v>789</v>
          </cell>
        </row>
        <row r="505">
          <cell r="A505">
            <v>606500</v>
          </cell>
          <cell r="B505">
            <v>604900</v>
          </cell>
          <cell r="C505">
            <v>604900</v>
          </cell>
          <cell r="D505">
            <v>606500</v>
          </cell>
          <cell r="E505">
            <v>606500</v>
          </cell>
          <cell r="G505">
            <v>789</v>
          </cell>
        </row>
        <row r="506">
          <cell r="A506">
            <v>606800</v>
          </cell>
          <cell r="D506">
            <v>606800</v>
          </cell>
          <cell r="E506">
            <v>606800</v>
          </cell>
          <cell r="G506">
            <v>789</v>
          </cell>
        </row>
        <row r="507">
          <cell r="A507">
            <v>607100</v>
          </cell>
          <cell r="B507">
            <v>604500</v>
          </cell>
          <cell r="C507">
            <v>604500</v>
          </cell>
          <cell r="D507">
            <v>607100</v>
          </cell>
          <cell r="E507">
            <v>607100</v>
          </cell>
          <cell r="G507">
            <v>789</v>
          </cell>
        </row>
        <row r="508">
          <cell r="A508">
            <v>607200</v>
          </cell>
          <cell r="D508">
            <v>607200</v>
          </cell>
          <cell r="E508">
            <v>607200</v>
          </cell>
          <cell r="G508">
            <v>789</v>
          </cell>
        </row>
        <row r="509">
          <cell r="A509">
            <v>607900</v>
          </cell>
          <cell r="B509">
            <v>604000</v>
          </cell>
          <cell r="C509">
            <v>604000</v>
          </cell>
          <cell r="D509">
            <v>607900</v>
          </cell>
          <cell r="E509">
            <v>604001</v>
          </cell>
          <cell r="G509">
            <v>770</v>
          </cell>
        </row>
        <row r="510">
          <cell r="A510">
            <v>608400</v>
          </cell>
          <cell r="D510">
            <v>608400</v>
          </cell>
          <cell r="E510">
            <v>608400</v>
          </cell>
          <cell r="G510">
            <v>789</v>
          </cell>
        </row>
        <row r="511">
          <cell r="A511">
            <v>608500</v>
          </cell>
          <cell r="D511">
            <v>608500</v>
          </cell>
          <cell r="E511">
            <v>608500</v>
          </cell>
          <cell r="G511">
            <v>770</v>
          </cell>
        </row>
        <row r="512">
          <cell r="A512">
            <v>608600</v>
          </cell>
          <cell r="B512">
            <v>603600</v>
          </cell>
          <cell r="C512">
            <v>603600</v>
          </cell>
          <cell r="D512">
            <v>608600</v>
          </cell>
          <cell r="E512">
            <v>603601</v>
          </cell>
          <cell r="G512">
            <v>770</v>
          </cell>
        </row>
        <row r="513">
          <cell r="A513">
            <v>608700</v>
          </cell>
          <cell r="B513">
            <v>608700</v>
          </cell>
          <cell r="C513">
            <v>608700</v>
          </cell>
          <cell r="D513">
            <v>608700</v>
          </cell>
          <cell r="E513">
            <v>608700</v>
          </cell>
          <cell r="G513">
            <v>770</v>
          </cell>
        </row>
        <row r="514">
          <cell r="A514">
            <v>608800</v>
          </cell>
          <cell r="D514">
            <v>608800</v>
          </cell>
          <cell r="E514">
            <v>608800</v>
          </cell>
          <cell r="G514">
            <v>770</v>
          </cell>
        </row>
        <row r="515">
          <cell r="A515">
            <v>608900</v>
          </cell>
          <cell r="D515">
            <v>608900</v>
          </cell>
          <cell r="E515">
            <v>608900</v>
          </cell>
          <cell r="G515">
            <v>770</v>
          </cell>
        </row>
        <row r="516">
          <cell r="A516">
            <v>609000</v>
          </cell>
          <cell r="D516">
            <v>609000</v>
          </cell>
          <cell r="E516">
            <v>609000</v>
          </cell>
          <cell r="G516">
            <v>770</v>
          </cell>
        </row>
        <row r="517">
          <cell r="A517">
            <v>609100</v>
          </cell>
          <cell r="D517">
            <v>609100</v>
          </cell>
          <cell r="E517">
            <v>609100</v>
          </cell>
          <cell r="G517">
            <v>789</v>
          </cell>
        </row>
        <row r="518">
          <cell r="A518">
            <v>609200</v>
          </cell>
          <cell r="D518">
            <v>609200</v>
          </cell>
          <cell r="E518">
            <v>609200</v>
          </cell>
          <cell r="G518">
            <v>770</v>
          </cell>
        </row>
        <row r="519">
          <cell r="A519">
            <v>609300</v>
          </cell>
          <cell r="D519">
            <v>609300</v>
          </cell>
          <cell r="E519">
            <v>609300</v>
          </cell>
          <cell r="G519">
            <v>770</v>
          </cell>
        </row>
        <row r="520">
          <cell r="A520">
            <v>609400</v>
          </cell>
          <cell r="B520">
            <v>609400</v>
          </cell>
          <cell r="C520">
            <v>609400</v>
          </cell>
          <cell r="D520">
            <v>609400</v>
          </cell>
          <cell r="E520">
            <v>609400</v>
          </cell>
          <cell r="G520">
            <v>789</v>
          </cell>
        </row>
        <row r="521">
          <cell r="A521">
            <v>609401</v>
          </cell>
          <cell r="B521">
            <v>609401</v>
          </cell>
          <cell r="C521">
            <v>609401</v>
          </cell>
          <cell r="D521">
            <v>609401</v>
          </cell>
          <cell r="E521">
            <v>609401</v>
          </cell>
          <cell r="G521">
            <v>194</v>
          </cell>
        </row>
        <row r="522">
          <cell r="A522">
            <v>609407</v>
          </cell>
          <cell r="D522">
            <v>609407</v>
          </cell>
          <cell r="E522">
            <v>609407</v>
          </cell>
          <cell r="G522">
            <v>194</v>
          </cell>
        </row>
        <row r="523">
          <cell r="A523">
            <v>609408</v>
          </cell>
          <cell r="B523">
            <v>609408</v>
          </cell>
          <cell r="C523">
            <v>609408</v>
          </cell>
          <cell r="D523">
            <v>609408</v>
          </cell>
          <cell r="E523">
            <v>609408</v>
          </cell>
          <cell r="G523">
            <v>789</v>
          </cell>
        </row>
        <row r="524">
          <cell r="A524">
            <v>609500</v>
          </cell>
          <cell r="B524">
            <v>609500</v>
          </cell>
          <cell r="C524">
            <v>609500</v>
          </cell>
          <cell r="D524">
            <v>609500</v>
          </cell>
          <cell r="E524">
            <v>609500</v>
          </cell>
          <cell r="G524">
            <v>770</v>
          </cell>
        </row>
        <row r="525">
          <cell r="A525">
            <v>609501</v>
          </cell>
          <cell r="B525">
            <v>520200</v>
          </cell>
          <cell r="C525">
            <v>520200</v>
          </cell>
          <cell r="D525">
            <v>609501</v>
          </cell>
          <cell r="E525">
            <v>520200</v>
          </cell>
          <cell r="G525">
            <v>770</v>
          </cell>
        </row>
        <row r="526">
          <cell r="A526">
            <v>609503</v>
          </cell>
          <cell r="D526">
            <v>609503</v>
          </cell>
          <cell r="E526">
            <v>609503</v>
          </cell>
          <cell r="G526">
            <v>770</v>
          </cell>
        </row>
        <row r="527">
          <cell r="A527">
            <v>609800</v>
          </cell>
          <cell r="B527">
            <v>609800</v>
          </cell>
          <cell r="C527">
            <v>609800</v>
          </cell>
          <cell r="D527">
            <v>609800</v>
          </cell>
          <cell r="E527">
            <v>609800</v>
          </cell>
          <cell r="G527">
            <v>770</v>
          </cell>
        </row>
        <row r="528">
          <cell r="A528">
            <v>609900</v>
          </cell>
          <cell r="B528">
            <v>609900</v>
          </cell>
          <cell r="C528">
            <v>609900</v>
          </cell>
          <cell r="D528">
            <v>609900</v>
          </cell>
          <cell r="E528">
            <v>609900</v>
          </cell>
          <cell r="G528">
            <v>770</v>
          </cell>
        </row>
        <row r="529">
          <cell r="A529">
            <v>610000</v>
          </cell>
          <cell r="D529">
            <v>610000</v>
          </cell>
          <cell r="E529">
            <v>610000</v>
          </cell>
          <cell r="G529">
            <v>770</v>
          </cell>
        </row>
        <row r="530">
          <cell r="A530">
            <v>610300</v>
          </cell>
          <cell r="B530">
            <v>610300</v>
          </cell>
          <cell r="C530">
            <v>610300</v>
          </cell>
          <cell r="D530">
            <v>610300</v>
          </cell>
          <cell r="E530">
            <v>610300</v>
          </cell>
          <cell r="G530">
            <v>789</v>
          </cell>
        </row>
        <row r="531">
          <cell r="A531">
            <v>610400</v>
          </cell>
          <cell r="B531">
            <v>610400</v>
          </cell>
          <cell r="C531">
            <v>610400</v>
          </cell>
          <cell r="D531">
            <v>610400</v>
          </cell>
          <cell r="E531">
            <v>610400</v>
          </cell>
          <cell r="G531">
            <v>770</v>
          </cell>
        </row>
        <row r="532">
          <cell r="A532">
            <v>610401</v>
          </cell>
          <cell r="B532">
            <v>610400</v>
          </cell>
          <cell r="C532">
            <v>610400</v>
          </cell>
          <cell r="D532">
            <v>610401</v>
          </cell>
          <cell r="E532">
            <v>610401</v>
          </cell>
          <cell r="G532">
            <v>770</v>
          </cell>
        </row>
        <row r="533">
          <cell r="A533">
            <v>610403</v>
          </cell>
          <cell r="D533">
            <v>610403</v>
          </cell>
          <cell r="E533">
            <v>610403</v>
          </cell>
          <cell r="G533">
            <v>770</v>
          </cell>
        </row>
        <row r="534">
          <cell r="A534">
            <v>610404</v>
          </cell>
          <cell r="D534">
            <v>610404</v>
          </cell>
          <cell r="E534">
            <v>610404</v>
          </cell>
          <cell r="G534">
            <v>770</v>
          </cell>
        </row>
        <row r="535">
          <cell r="A535">
            <v>610500</v>
          </cell>
          <cell r="B535">
            <v>610500</v>
          </cell>
          <cell r="C535">
            <v>610500</v>
          </cell>
          <cell r="D535">
            <v>610500</v>
          </cell>
          <cell r="E535">
            <v>610500</v>
          </cell>
        </row>
        <row r="536">
          <cell r="A536">
            <v>610503</v>
          </cell>
          <cell r="B536">
            <v>610503</v>
          </cell>
          <cell r="C536">
            <v>610503</v>
          </cell>
          <cell r="D536">
            <v>610503</v>
          </cell>
          <cell r="E536">
            <v>610503</v>
          </cell>
          <cell r="G536">
            <v>770</v>
          </cell>
        </row>
        <row r="537">
          <cell r="A537">
            <v>610508</v>
          </cell>
          <cell r="D537">
            <v>610508</v>
          </cell>
          <cell r="E537">
            <v>610508</v>
          </cell>
          <cell r="G537">
            <v>789</v>
          </cell>
        </row>
        <row r="538">
          <cell r="A538">
            <v>610600</v>
          </cell>
          <cell r="B538">
            <v>610600</v>
          </cell>
          <cell r="C538">
            <v>610600</v>
          </cell>
          <cell r="D538">
            <v>610600</v>
          </cell>
          <cell r="E538">
            <v>610600</v>
          </cell>
          <cell r="G538">
            <v>770</v>
          </cell>
        </row>
        <row r="539">
          <cell r="A539">
            <v>610700</v>
          </cell>
          <cell r="B539">
            <v>610700</v>
          </cell>
          <cell r="C539">
            <v>610700</v>
          </cell>
          <cell r="D539">
            <v>610700</v>
          </cell>
          <cell r="E539">
            <v>610700</v>
          </cell>
          <cell r="G539">
            <v>770</v>
          </cell>
        </row>
        <row r="540">
          <cell r="A540">
            <v>610900</v>
          </cell>
          <cell r="B540">
            <v>610900</v>
          </cell>
          <cell r="C540">
            <v>610900</v>
          </cell>
          <cell r="D540">
            <v>610900</v>
          </cell>
          <cell r="E540">
            <v>610900</v>
          </cell>
          <cell r="G540">
            <v>770</v>
          </cell>
        </row>
        <row r="541">
          <cell r="A541">
            <v>611400</v>
          </cell>
          <cell r="D541">
            <v>611400</v>
          </cell>
          <cell r="E541">
            <v>611400</v>
          </cell>
          <cell r="G541">
            <v>770</v>
          </cell>
        </row>
        <row r="542">
          <cell r="A542">
            <v>611500</v>
          </cell>
          <cell r="D542">
            <v>611500</v>
          </cell>
          <cell r="E542">
            <v>611500</v>
          </cell>
          <cell r="G542">
            <v>770</v>
          </cell>
        </row>
        <row r="543">
          <cell r="A543">
            <v>611600</v>
          </cell>
          <cell r="B543">
            <v>610503</v>
          </cell>
          <cell r="C543">
            <v>610503</v>
          </cell>
          <cell r="D543">
            <v>611600</v>
          </cell>
          <cell r="E543">
            <v>611600</v>
          </cell>
          <cell r="G543">
            <v>770</v>
          </cell>
        </row>
        <row r="544">
          <cell r="A544">
            <v>611700</v>
          </cell>
          <cell r="D544">
            <v>611700</v>
          </cell>
          <cell r="E544">
            <v>611700</v>
          </cell>
          <cell r="G544">
            <v>770</v>
          </cell>
        </row>
        <row r="545">
          <cell r="A545">
            <v>611800</v>
          </cell>
          <cell r="B545">
            <v>541400</v>
          </cell>
          <cell r="C545">
            <v>541400</v>
          </cell>
          <cell r="D545">
            <v>611800</v>
          </cell>
          <cell r="E545">
            <v>611800</v>
          </cell>
          <cell r="G545">
            <v>770</v>
          </cell>
        </row>
        <row r="546">
          <cell r="A546">
            <v>611900</v>
          </cell>
          <cell r="B546">
            <v>610503</v>
          </cell>
          <cell r="C546">
            <v>610503</v>
          </cell>
          <cell r="D546">
            <v>611900</v>
          </cell>
          <cell r="E546">
            <v>611900</v>
          </cell>
          <cell r="G546">
            <v>770</v>
          </cell>
        </row>
        <row r="547">
          <cell r="A547">
            <v>612000</v>
          </cell>
          <cell r="D547">
            <v>612000</v>
          </cell>
          <cell r="E547">
            <v>612000</v>
          </cell>
          <cell r="G547">
            <v>770</v>
          </cell>
        </row>
        <row r="548">
          <cell r="A548">
            <v>612300</v>
          </cell>
          <cell r="D548">
            <v>612300</v>
          </cell>
          <cell r="E548">
            <v>612300</v>
          </cell>
          <cell r="G548">
            <v>770</v>
          </cell>
        </row>
        <row r="549">
          <cell r="A549">
            <v>612500</v>
          </cell>
          <cell r="D549">
            <v>612500</v>
          </cell>
          <cell r="E549">
            <v>612500</v>
          </cell>
          <cell r="G549">
            <v>770</v>
          </cell>
        </row>
        <row r="550">
          <cell r="A550">
            <v>612800</v>
          </cell>
          <cell r="B550">
            <v>604900</v>
          </cell>
          <cell r="C550">
            <v>604900</v>
          </cell>
          <cell r="D550">
            <v>612800</v>
          </cell>
          <cell r="E550">
            <v>604901</v>
          </cell>
          <cell r="G550">
            <v>789</v>
          </cell>
        </row>
        <row r="551">
          <cell r="A551">
            <v>612900</v>
          </cell>
          <cell r="D551">
            <v>612900</v>
          </cell>
          <cell r="E551">
            <v>612900</v>
          </cell>
          <cell r="G551">
            <v>770</v>
          </cell>
        </row>
        <row r="552">
          <cell r="A552">
            <v>613200</v>
          </cell>
          <cell r="D552">
            <v>613200</v>
          </cell>
          <cell r="E552">
            <v>613200</v>
          </cell>
          <cell r="G552">
            <v>770</v>
          </cell>
        </row>
        <row r="553">
          <cell r="A553">
            <v>613300</v>
          </cell>
          <cell r="D553">
            <v>613300</v>
          </cell>
          <cell r="E553">
            <v>613300</v>
          </cell>
          <cell r="G553">
            <v>770</v>
          </cell>
        </row>
        <row r="554">
          <cell r="A554">
            <v>613400</v>
          </cell>
          <cell r="D554">
            <v>613400</v>
          </cell>
          <cell r="E554">
            <v>613400</v>
          </cell>
          <cell r="G554">
            <v>770</v>
          </cell>
        </row>
        <row r="555">
          <cell r="A555">
            <v>613500</v>
          </cell>
          <cell r="D555">
            <v>613500</v>
          </cell>
          <cell r="E555">
            <v>613500</v>
          </cell>
          <cell r="G555">
            <v>770</v>
          </cell>
        </row>
        <row r="556">
          <cell r="A556">
            <v>613600</v>
          </cell>
          <cell r="D556">
            <v>613600</v>
          </cell>
          <cell r="E556">
            <v>613600</v>
          </cell>
          <cell r="G556">
            <v>770</v>
          </cell>
        </row>
        <row r="557">
          <cell r="A557">
            <v>613700</v>
          </cell>
          <cell r="D557">
            <v>613700</v>
          </cell>
          <cell r="E557">
            <v>613700</v>
          </cell>
          <cell r="G557">
            <v>770</v>
          </cell>
        </row>
        <row r="558">
          <cell r="A558">
            <v>614400</v>
          </cell>
          <cell r="D558">
            <v>614400</v>
          </cell>
          <cell r="E558">
            <v>614400</v>
          </cell>
          <cell r="G558">
            <v>770</v>
          </cell>
        </row>
        <row r="559">
          <cell r="A559">
            <v>614700</v>
          </cell>
          <cell r="B559">
            <v>614700</v>
          </cell>
          <cell r="C559">
            <v>614700</v>
          </cell>
          <cell r="D559">
            <v>614700</v>
          </cell>
          <cell r="E559">
            <v>614700</v>
          </cell>
          <cell r="G559">
            <v>770</v>
          </cell>
        </row>
        <row r="560">
          <cell r="A560">
            <v>615600</v>
          </cell>
          <cell r="D560">
            <v>615600</v>
          </cell>
          <cell r="E560">
            <v>615600</v>
          </cell>
        </row>
        <row r="561">
          <cell r="A561">
            <v>615800</v>
          </cell>
          <cell r="B561">
            <v>615800</v>
          </cell>
          <cell r="C561">
            <v>615800</v>
          </cell>
          <cell r="D561">
            <v>615800</v>
          </cell>
          <cell r="E561">
            <v>615800</v>
          </cell>
          <cell r="G561">
            <v>194</v>
          </cell>
        </row>
        <row r="562">
          <cell r="A562">
            <v>615900</v>
          </cell>
          <cell r="B562">
            <v>541300</v>
          </cell>
          <cell r="C562">
            <v>541300</v>
          </cell>
          <cell r="D562">
            <v>615900</v>
          </cell>
          <cell r="E562">
            <v>615900</v>
          </cell>
          <cell r="G562">
            <v>194</v>
          </cell>
        </row>
        <row r="563">
          <cell r="A563">
            <v>616200</v>
          </cell>
          <cell r="B563">
            <v>616200</v>
          </cell>
          <cell r="C563">
            <v>616200</v>
          </cell>
          <cell r="D563">
            <v>616200</v>
          </cell>
          <cell r="E563">
            <v>616200</v>
          </cell>
          <cell r="G563">
            <v>770</v>
          </cell>
        </row>
        <row r="564">
          <cell r="A564">
            <v>616300</v>
          </cell>
          <cell r="B564">
            <v>616300</v>
          </cell>
          <cell r="C564">
            <v>616300</v>
          </cell>
          <cell r="D564">
            <v>616300</v>
          </cell>
          <cell r="E564">
            <v>616300</v>
          </cell>
          <cell r="G564">
            <v>789</v>
          </cell>
        </row>
        <row r="565">
          <cell r="A565">
            <v>616400</v>
          </cell>
          <cell r="B565">
            <v>616400</v>
          </cell>
          <cell r="C565">
            <v>616400</v>
          </cell>
          <cell r="D565">
            <v>616400</v>
          </cell>
          <cell r="E565">
            <v>616400</v>
          </cell>
          <cell r="G565">
            <v>789</v>
          </cell>
        </row>
        <row r="566">
          <cell r="A566">
            <v>616600</v>
          </cell>
          <cell r="B566">
            <v>616600</v>
          </cell>
          <cell r="C566">
            <v>616600</v>
          </cell>
          <cell r="D566">
            <v>616600</v>
          </cell>
          <cell r="E566">
            <v>616600</v>
          </cell>
          <cell r="G566">
            <v>770</v>
          </cell>
        </row>
        <row r="567">
          <cell r="A567">
            <v>616800</v>
          </cell>
          <cell r="D567">
            <v>616800</v>
          </cell>
          <cell r="E567">
            <v>616800</v>
          </cell>
          <cell r="G567">
            <v>789</v>
          </cell>
        </row>
        <row r="568">
          <cell r="A568">
            <v>617200</v>
          </cell>
          <cell r="B568">
            <v>617200</v>
          </cell>
          <cell r="C568">
            <v>617200</v>
          </cell>
          <cell r="D568">
            <v>617200</v>
          </cell>
          <cell r="E568">
            <v>617200</v>
          </cell>
          <cell r="G568">
            <v>232</v>
          </cell>
        </row>
        <row r="569">
          <cell r="A569">
            <v>617201</v>
          </cell>
          <cell r="B569">
            <v>617200</v>
          </cell>
          <cell r="C569">
            <v>617200</v>
          </cell>
          <cell r="D569">
            <v>617201</v>
          </cell>
          <cell r="E569">
            <v>617201</v>
          </cell>
        </row>
        <row r="570">
          <cell r="A570">
            <v>617202</v>
          </cell>
          <cell r="B570">
            <v>617200</v>
          </cell>
          <cell r="C570">
            <v>617200</v>
          </cell>
          <cell r="D570">
            <v>617202</v>
          </cell>
          <cell r="E570">
            <v>617202</v>
          </cell>
          <cell r="G570">
            <v>232</v>
          </cell>
        </row>
        <row r="571">
          <cell r="A571">
            <v>617203</v>
          </cell>
          <cell r="B571">
            <v>543000</v>
          </cell>
          <cell r="C571">
            <v>543000</v>
          </cell>
          <cell r="D571">
            <v>617203</v>
          </cell>
          <cell r="E571">
            <v>600708</v>
          </cell>
          <cell r="G571">
            <v>194</v>
          </cell>
        </row>
        <row r="572">
          <cell r="A572">
            <v>617300</v>
          </cell>
          <cell r="B572">
            <v>617300</v>
          </cell>
          <cell r="C572">
            <v>617300</v>
          </cell>
          <cell r="D572">
            <v>617300</v>
          </cell>
          <cell r="E572">
            <v>617300</v>
          </cell>
          <cell r="G572">
            <v>770</v>
          </cell>
        </row>
        <row r="573">
          <cell r="A573">
            <v>617301</v>
          </cell>
          <cell r="B573">
            <v>617300</v>
          </cell>
          <cell r="C573">
            <v>617300</v>
          </cell>
          <cell r="D573">
            <v>617301</v>
          </cell>
          <cell r="E573">
            <v>617301</v>
          </cell>
          <cell r="G573">
            <v>770</v>
          </cell>
        </row>
        <row r="574">
          <cell r="A574">
            <v>617400</v>
          </cell>
          <cell r="B574">
            <v>617400</v>
          </cell>
          <cell r="C574">
            <v>617400</v>
          </cell>
          <cell r="D574">
            <v>617400</v>
          </cell>
          <cell r="E574">
            <v>617400</v>
          </cell>
        </row>
        <row r="575">
          <cell r="A575">
            <v>617401</v>
          </cell>
          <cell r="B575">
            <v>617400</v>
          </cell>
          <cell r="C575">
            <v>617400</v>
          </cell>
          <cell r="D575">
            <v>617401</v>
          </cell>
          <cell r="E575">
            <v>617401</v>
          </cell>
        </row>
        <row r="576">
          <cell r="A576">
            <v>617600</v>
          </cell>
          <cell r="B576">
            <v>617600</v>
          </cell>
          <cell r="C576">
            <v>617600</v>
          </cell>
          <cell r="D576">
            <v>617600</v>
          </cell>
          <cell r="E576">
            <v>617600</v>
          </cell>
          <cell r="G576">
            <v>789</v>
          </cell>
        </row>
        <row r="577">
          <cell r="A577">
            <v>617601</v>
          </cell>
          <cell r="D577">
            <v>617601</v>
          </cell>
          <cell r="E577">
            <v>617601</v>
          </cell>
          <cell r="G577">
            <v>770</v>
          </cell>
        </row>
        <row r="578">
          <cell r="A578">
            <v>617900</v>
          </cell>
          <cell r="B578">
            <v>617900</v>
          </cell>
          <cell r="C578">
            <v>617900</v>
          </cell>
          <cell r="D578">
            <v>617900</v>
          </cell>
          <cell r="E578">
            <v>617900</v>
          </cell>
          <cell r="G578">
            <v>770</v>
          </cell>
        </row>
        <row r="579">
          <cell r="A579">
            <v>617901</v>
          </cell>
          <cell r="D579">
            <v>617901</v>
          </cell>
          <cell r="E579">
            <v>617901</v>
          </cell>
          <cell r="G579">
            <v>770</v>
          </cell>
        </row>
        <row r="580">
          <cell r="A580">
            <v>618000</v>
          </cell>
          <cell r="B580">
            <v>618000</v>
          </cell>
          <cell r="C580">
            <v>618000</v>
          </cell>
          <cell r="D580">
            <v>618000</v>
          </cell>
          <cell r="E580">
            <v>618000</v>
          </cell>
          <cell r="G580">
            <v>770</v>
          </cell>
        </row>
        <row r="581">
          <cell r="A581">
            <v>618002</v>
          </cell>
          <cell r="D581">
            <v>618002</v>
          </cell>
          <cell r="E581">
            <v>618002</v>
          </cell>
          <cell r="G581">
            <v>770</v>
          </cell>
        </row>
        <row r="582">
          <cell r="A582">
            <v>618100</v>
          </cell>
          <cell r="B582">
            <v>618100</v>
          </cell>
          <cell r="C582">
            <v>618100</v>
          </cell>
          <cell r="D582">
            <v>618100</v>
          </cell>
          <cell r="E582">
            <v>618100</v>
          </cell>
          <cell r="G582">
            <v>770</v>
          </cell>
        </row>
        <row r="583">
          <cell r="A583">
            <v>618101</v>
          </cell>
          <cell r="B583">
            <v>618101</v>
          </cell>
          <cell r="C583">
            <v>618101</v>
          </cell>
          <cell r="D583">
            <v>618101</v>
          </cell>
          <cell r="E583">
            <v>618101</v>
          </cell>
          <cell r="G583">
            <v>770</v>
          </cell>
        </row>
        <row r="584">
          <cell r="A584">
            <v>618102</v>
          </cell>
          <cell r="B584">
            <v>618102</v>
          </cell>
          <cell r="C584">
            <v>618102</v>
          </cell>
          <cell r="D584">
            <v>618102</v>
          </cell>
          <cell r="E584">
            <v>618102</v>
          </cell>
          <cell r="G584">
            <v>770</v>
          </cell>
        </row>
        <row r="585">
          <cell r="A585">
            <v>618200</v>
          </cell>
          <cell r="B585">
            <v>618200</v>
          </cell>
          <cell r="C585">
            <v>618200</v>
          </cell>
          <cell r="D585">
            <v>618200</v>
          </cell>
          <cell r="E585">
            <v>618200</v>
          </cell>
          <cell r="G585">
            <v>770</v>
          </cell>
        </row>
        <row r="586">
          <cell r="A586">
            <v>618300</v>
          </cell>
          <cell r="B586">
            <v>618300</v>
          </cell>
          <cell r="C586">
            <v>618300</v>
          </cell>
          <cell r="D586">
            <v>618300</v>
          </cell>
          <cell r="E586">
            <v>618300</v>
          </cell>
          <cell r="G586">
            <v>770</v>
          </cell>
        </row>
        <row r="587">
          <cell r="A587">
            <v>618301</v>
          </cell>
          <cell r="B587">
            <v>520200</v>
          </cell>
          <cell r="C587">
            <v>520200</v>
          </cell>
          <cell r="D587">
            <v>618301</v>
          </cell>
          <cell r="E587">
            <v>618301</v>
          </cell>
          <cell r="G587">
            <v>770</v>
          </cell>
        </row>
        <row r="588">
          <cell r="A588">
            <v>630000</v>
          </cell>
          <cell r="B588">
            <v>630000</v>
          </cell>
          <cell r="C588">
            <v>630000</v>
          </cell>
          <cell r="D588">
            <v>630000</v>
          </cell>
          <cell r="E588">
            <v>630000</v>
          </cell>
          <cell r="G588">
            <v>194</v>
          </cell>
        </row>
        <row r="589">
          <cell r="A589">
            <v>630300</v>
          </cell>
          <cell r="B589">
            <v>541300</v>
          </cell>
          <cell r="C589">
            <v>541300</v>
          </cell>
          <cell r="D589">
            <v>630300</v>
          </cell>
          <cell r="E589">
            <v>600730</v>
          </cell>
          <cell r="G589">
            <v>194</v>
          </cell>
        </row>
        <row r="590">
          <cell r="A590">
            <v>630500</v>
          </cell>
          <cell r="D590">
            <v>630500</v>
          </cell>
          <cell r="E590">
            <v>630500</v>
          </cell>
        </row>
        <row r="591">
          <cell r="A591">
            <v>630700</v>
          </cell>
          <cell r="B591">
            <v>630700</v>
          </cell>
          <cell r="C591">
            <v>630700</v>
          </cell>
          <cell r="D591">
            <v>630700</v>
          </cell>
          <cell r="E591">
            <v>630700</v>
          </cell>
          <cell r="F591">
            <v>630701</v>
          </cell>
          <cell r="G591">
            <v>292</v>
          </cell>
        </row>
        <row r="592">
          <cell r="A592">
            <v>631000</v>
          </cell>
          <cell r="B592">
            <v>541300</v>
          </cell>
          <cell r="C592">
            <v>541300</v>
          </cell>
          <cell r="D592">
            <v>631000</v>
          </cell>
          <cell r="E592">
            <v>600730</v>
          </cell>
          <cell r="G592">
            <v>194</v>
          </cell>
        </row>
        <row r="593">
          <cell r="A593">
            <v>631500</v>
          </cell>
          <cell r="B593">
            <v>631500</v>
          </cell>
          <cell r="C593">
            <v>631500</v>
          </cell>
          <cell r="D593">
            <v>631500</v>
          </cell>
          <cell r="E593">
            <v>631500</v>
          </cell>
        </row>
        <row r="594">
          <cell r="A594">
            <v>631800</v>
          </cell>
          <cell r="D594">
            <v>631800</v>
          </cell>
          <cell r="E594">
            <v>631800</v>
          </cell>
          <cell r="G594">
            <v>770</v>
          </cell>
        </row>
        <row r="595">
          <cell r="A595">
            <v>631900</v>
          </cell>
          <cell r="B595">
            <v>542700</v>
          </cell>
          <cell r="C595">
            <v>542700</v>
          </cell>
          <cell r="D595">
            <v>631900</v>
          </cell>
          <cell r="E595">
            <v>631900</v>
          </cell>
          <cell r="G595">
            <v>232</v>
          </cell>
        </row>
        <row r="596">
          <cell r="A596">
            <v>632000</v>
          </cell>
          <cell r="B596">
            <v>632000</v>
          </cell>
          <cell r="C596">
            <v>632000</v>
          </cell>
          <cell r="D596">
            <v>632000</v>
          </cell>
          <cell r="E596">
            <v>632000</v>
          </cell>
          <cell r="F596">
            <v>632006</v>
          </cell>
          <cell r="G596">
            <v>232</v>
          </cell>
        </row>
        <row r="597">
          <cell r="A597">
            <v>632002</v>
          </cell>
          <cell r="B597">
            <v>632002</v>
          </cell>
          <cell r="C597">
            <v>632002</v>
          </cell>
          <cell r="D597">
            <v>632002</v>
          </cell>
          <cell r="E597">
            <v>632002</v>
          </cell>
          <cell r="G597">
            <v>232</v>
          </cell>
        </row>
        <row r="598">
          <cell r="A598">
            <v>632100</v>
          </cell>
          <cell r="D598">
            <v>632100</v>
          </cell>
          <cell r="E598">
            <v>632100</v>
          </cell>
          <cell r="G598">
            <v>770</v>
          </cell>
        </row>
        <row r="599">
          <cell r="A599">
            <v>632500</v>
          </cell>
          <cell r="B599">
            <v>632500</v>
          </cell>
          <cell r="C599">
            <v>632500</v>
          </cell>
          <cell r="D599">
            <v>632500</v>
          </cell>
          <cell r="E599">
            <v>632501</v>
          </cell>
          <cell r="F599">
            <v>634600</v>
          </cell>
          <cell r="G599">
            <v>292</v>
          </cell>
        </row>
        <row r="600">
          <cell r="A600">
            <v>633800</v>
          </cell>
          <cell r="B600">
            <v>633800</v>
          </cell>
          <cell r="C600">
            <v>633800</v>
          </cell>
          <cell r="D600">
            <v>633800</v>
          </cell>
          <cell r="E600">
            <v>633800</v>
          </cell>
          <cell r="G600">
            <v>232</v>
          </cell>
        </row>
        <row r="601">
          <cell r="A601">
            <v>634600</v>
          </cell>
          <cell r="B601">
            <v>634600</v>
          </cell>
          <cell r="C601">
            <v>634600</v>
          </cell>
          <cell r="D601">
            <v>634600</v>
          </cell>
          <cell r="E601">
            <v>634600</v>
          </cell>
          <cell r="G601">
            <v>292</v>
          </cell>
        </row>
        <row r="602">
          <cell r="A602">
            <v>634700</v>
          </cell>
          <cell r="B602">
            <v>634700</v>
          </cell>
          <cell r="C602">
            <v>634700</v>
          </cell>
          <cell r="D602">
            <v>634700</v>
          </cell>
          <cell r="E602">
            <v>634700</v>
          </cell>
          <cell r="G602">
            <v>489</v>
          </cell>
        </row>
        <row r="603">
          <cell r="A603">
            <v>635200</v>
          </cell>
          <cell r="B603">
            <v>635200</v>
          </cell>
          <cell r="C603">
            <v>635200</v>
          </cell>
          <cell r="D603">
            <v>635200</v>
          </cell>
          <cell r="E603">
            <v>635200</v>
          </cell>
          <cell r="G603">
            <v>789</v>
          </cell>
        </row>
        <row r="604">
          <cell r="A604">
            <v>635300</v>
          </cell>
          <cell r="D604">
            <v>635300</v>
          </cell>
          <cell r="E604">
            <v>635300</v>
          </cell>
          <cell r="G604">
            <v>789</v>
          </cell>
        </row>
        <row r="605">
          <cell r="A605">
            <v>635400</v>
          </cell>
          <cell r="B605">
            <v>635400</v>
          </cell>
          <cell r="C605">
            <v>635400</v>
          </cell>
          <cell r="D605">
            <v>635400</v>
          </cell>
          <cell r="E605">
            <v>635400</v>
          </cell>
          <cell r="G605">
            <v>770</v>
          </cell>
        </row>
        <row r="606">
          <cell r="A606">
            <v>635500</v>
          </cell>
          <cell r="B606">
            <v>635500</v>
          </cell>
          <cell r="C606">
            <v>635500</v>
          </cell>
          <cell r="D606">
            <v>635500</v>
          </cell>
          <cell r="E606">
            <v>635500</v>
          </cell>
          <cell r="G606">
            <v>770</v>
          </cell>
        </row>
        <row r="607">
          <cell r="A607">
            <v>660200</v>
          </cell>
          <cell r="B607">
            <v>660200</v>
          </cell>
          <cell r="C607">
            <v>660200</v>
          </cell>
          <cell r="D607">
            <v>660200</v>
          </cell>
          <cell r="E607">
            <v>660200</v>
          </cell>
          <cell r="G607">
            <v>770</v>
          </cell>
        </row>
        <row r="608">
          <cell r="A608">
            <v>660400</v>
          </cell>
          <cell r="B608">
            <v>660400</v>
          </cell>
          <cell r="C608">
            <v>660400</v>
          </cell>
          <cell r="D608">
            <v>660400</v>
          </cell>
          <cell r="E608">
            <v>660400</v>
          </cell>
          <cell r="G608">
            <v>770</v>
          </cell>
        </row>
        <row r="609">
          <cell r="A609">
            <v>660600</v>
          </cell>
          <cell r="B609">
            <v>660600</v>
          </cell>
          <cell r="C609">
            <v>660600</v>
          </cell>
          <cell r="D609">
            <v>660600</v>
          </cell>
          <cell r="E609">
            <v>660600</v>
          </cell>
          <cell r="G609">
            <v>770</v>
          </cell>
        </row>
        <row r="610">
          <cell r="A610">
            <v>660800</v>
          </cell>
          <cell r="B610">
            <v>660800</v>
          </cell>
          <cell r="C610">
            <v>660800</v>
          </cell>
          <cell r="D610">
            <v>660800</v>
          </cell>
          <cell r="E610">
            <v>660800</v>
          </cell>
          <cell r="G610">
            <v>194</v>
          </cell>
        </row>
        <row r="611">
          <cell r="A611">
            <v>660801</v>
          </cell>
          <cell r="B611">
            <v>660800</v>
          </cell>
          <cell r="C611">
            <v>660800</v>
          </cell>
          <cell r="D611">
            <v>660801</v>
          </cell>
          <cell r="E611">
            <v>660801</v>
          </cell>
          <cell r="G611">
            <v>194</v>
          </cell>
        </row>
        <row r="612">
          <cell r="A612">
            <v>660900</v>
          </cell>
          <cell r="B612">
            <v>660900</v>
          </cell>
          <cell r="C612">
            <v>660900</v>
          </cell>
          <cell r="D612">
            <v>660900</v>
          </cell>
          <cell r="E612">
            <v>660900</v>
          </cell>
          <cell r="G612">
            <v>789</v>
          </cell>
        </row>
        <row r="613">
          <cell r="A613">
            <v>660901</v>
          </cell>
          <cell r="D613">
            <v>660901</v>
          </cell>
          <cell r="E613">
            <v>660901</v>
          </cell>
          <cell r="G613">
            <v>789</v>
          </cell>
        </row>
        <row r="614">
          <cell r="A614">
            <v>661200</v>
          </cell>
          <cell r="B614">
            <v>661200</v>
          </cell>
          <cell r="C614">
            <v>661200</v>
          </cell>
          <cell r="D614">
            <v>661200</v>
          </cell>
          <cell r="E614">
            <v>661200</v>
          </cell>
          <cell r="G614">
            <v>789</v>
          </cell>
        </row>
        <row r="615">
          <cell r="A615">
            <v>661201</v>
          </cell>
          <cell r="B615">
            <v>661200</v>
          </cell>
          <cell r="C615">
            <v>661200</v>
          </cell>
          <cell r="D615">
            <v>661201</v>
          </cell>
          <cell r="E615">
            <v>661201</v>
          </cell>
          <cell r="G615">
            <v>789</v>
          </cell>
        </row>
        <row r="616">
          <cell r="A616">
            <v>661203</v>
          </cell>
          <cell r="B616">
            <v>661200</v>
          </cell>
          <cell r="C616">
            <v>661200</v>
          </cell>
          <cell r="D616">
            <v>661203</v>
          </cell>
          <cell r="E616">
            <v>661203</v>
          </cell>
          <cell r="G616">
            <v>789</v>
          </cell>
        </row>
        <row r="617">
          <cell r="A617">
            <v>661204</v>
          </cell>
          <cell r="D617">
            <v>661204</v>
          </cell>
          <cell r="E617">
            <v>661204</v>
          </cell>
          <cell r="G617">
            <v>789</v>
          </cell>
        </row>
        <row r="618">
          <cell r="A618">
            <v>661205</v>
          </cell>
          <cell r="B618">
            <v>661200</v>
          </cell>
          <cell r="C618">
            <v>661200</v>
          </cell>
          <cell r="D618">
            <v>661205</v>
          </cell>
          <cell r="E618">
            <v>661205</v>
          </cell>
          <cell r="G618">
            <v>789</v>
          </cell>
        </row>
        <row r="619">
          <cell r="A619">
            <v>661206</v>
          </cell>
          <cell r="B619">
            <v>661200</v>
          </cell>
          <cell r="C619">
            <v>661200</v>
          </cell>
          <cell r="D619">
            <v>661206</v>
          </cell>
          <cell r="E619">
            <v>661206</v>
          </cell>
          <cell r="G619">
            <v>789</v>
          </cell>
        </row>
        <row r="620">
          <cell r="A620">
            <v>661207</v>
          </cell>
          <cell r="B620">
            <v>661200</v>
          </cell>
          <cell r="C620">
            <v>661200</v>
          </cell>
          <cell r="D620">
            <v>661207</v>
          </cell>
          <cell r="E620">
            <v>661207</v>
          </cell>
          <cell r="G620">
            <v>789</v>
          </cell>
        </row>
        <row r="621">
          <cell r="A621">
            <v>661215</v>
          </cell>
          <cell r="D621">
            <v>661215</v>
          </cell>
          <cell r="E621">
            <v>661215</v>
          </cell>
          <cell r="G621">
            <v>789</v>
          </cell>
        </row>
        <row r="622">
          <cell r="A622">
            <v>661216</v>
          </cell>
          <cell r="B622">
            <v>661200</v>
          </cell>
          <cell r="C622">
            <v>661200</v>
          </cell>
          <cell r="D622">
            <v>661216</v>
          </cell>
          <cell r="E622">
            <v>661216</v>
          </cell>
          <cell r="G622">
            <v>789</v>
          </cell>
        </row>
        <row r="623">
          <cell r="A623">
            <v>661300</v>
          </cell>
          <cell r="B623">
            <v>661300</v>
          </cell>
          <cell r="C623">
            <v>661300</v>
          </cell>
          <cell r="D623">
            <v>661300</v>
          </cell>
          <cell r="E623">
            <v>661300</v>
          </cell>
          <cell r="G623">
            <v>770</v>
          </cell>
        </row>
        <row r="624">
          <cell r="A624">
            <v>661302</v>
          </cell>
          <cell r="D624">
            <v>661302</v>
          </cell>
          <cell r="E624">
            <v>661302</v>
          </cell>
          <cell r="G624">
            <v>770</v>
          </cell>
        </row>
        <row r="625">
          <cell r="A625">
            <v>661303</v>
          </cell>
          <cell r="D625">
            <v>661303</v>
          </cell>
          <cell r="E625">
            <v>661303</v>
          </cell>
          <cell r="G625">
            <v>789</v>
          </cell>
        </row>
        <row r="626">
          <cell r="A626">
            <v>661400</v>
          </cell>
          <cell r="B626">
            <v>604900</v>
          </cell>
          <cell r="C626">
            <v>604900</v>
          </cell>
          <cell r="D626">
            <v>661400</v>
          </cell>
          <cell r="E626">
            <v>604901</v>
          </cell>
          <cell r="G626">
            <v>789</v>
          </cell>
        </row>
        <row r="627">
          <cell r="A627">
            <v>661500</v>
          </cell>
          <cell r="B627">
            <v>661500</v>
          </cell>
          <cell r="C627">
            <v>661500</v>
          </cell>
          <cell r="D627">
            <v>661500</v>
          </cell>
          <cell r="E627">
            <v>750845</v>
          </cell>
          <cell r="G627">
            <v>770</v>
          </cell>
        </row>
        <row r="628">
          <cell r="A628">
            <v>661504</v>
          </cell>
          <cell r="D628">
            <v>661504</v>
          </cell>
          <cell r="E628">
            <v>661504</v>
          </cell>
          <cell r="G628">
            <v>789</v>
          </cell>
        </row>
        <row r="629">
          <cell r="A629">
            <v>661506</v>
          </cell>
          <cell r="D629">
            <v>661506</v>
          </cell>
          <cell r="E629">
            <v>661506</v>
          </cell>
          <cell r="G629">
            <v>770</v>
          </cell>
        </row>
        <row r="630">
          <cell r="A630">
            <v>661600</v>
          </cell>
          <cell r="B630">
            <v>661600</v>
          </cell>
          <cell r="C630">
            <v>661600</v>
          </cell>
          <cell r="D630">
            <v>661600</v>
          </cell>
          <cell r="E630">
            <v>661600</v>
          </cell>
          <cell r="G630">
            <v>789</v>
          </cell>
        </row>
        <row r="631">
          <cell r="A631">
            <v>661700</v>
          </cell>
          <cell r="B631">
            <v>661700</v>
          </cell>
          <cell r="C631">
            <v>661700</v>
          </cell>
          <cell r="D631">
            <v>661700</v>
          </cell>
          <cell r="E631">
            <v>661700</v>
          </cell>
          <cell r="G631">
            <v>770</v>
          </cell>
        </row>
        <row r="632">
          <cell r="A632">
            <v>661701</v>
          </cell>
          <cell r="B632">
            <v>661700</v>
          </cell>
          <cell r="C632">
            <v>661700</v>
          </cell>
          <cell r="D632">
            <v>661701</v>
          </cell>
          <cell r="E632">
            <v>661701</v>
          </cell>
          <cell r="G632">
            <v>770</v>
          </cell>
        </row>
        <row r="633">
          <cell r="A633">
            <v>661702</v>
          </cell>
          <cell r="B633">
            <v>661700</v>
          </cell>
          <cell r="C633">
            <v>661700</v>
          </cell>
          <cell r="D633">
            <v>661702</v>
          </cell>
          <cell r="E633">
            <v>661702</v>
          </cell>
          <cell r="G633">
            <v>770</v>
          </cell>
        </row>
        <row r="634">
          <cell r="A634">
            <v>661705</v>
          </cell>
          <cell r="D634">
            <v>661705</v>
          </cell>
          <cell r="E634">
            <v>661705</v>
          </cell>
          <cell r="G634">
            <v>770</v>
          </cell>
        </row>
        <row r="635">
          <cell r="A635">
            <v>661800</v>
          </cell>
          <cell r="B635">
            <v>661800</v>
          </cell>
          <cell r="C635">
            <v>661800</v>
          </cell>
          <cell r="D635">
            <v>661800</v>
          </cell>
          <cell r="E635">
            <v>661800</v>
          </cell>
          <cell r="G635">
            <v>789</v>
          </cell>
        </row>
        <row r="636">
          <cell r="A636">
            <v>661900</v>
          </cell>
          <cell r="B636">
            <v>661900</v>
          </cell>
          <cell r="C636">
            <v>661900</v>
          </cell>
          <cell r="D636">
            <v>661900</v>
          </cell>
          <cell r="E636">
            <v>661900</v>
          </cell>
          <cell r="G636">
            <v>770</v>
          </cell>
        </row>
        <row r="637">
          <cell r="A637">
            <v>661902</v>
          </cell>
          <cell r="D637">
            <v>661902</v>
          </cell>
          <cell r="E637">
            <v>661902</v>
          </cell>
          <cell r="G637">
            <v>770</v>
          </cell>
        </row>
        <row r="638">
          <cell r="A638">
            <v>661905</v>
          </cell>
          <cell r="D638">
            <v>661905</v>
          </cell>
          <cell r="E638">
            <v>661905</v>
          </cell>
          <cell r="G638">
            <v>770</v>
          </cell>
        </row>
        <row r="639">
          <cell r="A639">
            <v>661906</v>
          </cell>
          <cell r="D639">
            <v>661906</v>
          </cell>
          <cell r="E639">
            <v>661906</v>
          </cell>
          <cell r="G639">
            <v>770</v>
          </cell>
        </row>
        <row r="640">
          <cell r="A640">
            <v>661908</v>
          </cell>
          <cell r="D640">
            <v>661908</v>
          </cell>
          <cell r="E640">
            <v>661908</v>
          </cell>
          <cell r="G640">
            <v>770</v>
          </cell>
        </row>
        <row r="641">
          <cell r="A641">
            <v>661910</v>
          </cell>
          <cell r="D641">
            <v>661910</v>
          </cell>
          <cell r="E641">
            <v>661910</v>
          </cell>
          <cell r="G641">
            <v>770</v>
          </cell>
        </row>
        <row r="642">
          <cell r="A642">
            <v>661911</v>
          </cell>
          <cell r="D642">
            <v>661911</v>
          </cell>
          <cell r="E642">
            <v>661911</v>
          </cell>
          <cell r="G642">
            <v>770</v>
          </cell>
        </row>
        <row r="643">
          <cell r="A643">
            <v>662000</v>
          </cell>
          <cell r="B643">
            <v>662000</v>
          </cell>
          <cell r="C643">
            <v>662000</v>
          </cell>
          <cell r="D643">
            <v>662000</v>
          </cell>
          <cell r="E643">
            <v>662000</v>
          </cell>
          <cell r="G643">
            <v>770</v>
          </cell>
        </row>
        <row r="644">
          <cell r="A644">
            <v>662002</v>
          </cell>
          <cell r="B644">
            <v>662000</v>
          </cell>
          <cell r="C644">
            <v>662000</v>
          </cell>
          <cell r="D644">
            <v>662002</v>
          </cell>
          <cell r="E644">
            <v>662002</v>
          </cell>
          <cell r="G644">
            <v>770</v>
          </cell>
        </row>
        <row r="645">
          <cell r="A645">
            <v>662200</v>
          </cell>
          <cell r="B645">
            <v>662200</v>
          </cell>
          <cell r="C645">
            <v>662200</v>
          </cell>
          <cell r="D645">
            <v>662200</v>
          </cell>
          <cell r="E645">
            <v>662200</v>
          </cell>
          <cell r="G645">
            <v>770</v>
          </cell>
        </row>
        <row r="646">
          <cell r="A646">
            <v>662202</v>
          </cell>
          <cell r="B646">
            <v>662200</v>
          </cell>
          <cell r="C646">
            <v>662200</v>
          </cell>
          <cell r="D646">
            <v>662202</v>
          </cell>
          <cell r="E646">
            <v>662202</v>
          </cell>
          <cell r="G646">
            <v>770</v>
          </cell>
        </row>
        <row r="647">
          <cell r="A647">
            <v>662300</v>
          </cell>
          <cell r="D647">
            <v>662300</v>
          </cell>
          <cell r="E647">
            <v>662300</v>
          </cell>
          <cell r="G647">
            <v>770</v>
          </cell>
        </row>
        <row r="648">
          <cell r="A648">
            <v>662400</v>
          </cell>
          <cell r="D648">
            <v>662400</v>
          </cell>
          <cell r="E648">
            <v>662400</v>
          </cell>
          <cell r="G648">
            <v>770</v>
          </cell>
        </row>
        <row r="649">
          <cell r="A649">
            <v>662600</v>
          </cell>
          <cell r="B649">
            <v>662600</v>
          </cell>
          <cell r="C649">
            <v>662600</v>
          </cell>
          <cell r="D649">
            <v>662600</v>
          </cell>
          <cell r="E649">
            <v>662600</v>
          </cell>
          <cell r="G649">
            <v>232</v>
          </cell>
        </row>
        <row r="650">
          <cell r="A650">
            <v>662601</v>
          </cell>
          <cell r="B650">
            <v>662600</v>
          </cell>
          <cell r="C650">
            <v>662600</v>
          </cell>
          <cell r="D650">
            <v>662601</v>
          </cell>
          <cell r="E650">
            <v>662601</v>
          </cell>
          <cell r="G650">
            <v>232</v>
          </cell>
        </row>
        <row r="651">
          <cell r="A651">
            <v>662700</v>
          </cell>
          <cell r="B651">
            <v>662700</v>
          </cell>
          <cell r="C651">
            <v>662700</v>
          </cell>
          <cell r="D651">
            <v>662700</v>
          </cell>
          <cell r="E651">
            <v>662700</v>
          </cell>
          <cell r="G651">
            <v>770</v>
          </cell>
        </row>
        <row r="652">
          <cell r="A652">
            <v>662800</v>
          </cell>
          <cell r="B652">
            <v>662800</v>
          </cell>
          <cell r="C652">
            <v>662800</v>
          </cell>
          <cell r="D652">
            <v>662800</v>
          </cell>
          <cell r="E652">
            <v>662800</v>
          </cell>
          <cell r="G652">
            <v>789</v>
          </cell>
        </row>
        <row r="653">
          <cell r="A653">
            <v>662900</v>
          </cell>
          <cell r="B653">
            <v>662900</v>
          </cell>
          <cell r="C653">
            <v>662900</v>
          </cell>
          <cell r="D653">
            <v>662900</v>
          </cell>
          <cell r="E653">
            <v>662900</v>
          </cell>
          <cell r="G653">
            <v>770</v>
          </cell>
        </row>
        <row r="654">
          <cell r="A654">
            <v>662902</v>
          </cell>
          <cell r="D654">
            <v>662902</v>
          </cell>
          <cell r="E654">
            <v>662902</v>
          </cell>
          <cell r="G654">
            <v>770</v>
          </cell>
        </row>
        <row r="655">
          <cell r="A655">
            <v>662903</v>
          </cell>
          <cell r="B655">
            <v>662900</v>
          </cell>
          <cell r="C655">
            <v>662900</v>
          </cell>
          <cell r="D655">
            <v>662903</v>
          </cell>
          <cell r="E655">
            <v>662903</v>
          </cell>
          <cell r="G655">
            <v>770</v>
          </cell>
        </row>
        <row r="656">
          <cell r="A656">
            <v>663000</v>
          </cell>
          <cell r="B656">
            <v>663000</v>
          </cell>
          <cell r="C656">
            <v>663000</v>
          </cell>
          <cell r="D656">
            <v>663000</v>
          </cell>
          <cell r="E656">
            <v>663000</v>
          </cell>
          <cell r="G656">
            <v>770</v>
          </cell>
        </row>
        <row r="657">
          <cell r="A657">
            <v>663001</v>
          </cell>
          <cell r="D657">
            <v>663001</v>
          </cell>
          <cell r="E657">
            <v>663001</v>
          </cell>
          <cell r="G657">
            <v>770</v>
          </cell>
        </row>
        <row r="658">
          <cell r="A658">
            <v>663002</v>
          </cell>
          <cell r="B658">
            <v>663000</v>
          </cell>
          <cell r="C658">
            <v>663000</v>
          </cell>
          <cell r="D658">
            <v>663002</v>
          </cell>
          <cell r="E658">
            <v>663002</v>
          </cell>
          <cell r="G658">
            <v>770</v>
          </cell>
        </row>
        <row r="659">
          <cell r="A659">
            <v>663004</v>
          </cell>
          <cell r="D659">
            <v>663004</v>
          </cell>
          <cell r="E659">
            <v>663004</v>
          </cell>
          <cell r="G659">
            <v>770</v>
          </cell>
        </row>
        <row r="660">
          <cell r="A660">
            <v>663005</v>
          </cell>
          <cell r="D660">
            <v>663005</v>
          </cell>
          <cell r="E660">
            <v>663005</v>
          </cell>
          <cell r="G660">
            <v>770</v>
          </cell>
        </row>
        <row r="661">
          <cell r="A661">
            <v>663006</v>
          </cell>
          <cell r="D661">
            <v>663006</v>
          </cell>
          <cell r="E661">
            <v>663006</v>
          </cell>
          <cell r="G661">
            <v>2014</v>
          </cell>
        </row>
        <row r="662">
          <cell r="A662">
            <v>663007</v>
          </cell>
          <cell r="D662">
            <v>663007</v>
          </cell>
          <cell r="E662">
            <v>663007</v>
          </cell>
          <cell r="G662">
            <v>789</v>
          </cell>
        </row>
        <row r="663">
          <cell r="A663">
            <v>663009</v>
          </cell>
          <cell r="D663">
            <v>663009</v>
          </cell>
          <cell r="E663">
            <v>663009</v>
          </cell>
          <cell r="G663">
            <v>232</v>
          </cell>
        </row>
        <row r="664">
          <cell r="A664">
            <v>663100</v>
          </cell>
          <cell r="B664">
            <v>663100</v>
          </cell>
          <cell r="C664">
            <v>663100</v>
          </cell>
          <cell r="D664">
            <v>663100</v>
          </cell>
          <cell r="E664">
            <v>663100</v>
          </cell>
          <cell r="G664">
            <v>232</v>
          </cell>
        </row>
        <row r="665">
          <cell r="A665">
            <v>663200</v>
          </cell>
          <cell r="B665">
            <v>663200</v>
          </cell>
          <cell r="C665">
            <v>663200</v>
          </cell>
          <cell r="D665">
            <v>663200</v>
          </cell>
          <cell r="E665">
            <v>661909</v>
          </cell>
          <cell r="G665">
            <v>770</v>
          </cell>
        </row>
        <row r="666">
          <cell r="A666">
            <v>663201</v>
          </cell>
          <cell r="B666">
            <v>661900</v>
          </cell>
          <cell r="C666">
            <v>661900</v>
          </cell>
          <cell r="D666">
            <v>663201</v>
          </cell>
          <cell r="E666">
            <v>661909</v>
          </cell>
          <cell r="G666">
            <v>770</v>
          </cell>
        </row>
        <row r="667">
          <cell r="A667">
            <v>663400</v>
          </cell>
          <cell r="D667">
            <v>663400</v>
          </cell>
          <cell r="E667">
            <v>663400</v>
          </cell>
          <cell r="G667">
            <v>770</v>
          </cell>
        </row>
        <row r="668">
          <cell r="A668">
            <v>663601</v>
          </cell>
          <cell r="D668">
            <v>663601</v>
          </cell>
          <cell r="E668">
            <v>663601</v>
          </cell>
          <cell r="G668">
            <v>789</v>
          </cell>
        </row>
        <row r="669">
          <cell r="A669">
            <v>663700</v>
          </cell>
          <cell r="B669">
            <v>663700</v>
          </cell>
          <cell r="C669">
            <v>663700</v>
          </cell>
          <cell r="D669">
            <v>663700</v>
          </cell>
          <cell r="E669">
            <v>663700</v>
          </cell>
          <cell r="G669">
            <v>770</v>
          </cell>
        </row>
        <row r="670">
          <cell r="A670">
            <v>663800</v>
          </cell>
          <cell r="B670">
            <v>663800</v>
          </cell>
          <cell r="C670">
            <v>663800</v>
          </cell>
          <cell r="D670">
            <v>663800</v>
          </cell>
          <cell r="E670">
            <v>663800</v>
          </cell>
          <cell r="G670">
            <v>770</v>
          </cell>
        </row>
        <row r="671">
          <cell r="A671">
            <v>663801</v>
          </cell>
          <cell r="D671">
            <v>663801</v>
          </cell>
          <cell r="E671">
            <v>663801</v>
          </cell>
          <cell r="G671">
            <v>770</v>
          </cell>
        </row>
        <row r="672">
          <cell r="A672">
            <v>663808</v>
          </cell>
          <cell r="D672">
            <v>663808</v>
          </cell>
          <cell r="E672">
            <v>663808</v>
          </cell>
          <cell r="G672">
            <v>770</v>
          </cell>
        </row>
        <row r="673">
          <cell r="A673">
            <v>663809</v>
          </cell>
          <cell r="D673">
            <v>663809</v>
          </cell>
          <cell r="E673">
            <v>663809</v>
          </cell>
          <cell r="G673">
            <v>770</v>
          </cell>
        </row>
        <row r="674">
          <cell r="A674">
            <v>663813</v>
          </cell>
          <cell r="B674">
            <v>750345</v>
          </cell>
          <cell r="C674">
            <v>750345</v>
          </cell>
          <cell r="D674">
            <v>663813</v>
          </cell>
          <cell r="E674">
            <v>663813</v>
          </cell>
          <cell r="G674">
            <v>194</v>
          </cell>
        </row>
        <row r="675">
          <cell r="A675">
            <v>663900</v>
          </cell>
          <cell r="B675">
            <v>663900</v>
          </cell>
          <cell r="C675">
            <v>663900</v>
          </cell>
          <cell r="D675">
            <v>663900</v>
          </cell>
          <cell r="E675">
            <v>663900</v>
          </cell>
          <cell r="G675">
            <v>770</v>
          </cell>
        </row>
        <row r="676">
          <cell r="A676">
            <v>664000</v>
          </cell>
          <cell r="B676">
            <v>664000</v>
          </cell>
          <cell r="C676">
            <v>664000</v>
          </cell>
          <cell r="D676">
            <v>664000</v>
          </cell>
          <cell r="E676">
            <v>664000</v>
          </cell>
          <cell r="G676">
            <v>770</v>
          </cell>
        </row>
        <row r="677">
          <cell r="A677">
            <v>664100</v>
          </cell>
          <cell r="B677">
            <v>664100</v>
          </cell>
          <cell r="C677">
            <v>664100</v>
          </cell>
          <cell r="D677">
            <v>664100</v>
          </cell>
          <cell r="E677">
            <v>664100</v>
          </cell>
          <cell r="F677">
            <v>900057</v>
          </cell>
        </row>
        <row r="678">
          <cell r="A678">
            <v>664101</v>
          </cell>
          <cell r="B678">
            <v>664100</v>
          </cell>
          <cell r="C678">
            <v>664100</v>
          </cell>
          <cell r="D678">
            <v>664101</v>
          </cell>
          <cell r="E678">
            <v>664101</v>
          </cell>
          <cell r="F678">
            <v>900057</v>
          </cell>
          <cell r="G678">
            <v>2014</v>
          </cell>
        </row>
        <row r="679">
          <cell r="A679">
            <v>664150</v>
          </cell>
          <cell r="B679">
            <v>664150</v>
          </cell>
          <cell r="C679">
            <v>664150</v>
          </cell>
          <cell r="D679">
            <v>664150</v>
          </cell>
          <cell r="E679">
            <v>664150</v>
          </cell>
          <cell r="G679">
            <v>770</v>
          </cell>
        </row>
        <row r="680">
          <cell r="A680">
            <v>664200</v>
          </cell>
          <cell r="B680">
            <v>664200</v>
          </cell>
          <cell r="C680">
            <v>664200</v>
          </cell>
          <cell r="D680">
            <v>664200</v>
          </cell>
          <cell r="E680">
            <v>664200</v>
          </cell>
        </row>
        <row r="681">
          <cell r="A681">
            <v>664201</v>
          </cell>
          <cell r="B681">
            <v>579800</v>
          </cell>
          <cell r="C681">
            <v>579800</v>
          </cell>
          <cell r="D681">
            <v>664201</v>
          </cell>
          <cell r="E681">
            <v>664201</v>
          </cell>
          <cell r="G681">
            <v>2014</v>
          </cell>
        </row>
        <row r="682">
          <cell r="A682">
            <v>664300</v>
          </cell>
          <cell r="B682">
            <v>664300</v>
          </cell>
          <cell r="C682">
            <v>664300</v>
          </cell>
          <cell r="D682">
            <v>664300</v>
          </cell>
          <cell r="E682">
            <v>664300</v>
          </cell>
          <cell r="G682">
            <v>789</v>
          </cell>
        </row>
        <row r="683">
          <cell r="A683">
            <v>664304</v>
          </cell>
          <cell r="D683">
            <v>664304</v>
          </cell>
          <cell r="E683">
            <v>664304</v>
          </cell>
          <cell r="G683">
            <v>789</v>
          </cell>
        </row>
        <row r="684">
          <cell r="A684">
            <v>664400</v>
          </cell>
          <cell r="B684">
            <v>664400</v>
          </cell>
          <cell r="C684">
            <v>664400</v>
          </cell>
          <cell r="D684">
            <v>664400</v>
          </cell>
          <cell r="E684">
            <v>664400</v>
          </cell>
          <cell r="G684">
            <v>232</v>
          </cell>
        </row>
        <row r="685">
          <cell r="A685">
            <v>664401</v>
          </cell>
          <cell r="D685">
            <v>664401</v>
          </cell>
          <cell r="E685">
            <v>664401</v>
          </cell>
          <cell r="G685">
            <v>232</v>
          </cell>
        </row>
        <row r="686">
          <cell r="A686">
            <v>664402</v>
          </cell>
          <cell r="D686">
            <v>664402</v>
          </cell>
          <cell r="E686">
            <v>664402</v>
          </cell>
          <cell r="G686">
            <v>232</v>
          </cell>
        </row>
        <row r="687">
          <cell r="A687">
            <v>664500</v>
          </cell>
          <cell r="B687">
            <v>664500</v>
          </cell>
          <cell r="C687">
            <v>664500</v>
          </cell>
          <cell r="D687">
            <v>664500</v>
          </cell>
          <cell r="E687">
            <v>664500</v>
          </cell>
          <cell r="G687">
            <v>789</v>
          </cell>
        </row>
        <row r="688">
          <cell r="A688">
            <v>664600</v>
          </cell>
          <cell r="B688">
            <v>662000</v>
          </cell>
          <cell r="C688">
            <v>662000</v>
          </cell>
          <cell r="D688">
            <v>664600</v>
          </cell>
          <cell r="E688">
            <v>664600</v>
          </cell>
          <cell r="G688">
            <v>770</v>
          </cell>
        </row>
        <row r="689">
          <cell r="A689">
            <v>664650</v>
          </cell>
          <cell r="B689">
            <v>664650</v>
          </cell>
          <cell r="C689">
            <v>664650</v>
          </cell>
          <cell r="D689">
            <v>664650</v>
          </cell>
          <cell r="E689">
            <v>664650</v>
          </cell>
          <cell r="G689">
            <v>770</v>
          </cell>
        </row>
        <row r="690">
          <cell r="A690">
            <v>665600</v>
          </cell>
          <cell r="B690">
            <v>665600</v>
          </cell>
          <cell r="C690">
            <v>665600</v>
          </cell>
          <cell r="D690">
            <v>665600</v>
          </cell>
          <cell r="E690">
            <v>665600</v>
          </cell>
          <cell r="G690">
            <v>789</v>
          </cell>
        </row>
        <row r="691">
          <cell r="A691">
            <v>666200</v>
          </cell>
          <cell r="B691">
            <v>666200</v>
          </cell>
          <cell r="C691">
            <v>666200</v>
          </cell>
          <cell r="D691">
            <v>666200</v>
          </cell>
          <cell r="E691">
            <v>666200</v>
          </cell>
          <cell r="G691">
            <v>770</v>
          </cell>
        </row>
        <row r="692">
          <cell r="A692">
            <v>666500</v>
          </cell>
          <cell r="B692">
            <v>666500</v>
          </cell>
          <cell r="C692">
            <v>666500</v>
          </cell>
          <cell r="D692">
            <v>666500</v>
          </cell>
          <cell r="E692">
            <v>666500</v>
          </cell>
          <cell r="G692">
            <v>789</v>
          </cell>
        </row>
        <row r="693">
          <cell r="A693">
            <v>666700</v>
          </cell>
          <cell r="B693">
            <v>666700</v>
          </cell>
          <cell r="C693">
            <v>666700</v>
          </cell>
          <cell r="D693">
            <v>666700</v>
          </cell>
          <cell r="E693">
            <v>666700</v>
          </cell>
          <cell r="G693">
            <v>770</v>
          </cell>
        </row>
        <row r="694">
          <cell r="A694">
            <v>667300</v>
          </cell>
          <cell r="B694">
            <v>667300</v>
          </cell>
          <cell r="C694">
            <v>667300</v>
          </cell>
          <cell r="D694">
            <v>667300</v>
          </cell>
          <cell r="E694">
            <v>667300</v>
          </cell>
          <cell r="G694">
            <v>770</v>
          </cell>
        </row>
        <row r="695">
          <cell r="A695">
            <v>667400</v>
          </cell>
          <cell r="B695">
            <v>667400</v>
          </cell>
          <cell r="C695">
            <v>667400</v>
          </cell>
          <cell r="D695">
            <v>667400</v>
          </cell>
          <cell r="E695">
            <v>667400</v>
          </cell>
          <cell r="G695">
            <v>789</v>
          </cell>
        </row>
        <row r="696">
          <cell r="A696">
            <v>667900</v>
          </cell>
          <cell r="B696">
            <v>667900</v>
          </cell>
          <cell r="C696">
            <v>667900</v>
          </cell>
          <cell r="D696">
            <v>667900</v>
          </cell>
          <cell r="E696">
            <v>667900</v>
          </cell>
          <cell r="G696">
            <v>789</v>
          </cell>
        </row>
        <row r="697">
          <cell r="A697">
            <v>668300</v>
          </cell>
          <cell r="B697">
            <v>668300</v>
          </cell>
          <cell r="C697">
            <v>668300</v>
          </cell>
          <cell r="D697">
            <v>668300</v>
          </cell>
          <cell r="E697">
            <v>668300</v>
          </cell>
          <cell r="G697">
            <v>770</v>
          </cell>
        </row>
        <row r="698">
          <cell r="A698">
            <v>668400</v>
          </cell>
          <cell r="B698">
            <v>668400</v>
          </cell>
          <cell r="C698">
            <v>668400</v>
          </cell>
          <cell r="D698">
            <v>668400</v>
          </cell>
          <cell r="E698">
            <v>668400</v>
          </cell>
          <cell r="G698">
            <v>770</v>
          </cell>
        </row>
        <row r="699">
          <cell r="A699">
            <v>668500</v>
          </cell>
          <cell r="B699">
            <v>668500</v>
          </cell>
          <cell r="C699">
            <v>668500</v>
          </cell>
          <cell r="D699">
            <v>668500</v>
          </cell>
          <cell r="E699">
            <v>668500</v>
          </cell>
        </row>
        <row r="700">
          <cell r="A700">
            <v>668600</v>
          </cell>
          <cell r="B700">
            <v>668600</v>
          </cell>
          <cell r="C700">
            <v>668600</v>
          </cell>
          <cell r="D700">
            <v>668600</v>
          </cell>
          <cell r="E700">
            <v>668600</v>
          </cell>
          <cell r="G700">
            <v>770</v>
          </cell>
        </row>
        <row r="701">
          <cell r="A701">
            <v>669000</v>
          </cell>
          <cell r="B701">
            <v>669000</v>
          </cell>
          <cell r="C701">
            <v>669000</v>
          </cell>
          <cell r="D701">
            <v>669000</v>
          </cell>
          <cell r="E701">
            <v>669000</v>
          </cell>
          <cell r="G701">
            <v>194</v>
          </cell>
        </row>
        <row r="702">
          <cell r="A702">
            <v>669003</v>
          </cell>
          <cell r="B702">
            <v>750345</v>
          </cell>
          <cell r="C702">
            <v>750345</v>
          </cell>
          <cell r="D702">
            <v>669003</v>
          </cell>
          <cell r="E702">
            <v>669003</v>
          </cell>
          <cell r="G702">
            <v>194</v>
          </cell>
        </row>
        <row r="703">
          <cell r="A703">
            <v>669100</v>
          </cell>
          <cell r="B703">
            <v>669100</v>
          </cell>
          <cell r="C703">
            <v>669100</v>
          </cell>
          <cell r="D703">
            <v>669100</v>
          </cell>
          <cell r="E703">
            <v>669100</v>
          </cell>
          <cell r="G703">
            <v>789</v>
          </cell>
        </row>
        <row r="704">
          <cell r="A704">
            <v>669200</v>
          </cell>
          <cell r="B704">
            <v>669200</v>
          </cell>
          <cell r="C704">
            <v>669200</v>
          </cell>
          <cell r="D704">
            <v>669200</v>
          </cell>
          <cell r="E704">
            <v>669200</v>
          </cell>
          <cell r="G704">
            <v>789</v>
          </cell>
        </row>
        <row r="705">
          <cell r="A705">
            <v>669300</v>
          </cell>
          <cell r="B705">
            <v>669300</v>
          </cell>
          <cell r="C705">
            <v>669300</v>
          </cell>
          <cell r="D705">
            <v>669300</v>
          </cell>
          <cell r="E705">
            <v>669300</v>
          </cell>
          <cell r="G705">
            <v>789</v>
          </cell>
        </row>
        <row r="706">
          <cell r="A706">
            <v>669600</v>
          </cell>
          <cell r="B706">
            <v>669600</v>
          </cell>
          <cell r="C706">
            <v>669600</v>
          </cell>
          <cell r="D706">
            <v>669600</v>
          </cell>
          <cell r="E706">
            <v>750905</v>
          </cell>
          <cell r="G706">
            <v>770</v>
          </cell>
        </row>
        <row r="707">
          <cell r="A707">
            <v>669602</v>
          </cell>
          <cell r="D707">
            <v>669602</v>
          </cell>
          <cell r="E707">
            <v>669602</v>
          </cell>
          <cell r="G707">
            <v>789</v>
          </cell>
        </row>
        <row r="708">
          <cell r="A708">
            <v>669700</v>
          </cell>
          <cell r="B708">
            <v>669700</v>
          </cell>
          <cell r="C708">
            <v>669700</v>
          </cell>
          <cell r="D708">
            <v>669700</v>
          </cell>
          <cell r="E708">
            <v>669700</v>
          </cell>
          <cell r="G708">
            <v>194</v>
          </cell>
        </row>
        <row r="709">
          <cell r="A709">
            <v>669800</v>
          </cell>
          <cell r="B709">
            <v>669800</v>
          </cell>
          <cell r="C709">
            <v>669800</v>
          </cell>
          <cell r="D709">
            <v>669800</v>
          </cell>
          <cell r="E709">
            <v>669800</v>
          </cell>
          <cell r="G709">
            <v>194</v>
          </cell>
        </row>
        <row r="710">
          <cell r="A710">
            <v>670000</v>
          </cell>
          <cell r="B710">
            <v>670000</v>
          </cell>
          <cell r="C710">
            <v>670000</v>
          </cell>
          <cell r="D710">
            <v>670000</v>
          </cell>
          <cell r="E710">
            <v>670000</v>
          </cell>
          <cell r="F710">
            <v>900129</v>
          </cell>
          <cell r="G710">
            <v>770</v>
          </cell>
        </row>
        <row r="711">
          <cell r="A711">
            <v>670001</v>
          </cell>
          <cell r="B711">
            <v>670000</v>
          </cell>
          <cell r="C711">
            <v>670000</v>
          </cell>
          <cell r="D711">
            <v>670001</v>
          </cell>
          <cell r="E711">
            <v>670001</v>
          </cell>
          <cell r="G711">
            <v>789</v>
          </cell>
        </row>
        <row r="712">
          <cell r="A712">
            <v>670100</v>
          </cell>
          <cell r="B712">
            <v>670100</v>
          </cell>
          <cell r="C712">
            <v>670100</v>
          </cell>
          <cell r="D712">
            <v>670100</v>
          </cell>
          <cell r="E712">
            <v>670100</v>
          </cell>
          <cell r="G712">
            <v>770</v>
          </cell>
        </row>
        <row r="713">
          <cell r="A713">
            <v>670101</v>
          </cell>
          <cell r="B713">
            <v>670100</v>
          </cell>
          <cell r="C713">
            <v>670100</v>
          </cell>
          <cell r="D713">
            <v>670101</v>
          </cell>
          <cell r="E713">
            <v>670101</v>
          </cell>
          <cell r="G713">
            <v>770</v>
          </cell>
        </row>
        <row r="714">
          <cell r="A714">
            <v>670200</v>
          </cell>
          <cell r="B714">
            <v>670200</v>
          </cell>
          <cell r="C714">
            <v>670200</v>
          </cell>
          <cell r="D714">
            <v>670200</v>
          </cell>
          <cell r="E714">
            <v>670200</v>
          </cell>
          <cell r="G714">
            <v>789</v>
          </cell>
        </row>
        <row r="715">
          <cell r="A715">
            <v>671000</v>
          </cell>
          <cell r="B715">
            <v>604900</v>
          </cell>
          <cell r="C715">
            <v>604900</v>
          </cell>
          <cell r="D715">
            <v>671000</v>
          </cell>
          <cell r="E715">
            <v>604901</v>
          </cell>
          <cell r="G715">
            <v>789</v>
          </cell>
        </row>
        <row r="716">
          <cell r="A716">
            <v>700000</v>
          </cell>
          <cell r="B716">
            <v>700000</v>
          </cell>
          <cell r="C716">
            <v>700000</v>
          </cell>
          <cell r="D716">
            <v>700000</v>
          </cell>
          <cell r="E716">
            <v>700000</v>
          </cell>
          <cell r="G716">
            <v>2054</v>
          </cell>
        </row>
        <row r="717">
          <cell r="A717">
            <v>700100</v>
          </cell>
          <cell r="B717">
            <v>700100</v>
          </cell>
          <cell r="C717">
            <v>700100</v>
          </cell>
          <cell r="D717">
            <v>700100</v>
          </cell>
          <cell r="E717">
            <v>700100</v>
          </cell>
          <cell r="G717">
            <v>770</v>
          </cell>
        </row>
        <row r="718">
          <cell r="A718">
            <v>700102</v>
          </cell>
          <cell r="D718">
            <v>700102</v>
          </cell>
          <cell r="E718">
            <v>700102</v>
          </cell>
          <cell r="G718">
            <v>770</v>
          </cell>
        </row>
        <row r="719">
          <cell r="A719">
            <v>700300</v>
          </cell>
          <cell r="B719">
            <v>700300</v>
          </cell>
          <cell r="C719">
            <v>700300</v>
          </cell>
          <cell r="D719">
            <v>700300</v>
          </cell>
          <cell r="E719">
            <v>700300</v>
          </cell>
          <cell r="G719">
            <v>291</v>
          </cell>
        </row>
        <row r="720">
          <cell r="A720">
            <v>700400</v>
          </cell>
          <cell r="B720">
            <v>700400</v>
          </cell>
          <cell r="C720">
            <v>700400</v>
          </cell>
          <cell r="D720">
            <v>700400</v>
          </cell>
          <cell r="E720">
            <v>700400</v>
          </cell>
          <cell r="G720">
            <v>291</v>
          </cell>
        </row>
        <row r="721">
          <cell r="A721">
            <v>700500</v>
          </cell>
          <cell r="B721">
            <v>700500</v>
          </cell>
          <cell r="C721">
            <v>700500</v>
          </cell>
          <cell r="D721">
            <v>700500</v>
          </cell>
          <cell r="E721">
            <v>700500</v>
          </cell>
          <cell r="G721">
            <v>770</v>
          </cell>
        </row>
        <row r="722">
          <cell r="A722">
            <v>700600</v>
          </cell>
          <cell r="B722">
            <v>700600</v>
          </cell>
          <cell r="C722">
            <v>700600</v>
          </cell>
          <cell r="D722">
            <v>700600</v>
          </cell>
          <cell r="E722">
            <v>700600</v>
          </cell>
          <cell r="G722">
            <v>291</v>
          </cell>
        </row>
        <row r="723">
          <cell r="A723">
            <v>700602</v>
          </cell>
          <cell r="B723">
            <v>700602</v>
          </cell>
          <cell r="C723">
            <v>700602</v>
          </cell>
          <cell r="D723">
            <v>700602</v>
          </cell>
          <cell r="E723">
            <v>700602</v>
          </cell>
          <cell r="G723">
            <v>770</v>
          </cell>
        </row>
        <row r="724">
          <cell r="A724">
            <v>700603</v>
          </cell>
          <cell r="D724">
            <v>700603</v>
          </cell>
          <cell r="E724">
            <v>700603</v>
          </cell>
          <cell r="G724">
            <v>291</v>
          </cell>
        </row>
        <row r="725">
          <cell r="A725">
            <v>700604</v>
          </cell>
          <cell r="B725">
            <v>700600</v>
          </cell>
          <cell r="C725">
            <v>700600</v>
          </cell>
          <cell r="D725">
            <v>700604</v>
          </cell>
          <cell r="E725">
            <v>700604</v>
          </cell>
          <cell r="G725">
            <v>770</v>
          </cell>
        </row>
        <row r="726">
          <cell r="A726">
            <v>700606</v>
          </cell>
          <cell r="D726">
            <v>700606</v>
          </cell>
          <cell r="E726">
            <v>700606</v>
          </cell>
          <cell r="G726">
            <v>291</v>
          </cell>
        </row>
        <row r="727">
          <cell r="A727">
            <v>700610</v>
          </cell>
          <cell r="B727">
            <v>700600</v>
          </cell>
          <cell r="C727">
            <v>700600</v>
          </cell>
          <cell r="D727">
            <v>700610</v>
          </cell>
          <cell r="E727">
            <v>700610</v>
          </cell>
          <cell r="G727">
            <v>770</v>
          </cell>
        </row>
        <row r="728">
          <cell r="A728">
            <v>700611</v>
          </cell>
          <cell r="B728">
            <v>700600</v>
          </cell>
          <cell r="C728">
            <v>700600</v>
          </cell>
          <cell r="D728">
            <v>700611</v>
          </cell>
          <cell r="E728">
            <v>700611</v>
          </cell>
          <cell r="G728">
            <v>770</v>
          </cell>
        </row>
        <row r="729">
          <cell r="A729">
            <v>700612</v>
          </cell>
          <cell r="B729">
            <v>700600</v>
          </cell>
          <cell r="C729">
            <v>700600</v>
          </cell>
          <cell r="D729">
            <v>700612</v>
          </cell>
          <cell r="E729">
            <v>700612</v>
          </cell>
          <cell r="G729">
            <v>770</v>
          </cell>
        </row>
        <row r="730">
          <cell r="A730">
            <v>700614</v>
          </cell>
          <cell r="B730">
            <v>700600</v>
          </cell>
          <cell r="C730">
            <v>700600</v>
          </cell>
          <cell r="D730">
            <v>700614</v>
          </cell>
          <cell r="E730">
            <v>700614</v>
          </cell>
          <cell r="G730">
            <v>770</v>
          </cell>
        </row>
        <row r="731">
          <cell r="A731">
            <v>700615</v>
          </cell>
          <cell r="B731">
            <v>700600</v>
          </cell>
          <cell r="C731">
            <v>700600</v>
          </cell>
          <cell r="D731">
            <v>700615</v>
          </cell>
          <cell r="E731">
            <v>700615</v>
          </cell>
          <cell r="G731">
            <v>770</v>
          </cell>
        </row>
        <row r="732">
          <cell r="A732">
            <v>700616</v>
          </cell>
          <cell r="B732">
            <v>700600</v>
          </cell>
          <cell r="C732">
            <v>700600</v>
          </cell>
          <cell r="D732">
            <v>700616</v>
          </cell>
          <cell r="E732">
            <v>700616</v>
          </cell>
          <cell r="G732">
            <v>770</v>
          </cell>
        </row>
        <row r="733">
          <cell r="A733">
            <v>700700</v>
          </cell>
          <cell r="B733">
            <v>700700</v>
          </cell>
          <cell r="C733">
            <v>700700</v>
          </cell>
          <cell r="D733">
            <v>700700</v>
          </cell>
          <cell r="E733">
            <v>700700</v>
          </cell>
          <cell r="G733">
            <v>770</v>
          </cell>
        </row>
        <row r="734">
          <cell r="A734">
            <v>700701</v>
          </cell>
          <cell r="B734">
            <v>700701</v>
          </cell>
          <cell r="C734">
            <v>700701</v>
          </cell>
          <cell r="D734">
            <v>700701</v>
          </cell>
          <cell r="E734">
            <v>700701</v>
          </cell>
          <cell r="G734">
            <v>770</v>
          </cell>
        </row>
        <row r="735">
          <cell r="A735">
            <v>700800</v>
          </cell>
          <cell r="B735">
            <v>700800</v>
          </cell>
          <cell r="C735">
            <v>700800</v>
          </cell>
          <cell r="D735">
            <v>700800</v>
          </cell>
          <cell r="E735">
            <v>700800</v>
          </cell>
          <cell r="G735">
            <v>770</v>
          </cell>
        </row>
        <row r="736">
          <cell r="A736">
            <v>700900</v>
          </cell>
          <cell r="B736">
            <v>670000</v>
          </cell>
          <cell r="C736">
            <v>670000</v>
          </cell>
          <cell r="D736">
            <v>700900</v>
          </cell>
          <cell r="E736">
            <v>700900</v>
          </cell>
          <cell r="G736">
            <v>770</v>
          </cell>
        </row>
        <row r="737">
          <cell r="A737">
            <v>701000</v>
          </cell>
          <cell r="B737">
            <v>701000</v>
          </cell>
          <cell r="C737">
            <v>701000</v>
          </cell>
          <cell r="D737">
            <v>701000</v>
          </cell>
          <cell r="E737">
            <v>701000</v>
          </cell>
        </row>
        <row r="738">
          <cell r="A738">
            <v>701700</v>
          </cell>
          <cell r="B738">
            <v>701700</v>
          </cell>
          <cell r="C738">
            <v>701700</v>
          </cell>
          <cell r="D738">
            <v>701700</v>
          </cell>
          <cell r="E738">
            <v>701700</v>
          </cell>
          <cell r="G738">
            <v>770</v>
          </cell>
        </row>
        <row r="739">
          <cell r="A739">
            <v>701702</v>
          </cell>
          <cell r="B739">
            <v>701700</v>
          </cell>
          <cell r="C739">
            <v>701700</v>
          </cell>
          <cell r="D739">
            <v>701702</v>
          </cell>
          <cell r="E739">
            <v>701702</v>
          </cell>
          <cell r="G739">
            <v>770</v>
          </cell>
        </row>
        <row r="740">
          <cell r="A740">
            <v>701703</v>
          </cell>
          <cell r="D740">
            <v>701703</v>
          </cell>
          <cell r="E740">
            <v>701703</v>
          </cell>
          <cell r="G740">
            <v>770</v>
          </cell>
        </row>
        <row r="741">
          <cell r="A741">
            <v>701704</v>
          </cell>
          <cell r="D741">
            <v>701704</v>
          </cell>
          <cell r="E741">
            <v>701704</v>
          </cell>
          <cell r="G741">
            <v>770</v>
          </cell>
        </row>
        <row r="742">
          <cell r="A742">
            <v>701705</v>
          </cell>
          <cell r="D742">
            <v>701705</v>
          </cell>
          <cell r="E742">
            <v>701705</v>
          </cell>
          <cell r="G742">
            <v>770</v>
          </cell>
        </row>
        <row r="743">
          <cell r="A743">
            <v>701706</v>
          </cell>
          <cell r="B743">
            <v>701700</v>
          </cell>
          <cell r="C743">
            <v>701700</v>
          </cell>
          <cell r="D743">
            <v>701706</v>
          </cell>
          <cell r="E743">
            <v>701706</v>
          </cell>
          <cell r="G743">
            <v>770</v>
          </cell>
        </row>
        <row r="744">
          <cell r="A744">
            <v>701800</v>
          </cell>
          <cell r="B744">
            <v>701800</v>
          </cell>
          <cell r="C744">
            <v>701800</v>
          </cell>
          <cell r="D744">
            <v>701800</v>
          </cell>
          <cell r="E744">
            <v>701800</v>
          </cell>
          <cell r="G744">
            <v>770</v>
          </cell>
        </row>
        <row r="745">
          <cell r="A745">
            <v>702100</v>
          </cell>
          <cell r="B745">
            <v>702100</v>
          </cell>
          <cell r="C745">
            <v>702100</v>
          </cell>
          <cell r="D745">
            <v>702100</v>
          </cell>
          <cell r="E745">
            <v>702100</v>
          </cell>
          <cell r="G745">
            <v>2014</v>
          </cell>
        </row>
        <row r="746">
          <cell r="A746">
            <v>702800</v>
          </cell>
          <cell r="B746">
            <v>702800</v>
          </cell>
          <cell r="C746">
            <v>702800</v>
          </cell>
          <cell r="D746">
            <v>702800</v>
          </cell>
          <cell r="E746">
            <v>702800</v>
          </cell>
          <cell r="G746">
            <v>770</v>
          </cell>
        </row>
        <row r="747">
          <cell r="A747">
            <v>703100</v>
          </cell>
          <cell r="B747">
            <v>703100</v>
          </cell>
          <cell r="C747">
            <v>703100</v>
          </cell>
          <cell r="D747">
            <v>703100</v>
          </cell>
          <cell r="E747">
            <v>703100</v>
          </cell>
          <cell r="G747">
            <v>770</v>
          </cell>
        </row>
        <row r="748">
          <cell r="A748">
            <v>703200</v>
          </cell>
          <cell r="B748">
            <v>703200</v>
          </cell>
          <cell r="C748">
            <v>703200</v>
          </cell>
          <cell r="D748">
            <v>703200</v>
          </cell>
          <cell r="E748">
            <v>703200</v>
          </cell>
          <cell r="G748">
            <v>770</v>
          </cell>
        </row>
        <row r="749">
          <cell r="A749">
            <v>703203</v>
          </cell>
          <cell r="D749">
            <v>703203</v>
          </cell>
          <cell r="E749">
            <v>703203</v>
          </cell>
          <cell r="G749">
            <v>194</v>
          </cell>
        </row>
        <row r="750">
          <cell r="A750">
            <v>703300</v>
          </cell>
          <cell r="B750">
            <v>703300</v>
          </cell>
          <cell r="C750">
            <v>703300</v>
          </cell>
          <cell r="D750">
            <v>703300</v>
          </cell>
          <cell r="E750">
            <v>703300</v>
          </cell>
          <cell r="G750">
            <v>770</v>
          </cell>
        </row>
        <row r="751">
          <cell r="A751">
            <v>703600</v>
          </cell>
          <cell r="B751">
            <v>703600</v>
          </cell>
          <cell r="C751">
            <v>703600</v>
          </cell>
          <cell r="D751">
            <v>703600</v>
          </cell>
          <cell r="E751">
            <v>703600</v>
          </cell>
          <cell r="G751">
            <v>770</v>
          </cell>
        </row>
        <row r="752">
          <cell r="A752">
            <v>703700</v>
          </cell>
          <cell r="B752">
            <v>703700</v>
          </cell>
          <cell r="C752">
            <v>703700</v>
          </cell>
          <cell r="D752">
            <v>703700</v>
          </cell>
          <cell r="E752">
            <v>703700</v>
          </cell>
          <cell r="G752">
            <v>770</v>
          </cell>
        </row>
        <row r="753">
          <cell r="A753">
            <v>703900</v>
          </cell>
          <cell r="B753">
            <v>703900</v>
          </cell>
          <cell r="C753">
            <v>703900</v>
          </cell>
          <cell r="D753">
            <v>703900</v>
          </cell>
          <cell r="E753">
            <v>703900</v>
          </cell>
          <cell r="G753">
            <v>789</v>
          </cell>
        </row>
        <row r="754">
          <cell r="A754">
            <v>704200</v>
          </cell>
          <cell r="B754">
            <v>704200</v>
          </cell>
          <cell r="C754">
            <v>704200</v>
          </cell>
          <cell r="D754">
            <v>704200</v>
          </cell>
          <cell r="E754">
            <v>704200</v>
          </cell>
          <cell r="G754">
            <v>770</v>
          </cell>
        </row>
        <row r="755">
          <cell r="A755">
            <v>704209</v>
          </cell>
          <cell r="D755">
            <v>704209</v>
          </cell>
          <cell r="E755">
            <v>704209</v>
          </cell>
          <cell r="G755">
            <v>770</v>
          </cell>
        </row>
        <row r="756">
          <cell r="A756">
            <v>704215</v>
          </cell>
          <cell r="D756">
            <v>704215</v>
          </cell>
          <cell r="E756">
            <v>704215</v>
          </cell>
          <cell r="G756">
            <v>770</v>
          </cell>
        </row>
        <row r="757">
          <cell r="A757">
            <v>704300</v>
          </cell>
          <cell r="B757">
            <v>704300</v>
          </cell>
          <cell r="C757">
            <v>704300</v>
          </cell>
          <cell r="D757">
            <v>704300</v>
          </cell>
          <cell r="E757">
            <v>704300</v>
          </cell>
          <cell r="G757">
            <v>770</v>
          </cell>
        </row>
        <row r="758">
          <cell r="A758">
            <v>704500</v>
          </cell>
          <cell r="B758">
            <v>704500</v>
          </cell>
          <cell r="C758">
            <v>704500</v>
          </cell>
          <cell r="D758">
            <v>704500</v>
          </cell>
          <cell r="E758">
            <v>704500</v>
          </cell>
          <cell r="G758">
            <v>770</v>
          </cell>
        </row>
        <row r="759">
          <cell r="A759">
            <v>704700</v>
          </cell>
          <cell r="B759">
            <v>704700</v>
          </cell>
          <cell r="C759">
            <v>704700</v>
          </cell>
          <cell r="D759">
            <v>704700</v>
          </cell>
          <cell r="E759">
            <v>704700</v>
          </cell>
          <cell r="G759">
            <v>194</v>
          </cell>
        </row>
        <row r="760">
          <cell r="A760">
            <v>704800</v>
          </cell>
          <cell r="B760">
            <v>704800</v>
          </cell>
          <cell r="C760">
            <v>704800</v>
          </cell>
          <cell r="D760">
            <v>704800</v>
          </cell>
          <cell r="E760">
            <v>704800</v>
          </cell>
          <cell r="G760">
            <v>770</v>
          </cell>
        </row>
        <row r="761">
          <cell r="A761">
            <v>704900</v>
          </cell>
          <cell r="B761">
            <v>574500</v>
          </cell>
          <cell r="C761">
            <v>574500</v>
          </cell>
          <cell r="D761">
            <v>704900</v>
          </cell>
          <cell r="E761">
            <v>704900</v>
          </cell>
          <cell r="G761">
            <v>770</v>
          </cell>
        </row>
        <row r="762">
          <cell r="A762">
            <v>704904</v>
          </cell>
          <cell r="B762">
            <v>704904</v>
          </cell>
          <cell r="C762">
            <v>704904</v>
          </cell>
          <cell r="D762">
            <v>704904</v>
          </cell>
          <cell r="E762">
            <v>704904</v>
          </cell>
          <cell r="G762">
            <v>826</v>
          </cell>
        </row>
        <row r="763">
          <cell r="A763">
            <v>705000</v>
          </cell>
          <cell r="B763">
            <v>705000</v>
          </cell>
          <cell r="C763">
            <v>705000</v>
          </cell>
          <cell r="D763">
            <v>705000</v>
          </cell>
          <cell r="E763">
            <v>705000</v>
          </cell>
          <cell r="G763">
            <v>826</v>
          </cell>
        </row>
        <row r="764">
          <cell r="A764">
            <v>705100</v>
          </cell>
          <cell r="B764">
            <v>705100</v>
          </cell>
          <cell r="C764">
            <v>705100</v>
          </cell>
          <cell r="D764">
            <v>705100</v>
          </cell>
          <cell r="E764">
            <v>705100</v>
          </cell>
          <cell r="G764">
            <v>770</v>
          </cell>
        </row>
        <row r="765">
          <cell r="A765">
            <v>705400</v>
          </cell>
          <cell r="B765">
            <v>572000</v>
          </cell>
          <cell r="C765">
            <v>572000</v>
          </cell>
          <cell r="D765">
            <v>705400</v>
          </cell>
          <cell r="E765">
            <v>572000</v>
          </cell>
          <cell r="F765">
            <v>900061</v>
          </cell>
          <cell r="G765">
            <v>2014</v>
          </cell>
        </row>
        <row r="766">
          <cell r="A766">
            <v>706000</v>
          </cell>
          <cell r="B766">
            <v>706000</v>
          </cell>
          <cell r="C766">
            <v>706000</v>
          </cell>
          <cell r="D766">
            <v>706000</v>
          </cell>
          <cell r="E766">
            <v>706000</v>
          </cell>
          <cell r="G766">
            <v>770</v>
          </cell>
        </row>
        <row r="767">
          <cell r="A767">
            <v>706110</v>
          </cell>
          <cell r="B767">
            <v>706110</v>
          </cell>
          <cell r="C767">
            <v>706110</v>
          </cell>
          <cell r="D767">
            <v>706110</v>
          </cell>
          <cell r="E767">
            <v>706110</v>
          </cell>
          <cell r="G767">
            <v>789</v>
          </cell>
        </row>
        <row r="768">
          <cell r="A768">
            <v>706200</v>
          </cell>
          <cell r="B768">
            <v>706200</v>
          </cell>
          <cell r="C768">
            <v>706200</v>
          </cell>
          <cell r="D768">
            <v>706200</v>
          </cell>
          <cell r="E768">
            <v>706200</v>
          </cell>
          <cell r="G768">
            <v>770</v>
          </cell>
        </row>
        <row r="769">
          <cell r="A769">
            <v>706600</v>
          </cell>
          <cell r="B769">
            <v>706600</v>
          </cell>
          <cell r="C769">
            <v>706600</v>
          </cell>
          <cell r="D769">
            <v>706600</v>
          </cell>
          <cell r="E769">
            <v>706600</v>
          </cell>
          <cell r="G769">
            <v>770</v>
          </cell>
        </row>
        <row r="770">
          <cell r="A770">
            <v>706700</v>
          </cell>
          <cell r="B770">
            <v>706700</v>
          </cell>
          <cell r="C770">
            <v>706700</v>
          </cell>
          <cell r="D770">
            <v>706700</v>
          </cell>
          <cell r="E770">
            <v>706700</v>
          </cell>
          <cell r="G770">
            <v>770</v>
          </cell>
        </row>
        <row r="771">
          <cell r="A771">
            <v>706800</v>
          </cell>
          <cell r="B771">
            <v>706800</v>
          </cell>
          <cell r="C771">
            <v>706800</v>
          </cell>
          <cell r="D771">
            <v>706800</v>
          </cell>
          <cell r="E771">
            <v>706800</v>
          </cell>
          <cell r="G771">
            <v>291</v>
          </cell>
        </row>
        <row r="772">
          <cell r="A772">
            <v>706900</v>
          </cell>
          <cell r="B772">
            <v>706900</v>
          </cell>
          <cell r="C772">
            <v>706900</v>
          </cell>
          <cell r="D772">
            <v>706900</v>
          </cell>
          <cell r="E772">
            <v>706900</v>
          </cell>
          <cell r="G772">
            <v>770</v>
          </cell>
        </row>
        <row r="773">
          <cell r="A773">
            <v>707500</v>
          </cell>
          <cell r="B773">
            <v>707500</v>
          </cell>
          <cell r="C773">
            <v>707500</v>
          </cell>
          <cell r="D773">
            <v>707500</v>
          </cell>
          <cell r="E773">
            <v>707500</v>
          </cell>
          <cell r="G773">
            <v>291</v>
          </cell>
        </row>
        <row r="774">
          <cell r="A774">
            <v>708000</v>
          </cell>
          <cell r="B774">
            <v>708000</v>
          </cell>
          <cell r="C774">
            <v>708000</v>
          </cell>
          <cell r="D774">
            <v>708000</v>
          </cell>
          <cell r="E774">
            <v>708000</v>
          </cell>
          <cell r="G774">
            <v>770</v>
          </cell>
        </row>
        <row r="775">
          <cell r="A775">
            <v>708700</v>
          </cell>
          <cell r="D775">
            <v>708700</v>
          </cell>
          <cell r="E775">
            <v>708700</v>
          </cell>
          <cell r="G775">
            <v>770</v>
          </cell>
        </row>
        <row r="776">
          <cell r="A776">
            <v>708800</v>
          </cell>
          <cell r="B776">
            <v>708800</v>
          </cell>
          <cell r="C776">
            <v>708800</v>
          </cell>
          <cell r="D776">
            <v>708800</v>
          </cell>
          <cell r="E776">
            <v>708800</v>
          </cell>
          <cell r="G776">
            <v>770</v>
          </cell>
        </row>
        <row r="777">
          <cell r="A777">
            <v>709100</v>
          </cell>
          <cell r="B777">
            <v>709100</v>
          </cell>
          <cell r="C777">
            <v>709100</v>
          </cell>
          <cell r="D777">
            <v>709100</v>
          </cell>
          <cell r="E777">
            <v>709100</v>
          </cell>
          <cell r="G777">
            <v>2014</v>
          </cell>
        </row>
        <row r="778">
          <cell r="A778">
            <v>709500</v>
          </cell>
          <cell r="B778">
            <v>709500</v>
          </cell>
          <cell r="C778">
            <v>709500</v>
          </cell>
          <cell r="D778">
            <v>709500</v>
          </cell>
          <cell r="E778">
            <v>709500</v>
          </cell>
          <cell r="G778">
            <v>291</v>
          </cell>
        </row>
        <row r="779">
          <cell r="A779">
            <v>709501</v>
          </cell>
          <cell r="D779">
            <v>709501</v>
          </cell>
          <cell r="E779">
            <v>709501</v>
          </cell>
          <cell r="G779">
            <v>826</v>
          </cell>
        </row>
        <row r="780">
          <cell r="A780">
            <v>709600</v>
          </cell>
          <cell r="B780">
            <v>709600</v>
          </cell>
          <cell r="C780">
            <v>709600</v>
          </cell>
          <cell r="D780">
            <v>709600</v>
          </cell>
          <cell r="E780">
            <v>709600</v>
          </cell>
          <cell r="G780">
            <v>770</v>
          </cell>
        </row>
        <row r="781">
          <cell r="A781">
            <v>709700</v>
          </cell>
          <cell r="B781">
            <v>709700</v>
          </cell>
          <cell r="C781">
            <v>709700</v>
          </cell>
          <cell r="D781">
            <v>709700</v>
          </cell>
          <cell r="E781">
            <v>709700</v>
          </cell>
          <cell r="G781">
            <v>826</v>
          </cell>
        </row>
        <row r="782">
          <cell r="A782">
            <v>709800</v>
          </cell>
          <cell r="B782">
            <v>709800</v>
          </cell>
          <cell r="C782">
            <v>709800</v>
          </cell>
          <cell r="D782">
            <v>709800</v>
          </cell>
          <cell r="E782">
            <v>709800</v>
          </cell>
          <cell r="F782">
            <v>900057</v>
          </cell>
        </row>
        <row r="783">
          <cell r="A783">
            <v>709801</v>
          </cell>
          <cell r="B783">
            <v>709800</v>
          </cell>
          <cell r="C783">
            <v>709800</v>
          </cell>
          <cell r="D783">
            <v>709801</v>
          </cell>
          <cell r="E783">
            <v>709801</v>
          </cell>
          <cell r="F783">
            <v>900057</v>
          </cell>
          <cell r="G783">
            <v>2014</v>
          </cell>
        </row>
        <row r="784">
          <cell r="A784">
            <v>709802</v>
          </cell>
          <cell r="B784">
            <v>574400</v>
          </cell>
          <cell r="C784">
            <v>574400</v>
          </cell>
          <cell r="D784">
            <v>709802</v>
          </cell>
          <cell r="E784">
            <v>709802</v>
          </cell>
          <cell r="F784">
            <v>900057</v>
          </cell>
          <cell r="G784">
            <v>2014</v>
          </cell>
        </row>
        <row r="785">
          <cell r="A785">
            <v>709803</v>
          </cell>
          <cell r="B785">
            <v>579900</v>
          </cell>
          <cell r="C785">
            <v>579900</v>
          </cell>
          <cell r="D785">
            <v>709803</v>
          </cell>
          <cell r="E785">
            <v>579900</v>
          </cell>
          <cell r="F785">
            <v>900057</v>
          </cell>
          <cell r="G785">
            <v>2014</v>
          </cell>
        </row>
        <row r="786">
          <cell r="A786">
            <v>710200</v>
          </cell>
          <cell r="B786">
            <v>710200</v>
          </cell>
          <cell r="C786">
            <v>710200</v>
          </cell>
          <cell r="D786">
            <v>710200</v>
          </cell>
          <cell r="E786">
            <v>710200</v>
          </cell>
          <cell r="G786">
            <v>291</v>
          </cell>
        </row>
        <row r="787">
          <cell r="A787">
            <v>710300</v>
          </cell>
          <cell r="B787">
            <v>710300</v>
          </cell>
          <cell r="C787">
            <v>710300</v>
          </cell>
          <cell r="D787">
            <v>710300</v>
          </cell>
          <cell r="E787">
            <v>710300</v>
          </cell>
          <cell r="G787">
            <v>770</v>
          </cell>
        </row>
        <row r="788">
          <cell r="A788">
            <v>710400</v>
          </cell>
          <cell r="B788">
            <v>710400</v>
          </cell>
          <cell r="C788">
            <v>710400</v>
          </cell>
          <cell r="D788">
            <v>710400</v>
          </cell>
          <cell r="E788">
            <v>710400</v>
          </cell>
          <cell r="G788">
            <v>770</v>
          </cell>
        </row>
        <row r="789">
          <cell r="A789">
            <v>710500</v>
          </cell>
          <cell r="B789">
            <v>577500</v>
          </cell>
          <cell r="C789">
            <v>577500</v>
          </cell>
          <cell r="D789">
            <v>710500</v>
          </cell>
          <cell r="E789">
            <v>577500</v>
          </cell>
          <cell r="F789">
            <v>900057</v>
          </cell>
          <cell r="G789">
            <v>2014</v>
          </cell>
        </row>
        <row r="790">
          <cell r="A790">
            <v>710600</v>
          </cell>
          <cell r="B790">
            <v>710600</v>
          </cell>
          <cell r="C790">
            <v>710600</v>
          </cell>
          <cell r="D790">
            <v>710600</v>
          </cell>
          <cell r="E790">
            <v>710600</v>
          </cell>
          <cell r="G790">
            <v>194</v>
          </cell>
        </row>
        <row r="791">
          <cell r="A791">
            <v>730000</v>
          </cell>
          <cell r="B791">
            <v>730000</v>
          </cell>
          <cell r="C791">
            <v>730000</v>
          </cell>
          <cell r="D791">
            <v>730000</v>
          </cell>
          <cell r="E791">
            <v>730000</v>
          </cell>
          <cell r="G791">
            <v>770</v>
          </cell>
        </row>
        <row r="792">
          <cell r="A792">
            <v>730100</v>
          </cell>
          <cell r="B792">
            <v>730100</v>
          </cell>
          <cell r="C792">
            <v>730100</v>
          </cell>
          <cell r="D792">
            <v>730100</v>
          </cell>
          <cell r="E792">
            <v>730100</v>
          </cell>
          <cell r="G792">
            <v>770</v>
          </cell>
        </row>
        <row r="793">
          <cell r="A793">
            <v>730200</v>
          </cell>
          <cell r="B793">
            <v>730200</v>
          </cell>
          <cell r="C793">
            <v>730200</v>
          </cell>
          <cell r="D793">
            <v>730200</v>
          </cell>
          <cell r="E793">
            <v>730200</v>
          </cell>
          <cell r="G793">
            <v>291</v>
          </cell>
        </row>
        <row r="794">
          <cell r="A794">
            <v>730201</v>
          </cell>
          <cell r="D794">
            <v>730201</v>
          </cell>
          <cell r="E794">
            <v>730201</v>
          </cell>
          <cell r="G794">
            <v>291</v>
          </cell>
        </row>
        <row r="795">
          <cell r="A795">
            <v>730400</v>
          </cell>
          <cell r="B795">
            <v>730400</v>
          </cell>
          <cell r="C795">
            <v>730400</v>
          </cell>
          <cell r="D795">
            <v>730400</v>
          </cell>
          <cell r="E795">
            <v>730400</v>
          </cell>
          <cell r="G795">
            <v>770</v>
          </cell>
        </row>
        <row r="796">
          <cell r="A796">
            <v>730500</v>
          </cell>
          <cell r="B796">
            <v>730500</v>
          </cell>
          <cell r="C796">
            <v>730500</v>
          </cell>
          <cell r="D796">
            <v>730500</v>
          </cell>
          <cell r="E796">
            <v>730500</v>
          </cell>
          <cell r="G796">
            <v>291</v>
          </cell>
        </row>
        <row r="797">
          <cell r="A797">
            <v>730700</v>
          </cell>
          <cell r="B797">
            <v>730700</v>
          </cell>
          <cell r="C797">
            <v>730700</v>
          </cell>
          <cell r="D797">
            <v>730700</v>
          </cell>
          <cell r="E797">
            <v>730700</v>
          </cell>
          <cell r="G797">
            <v>291</v>
          </cell>
        </row>
        <row r="798">
          <cell r="A798">
            <v>730800</v>
          </cell>
          <cell r="B798">
            <v>730800</v>
          </cell>
          <cell r="C798">
            <v>730800</v>
          </cell>
          <cell r="D798">
            <v>730800</v>
          </cell>
          <cell r="E798">
            <v>730800</v>
          </cell>
          <cell r="G798">
            <v>770</v>
          </cell>
        </row>
        <row r="799">
          <cell r="A799">
            <v>730900</v>
          </cell>
          <cell r="B799">
            <v>730900</v>
          </cell>
          <cell r="C799">
            <v>730900</v>
          </cell>
          <cell r="D799">
            <v>730900</v>
          </cell>
          <cell r="E799">
            <v>730900</v>
          </cell>
          <cell r="G799">
            <v>826</v>
          </cell>
        </row>
        <row r="800">
          <cell r="A800">
            <v>731000</v>
          </cell>
          <cell r="B800">
            <v>731000</v>
          </cell>
          <cell r="C800">
            <v>731000</v>
          </cell>
          <cell r="D800">
            <v>731000</v>
          </cell>
          <cell r="E800">
            <v>731000</v>
          </cell>
          <cell r="G800">
            <v>291</v>
          </cell>
        </row>
        <row r="801">
          <cell r="A801">
            <v>731002</v>
          </cell>
          <cell r="D801">
            <v>731002</v>
          </cell>
          <cell r="E801">
            <v>731002</v>
          </cell>
          <cell r="G801">
            <v>291</v>
          </cell>
        </row>
        <row r="802">
          <cell r="A802">
            <v>731100</v>
          </cell>
          <cell r="B802">
            <v>731100</v>
          </cell>
          <cell r="C802">
            <v>731100</v>
          </cell>
          <cell r="D802">
            <v>731100</v>
          </cell>
          <cell r="E802">
            <v>731100</v>
          </cell>
          <cell r="G802">
            <v>2043</v>
          </cell>
        </row>
        <row r="803">
          <cell r="A803">
            <v>731103</v>
          </cell>
          <cell r="B803">
            <v>731103</v>
          </cell>
          <cell r="C803">
            <v>731103</v>
          </cell>
          <cell r="D803">
            <v>731103</v>
          </cell>
          <cell r="E803">
            <v>731103</v>
          </cell>
          <cell r="G803">
            <v>826</v>
          </cell>
        </row>
        <row r="804">
          <cell r="A804">
            <v>731104</v>
          </cell>
          <cell r="D804">
            <v>731104</v>
          </cell>
          <cell r="E804">
            <v>731104</v>
          </cell>
          <cell r="G804">
            <v>291</v>
          </cell>
        </row>
        <row r="805">
          <cell r="A805">
            <v>731105</v>
          </cell>
          <cell r="B805">
            <v>732200</v>
          </cell>
          <cell r="C805">
            <v>732200</v>
          </cell>
          <cell r="D805">
            <v>731105</v>
          </cell>
          <cell r="E805">
            <v>731105</v>
          </cell>
          <cell r="G805">
            <v>291</v>
          </cell>
        </row>
        <row r="806">
          <cell r="A806">
            <v>731106</v>
          </cell>
          <cell r="B806">
            <v>731106</v>
          </cell>
          <cell r="C806">
            <v>731106</v>
          </cell>
          <cell r="D806">
            <v>731106</v>
          </cell>
          <cell r="E806">
            <v>731106</v>
          </cell>
          <cell r="G806">
            <v>826</v>
          </cell>
        </row>
        <row r="807">
          <cell r="A807">
            <v>731107</v>
          </cell>
          <cell r="B807">
            <v>850200</v>
          </cell>
          <cell r="C807">
            <v>850200</v>
          </cell>
          <cell r="D807">
            <v>731107</v>
          </cell>
          <cell r="E807">
            <v>731107</v>
          </cell>
          <cell r="G807">
            <v>826</v>
          </cell>
        </row>
        <row r="808">
          <cell r="A808">
            <v>731108</v>
          </cell>
          <cell r="B808">
            <v>732200</v>
          </cell>
          <cell r="C808">
            <v>732200</v>
          </cell>
          <cell r="D808">
            <v>731108</v>
          </cell>
          <cell r="E808">
            <v>731108</v>
          </cell>
          <cell r="G808">
            <v>291</v>
          </cell>
        </row>
        <row r="809">
          <cell r="A809">
            <v>731110</v>
          </cell>
          <cell r="B809">
            <v>731110</v>
          </cell>
          <cell r="C809">
            <v>731110</v>
          </cell>
          <cell r="D809">
            <v>731110</v>
          </cell>
          <cell r="E809">
            <v>731110</v>
          </cell>
          <cell r="G809">
            <v>291</v>
          </cell>
        </row>
        <row r="810">
          <cell r="A810">
            <v>731111</v>
          </cell>
          <cell r="B810">
            <v>731111</v>
          </cell>
          <cell r="C810">
            <v>731111</v>
          </cell>
          <cell r="D810">
            <v>731111</v>
          </cell>
          <cell r="E810">
            <v>731111</v>
          </cell>
          <cell r="G810">
            <v>291</v>
          </cell>
        </row>
        <row r="811">
          <cell r="A811">
            <v>731113</v>
          </cell>
          <cell r="B811">
            <v>732200</v>
          </cell>
          <cell r="C811">
            <v>732200</v>
          </cell>
          <cell r="D811">
            <v>731113</v>
          </cell>
          <cell r="E811">
            <v>731113</v>
          </cell>
          <cell r="G811">
            <v>291</v>
          </cell>
        </row>
        <row r="812">
          <cell r="A812">
            <v>731114</v>
          </cell>
          <cell r="D812">
            <v>731114</v>
          </cell>
          <cell r="E812">
            <v>731114</v>
          </cell>
          <cell r="G812">
            <v>291</v>
          </cell>
        </row>
        <row r="813">
          <cell r="A813">
            <v>731115</v>
          </cell>
          <cell r="D813">
            <v>731115</v>
          </cell>
          <cell r="E813">
            <v>731115</v>
          </cell>
          <cell r="G813">
            <v>291</v>
          </cell>
        </row>
        <row r="814">
          <cell r="A814">
            <v>731116</v>
          </cell>
          <cell r="B814">
            <v>732200</v>
          </cell>
          <cell r="C814">
            <v>732200</v>
          </cell>
          <cell r="D814">
            <v>731116</v>
          </cell>
          <cell r="E814">
            <v>731116</v>
          </cell>
          <cell r="G814">
            <v>291</v>
          </cell>
        </row>
        <row r="815">
          <cell r="A815">
            <v>731117</v>
          </cell>
          <cell r="B815">
            <v>732200</v>
          </cell>
          <cell r="C815">
            <v>732200</v>
          </cell>
          <cell r="D815">
            <v>731117</v>
          </cell>
          <cell r="E815">
            <v>731117</v>
          </cell>
          <cell r="G815">
            <v>291</v>
          </cell>
        </row>
        <row r="816">
          <cell r="A816">
            <v>731118</v>
          </cell>
          <cell r="B816">
            <v>731100</v>
          </cell>
          <cell r="C816">
            <v>731100</v>
          </cell>
          <cell r="D816">
            <v>731118</v>
          </cell>
          <cell r="E816">
            <v>731118</v>
          </cell>
          <cell r="G816">
            <v>2043</v>
          </cell>
        </row>
        <row r="817">
          <cell r="A817">
            <v>731119</v>
          </cell>
          <cell r="B817">
            <v>731100</v>
          </cell>
          <cell r="C817">
            <v>731100</v>
          </cell>
          <cell r="D817">
            <v>731119</v>
          </cell>
          <cell r="E817">
            <v>731119</v>
          </cell>
          <cell r="G817">
            <v>2043</v>
          </cell>
        </row>
        <row r="818">
          <cell r="A818">
            <v>731120</v>
          </cell>
          <cell r="B818">
            <v>731100</v>
          </cell>
          <cell r="C818">
            <v>731100</v>
          </cell>
          <cell r="D818">
            <v>731120</v>
          </cell>
          <cell r="E818">
            <v>731120</v>
          </cell>
          <cell r="G818">
            <v>2043</v>
          </cell>
        </row>
        <row r="819">
          <cell r="A819">
            <v>731121</v>
          </cell>
          <cell r="B819">
            <v>731100</v>
          </cell>
          <cell r="C819">
            <v>731100</v>
          </cell>
          <cell r="D819">
            <v>731121</v>
          </cell>
          <cell r="E819">
            <v>731121</v>
          </cell>
          <cell r="G819">
            <v>2043</v>
          </cell>
        </row>
        <row r="820">
          <cell r="A820">
            <v>731122</v>
          </cell>
          <cell r="B820">
            <v>731100</v>
          </cell>
          <cell r="C820">
            <v>731100</v>
          </cell>
          <cell r="D820">
            <v>731122</v>
          </cell>
          <cell r="E820">
            <v>731122</v>
          </cell>
          <cell r="G820">
            <v>2043</v>
          </cell>
        </row>
        <row r="821">
          <cell r="A821">
            <v>731124</v>
          </cell>
          <cell r="D821">
            <v>731124</v>
          </cell>
          <cell r="E821">
            <v>731124</v>
          </cell>
          <cell r="G821">
            <v>2043</v>
          </cell>
        </row>
        <row r="822">
          <cell r="A822">
            <v>731125</v>
          </cell>
          <cell r="B822">
            <v>732200</v>
          </cell>
          <cell r="C822">
            <v>732200</v>
          </cell>
          <cell r="D822">
            <v>731125</v>
          </cell>
          <cell r="E822">
            <v>731125</v>
          </cell>
          <cell r="G822">
            <v>291</v>
          </cell>
        </row>
        <row r="823">
          <cell r="A823">
            <v>731126</v>
          </cell>
          <cell r="B823">
            <v>732200</v>
          </cell>
          <cell r="C823">
            <v>732200</v>
          </cell>
          <cell r="D823">
            <v>731126</v>
          </cell>
          <cell r="E823">
            <v>731126</v>
          </cell>
          <cell r="G823">
            <v>291</v>
          </cell>
        </row>
        <row r="824">
          <cell r="A824">
            <v>731128</v>
          </cell>
          <cell r="D824">
            <v>731128</v>
          </cell>
          <cell r="E824">
            <v>731128</v>
          </cell>
          <cell r="G824">
            <v>2043</v>
          </cell>
        </row>
        <row r="825">
          <cell r="A825">
            <v>731129</v>
          </cell>
          <cell r="B825">
            <v>576000</v>
          </cell>
          <cell r="C825">
            <v>576000</v>
          </cell>
          <cell r="D825">
            <v>731129</v>
          </cell>
          <cell r="E825">
            <v>731129</v>
          </cell>
          <cell r="F825">
            <v>900014</v>
          </cell>
          <cell r="G825">
            <v>2054</v>
          </cell>
        </row>
        <row r="826">
          <cell r="A826">
            <v>731130</v>
          </cell>
          <cell r="B826">
            <v>731100</v>
          </cell>
          <cell r="C826">
            <v>731100</v>
          </cell>
          <cell r="D826">
            <v>731130</v>
          </cell>
          <cell r="E826">
            <v>731130</v>
          </cell>
          <cell r="G826">
            <v>2043</v>
          </cell>
        </row>
        <row r="827">
          <cell r="A827">
            <v>731131</v>
          </cell>
          <cell r="B827">
            <v>731131</v>
          </cell>
          <cell r="C827">
            <v>731131</v>
          </cell>
          <cell r="D827">
            <v>731131</v>
          </cell>
          <cell r="E827">
            <v>731131</v>
          </cell>
          <cell r="G827">
            <v>2043</v>
          </cell>
        </row>
        <row r="828">
          <cell r="A828">
            <v>731132</v>
          </cell>
          <cell r="B828">
            <v>731132</v>
          </cell>
          <cell r="C828">
            <v>731132</v>
          </cell>
          <cell r="D828">
            <v>731132</v>
          </cell>
          <cell r="E828">
            <v>731132</v>
          </cell>
          <cell r="G828">
            <v>826</v>
          </cell>
        </row>
        <row r="829">
          <cell r="A829">
            <v>731133</v>
          </cell>
          <cell r="B829">
            <v>732200</v>
          </cell>
          <cell r="C829">
            <v>732200</v>
          </cell>
          <cell r="D829">
            <v>731133</v>
          </cell>
          <cell r="E829">
            <v>731133</v>
          </cell>
          <cell r="G829">
            <v>291</v>
          </cell>
        </row>
        <row r="830">
          <cell r="A830">
            <v>731142</v>
          </cell>
          <cell r="B830">
            <v>850200</v>
          </cell>
          <cell r="C830">
            <v>850200</v>
          </cell>
          <cell r="D830">
            <v>731142</v>
          </cell>
          <cell r="E830">
            <v>731142</v>
          </cell>
          <cell r="G830">
            <v>826</v>
          </cell>
        </row>
        <row r="831">
          <cell r="A831">
            <v>731143</v>
          </cell>
          <cell r="D831">
            <v>731143</v>
          </cell>
          <cell r="E831">
            <v>731143</v>
          </cell>
          <cell r="G831">
            <v>291</v>
          </cell>
        </row>
        <row r="832">
          <cell r="A832">
            <v>731144</v>
          </cell>
          <cell r="B832">
            <v>731100</v>
          </cell>
          <cell r="C832">
            <v>731100</v>
          </cell>
          <cell r="D832">
            <v>731144</v>
          </cell>
          <cell r="E832">
            <v>731144</v>
          </cell>
          <cell r="G832">
            <v>291</v>
          </cell>
        </row>
        <row r="833">
          <cell r="A833">
            <v>731145</v>
          </cell>
          <cell r="B833">
            <v>731100</v>
          </cell>
          <cell r="C833">
            <v>731100</v>
          </cell>
          <cell r="D833">
            <v>731145</v>
          </cell>
          <cell r="E833">
            <v>731145</v>
          </cell>
          <cell r="G833">
            <v>291</v>
          </cell>
        </row>
        <row r="834">
          <cell r="A834">
            <v>731148</v>
          </cell>
          <cell r="B834">
            <v>732200</v>
          </cell>
          <cell r="C834">
            <v>732200</v>
          </cell>
          <cell r="D834">
            <v>731148</v>
          </cell>
          <cell r="E834">
            <v>731148</v>
          </cell>
          <cell r="G834">
            <v>291</v>
          </cell>
        </row>
        <row r="835">
          <cell r="A835">
            <v>731149</v>
          </cell>
          <cell r="D835">
            <v>731149</v>
          </cell>
          <cell r="E835">
            <v>731149</v>
          </cell>
          <cell r="G835">
            <v>291</v>
          </cell>
        </row>
        <row r="836">
          <cell r="A836">
            <v>731151</v>
          </cell>
          <cell r="B836">
            <v>731100</v>
          </cell>
          <cell r="C836">
            <v>731100</v>
          </cell>
          <cell r="D836">
            <v>731151</v>
          </cell>
          <cell r="E836">
            <v>731151</v>
          </cell>
          <cell r="G836">
            <v>291</v>
          </cell>
        </row>
        <row r="837">
          <cell r="A837">
            <v>731152</v>
          </cell>
          <cell r="B837">
            <v>731100</v>
          </cell>
          <cell r="C837">
            <v>731100</v>
          </cell>
          <cell r="D837">
            <v>731152</v>
          </cell>
          <cell r="E837">
            <v>731152</v>
          </cell>
          <cell r="G837">
            <v>291</v>
          </cell>
        </row>
        <row r="838">
          <cell r="A838">
            <v>731153</v>
          </cell>
          <cell r="B838">
            <v>731100</v>
          </cell>
          <cell r="C838">
            <v>731100</v>
          </cell>
          <cell r="D838">
            <v>731153</v>
          </cell>
          <cell r="E838">
            <v>731153</v>
          </cell>
          <cell r="G838">
            <v>291</v>
          </cell>
        </row>
        <row r="839">
          <cell r="A839">
            <v>731154</v>
          </cell>
          <cell r="B839">
            <v>732200</v>
          </cell>
          <cell r="C839">
            <v>732200</v>
          </cell>
          <cell r="D839">
            <v>731154</v>
          </cell>
          <cell r="E839">
            <v>731154</v>
          </cell>
          <cell r="G839">
            <v>291</v>
          </cell>
        </row>
        <row r="840">
          <cell r="A840">
            <v>731155</v>
          </cell>
          <cell r="B840">
            <v>731100</v>
          </cell>
          <cell r="C840">
            <v>731100</v>
          </cell>
          <cell r="D840">
            <v>731155</v>
          </cell>
          <cell r="E840">
            <v>731155</v>
          </cell>
          <cell r="F840">
            <v>900014</v>
          </cell>
          <cell r="G840">
            <v>291</v>
          </cell>
        </row>
        <row r="841">
          <cell r="A841">
            <v>731156</v>
          </cell>
          <cell r="D841">
            <v>731156</v>
          </cell>
          <cell r="E841">
            <v>731156</v>
          </cell>
          <cell r="G841">
            <v>291</v>
          </cell>
        </row>
        <row r="842">
          <cell r="A842">
            <v>731157</v>
          </cell>
          <cell r="D842">
            <v>731157</v>
          </cell>
          <cell r="E842">
            <v>731157</v>
          </cell>
          <cell r="G842">
            <v>291</v>
          </cell>
        </row>
        <row r="843">
          <cell r="A843">
            <v>731162</v>
          </cell>
          <cell r="B843">
            <v>731100</v>
          </cell>
          <cell r="C843">
            <v>731100</v>
          </cell>
          <cell r="D843">
            <v>731162</v>
          </cell>
          <cell r="E843">
            <v>731162</v>
          </cell>
          <cell r="G843">
            <v>291</v>
          </cell>
        </row>
        <row r="844">
          <cell r="A844">
            <v>731163</v>
          </cell>
          <cell r="B844">
            <v>731163</v>
          </cell>
          <cell r="C844">
            <v>731163</v>
          </cell>
          <cell r="D844">
            <v>731163</v>
          </cell>
          <cell r="E844">
            <v>731163</v>
          </cell>
          <cell r="G844">
            <v>291</v>
          </cell>
        </row>
        <row r="845">
          <cell r="A845">
            <v>731164</v>
          </cell>
          <cell r="B845">
            <v>571500</v>
          </cell>
          <cell r="C845">
            <v>571500</v>
          </cell>
          <cell r="D845">
            <v>731164</v>
          </cell>
          <cell r="E845">
            <v>731164</v>
          </cell>
          <cell r="F845">
            <v>900014</v>
          </cell>
          <cell r="G845">
            <v>489</v>
          </cell>
        </row>
        <row r="846">
          <cell r="A846">
            <v>731166</v>
          </cell>
          <cell r="B846">
            <v>731100</v>
          </cell>
          <cell r="C846">
            <v>731100</v>
          </cell>
          <cell r="D846">
            <v>731166</v>
          </cell>
          <cell r="E846">
            <v>731166</v>
          </cell>
          <cell r="G846">
            <v>291</v>
          </cell>
        </row>
        <row r="847">
          <cell r="A847">
            <v>731167</v>
          </cell>
          <cell r="B847">
            <v>571700</v>
          </cell>
          <cell r="C847">
            <v>571700</v>
          </cell>
          <cell r="D847">
            <v>731167</v>
          </cell>
          <cell r="E847">
            <v>571700</v>
          </cell>
          <cell r="F847">
            <v>900014</v>
          </cell>
          <cell r="G847">
            <v>826</v>
          </cell>
        </row>
        <row r="848">
          <cell r="A848">
            <v>731168</v>
          </cell>
          <cell r="B848">
            <v>731100</v>
          </cell>
          <cell r="C848">
            <v>731100</v>
          </cell>
          <cell r="D848">
            <v>731168</v>
          </cell>
          <cell r="E848">
            <v>731168</v>
          </cell>
          <cell r="G848">
            <v>291</v>
          </cell>
        </row>
        <row r="849">
          <cell r="A849">
            <v>731169</v>
          </cell>
          <cell r="B849">
            <v>731100</v>
          </cell>
          <cell r="C849">
            <v>731100</v>
          </cell>
          <cell r="D849">
            <v>731169</v>
          </cell>
          <cell r="E849">
            <v>731169</v>
          </cell>
          <cell r="G849">
            <v>291</v>
          </cell>
        </row>
        <row r="850">
          <cell r="A850">
            <v>731172</v>
          </cell>
          <cell r="B850">
            <v>731100</v>
          </cell>
          <cell r="C850">
            <v>731100</v>
          </cell>
          <cell r="D850">
            <v>731172</v>
          </cell>
          <cell r="E850">
            <v>731172</v>
          </cell>
          <cell r="G850">
            <v>2043</v>
          </cell>
        </row>
        <row r="851">
          <cell r="A851">
            <v>731173</v>
          </cell>
          <cell r="D851">
            <v>731173</v>
          </cell>
          <cell r="E851">
            <v>731173</v>
          </cell>
          <cell r="G851">
            <v>291</v>
          </cell>
        </row>
        <row r="852">
          <cell r="A852">
            <v>731176</v>
          </cell>
          <cell r="B852">
            <v>731100</v>
          </cell>
          <cell r="C852">
            <v>731100</v>
          </cell>
          <cell r="D852">
            <v>731176</v>
          </cell>
          <cell r="E852">
            <v>731176</v>
          </cell>
          <cell r="G852">
            <v>2043</v>
          </cell>
        </row>
        <row r="853">
          <cell r="A853">
            <v>731181</v>
          </cell>
          <cell r="B853">
            <v>731181</v>
          </cell>
          <cell r="C853">
            <v>731181</v>
          </cell>
          <cell r="D853">
            <v>731181</v>
          </cell>
          <cell r="E853">
            <v>731181</v>
          </cell>
          <cell r="G853">
            <v>291</v>
          </cell>
        </row>
        <row r="854">
          <cell r="A854">
            <v>731185</v>
          </cell>
          <cell r="B854">
            <v>731185</v>
          </cell>
          <cell r="C854">
            <v>731185</v>
          </cell>
          <cell r="D854">
            <v>731185</v>
          </cell>
          <cell r="E854">
            <v>731185</v>
          </cell>
          <cell r="G854">
            <v>291</v>
          </cell>
        </row>
        <row r="855">
          <cell r="A855">
            <v>731186</v>
          </cell>
          <cell r="B855">
            <v>731186</v>
          </cell>
          <cell r="C855">
            <v>731186</v>
          </cell>
          <cell r="D855">
            <v>731186</v>
          </cell>
          <cell r="E855">
            <v>731186</v>
          </cell>
          <cell r="G855">
            <v>291</v>
          </cell>
        </row>
        <row r="856">
          <cell r="A856">
            <v>731190</v>
          </cell>
          <cell r="D856">
            <v>731190</v>
          </cell>
          <cell r="E856">
            <v>731190</v>
          </cell>
          <cell r="G856">
            <v>291</v>
          </cell>
        </row>
        <row r="857">
          <cell r="A857">
            <v>731191</v>
          </cell>
          <cell r="B857">
            <v>731100</v>
          </cell>
          <cell r="C857">
            <v>731100</v>
          </cell>
          <cell r="D857">
            <v>731191</v>
          </cell>
          <cell r="E857">
            <v>731191</v>
          </cell>
          <cell r="G857">
            <v>291</v>
          </cell>
        </row>
        <row r="858">
          <cell r="A858">
            <v>731192</v>
          </cell>
          <cell r="B858">
            <v>732200</v>
          </cell>
          <cell r="C858">
            <v>732200</v>
          </cell>
          <cell r="D858">
            <v>731192</v>
          </cell>
          <cell r="E858">
            <v>731192</v>
          </cell>
          <cell r="G858">
            <v>291</v>
          </cell>
        </row>
        <row r="859">
          <cell r="A859">
            <v>731193</v>
          </cell>
          <cell r="B859">
            <v>731100</v>
          </cell>
          <cell r="C859">
            <v>731100</v>
          </cell>
          <cell r="D859">
            <v>731193</v>
          </cell>
          <cell r="E859">
            <v>731193</v>
          </cell>
          <cell r="G859">
            <v>2043</v>
          </cell>
        </row>
        <row r="860">
          <cell r="A860">
            <v>731195</v>
          </cell>
          <cell r="B860">
            <v>731100</v>
          </cell>
          <cell r="C860">
            <v>731100</v>
          </cell>
          <cell r="D860">
            <v>731195</v>
          </cell>
          <cell r="E860">
            <v>731195</v>
          </cell>
          <cell r="G860">
            <v>2043</v>
          </cell>
        </row>
        <row r="861">
          <cell r="A861">
            <v>731500</v>
          </cell>
          <cell r="B861">
            <v>731500</v>
          </cell>
          <cell r="C861">
            <v>731500</v>
          </cell>
          <cell r="D861">
            <v>731500</v>
          </cell>
          <cell r="E861">
            <v>731500</v>
          </cell>
          <cell r="G861">
            <v>826</v>
          </cell>
        </row>
        <row r="862">
          <cell r="A862">
            <v>731700</v>
          </cell>
          <cell r="B862">
            <v>731700</v>
          </cell>
          <cell r="C862">
            <v>731700</v>
          </cell>
          <cell r="D862">
            <v>731700</v>
          </cell>
          <cell r="E862">
            <v>731700</v>
          </cell>
          <cell r="F862">
            <v>900014</v>
          </cell>
          <cell r="G862">
            <v>2054</v>
          </cell>
        </row>
        <row r="863">
          <cell r="A863">
            <v>731701</v>
          </cell>
          <cell r="D863">
            <v>731701</v>
          </cell>
          <cell r="E863">
            <v>731701</v>
          </cell>
          <cell r="G863">
            <v>489</v>
          </cell>
        </row>
        <row r="864">
          <cell r="A864">
            <v>731702</v>
          </cell>
          <cell r="D864">
            <v>731702</v>
          </cell>
          <cell r="E864">
            <v>731702</v>
          </cell>
          <cell r="G864">
            <v>489</v>
          </cell>
        </row>
        <row r="865">
          <cell r="A865">
            <v>731703</v>
          </cell>
          <cell r="B865">
            <v>571500</v>
          </cell>
          <cell r="C865">
            <v>571500</v>
          </cell>
          <cell r="D865">
            <v>731703</v>
          </cell>
          <cell r="E865">
            <v>571500</v>
          </cell>
          <cell r="F865">
            <v>900014</v>
          </cell>
          <cell r="G865">
            <v>489</v>
          </cell>
        </row>
        <row r="866">
          <cell r="A866">
            <v>731704</v>
          </cell>
          <cell r="B866">
            <v>571500</v>
          </cell>
          <cell r="C866">
            <v>571500</v>
          </cell>
          <cell r="D866">
            <v>731704</v>
          </cell>
          <cell r="E866">
            <v>571500</v>
          </cell>
          <cell r="F866">
            <v>900014</v>
          </cell>
          <cell r="G866">
            <v>489</v>
          </cell>
        </row>
        <row r="867">
          <cell r="A867">
            <v>731705</v>
          </cell>
          <cell r="D867">
            <v>731705</v>
          </cell>
          <cell r="E867">
            <v>731705</v>
          </cell>
          <cell r="G867">
            <v>489</v>
          </cell>
        </row>
        <row r="868">
          <cell r="A868">
            <v>731706</v>
          </cell>
          <cell r="B868">
            <v>576000</v>
          </cell>
          <cell r="C868">
            <v>576000</v>
          </cell>
          <cell r="D868">
            <v>731706</v>
          </cell>
          <cell r="E868">
            <v>576000</v>
          </cell>
          <cell r="F868">
            <v>900014</v>
          </cell>
          <cell r="G868">
            <v>2054</v>
          </cell>
        </row>
        <row r="869">
          <cell r="A869">
            <v>731710</v>
          </cell>
          <cell r="D869">
            <v>731710</v>
          </cell>
          <cell r="E869">
            <v>731710</v>
          </cell>
          <cell r="G869">
            <v>2043</v>
          </cell>
        </row>
        <row r="870">
          <cell r="A870">
            <v>731711</v>
          </cell>
          <cell r="B870">
            <v>731700</v>
          </cell>
          <cell r="C870">
            <v>731700</v>
          </cell>
          <cell r="D870">
            <v>731711</v>
          </cell>
          <cell r="E870">
            <v>731711</v>
          </cell>
          <cell r="F870">
            <v>900014</v>
          </cell>
          <cell r="G870">
            <v>2054</v>
          </cell>
        </row>
        <row r="871">
          <cell r="A871">
            <v>731712</v>
          </cell>
          <cell r="B871">
            <v>571500</v>
          </cell>
          <cell r="C871">
            <v>571500</v>
          </cell>
          <cell r="D871">
            <v>731712</v>
          </cell>
          <cell r="E871">
            <v>731712</v>
          </cell>
          <cell r="F871">
            <v>900014</v>
          </cell>
          <cell r="G871">
            <v>489</v>
          </cell>
        </row>
        <row r="872">
          <cell r="A872">
            <v>731714</v>
          </cell>
          <cell r="B872">
            <v>576000</v>
          </cell>
          <cell r="C872">
            <v>576000</v>
          </cell>
          <cell r="D872">
            <v>731714</v>
          </cell>
          <cell r="E872">
            <v>731714</v>
          </cell>
          <cell r="F872">
            <v>900014</v>
          </cell>
          <cell r="G872">
            <v>2054</v>
          </cell>
        </row>
        <row r="873">
          <cell r="A873">
            <v>732000</v>
          </cell>
          <cell r="B873">
            <v>732000</v>
          </cell>
          <cell r="C873">
            <v>732000</v>
          </cell>
          <cell r="D873">
            <v>732000</v>
          </cell>
          <cell r="E873">
            <v>732000</v>
          </cell>
          <cell r="G873">
            <v>770</v>
          </cell>
        </row>
        <row r="874">
          <cell r="A874">
            <v>732200</v>
          </cell>
          <cell r="B874">
            <v>732200</v>
          </cell>
          <cell r="C874">
            <v>732200</v>
          </cell>
          <cell r="D874">
            <v>732200</v>
          </cell>
          <cell r="E874">
            <v>732200</v>
          </cell>
          <cell r="G874">
            <v>291</v>
          </cell>
        </row>
        <row r="875">
          <cell r="A875">
            <v>732201</v>
          </cell>
          <cell r="D875">
            <v>732201</v>
          </cell>
          <cell r="E875">
            <v>732201</v>
          </cell>
          <cell r="G875">
            <v>2043</v>
          </cell>
        </row>
        <row r="876">
          <cell r="A876">
            <v>732202</v>
          </cell>
          <cell r="D876">
            <v>732202</v>
          </cell>
          <cell r="E876">
            <v>732202</v>
          </cell>
          <cell r="G876">
            <v>291</v>
          </cell>
        </row>
        <row r="877">
          <cell r="A877">
            <v>732204</v>
          </cell>
          <cell r="B877">
            <v>732200</v>
          </cell>
          <cell r="C877">
            <v>732200</v>
          </cell>
          <cell r="D877">
            <v>732204</v>
          </cell>
          <cell r="E877">
            <v>732204</v>
          </cell>
          <cell r="G877">
            <v>291</v>
          </cell>
        </row>
        <row r="878">
          <cell r="A878">
            <v>732206</v>
          </cell>
          <cell r="B878">
            <v>732200</v>
          </cell>
          <cell r="C878">
            <v>732200</v>
          </cell>
          <cell r="D878">
            <v>732206</v>
          </cell>
          <cell r="E878">
            <v>732206</v>
          </cell>
          <cell r="G878">
            <v>291</v>
          </cell>
        </row>
        <row r="879">
          <cell r="A879">
            <v>732207</v>
          </cell>
          <cell r="B879">
            <v>732200</v>
          </cell>
          <cell r="C879">
            <v>732200</v>
          </cell>
          <cell r="D879">
            <v>732207</v>
          </cell>
          <cell r="E879">
            <v>732207</v>
          </cell>
          <cell r="G879">
            <v>291</v>
          </cell>
        </row>
        <row r="880">
          <cell r="A880">
            <v>732300</v>
          </cell>
          <cell r="B880">
            <v>732300</v>
          </cell>
          <cell r="C880">
            <v>732300</v>
          </cell>
          <cell r="D880">
            <v>732300</v>
          </cell>
          <cell r="E880">
            <v>732300</v>
          </cell>
          <cell r="G880">
            <v>291</v>
          </cell>
        </row>
        <row r="881">
          <cell r="A881">
            <v>732400</v>
          </cell>
          <cell r="B881">
            <v>732400</v>
          </cell>
          <cell r="C881">
            <v>732400</v>
          </cell>
          <cell r="D881">
            <v>732400</v>
          </cell>
          <cell r="E881">
            <v>732400</v>
          </cell>
          <cell r="G881">
            <v>291</v>
          </cell>
        </row>
        <row r="882">
          <cell r="A882">
            <v>732600</v>
          </cell>
          <cell r="B882">
            <v>732600</v>
          </cell>
          <cell r="C882">
            <v>732600</v>
          </cell>
          <cell r="D882">
            <v>732600</v>
          </cell>
          <cell r="E882">
            <v>732600</v>
          </cell>
          <cell r="G882">
            <v>291</v>
          </cell>
        </row>
        <row r="883">
          <cell r="A883">
            <v>732700</v>
          </cell>
          <cell r="B883">
            <v>732700</v>
          </cell>
          <cell r="C883">
            <v>732700</v>
          </cell>
          <cell r="D883">
            <v>732700</v>
          </cell>
          <cell r="E883">
            <v>732700</v>
          </cell>
          <cell r="G883">
            <v>770</v>
          </cell>
        </row>
        <row r="884">
          <cell r="A884">
            <v>733100</v>
          </cell>
          <cell r="B884">
            <v>733100</v>
          </cell>
          <cell r="C884">
            <v>733100</v>
          </cell>
          <cell r="D884">
            <v>733100</v>
          </cell>
          <cell r="E884">
            <v>733100</v>
          </cell>
          <cell r="G884">
            <v>291</v>
          </cell>
        </row>
        <row r="885">
          <cell r="A885">
            <v>733101</v>
          </cell>
          <cell r="D885">
            <v>733101</v>
          </cell>
          <cell r="E885">
            <v>733101</v>
          </cell>
          <cell r="G885">
            <v>291</v>
          </cell>
        </row>
        <row r="886">
          <cell r="A886">
            <v>733102</v>
          </cell>
          <cell r="D886">
            <v>733102</v>
          </cell>
          <cell r="E886">
            <v>733102</v>
          </cell>
          <cell r="G886">
            <v>291</v>
          </cell>
        </row>
        <row r="887">
          <cell r="A887">
            <v>733103</v>
          </cell>
          <cell r="D887">
            <v>733103</v>
          </cell>
          <cell r="E887">
            <v>733103</v>
          </cell>
          <cell r="G887">
            <v>291</v>
          </cell>
        </row>
        <row r="888">
          <cell r="A888">
            <v>733109</v>
          </cell>
          <cell r="D888">
            <v>733109</v>
          </cell>
          <cell r="E888">
            <v>733109</v>
          </cell>
          <cell r="G888">
            <v>291</v>
          </cell>
        </row>
        <row r="889">
          <cell r="A889">
            <v>733111</v>
          </cell>
          <cell r="D889">
            <v>733111</v>
          </cell>
          <cell r="E889">
            <v>733111</v>
          </cell>
          <cell r="G889">
            <v>291</v>
          </cell>
        </row>
        <row r="890">
          <cell r="A890">
            <v>733113</v>
          </cell>
          <cell r="D890">
            <v>733113</v>
          </cell>
          <cell r="E890">
            <v>733113</v>
          </cell>
          <cell r="G890">
            <v>789</v>
          </cell>
        </row>
        <row r="891">
          <cell r="A891">
            <v>733114</v>
          </cell>
          <cell r="D891">
            <v>733114</v>
          </cell>
          <cell r="E891">
            <v>733114</v>
          </cell>
          <cell r="G891">
            <v>291</v>
          </cell>
        </row>
        <row r="892">
          <cell r="A892">
            <v>733115</v>
          </cell>
          <cell r="D892">
            <v>733115</v>
          </cell>
          <cell r="E892">
            <v>733115</v>
          </cell>
          <cell r="G892">
            <v>291</v>
          </cell>
        </row>
        <row r="893">
          <cell r="A893">
            <v>733116</v>
          </cell>
          <cell r="D893">
            <v>733116</v>
          </cell>
          <cell r="E893">
            <v>733116</v>
          </cell>
          <cell r="G893">
            <v>291</v>
          </cell>
        </row>
        <row r="894">
          <cell r="A894">
            <v>733118</v>
          </cell>
          <cell r="B894">
            <v>733118</v>
          </cell>
          <cell r="C894">
            <v>733118</v>
          </cell>
          <cell r="D894">
            <v>733118</v>
          </cell>
          <cell r="E894">
            <v>733118</v>
          </cell>
          <cell r="G894">
            <v>291</v>
          </cell>
        </row>
        <row r="895">
          <cell r="A895">
            <v>733119</v>
          </cell>
          <cell r="B895">
            <v>733119</v>
          </cell>
          <cell r="C895">
            <v>733119</v>
          </cell>
          <cell r="D895">
            <v>733119</v>
          </cell>
          <cell r="E895">
            <v>733119</v>
          </cell>
          <cell r="G895">
            <v>291</v>
          </cell>
        </row>
        <row r="896">
          <cell r="A896">
            <v>733120</v>
          </cell>
          <cell r="D896">
            <v>733120</v>
          </cell>
          <cell r="E896">
            <v>733120</v>
          </cell>
          <cell r="G896">
            <v>291</v>
          </cell>
        </row>
        <row r="897">
          <cell r="A897">
            <v>733121</v>
          </cell>
          <cell r="D897">
            <v>733121</v>
          </cell>
          <cell r="E897">
            <v>733121</v>
          </cell>
          <cell r="G897">
            <v>291</v>
          </cell>
        </row>
        <row r="898">
          <cell r="A898">
            <v>733122</v>
          </cell>
          <cell r="D898">
            <v>733122</v>
          </cell>
          <cell r="E898">
            <v>733122</v>
          </cell>
          <cell r="G898">
            <v>291</v>
          </cell>
        </row>
        <row r="899">
          <cell r="A899">
            <v>733125</v>
          </cell>
          <cell r="B899">
            <v>733125</v>
          </cell>
          <cell r="C899">
            <v>733125</v>
          </cell>
          <cell r="D899">
            <v>733125</v>
          </cell>
          <cell r="E899">
            <v>733125</v>
          </cell>
          <cell r="G899">
            <v>291</v>
          </cell>
        </row>
        <row r="900">
          <cell r="A900">
            <v>733200</v>
          </cell>
          <cell r="B900">
            <v>733200</v>
          </cell>
          <cell r="C900">
            <v>733200</v>
          </cell>
          <cell r="D900">
            <v>733200</v>
          </cell>
          <cell r="E900">
            <v>733200</v>
          </cell>
          <cell r="G900">
            <v>291</v>
          </cell>
        </row>
        <row r="901">
          <cell r="A901">
            <v>733300</v>
          </cell>
          <cell r="B901">
            <v>733300</v>
          </cell>
          <cell r="C901">
            <v>733300</v>
          </cell>
          <cell r="D901">
            <v>733300</v>
          </cell>
          <cell r="E901">
            <v>733300</v>
          </cell>
          <cell r="G901">
            <v>291</v>
          </cell>
        </row>
        <row r="902">
          <cell r="A902">
            <v>733400</v>
          </cell>
          <cell r="B902">
            <v>733400</v>
          </cell>
          <cell r="C902">
            <v>733400</v>
          </cell>
          <cell r="D902">
            <v>733400</v>
          </cell>
          <cell r="E902">
            <v>733400</v>
          </cell>
          <cell r="G902">
            <v>291</v>
          </cell>
        </row>
        <row r="903">
          <cell r="A903">
            <v>733401</v>
          </cell>
          <cell r="B903">
            <v>733400</v>
          </cell>
          <cell r="C903">
            <v>733400</v>
          </cell>
          <cell r="D903">
            <v>733401</v>
          </cell>
          <cell r="E903">
            <v>733401</v>
          </cell>
          <cell r="G903">
            <v>291</v>
          </cell>
        </row>
        <row r="904">
          <cell r="A904">
            <v>733500</v>
          </cell>
          <cell r="B904">
            <v>733500</v>
          </cell>
          <cell r="C904">
            <v>733500</v>
          </cell>
          <cell r="D904">
            <v>733500</v>
          </cell>
          <cell r="E904">
            <v>733500</v>
          </cell>
          <cell r="G904">
            <v>291</v>
          </cell>
        </row>
        <row r="905">
          <cell r="A905">
            <v>733501</v>
          </cell>
          <cell r="B905">
            <v>733500</v>
          </cell>
          <cell r="C905">
            <v>733500</v>
          </cell>
          <cell r="D905">
            <v>733501</v>
          </cell>
          <cell r="E905">
            <v>733501</v>
          </cell>
          <cell r="G905">
            <v>291</v>
          </cell>
        </row>
        <row r="906">
          <cell r="A906">
            <v>741000</v>
          </cell>
          <cell r="B906">
            <v>741000</v>
          </cell>
          <cell r="C906">
            <v>741000</v>
          </cell>
          <cell r="D906">
            <v>741000</v>
          </cell>
          <cell r="E906">
            <v>741000</v>
          </cell>
          <cell r="G906">
            <v>291</v>
          </cell>
        </row>
        <row r="907">
          <cell r="A907">
            <v>741001</v>
          </cell>
          <cell r="B907">
            <v>741000</v>
          </cell>
          <cell r="C907">
            <v>741000</v>
          </cell>
          <cell r="D907">
            <v>741001</v>
          </cell>
          <cell r="E907">
            <v>741001</v>
          </cell>
          <cell r="F907">
            <v>900014</v>
          </cell>
          <cell r="G907">
            <v>291</v>
          </cell>
        </row>
        <row r="908">
          <cell r="A908">
            <v>750000</v>
          </cell>
          <cell r="B908">
            <v>506000</v>
          </cell>
          <cell r="C908">
            <v>506000</v>
          </cell>
          <cell r="D908">
            <v>750000</v>
          </cell>
          <cell r="E908">
            <v>750000</v>
          </cell>
          <cell r="G908">
            <v>770</v>
          </cell>
        </row>
        <row r="909">
          <cell r="A909">
            <v>750001</v>
          </cell>
          <cell r="B909">
            <v>750001</v>
          </cell>
          <cell r="C909">
            <v>750001</v>
          </cell>
          <cell r="D909">
            <v>750001</v>
          </cell>
          <cell r="E909">
            <v>750001</v>
          </cell>
          <cell r="G909">
            <v>770</v>
          </cell>
        </row>
        <row r="910">
          <cell r="A910">
            <v>750020</v>
          </cell>
          <cell r="B910">
            <v>750020</v>
          </cell>
          <cell r="C910">
            <v>750020</v>
          </cell>
          <cell r="D910">
            <v>750020</v>
          </cell>
          <cell r="E910">
            <v>750020</v>
          </cell>
          <cell r="F910">
            <v>900057</v>
          </cell>
        </row>
        <row r="911">
          <cell r="A911">
            <v>750021</v>
          </cell>
          <cell r="B911">
            <v>750365</v>
          </cell>
          <cell r="C911">
            <v>750365</v>
          </cell>
          <cell r="D911">
            <v>750021</v>
          </cell>
          <cell r="E911">
            <v>750021</v>
          </cell>
          <cell r="F911">
            <v>900057</v>
          </cell>
          <cell r="G911">
            <v>2014</v>
          </cell>
        </row>
        <row r="912">
          <cell r="A912">
            <v>750022</v>
          </cell>
          <cell r="B912">
            <v>576500</v>
          </cell>
          <cell r="C912">
            <v>576500</v>
          </cell>
          <cell r="D912">
            <v>750022</v>
          </cell>
          <cell r="E912">
            <v>750022</v>
          </cell>
          <cell r="F912">
            <v>900057</v>
          </cell>
          <cell r="G912">
            <v>2014</v>
          </cell>
        </row>
        <row r="913">
          <cell r="A913">
            <v>750023</v>
          </cell>
          <cell r="B913">
            <v>576500</v>
          </cell>
          <cell r="C913">
            <v>576500</v>
          </cell>
          <cell r="D913">
            <v>750023</v>
          </cell>
          <cell r="E913">
            <v>750023</v>
          </cell>
          <cell r="F913">
            <v>900057</v>
          </cell>
          <cell r="G913">
            <v>2014</v>
          </cell>
        </row>
        <row r="914">
          <cell r="A914">
            <v>750024</v>
          </cell>
          <cell r="B914">
            <v>664100</v>
          </cell>
          <cell r="C914">
            <v>664100</v>
          </cell>
          <cell r="D914">
            <v>750024</v>
          </cell>
          <cell r="E914">
            <v>664100</v>
          </cell>
          <cell r="F914">
            <v>900057</v>
          </cell>
          <cell r="G914">
            <v>2014</v>
          </cell>
        </row>
        <row r="915">
          <cell r="A915">
            <v>750080</v>
          </cell>
          <cell r="B915">
            <v>750080</v>
          </cell>
          <cell r="C915">
            <v>750080</v>
          </cell>
          <cell r="D915">
            <v>750080</v>
          </cell>
          <cell r="E915">
            <v>750080</v>
          </cell>
          <cell r="G915">
            <v>194</v>
          </cell>
        </row>
        <row r="916">
          <cell r="A916">
            <v>750081</v>
          </cell>
          <cell r="B916">
            <v>750080</v>
          </cell>
          <cell r="C916">
            <v>750080</v>
          </cell>
          <cell r="D916">
            <v>750081</v>
          </cell>
          <cell r="E916">
            <v>750082</v>
          </cell>
          <cell r="G916">
            <v>194</v>
          </cell>
        </row>
        <row r="917">
          <cell r="A917">
            <v>750085</v>
          </cell>
          <cell r="B917">
            <v>750085</v>
          </cell>
          <cell r="C917">
            <v>750085</v>
          </cell>
          <cell r="D917">
            <v>750085</v>
          </cell>
          <cell r="E917">
            <v>750085</v>
          </cell>
          <cell r="G917">
            <v>826</v>
          </cell>
        </row>
        <row r="918">
          <cell r="A918">
            <v>750090</v>
          </cell>
          <cell r="B918">
            <v>578400</v>
          </cell>
          <cell r="C918">
            <v>578400</v>
          </cell>
          <cell r="D918">
            <v>750090</v>
          </cell>
          <cell r="E918">
            <v>578400</v>
          </cell>
          <cell r="G918">
            <v>770</v>
          </cell>
        </row>
        <row r="919">
          <cell r="A919">
            <v>750091</v>
          </cell>
          <cell r="B919">
            <v>750091</v>
          </cell>
          <cell r="C919">
            <v>750091</v>
          </cell>
          <cell r="D919">
            <v>750091</v>
          </cell>
          <cell r="E919">
            <v>750091</v>
          </cell>
          <cell r="G919">
            <v>789</v>
          </cell>
        </row>
        <row r="920">
          <cell r="A920">
            <v>750092</v>
          </cell>
          <cell r="B920">
            <v>750091</v>
          </cell>
          <cell r="C920">
            <v>750091</v>
          </cell>
          <cell r="D920">
            <v>750092</v>
          </cell>
          <cell r="E920">
            <v>750091</v>
          </cell>
          <cell r="G920">
            <v>789</v>
          </cell>
        </row>
        <row r="921">
          <cell r="A921">
            <v>750095</v>
          </cell>
          <cell r="B921">
            <v>571700</v>
          </cell>
          <cell r="C921">
            <v>571700</v>
          </cell>
          <cell r="D921">
            <v>750095</v>
          </cell>
          <cell r="E921">
            <v>750095</v>
          </cell>
          <cell r="G921">
            <v>291</v>
          </cell>
        </row>
        <row r="922">
          <cell r="A922">
            <v>750110</v>
          </cell>
          <cell r="B922">
            <v>750110</v>
          </cell>
          <cell r="C922">
            <v>750110</v>
          </cell>
          <cell r="D922">
            <v>750110</v>
          </cell>
          <cell r="E922">
            <v>750110</v>
          </cell>
          <cell r="G922">
            <v>770</v>
          </cell>
        </row>
        <row r="923">
          <cell r="A923">
            <v>750111</v>
          </cell>
          <cell r="B923">
            <v>750111</v>
          </cell>
          <cell r="C923">
            <v>750111</v>
          </cell>
          <cell r="D923">
            <v>750111</v>
          </cell>
          <cell r="E923">
            <v>750111</v>
          </cell>
          <cell r="G923">
            <v>789</v>
          </cell>
        </row>
        <row r="924">
          <cell r="A924">
            <v>750112</v>
          </cell>
          <cell r="B924">
            <v>588300</v>
          </cell>
          <cell r="C924">
            <v>588300</v>
          </cell>
          <cell r="D924">
            <v>750112</v>
          </cell>
          <cell r="E924">
            <v>750112</v>
          </cell>
          <cell r="G924">
            <v>770</v>
          </cell>
        </row>
        <row r="925">
          <cell r="A925">
            <v>750120</v>
          </cell>
          <cell r="C925">
            <v>506000</v>
          </cell>
          <cell r="D925">
            <v>750120</v>
          </cell>
          <cell r="E925">
            <v>506018</v>
          </cell>
          <cell r="G925">
            <v>770</v>
          </cell>
        </row>
        <row r="926">
          <cell r="A926">
            <v>750121</v>
          </cell>
          <cell r="C926">
            <v>571600</v>
          </cell>
          <cell r="D926">
            <v>750121</v>
          </cell>
          <cell r="E926">
            <v>571600</v>
          </cell>
          <cell r="G926">
            <v>489</v>
          </cell>
        </row>
        <row r="927">
          <cell r="A927">
            <v>750135</v>
          </cell>
          <cell r="B927">
            <v>750135</v>
          </cell>
          <cell r="C927">
            <v>750135</v>
          </cell>
          <cell r="D927">
            <v>750135</v>
          </cell>
          <cell r="E927">
            <v>750135</v>
          </cell>
          <cell r="G927">
            <v>770</v>
          </cell>
        </row>
        <row r="928">
          <cell r="A928">
            <v>750136</v>
          </cell>
          <cell r="B928">
            <v>750136</v>
          </cell>
          <cell r="C928">
            <v>750136</v>
          </cell>
          <cell r="D928">
            <v>750136</v>
          </cell>
          <cell r="E928">
            <v>750136</v>
          </cell>
          <cell r="G928">
            <v>770</v>
          </cell>
        </row>
        <row r="929">
          <cell r="A929">
            <v>750150</v>
          </cell>
          <cell r="B929">
            <v>817500</v>
          </cell>
          <cell r="C929">
            <v>817500</v>
          </cell>
          <cell r="D929">
            <v>750150</v>
          </cell>
          <cell r="E929">
            <v>817500</v>
          </cell>
          <cell r="G929">
            <v>291</v>
          </cell>
        </row>
        <row r="930">
          <cell r="A930">
            <v>750160</v>
          </cell>
          <cell r="B930">
            <v>670000</v>
          </cell>
          <cell r="C930">
            <v>670000</v>
          </cell>
          <cell r="D930">
            <v>750160</v>
          </cell>
          <cell r="E930">
            <v>750160</v>
          </cell>
          <cell r="G930">
            <v>770</v>
          </cell>
        </row>
        <row r="931">
          <cell r="A931">
            <v>750165</v>
          </cell>
          <cell r="B931">
            <v>571600</v>
          </cell>
          <cell r="C931">
            <v>571600</v>
          </cell>
          <cell r="D931">
            <v>750165</v>
          </cell>
          <cell r="E931">
            <v>571600</v>
          </cell>
          <cell r="G931">
            <v>489</v>
          </cell>
        </row>
        <row r="932">
          <cell r="A932">
            <v>750180</v>
          </cell>
          <cell r="B932">
            <v>750080</v>
          </cell>
          <cell r="C932">
            <v>750080</v>
          </cell>
          <cell r="D932">
            <v>750180</v>
          </cell>
          <cell r="E932">
            <v>900039</v>
          </cell>
          <cell r="G932">
            <v>194</v>
          </cell>
        </row>
        <row r="933">
          <cell r="A933">
            <v>750195</v>
          </cell>
          <cell r="B933">
            <v>750080</v>
          </cell>
          <cell r="C933">
            <v>750080</v>
          </cell>
          <cell r="D933">
            <v>750195</v>
          </cell>
          <cell r="E933">
            <v>750195</v>
          </cell>
          <cell r="G933">
            <v>194</v>
          </cell>
        </row>
        <row r="934">
          <cell r="A934">
            <v>750210</v>
          </cell>
          <cell r="B934">
            <v>750210</v>
          </cell>
          <cell r="C934">
            <v>750210</v>
          </cell>
          <cell r="D934">
            <v>750210</v>
          </cell>
          <cell r="E934">
            <v>750210</v>
          </cell>
          <cell r="G934">
            <v>291</v>
          </cell>
        </row>
        <row r="935">
          <cell r="A935">
            <v>750221</v>
          </cell>
          <cell r="B935">
            <v>577100</v>
          </cell>
          <cell r="C935">
            <v>577100</v>
          </cell>
          <cell r="D935">
            <v>750221</v>
          </cell>
          <cell r="E935">
            <v>750221</v>
          </cell>
          <cell r="G935">
            <v>826</v>
          </cell>
        </row>
        <row r="936">
          <cell r="A936">
            <v>750230</v>
          </cell>
          <cell r="B936">
            <v>732200</v>
          </cell>
          <cell r="C936">
            <v>732200</v>
          </cell>
          <cell r="D936">
            <v>750230</v>
          </cell>
          <cell r="E936">
            <v>732200</v>
          </cell>
          <cell r="G936">
            <v>291</v>
          </cell>
        </row>
        <row r="937">
          <cell r="A937">
            <v>750255</v>
          </cell>
          <cell r="B937">
            <v>750020</v>
          </cell>
          <cell r="C937">
            <v>750020</v>
          </cell>
          <cell r="D937">
            <v>750255</v>
          </cell>
          <cell r="E937">
            <v>750255</v>
          </cell>
          <cell r="F937">
            <v>900057</v>
          </cell>
          <cell r="G937">
            <v>2014</v>
          </cell>
        </row>
        <row r="938">
          <cell r="A938">
            <v>750265</v>
          </cell>
          <cell r="B938">
            <v>576200</v>
          </cell>
          <cell r="C938">
            <v>576200</v>
          </cell>
          <cell r="D938">
            <v>750265</v>
          </cell>
          <cell r="E938">
            <v>576200</v>
          </cell>
          <cell r="G938">
            <v>2014</v>
          </cell>
        </row>
        <row r="939">
          <cell r="A939">
            <v>750275</v>
          </cell>
          <cell r="B939">
            <v>576200</v>
          </cell>
          <cell r="C939">
            <v>576200</v>
          </cell>
          <cell r="D939">
            <v>750275</v>
          </cell>
          <cell r="E939">
            <v>750275</v>
          </cell>
          <cell r="F939">
            <v>900057</v>
          </cell>
          <cell r="G939">
            <v>2014</v>
          </cell>
        </row>
        <row r="940">
          <cell r="A940">
            <v>750280</v>
          </cell>
          <cell r="B940">
            <v>750365</v>
          </cell>
          <cell r="C940">
            <v>750365</v>
          </cell>
          <cell r="D940">
            <v>750280</v>
          </cell>
          <cell r="E940">
            <v>750280</v>
          </cell>
          <cell r="F940">
            <v>900057</v>
          </cell>
          <cell r="G940">
            <v>2014</v>
          </cell>
        </row>
        <row r="941">
          <cell r="A941">
            <v>750295</v>
          </cell>
          <cell r="B941">
            <v>604900</v>
          </cell>
          <cell r="C941">
            <v>604900</v>
          </cell>
          <cell r="D941">
            <v>750295</v>
          </cell>
          <cell r="E941">
            <v>604901</v>
          </cell>
          <cell r="G941">
            <v>789</v>
          </cell>
        </row>
        <row r="942">
          <cell r="A942">
            <v>750300</v>
          </cell>
          <cell r="B942">
            <v>750080</v>
          </cell>
          <cell r="C942">
            <v>750080</v>
          </cell>
          <cell r="D942">
            <v>750300</v>
          </cell>
          <cell r="E942">
            <v>750082</v>
          </cell>
          <cell r="G942">
            <v>194</v>
          </cell>
        </row>
        <row r="943">
          <cell r="A943">
            <v>750325</v>
          </cell>
          <cell r="B943">
            <v>750325</v>
          </cell>
          <cell r="C943">
            <v>750325</v>
          </cell>
          <cell r="D943">
            <v>750325</v>
          </cell>
          <cell r="E943">
            <v>750325</v>
          </cell>
          <cell r="G943">
            <v>194</v>
          </cell>
        </row>
        <row r="944">
          <cell r="A944">
            <v>750345</v>
          </cell>
          <cell r="B944">
            <v>750345</v>
          </cell>
          <cell r="C944">
            <v>750345</v>
          </cell>
          <cell r="D944">
            <v>750345</v>
          </cell>
          <cell r="E944">
            <v>750345</v>
          </cell>
          <cell r="G944">
            <v>194</v>
          </cell>
        </row>
        <row r="945">
          <cell r="A945">
            <v>750360</v>
          </cell>
          <cell r="B945">
            <v>732200</v>
          </cell>
          <cell r="C945">
            <v>732200</v>
          </cell>
          <cell r="D945">
            <v>750360</v>
          </cell>
          <cell r="E945">
            <v>750360</v>
          </cell>
          <cell r="G945">
            <v>291</v>
          </cell>
        </row>
        <row r="946">
          <cell r="A946">
            <v>750361</v>
          </cell>
          <cell r="D946">
            <v>750361</v>
          </cell>
          <cell r="E946">
            <v>750361</v>
          </cell>
          <cell r="G946">
            <v>770</v>
          </cell>
        </row>
        <row r="947">
          <cell r="A947">
            <v>750365</v>
          </cell>
          <cell r="B947">
            <v>750365</v>
          </cell>
          <cell r="C947">
            <v>750365</v>
          </cell>
          <cell r="D947">
            <v>750365</v>
          </cell>
          <cell r="E947">
            <v>750365</v>
          </cell>
          <cell r="F947">
            <v>900057</v>
          </cell>
          <cell r="G947">
            <v>2014</v>
          </cell>
        </row>
        <row r="948">
          <cell r="A948">
            <v>750366</v>
          </cell>
          <cell r="B948">
            <v>579800</v>
          </cell>
          <cell r="C948">
            <v>579800</v>
          </cell>
          <cell r="D948">
            <v>750366</v>
          </cell>
          <cell r="E948">
            <v>750366</v>
          </cell>
          <cell r="F948">
            <v>900057</v>
          </cell>
          <cell r="G948">
            <v>2014</v>
          </cell>
        </row>
        <row r="949">
          <cell r="A949">
            <v>750370</v>
          </cell>
          <cell r="B949">
            <v>572300</v>
          </cell>
          <cell r="C949">
            <v>572300</v>
          </cell>
          <cell r="D949">
            <v>750370</v>
          </cell>
          <cell r="E949">
            <v>750370</v>
          </cell>
          <cell r="G949">
            <v>194</v>
          </cell>
        </row>
        <row r="950">
          <cell r="A950">
            <v>750380</v>
          </cell>
          <cell r="B950">
            <v>731100</v>
          </cell>
          <cell r="C950">
            <v>731100</v>
          </cell>
          <cell r="D950">
            <v>750380</v>
          </cell>
          <cell r="E950">
            <v>750380</v>
          </cell>
          <cell r="F950">
            <v>900014</v>
          </cell>
          <cell r="G950">
            <v>2043</v>
          </cell>
        </row>
        <row r="951">
          <cell r="A951">
            <v>750400</v>
          </cell>
          <cell r="B951">
            <v>732200</v>
          </cell>
          <cell r="C951">
            <v>732200</v>
          </cell>
          <cell r="D951">
            <v>750400</v>
          </cell>
          <cell r="E951">
            <v>750400</v>
          </cell>
          <cell r="G951">
            <v>291</v>
          </cell>
        </row>
        <row r="952">
          <cell r="A952">
            <v>750405</v>
          </cell>
          <cell r="B952">
            <v>750405</v>
          </cell>
          <cell r="C952">
            <v>750405</v>
          </cell>
          <cell r="D952">
            <v>750405</v>
          </cell>
          <cell r="E952">
            <v>750405</v>
          </cell>
          <cell r="G952">
            <v>770</v>
          </cell>
        </row>
        <row r="953">
          <cell r="A953">
            <v>750425</v>
          </cell>
          <cell r="B953">
            <v>579800</v>
          </cell>
          <cell r="C953">
            <v>579800</v>
          </cell>
          <cell r="D953">
            <v>750425</v>
          </cell>
          <cell r="E953">
            <v>750425</v>
          </cell>
          <cell r="F953">
            <v>900057</v>
          </cell>
          <cell r="G953">
            <v>2014</v>
          </cell>
        </row>
        <row r="954">
          <cell r="A954">
            <v>750430</v>
          </cell>
          <cell r="B954">
            <v>850200</v>
          </cell>
          <cell r="C954">
            <v>850200</v>
          </cell>
          <cell r="D954">
            <v>750430</v>
          </cell>
          <cell r="E954">
            <v>750430</v>
          </cell>
          <cell r="G954">
            <v>826</v>
          </cell>
        </row>
        <row r="955">
          <cell r="A955">
            <v>750445</v>
          </cell>
          <cell r="B955">
            <v>590000</v>
          </cell>
          <cell r="C955">
            <v>590000</v>
          </cell>
          <cell r="D955">
            <v>750445</v>
          </cell>
          <cell r="E955">
            <v>750445</v>
          </cell>
          <cell r="F955">
            <v>900057</v>
          </cell>
          <cell r="G955">
            <v>2054</v>
          </cell>
        </row>
        <row r="956">
          <cell r="A956">
            <v>750450</v>
          </cell>
          <cell r="B956">
            <v>731100</v>
          </cell>
          <cell r="C956">
            <v>731100</v>
          </cell>
          <cell r="D956">
            <v>750450</v>
          </cell>
          <cell r="E956">
            <v>750450</v>
          </cell>
          <cell r="F956">
            <v>900014</v>
          </cell>
          <cell r="G956">
            <v>291</v>
          </cell>
        </row>
        <row r="957">
          <cell r="A957">
            <v>750460</v>
          </cell>
          <cell r="B957">
            <v>571600</v>
          </cell>
          <cell r="C957">
            <v>571600</v>
          </cell>
          <cell r="D957">
            <v>750460</v>
          </cell>
          <cell r="E957">
            <v>571600</v>
          </cell>
          <cell r="F957">
            <v>900014</v>
          </cell>
          <cell r="G957">
            <v>489</v>
          </cell>
        </row>
        <row r="958">
          <cell r="A958">
            <v>750465</v>
          </cell>
          <cell r="B958">
            <v>750465</v>
          </cell>
          <cell r="C958">
            <v>750465</v>
          </cell>
          <cell r="D958">
            <v>750465</v>
          </cell>
          <cell r="E958">
            <v>750465</v>
          </cell>
          <cell r="G958">
            <v>232</v>
          </cell>
        </row>
        <row r="959">
          <cell r="A959">
            <v>750470</v>
          </cell>
          <cell r="B959">
            <v>750470</v>
          </cell>
          <cell r="C959">
            <v>750470</v>
          </cell>
          <cell r="D959">
            <v>750470</v>
          </cell>
          <cell r="E959">
            <v>750470</v>
          </cell>
          <cell r="G959">
            <v>291</v>
          </cell>
        </row>
        <row r="960">
          <cell r="A960">
            <v>750480</v>
          </cell>
          <cell r="B960">
            <v>750480</v>
          </cell>
          <cell r="C960">
            <v>750480</v>
          </cell>
          <cell r="D960">
            <v>750480</v>
          </cell>
          <cell r="E960">
            <v>661909</v>
          </cell>
          <cell r="G960">
            <v>194</v>
          </cell>
        </row>
        <row r="961">
          <cell r="A961">
            <v>750485</v>
          </cell>
          <cell r="B961">
            <v>750485</v>
          </cell>
          <cell r="C961">
            <v>750485</v>
          </cell>
          <cell r="D961">
            <v>750485</v>
          </cell>
          <cell r="E961">
            <v>750485</v>
          </cell>
          <cell r="G961">
            <v>292</v>
          </cell>
        </row>
        <row r="962">
          <cell r="A962">
            <v>750495</v>
          </cell>
          <cell r="B962">
            <v>576200</v>
          </cell>
          <cell r="C962">
            <v>576200</v>
          </cell>
          <cell r="D962">
            <v>750495</v>
          </cell>
          <cell r="E962">
            <v>750495</v>
          </cell>
          <cell r="F962">
            <v>900057</v>
          </cell>
          <cell r="G962">
            <v>2014</v>
          </cell>
        </row>
        <row r="963">
          <cell r="A963">
            <v>750535</v>
          </cell>
          <cell r="B963">
            <v>576200</v>
          </cell>
          <cell r="C963">
            <v>576200</v>
          </cell>
          <cell r="D963">
            <v>750535</v>
          </cell>
          <cell r="E963">
            <v>576200</v>
          </cell>
          <cell r="G963">
            <v>2014</v>
          </cell>
        </row>
        <row r="964">
          <cell r="A964">
            <v>750545</v>
          </cell>
          <cell r="B964">
            <v>576500</v>
          </cell>
          <cell r="C964">
            <v>576500</v>
          </cell>
          <cell r="D964">
            <v>750545</v>
          </cell>
          <cell r="E964">
            <v>750545</v>
          </cell>
          <cell r="F964">
            <v>900057</v>
          </cell>
          <cell r="G964">
            <v>2014</v>
          </cell>
        </row>
        <row r="965">
          <cell r="A965">
            <v>750546</v>
          </cell>
          <cell r="B965">
            <v>579800</v>
          </cell>
          <cell r="C965">
            <v>579800</v>
          </cell>
          <cell r="D965">
            <v>750546</v>
          </cell>
          <cell r="E965">
            <v>750546</v>
          </cell>
          <cell r="F965">
            <v>900057</v>
          </cell>
          <cell r="G965">
            <v>2014</v>
          </cell>
        </row>
        <row r="966">
          <cell r="A966">
            <v>750547</v>
          </cell>
          <cell r="B966">
            <v>576500</v>
          </cell>
          <cell r="C966">
            <v>576500</v>
          </cell>
          <cell r="D966">
            <v>750547</v>
          </cell>
          <cell r="E966">
            <v>750547</v>
          </cell>
          <cell r="F966">
            <v>900057</v>
          </cell>
          <cell r="G966">
            <v>2014</v>
          </cell>
        </row>
        <row r="967">
          <cell r="A967">
            <v>750548</v>
          </cell>
          <cell r="B967">
            <v>579800</v>
          </cell>
          <cell r="C967">
            <v>579800</v>
          </cell>
          <cell r="D967">
            <v>750548</v>
          </cell>
          <cell r="E967">
            <v>750548</v>
          </cell>
          <cell r="F967">
            <v>900057</v>
          </cell>
          <cell r="G967">
            <v>2014</v>
          </cell>
        </row>
        <row r="968">
          <cell r="A968">
            <v>750549</v>
          </cell>
          <cell r="B968">
            <v>576500</v>
          </cell>
          <cell r="C968">
            <v>576500</v>
          </cell>
          <cell r="D968">
            <v>750549</v>
          </cell>
          <cell r="E968">
            <v>750549</v>
          </cell>
          <cell r="F968">
            <v>900057</v>
          </cell>
          <cell r="G968">
            <v>2014</v>
          </cell>
        </row>
        <row r="969">
          <cell r="A969">
            <v>750550</v>
          </cell>
          <cell r="B969">
            <v>750550</v>
          </cell>
          <cell r="C969">
            <v>750550</v>
          </cell>
          <cell r="D969">
            <v>750550</v>
          </cell>
          <cell r="E969">
            <v>750550</v>
          </cell>
          <cell r="F969">
            <v>750490</v>
          </cell>
          <cell r="G969">
            <v>789</v>
          </cell>
        </row>
        <row r="970">
          <cell r="A970">
            <v>750560</v>
          </cell>
          <cell r="B970">
            <v>571500</v>
          </cell>
          <cell r="C970">
            <v>571500</v>
          </cell>
          <cell r="D970">
            <v>750560</v>
          </cell>
          <cell r="E970">
            <v>571500</v>
          </cell>
          <cell r="G970">
            <v>489</v>
          </cell>
        </row>
        <row r="971">
          <cell r="A971">
            <v>750570</v>
          </cell>
          <cell r="B971">
            <v>576500</v>
          </cell>
          <cell r="C971">
            <v>576500</v>
          </cell>
          <cell r="D971">
            <v>750570</v>
          </cell>
          <cell r="E971">
            <v>750570</v>
          </cell>
          <cell r="G971">
            <v>2014</v>
          </cell>
        </row>
        <row r="972">
          <cell r="A972">
            <v>750575</v>
          </cell>
          <cell r="B972">
            <v>577500</v>
          </cell>
          <cell r="C972">
            <v>577500</v>
          </cell>
          <cell r="D972">
            <v>750575</v>
          </cell>
          <cell r="E972">
            <v>750575</v>
          </cell>
          <cell r="G972">
            <v>2014</v>
          </cell>
        </row>
        <row r="973">
          <cell r="A973">
            <v>750580</v>
          </cell>
          <cell r="B973">
            <v>535700</v>
          </cell>
          <cell r="C973">
            <v>535700</v>
          </cell>
          <cell r="D973">
            <v>750580</v>
          </cell>
          <cell r="E973">
            <v>535715</v>
          </cell>
          <cell r="G973">
            <v>770</v>
          </cell>
        </row>
        <row r="974">
          <cell r="A974">
            <v>750605</v>
          </cell>
          <cell r="B974">
            <v>577500</v>
          </cell>
          <cell r="C974">
            <v>577500</v>
          </cell>
          <cell r="D974">
            <v>750605</v>
          </cell>
          <cell r="E974">
            <v>750605</v>
          </cell>
          <cell r="G974">
            <v>2014</v>
          </cell>
        </row>
        <row r="975">
          <cell r="A975">
            <v>750615</v>
          </cell>
          <cell r="B975">
            <v>750615</v>
          </cell>
          <cell r="C975">
            <v>750615</v>
          </cell>
          <cell r="D975">
            <v>750615</v>
          </cell>
          <cell r="E975">
            <v>900129</v>
          </cell>
          <cell r="F975">
            <v>900129</v>
          </cell>
          <cell r="G975">
            <v>770</v>
          </cell>
        </row>
        <row r="976">
          <cell r="A976">
            <v>750625</v>
          </cell>
          <cell r="B976">
            <v>750625</v>
          </cell>
          <cell r="C976">
            <v>750625</v>
          </cell>
          <cell r="D976">
            <v>750625</v>
          </cell>
          <cell r="E976">
            <v>750625</v>
          </cell>
          <cell r="G976">
            <v>194</v>
          </cell>
        </row>
        <row r="977">
          <cell r="A977">
            <v>750626</v>
          </cell>
          <cell r="B977">
            <v>750625</v>
          </cell>
          <cell r="C977">
            <v>750625</v>
          </cell>
          <cell r="D977">
            <v>750626</v>
          </cell>
          <cell r="E977">
            <v>750626</v>
          </cell>
          <cell r="G977">
            <v>194</v>
          </cell>
        </row>
        <row r="978">
          <cell r="A978">
            <v>750630</v>
          </cell>
          <cell r="B978">
            <v>750630</v>
          </cell>
          <cell r="C978">
            <v>750630</v>
          </cell>
          <cell r="D978">
            <v>750630</v>
          </cell>
          <cell r="E978">
            <v>537908</v>
          </cell>
          <cell r="G978">
            <v>789</v>
          </cell>
        </row>
        <row r="979">
          <cell r="A979">
            <v>750645</v>
          </cell>
          <cell r="B979">
            <v>576500</v>
          </cell>
          <cell r="C979">
            <v>576500</v>
          </cell>
          <cell r="D979">
            <v>750645</v>
          </cell>
          <cell r="E979">
            <v>750645</v>
          </cell>
          <cell r="G979">
            <v>2014</v>
          </cell>
        </row>
        <row r="980">
          <cell r="A980">
            <v>750646</v>
          </cell>
          <cell r="B980">
            <v>576500</v>
          </cell>
          <cell r="C980">
            <v>576500</v>
          </cell>
          <cell r="D980">
            <v>750646</v>
          </cell>
          <cell r="E980">
            <v>750646</v>
          </cell>
          <cell r="G980">
            <v>2014</v>
          </cell>
        </row>
        <row r="981">
          <cell r="A981">
            <v>750650</v>
          </cell>
          <cell r="B981">
            <v>560000</v>
          </cell>
          <cell r="C981">
            <v>560000</v>
          </cell>
          <cell r="D981">
            <v>750650</v>
          </cell>
          <cell r="E981">
            <v>560000</v>
          </cell>
          <cell r="G981">
            <v>2014</v>
          </cell>
        </row>
        <row r="982">
          <cell r="A982">
            <v>750665</v>
          </cell>
          <cell r="B982">
            <v>576200</v>
          </cell>
          <cell r="C982">
            <v>576200</v>
          </cell>
          <cell r="D982">
            <v>750665</v>
          </cell>
          <cell r="E982">
            <v>576200</v>
          </cell>
          <cell r="G982">
            <v>2014</v>
          </cell>
        </row>
        <row r="983">
          <cell r="A983">
            <v>750675</v>
          </cell>
          <cell r="B983">
            <v>750675</v>
          </cell>
          <cell r="C983">
            <v>750675</v>
          </cell>
          <cell r="D983">
            <v>750675</v>
          </cell>
          <cell r="E983">
            <v>750675</v>
          </cell>
          <cell r="G983">
            <v>194</v>
          </cell>
        </row>
        <row r="984">
          <cell r="A984">
            <v>750676</v>
          </cell>
          <cell r="B984">
            <v>750675</v>
          </cell>
          <cell r="C984">
            <v>750675</v>
          </cell>
          <cell r="D984">
            <v>750676</v>
          </cell>
          <cell r="E984">
            <v>750677</v>
          </cell>
          <cell r="G984">
            <v>194</v>
          </cell>
        </row>
        <row r="985">
          <cell r="A985">
            <v>750680</v>
          </cell>
          <cell r="B985">
            <v>732200</v>
          </cell>
          <cell r="C985">
            <v>732200</v>
          </cell>
          <cell r="D985">
            <v>750680</v>
          </cell>
          <cell r="E985">
            <v>750680</v>
          </cell>
          <cell r="G985">
            <v>291</v>
          </cell>
        </row>
        <row r="986">
          <cell r="A986">
            <v>750695</v>
          </cell>
          <cell r="B986">
            <v>660800</v>
          </cell>
          <cell r="C986">
            <v>660800</v>
          </cell>
          <cell r="D986">
            <v>750695</v>
          </cell>
          <cell r="E986">
            <v>750695</v>
          </cell>
          <cell r="G986">
            <v>194</v>
          </cell>
        </row>
        <row r="987">
          <cell r="A987">
            <v>750725</v>
          </cell>
          <cell r="B987">
            <v>750725</v>
          </cell>
          <cell r="C987">
            <v>750725</v>
          </cell>
          <cell r="D987">
            <v>750725</v>
          </cell>
          <cell r="E987">
            <v>750725</v>
          </cell>
          <cell r="G987">
            <v>2014</v>
          </cell>
        </row>
        <row r="988">
          <cell r="A988">
            <v>750745</v>
          </cell>
          <cell r="B988">
            <v>750745</v>
          </cell>
          <cell r="C988">
            <v>750745</v>
          </cell>
          <cell r="D988">
            <v>750745</v>
          </cell>
          <cell r="E988">
            <v>750745</v>
          </cell>
          <cell r="G988">
            <v>232</v>
          </cell>
        </row>
        <row r="989">
          <cell r="A989">
            <v>750750</v>
          </cell>
          <cell r="B989">
            <v>580100</v>
          </cell>
          <cell r="C989">
            <v>580100</v>
          </cell>
          <cell r="D989">
            <v>750750</v>
          </cell>
          <cell r="E989">
            <v>580100</v>
          </cell>
          <cell r="G989">
            <v>2014</v>
          </cell>
        </row>
        <row r="990">
          <cell r="A990">
            <v>750755</v>
          </cell>
          <cell r="B990">
            <v>670000</v>
          </cell>
          <cell r="C990">
            <v>670000</v>
          </cell>
          <cell r="D990">
            <v>750755</v>
          </cell>
          <cell r="E990">
            <v>900057</v>
          </cell>
          <cell r="G990">
            <v>770</v>
          </cell>
        </row>
        <row r="991">
          <cell r="A991">
            <v>750765</v>
          </cell>
          <cell r="B991">
            <v>670000</v>
          </cell>
          <cell r="C991">
            <v>670000</v>
          </cell>
          <cell r="D991">
            <v>750765</v>
          </cell>
          <cell r="E991">
            <v>750711</v>
          </cell>
          <cell r="F991">
            <v>900057</v>
          </cell>
          <cell r="G991">
            <v>770</v>
          </cell>
        </row>
        <row r="992">
          <cell r="A992">
            <v>750766</v>
          </cell>
          <cell r="B992">
            <v>750766</v>
          </cell>
          <cell r="C992">
            <v>750766</v>
          </cell>
          <cell r="D992">
            <v>750766</v>
          </cell>
          <cell r="E992">
            <v>750766</v>
          </cell>
          <cell r="G992">
            <v>194</v>
          </cell>
        </row>
        <row r="993">
          <cell r="A993">
            <v>750767</v>
          </cell>
          <cell r="B993">
            <v>750766</v>
          </cell>
          <cell r="C993">
            <v>750766</v>
          </cell>
          <cell r="D993">
            <v>750767</v>
          </cell>
          <cell r="E993">
            <v>750768</v>
          </cell>
          <cell r="G993">
            <v>194</v>
          </cell>
        </row>
        <row r="994">
          <cell r="A994">
            <v>750770</v>
          </cell>
          <cell r="B994">
            <v>577500</v>
          </cell>
          <cell r="C994">
            <v>577500</v>
          </cell>
          <cell r="D994">
            <v>750770</v>
          </cell>
          <cell r="E994">
            <v>577500</v>
          </cell>
          <cell r="G994">
            <v>2014</v>
          </cell>
        </row>
        <row r="995">
          <cell r="A995">
            <v>750775</v>
          </cell>
          <cell r="B995">
            <v>750080</v>
          </cell>
          <cell r="C995">
            <v>750080</v>
          </cell>
          <cell r="D995">
            <v>750775</v>
          </cell>
          <cell r="E995">
            <v>900039</v>
          </cell>
          <cell r="G995">
            <v>194</v>
          </cell>
        </row>
        <row r="996">
          <cell r="A996">
            <v>750780</v>
          </cell>
          <cell r="B996">
            <v>750780</v>
          </cell>
          <cell r="C996">
            <v>750780</v>
          </cell>
          <cell r="D996">
            <v>750780</v>
          </cell>
          <cell r="E996">
            <v>750780</v>
          </cell>
          <cell r="G996">
            <v>789</v>
          </cell>
        </row>
        <row r="997">
          <cell r="A997">
            <v>750795</v>
          </cell>
          <cell r="B997">
            <v>574800</v>
          </cell>
          <cell r="C997">
            <v>574800</v>
          </cell>
          <cell r="D997">
            <v>750795</v>
          </cell>
          <cell r="E997">
            <v>576100</v>
          </cell>
          <cell r="G997">
            <v>2054</v>
          </cell>
        </row>
        <row r="998">
          <cell r="A998">
            <v>750800</v>
          </cell>
          <cell r="B998">
            <v>731100</v>
          </cell>
          <cell r="C998">
            <v>731100</v>
          </cell>
          <cell r="D998">
            <v>750800</v>
          </cell>
          <cell r="E998">
            <v>731100</v>
          </cell>
          <cell r="F998">
            <v>900014</v>
          </cell>
          <cell r="G998">
            <v>291</v>
          </cell>
        </row>
        <row r="999">
          <cell r="A999">
            <v>750801</v>
          </cell>
          <cell r="B999">
            <v>731100</v>
          </cell>
          <cell r="C999">
            <v>731100</v>
          </cell>
          <cell r="D999">
            <v>750801</v>
          </cell>
          <cell r="E999">
            <v>731100</v>
          </cell>
          <cell r="F999">
            <v>900014</v>
          </cell>
          <cell r="G999">
            <v>291</v>
          </cell>
        </row>
        <row r="1000">
          <cell r="A1000">
            <v>750802</v>
          </cell>
          <cell r="B1000">
            <v>731100</v>
          </cell>
          <cell r="C1000">
            <v>731100</v>
          </cell>
          <cell r="D1000">
            <v>750802</v>
          </cell>
          <cell r="E1000">
            <v>731100</v>
          </cell>
          <cell r="F1000">
            <v>900014</v>
          </cell>
          <cell r="G1000">
            <v>291</v>
          </cell>
        </row>
        <row r="1001">
          <cell r="A1001">
            <v>750805</v>
          </cell>
          <cell r="B1001">
            <v>670000</v>
          </cell>
          <cell r="C1001">
            <v>670000</v>
          </cell>
          <cell r="D1001">
            <v>750805</v>
          </cell>
          <cell r="E1001">
            <v>750806</v>
          </cell>
          <cell r="G1001">
            <v>770</v>
          </cell>
        </row>
        <row r="1002">
          <cell r="A1002">
            <v>750815</v>
          </cell>
          <cell r="B1002">
            <v>750815</v>
          </cell>
          <cell r="C1002">
            <v>750815</v>
          </cell>
          <cell r="D1002">
            <v>750815</v>
          </cell>
          <cell r="E1002">
            <v>750815</v>
          </cell>
          <cell r="G1002">
            <v>194</v>
          </cell>
        </row>
        <row r="1003">
          <cell r="A1003">
            <v>750820</v>
          </cell>
          <cell r="B1003">
            <v>571600</v>
          </cell>
          <cell r="C1003">
            <v>571600</v>
          </cell>
          <cell r="D1003">
            <v>750820</v>
          </cell>
          <cell r="E1003">
            <v>571600</v>
          </cell>
          <cell r="G1003">
            <v>489</v>
          </cell>
        </row>
        <row r="1004">
          <cell r="A1004">
            <v>750827</v>
          </cell>
          <cell r="B1004">
            <v>750827</v>
          </cell>
          <cell r="C1004">
            <v>750827</v>
          </cell>
          <cell r="D1004">
            <v>750827</v>
          </cell>
          <cell r="E1004">
            <v>750827</v>
          </cell>
          <cell r="F1004">
            <v>750490</v>
          </cell>
          <cell r="G1004">
            <v>789</v>
          </cell>
        </row>
        <row r="1005">
          <cell r="A1005">
            <v>750828</v>
          </cell>
          <cell r="B1005">
            <v>750828</v>
          </cell>
          <cell r="C1005">
            <v>750828</v>
          </cell>
          <cell r="D1005">
            <v>750828</v>
          </cell>
          <cell r="E1005">
            <v>750828</v>
          </cell>
          <cell r="G1005">
            <v>789</v>
          </cell>
        </row>
        <row r="1006">
          <cell r="A1006">
            <v>750830</v>
          </cell>
          <cell r="B1006">
            <v>590000</v>
          </cell>
          <cell r="C1006">
            <v>590000</v>
          </cell>
          <cell r="D1006">
            <v>750830</v>
          </cell>
          <cell r="E1006">
            <v>560000</v>
          </cell>
          <cell r="G1006">
            <v>2014</v>
          </cell>
        </row>
        <row r="1007">
          <cell r="A1007">
            <v>750850</v>
          </cell>
          <cell r="B1007">
            <v>579800</v>
          </cell>
          <cell r="C1007">
            <v>579800</v>
          </cell>
          <cell r="D1007">
            <v>750850</v>
          </cell>
          <cell r="E1007">
            <v>750850</v>
          </cell>
          <cell r="G1007">
            <v>2014</v>
          </cell>
        </row>
        <row r="1008">
          <cell r="A1008">
            <v>750855</v>
          </cell>
          <cell r="B1008">
            <v>577500</v>
          </cell>
          <cell r="C1008">
            <v>577500</v>
          </cell>
          <cell r="D1008">
            <v>750855</v>
          </cell>
          <cell r="E1008">
            <v>577500</v>
          </cell>
          <cell r="G1008">
            <v>2014</v>
          </cell>
        </row>
        <row r="1009">
          <cell r="A1009">
            <v>750876</v>
          </cell>
          <cell r="B1009">
            <v>750876</v>
          </cell>
          <cell r="C1009">
            <v>750876</v>
          </cell>
          <cell r="D1009">
            <v>750876</v>
          </cell>
          <cell r="E1009">
            <v>750876</v>
          </cell>
          <cell r="G1009">
            <v>789</v>
          </cell>
        </row>
        <row r="1010">
          <cell r="A1010">
            <v>750890</v>
          </cell>
          <cell r="B1010">
            <v>750890</v>
          </cell>
          <cell r="C1010">
            <v>750890</v>
          </cell>
          <cell r="D1010">
            <v>750890</v>
          </cell>
          <cell r="E1010">
            <v>750891</v>
          </cell>
          <cell r="G1010">
            <v>292</v>
          </cell>
        </row>
        <row r="1011">
          <cell r="A1011">
            <v>750892</v>
          </cell>
          <cell r="B1011">
            <v>579800</v>
          </cell>
          <cell r="C1011">
            <v>579800</v>
          </cell>
          <cell r="D1011">
            <v>750892</v>
          </cell>
          <cell r="E1011">
            <v>750884</v>
          </cell>
          <cell r="G1011">
            <v>2014</v>
          </cell>
        </row>
        <row r="1012">
          <cell r="A1012">
            <v>750915</v>
          </cell>
          <cell r="B1012">
            <v>750915</v>
          </cell>
          <cell r="C1012">
            <v>750915</v>
          </cell>
          <cell r="D1012">
            <v>750915</v>
          </cell>
          <cell r="E1012">
            <v>750915</v>
          </cell>
          <cell r="G1012">
            <v>789</v>
          </cell>
        </row>
        <row r="1013">
          <cell r="A1013">
            <v>750925</v>
          </cell>
          <cell r="B1013">
            <v>732200</v>
          </cell>
          <cell r="C1013">
            <v>732200</v>
          </cell>
          <cell r="D1013">
            <v>750925</v>
          </cell>
          <cell r="E1013">
            <v>732200</v>
          </cell>
          <cell r="F1013">
            <v>900014</v>
          </cell>
          <cell r="G1013">
            <v>2043</v>
          </cell>
        </row>
        <row r="1014">
          <cell r="A1014">
            <v>750926</v>
          </cell>
          <cell r="B1014">
            <v>817500</v>
          </cell>
          <cell r="C1014">
            <v>817500</v>
          </cell>
          <cell r="D1014">
            <v>750926</v>
          </cell>
          <cell r="E1014">
            <v>817500</v>
          </cell>
          <cell r="F1014">
            <v>900014</v>
          </cell>
          <cell r="G1014">
            <v>291</v>
          </cell>
        </row>
        <row r="1015">
          <cell r="A1015">
            <v>750927</v>
          </cell>
          <cell r="B1015">
            <v>579500</v>
          </cell>
          <cell r="C1015">
            <v>579500</v>
          </cell>
          <cell r="D1015">
            <v>750927</v>
          </cell>
          <cell r="E1015">
            <v>579500</v>
          </cell>
          <cell r="G1015">
            <v>2054</v>
          </cell>
        </row>
        <row r="1016">
          <cell r="A1016">
            <v>750930</v>
          </cell>
          <cell r="B1016">
            <v>576200</v>
          </cell>
          <cell r="C1016">
            <v>576200</v>
          </cell>
          <cell r="D1016">
            <v>750930</v>
          </cell>
          <cell r="E1016">
            <v>576200</v>
          </cell>
          <cell r="G1016">
            <v>2014</v>
          </cell>
        </row>
        <row r="1017">
          <cell r="A1017">
            <v>750945</v>
          </cell>
          <cell r="B1017">
            <v>577500</v>
          </cell>
          <cell r="C1017">
            <v>577500</v>
          </cell>
          <cell r="D1017">
            <v>750945</v>
          </cell>
          <cell r="E1017">
            <v>750884</v>
          </cell>
          <cell r="G1017">
            <v>2014</v>
          </cell>
        </row>
        <row r="1018">
          <cell r="A1018">
            <v>750950</v>
          </cell>
          <cell r="B1018">
            <v>663000</v>
          </cell>
          <cell r="C1018">
            <v>663000</v>
          </cell>
          <cell r="D1018">
            <v>750950</v>
          </cell>
          <cell r="E1018">
            <v>750950</v>
          </cell>
          <cell r="G1018">
            <v>770</v>
          </cell>
        </row>
        <row r="1019">
          <cell r="A1019">
            <v>750965</v>
          </cell>
          <cell r="B1019">
            <v>571500</v>
          </cell>
          <cell r="C1019">
            <v>571500</v>
          </cell>
          <cell r="D1019">
            <v>750965</v>
          </cell>
          <cell r="E1019">
            <v>750965</v>
          </cell>
          <cell r="G1019">
            <v>489</v>
          </cell>
        </row>
        <row r="1020">
          <cell r="A1020">
            <v>750975</v>
          </cell>
          <cell r="D1020">
            <v>750975</v>
          </cell>
          <cell r="E1020">
            <v>571500</v>
          </cell>
          <cell r="F1020">
            <v>900014</v>
          </cell>
          <cell r="G1020">
            <v>489</v>
          </cell>
        </row>
        <row r="1021">
          <cell r="A1021">
            <v>750980</v>
          </cell>
          <cell r="B1021">
            <v>580000</v>
          </cell>
          <cell r="C1021">
            <v>580000</v>
          </cell>
          <cell r="D1021">
            <v>750980</v>
          </cell>
          <cell r="E1021">
            <v>750980</v>
          </cell>
          <cell r="G1021">
            <v>2014</v>
          </cell>
        </row>
        <row r="1022">
          <cell r="A1022">
            <v>800000</v>
          </cell>
          <cell r="B1022">
            <v>800000</v>
          </cell>
          <cell r="C1022">
            <v>800000</v>
          </cell>
          <cell r="D1022">
            <v>800000</v>
          </cell>
          <cell r="E1022">
            <v>800000</v>
          </cell>
          <cell r="G1022">
            <v>770</v>
          </cell>
        </row>
        <row r="1023">
          <cell r="A1023">
            <v>800100</v>
          </cell>
          <cell r="B1023">
            <v>800100</v>
          </cell>
          <cell r="C1023">
            <v>800100</v>
          </cell>
          <cell r="D1023">
            <v>800100</v>
          </cell>
          <cell r="E1023">
            <v>800100</v>
          </cell>
          <cell r="G1023">
            <v>291</v>
          </cell>
        </row>
        <row r="1024">
          <cell r="A1024">
            <v>800200</v>
          </cell>
          <cell r="B1024">
            <v>800200</v>
          </cell>
          <cell r="C1024">
            <v>800200</v>
          </cell>
          <cell r="D1024">
            <v>800200</v>
          </cell>
          <cell r="E1024">
            <v>800200</v>
          </cell>
          <cell r="G1024">
            <v>291</v>
          </cell>
        </row>
        <row r="1025">
          <cell r="A1025">
            <v>800300</v>
          </cell>
          <cell r="B1025">
            <v>800300</v>
          </cell>
          <cell r="C1025">
            <v>800300</v>
          </cell>
          <cell r="D1025">
            <v>800300</v>
          </cell>
          <cell r="E1025">
            <v>800300</v>
          </cell>
          <cell r="G1025">
            <v>291</v>
          </cell>
        </row>
        <row r="1026">
          <cell r="A1026">
            <v>800500</v>
          </cell>
          <cell r="B1026">
            <v>800500</v>
          </cell>
          <cell r="C1026">
            <v>800500</v>
          </cell>
          <cell r="D1026">
            <v>800500</v>
          </cell>
          <cell r="E1026">
            <v>800500</v>
          </cell>
          <cell r="G1026">
            <v>489</v>
          </cell>
        </row>
        <row r="1027">
          <cell r="A1027">
            <v>800600</v>
          </cell>
          <cell r="B1027">
            <v>800600</v>
          </cell>
          <cell r="C1027">
            <v>800600</v>
          </cell>
          <cell r="D1027">
            <v>800600</v>
          </cell>
          <cell r="E1027">
            <v>800600</v>
          </cell>
          <cell r="G1027">
            <v>489</v>
          </cell>
        </row>
        <row r="1028">
          <cell r="A1028">
            <v>800800</v>
          </cell>
          <cell r="B1028">
            <v>800800</v>
          </cell>
          <cell r="C1028">
            <v>800800</v>
          </cell>
          <cell r="D1028">
            <v>800800</v>
          </cell>
          <cell r="E1028">
            <v>800800</v>
          </cell>
          <cell r="G1028">
            <v>291</v>
          </cell>
        </row>
        <row r="1029">
          <cell r="A1029">
            <v>800806</v>
          </cell>
          <cell r="D1029">
            <v>800806</v>
          </cell>
          <cell r="E1029">
            <v>800806</v>
          </cell>
          <cell r="G1029">
            <v>291</v>
          </cell>
        </row>
        <row r="1030">
          <cell r="A1030">
            <v>800807</v>
          </cell>
          <cell r="D1030">
            <v>800807</v>
          </cell>
          <cell r="E1030">
            <v>800807</v>
          </cell>
          <cell r="G1030">
            <v>291</v>
          </cell>
        </row>
        <row r="1031">
          <cell r="A1031">
            <v>800900</v>
          </cell>
          <cell r="B1031">
            <v>800900</v>
          </cell>
          <cell r="C1031">
            <v>800900</v>
          </cell>
          <cell r="D1031">
            <v>800900</v>
          </cell>
          <cell r="E1031">
            <v>800900</v>
          </cell>
          <cell r="G1031">
            <v>291</v>
          </cell>
        </row>
        <row r="1032">
          <cell r="A1032">
            <v>801100</v>
          </cell>
          <cell r="D1032">
            <v>801100</v>
          </cell>
          <cell r="E1032">
            <v>801100</v>
          </cell>
          <cell r="G1032">
            <v>291</v>
          </cell>
        </row>
        <row r="1033">
          <cell r="A1033">
            <v>801200</v>
          </cell>
          <cell r="D1033">
            <v>801200</v>
          </cell>
          <cell r="E1033">
            <v>801200</v>
          </cell>
          <cell r="G1033">
            <v>291</v>
          </cell>
        </row>
        <row r="1034">
          <cell r="A1034">
            <v>801300</v>
          </cell>
          <cell r="D1034">
            <v>801300</v>
          </cell>
          <cell r="E1034">
            <v>801300</v>
          </cell>
          <cell r="G1034">
            <v>291</v>
          </cell>
        </row>
        <row r="1035">
          <cell r="A1035">
            <v>801600</v>
          </cell>
          <cell r="D1035">
            <v>801600</v>
          </cell>
          <cell r="E1035">
            <v>801600</v>
          </cell>
          <cell r="G1035">
            <v>291</v>
          </cell>
        </row>
        <row r="1036">
          <cell r="A1036">
            <v>802300</v>
          </cell>
          <cell r="B1036">
            <v>802300</v>
          </cell>
          <cell r="C1036">
            <v>802300</v>
          </cell>
          <cell r="D1036">
            <v>802300</v>
          </cell>
          <cell r="E1036">
            <v>802300</v>
          </cell>
          <cell r="G1036">
            <v>291</v>
          </cell>
        </row>
        <row r="1037">
          <cell r="A1037">
            <v>802400</v>
          </cell>
          <cell r="B1037">
            <v>802400</v>
          </cell>
          <cell r="C1037">
            <v>802400</v>
          </cell>
          <cell r="D1037">
            <v>802400</v>
          </cell>
          <cell r="E1037">
            <v>802400</v>
          </cell>
          <cell r="G1037">
            <v>291</v>
          </cell>
        </row>
        <row r="1038">
          <cell r="A1038">
            <v>802500</v>
          </cell>
          <cell r="B1038">
            <v>802500</v>
          </cell>
          <cell r="C1038">
            <v>802500</v>
          </cell>
          <cell r="D1038">
            <v>802500</v>
          </cell>
          <cell r="E1038">
            <v>802500</v>
          </cell>
          <cell r="G1038">
            <v>826</v>
          </cell>
        </row>
        <row r="1039">
          <cell r="A1039">
            <v>802700</v>
          </cell>
          <cell r="B1039">
            <v>802700</v>
          </cell>
          <cell r="C1039">
            <v>802700</v>
          </cell>
          <cell r="D1039">
            <v>802700</v>
          </cell>
          <cell r="E1039">
            <v>802700</v>
          </cell>
          <cell r="G1039">
            <v>291</v>
          </cell>
        </row>
        <row r="1040">
          <cell r="A1040">
            <v>802900</v>
          </cell>
          <cell r="B1040">
            <v>802900</v>
          </cell>
          <cell r="C1040">
            <v>802900</v>
          </cell>
          <cell r="D1040">
            <v>802900</v>
          </cell>
          <cell r="E1040">
            <v>802900</v>
          </cell>
          <cell r="G1040">
            <v>291</v>
          </cell>
        </row>
        <row r="1041">
          <cell r="A1041">
            <v>803000</v>
          </cell>
          <cell r="B1041">
            <v>803000</v>
          </cell>
          <cell r="C1041">
            <v>803000</v>
          </cell>
          <cell r="D1041">
            <v>803000</v>
          </cell>
          <cell r="E1041">
            <v>803000</v>
          </cell>
          <cell r="G1041">
            <v>291</v>
          </cell>
        </row>
        <row r="1042">
          <cell r="A1042">
            <v>803200</v>
          </cell>
          <cell r="D1042">
            <v>803200</v>
          </cell>
          <cell r="E1042">
            <v>803200</v>
          </cell>
          <cell r="G1042">
            <v>291</v>
          </cell>
        </row>
        <row r="1043">
          <cell r="A1043">
            <v>803300</v>
          </cell>
          <cell r="B1043">
            <v>803300</v>
          </cell>
          <cell r="C1043">
            <v>803300</v>
          </cell>
          <cell r="D1043">
            <v>803300</v>
          </cell>
          <cell r="E1043">
            <v>803300</v>
          </cell>
          <cell r="G1043">
            <v>291</v>
          </cell>
        </row>
        <row r="1044">
          <cell r="A1044">
            <v>803500</v>
          </cell>
          <cell r="B1044">
            <v>803500</v>
          </cell>
          <cell r="C1044">
            <v>803500</v>
          </cell>
          <cell r="D1044">
            <v>803500</v>
          </cell>
          <cell r="E1044">
            <v>803500</v>
          </cell>
          <cell r="G1044">
            <v>291</v>
          </cell>
        </row>
        <row r="1045">
          <cell r="A1045">
            <v>803501</v>
          </cell>
          <cell r="B1045">
            <v>804500</v>
          </cell>
          <cell r="C1045">
            <v>804500</v>
          </cell>
          <cell r="D1045">
            <v>803501</v>
          </cell>
          <cell r="E1045">
            <v>803501</v>
          </cell>
          <cell r="F1045">
            <v>900057</v>
          </cell>
          <cell r="G1045">
            <v>489</v>
          </cell>
        </row>
        <row r="1046">
          <cell r="A1046">
            <v>803600</v>
          </cell>
          <cell r="B1046">
            <v>803600</v>
          </cell>
          <cell r="C1046">
            <v>803600</v>
          </cell>
          <cell r="D1046">
            <v>803600</v>
          </cell>
          <cell r="E1046">
            <v>803600</v>
          </cell>
          <cell r="G1046">
            <v>291</v>
          </cell>
        </row>
        <row r="1047">
          <cell r="A1047">
            <v>803700</v>
          </cell>
          <cell r="B1047">
            <v>803700</v>
          </cell>
          <cell r="C1047">
            <v>803700</v>
          </cell>
          <cell r="D1047">
            <v>803700</v>
          </cell>
          <cell r="E1047">
            <v>803700</v>
          </cell>
          <cell r="G1047">
            <v>291</v>
          </cell>
        </row>
        <row r="1048">
          <cell r="A1048">
            <v>803750</v>
          </cell>
          <cell r="B1048">
            <v>803750</v>
          </cell>
          <cell r="C1048">
            <v>803750</v>
          </cell>
          <cell r="D1048">
            <v>803750</v>
          </cell>
          <cell r="E1048">
            <v>803750</v>
          </cell>
          <cell r="G1048">
            <v>291</v>
          </cell>
        </row>
        <row r="1049">
          <cell r="A1049">
            <v>803800</v>
          </cell>
          <cell r="B1049">
            <v>571800</v>
          </cell>
          <cell r="C1049">
            <v>571800</v>
          </cell>
          <cell r="D1049">
            <v>803800</v>
          </cell>
          <cell r="E1049">
            <v>571800</v>
          </cell>
          <cell r="F1049">
            <v>900057</v>
          </cell>
          <cell r="G1049">
            <v>291</v>
          </cell>
        </row>
        <row r="1050">
          <cell r="A1050">
            <v>803900</v>
          </cell>
          <cell r="B1050">
            <v>571600</v>
          </cell>
          <cell r="C1050">
            <v>571600</v>
          </cell>
          <cell r="D1050">
            <v>803900</v>
          </cell>
          <cell r="E1050">
            <v>803900</v>
          </cell>
          <cell r="F1050">
            <v>900014</v>
          </cell>
          <cell r="G1050">
            <v>489</v>
          </cell>
        </row>
        <row r="1051">
          <cell r="A1051">
            <v>803950</v>
          </cell>
          <cell r="D1051">
            <v>803950</v>
          </cell>
          <cell r="E1051">
            <v>803950</v>
          </cell>
          <cell r="G1051">
            <v>291</v>
          </cell>
        </row>
        <row r="1052">
          <cell r="A1052">
            <v>804000</v>
          </cell>
          <cell r="B1052">
            <v>804000</v>
          </cell>
          <cell r="C1052">
            <v>804000</v>
          </cell>
          <cell r="D1052">
            <v>804000</v>
          </cell>
          <cell r="E1052">
            <v>804000</v>
          </cell>
          <cell r="G1052">
            <v>291</v>
          </cell>
        </row>
        <row r="1053">
          <cell r="A1053">
            <v>804100</v>
          </cell>
          <cell r="B1053">
            <v>804100</v>
          </cell>
          <cell r="C1053">
            <v>804100</v>
          </cell>
          <cell r="D1053">
            <v>804100</v>
          </cell>
          <cell r="E1053">
            <v>804100</v>
          </cell>
          <cell r="G1053">
            <v>291</v>
          </cell>
        </row>
        <row r="1054">
          <cell r="A1054">
            <v>804300</v>
          </cell>
          <cell r="B1054">
            <v>804300</v>
          </cell>
          <cell r="C1054">
            <v>804300</v>
          </cell>
          <cell r="D1054">
            <v>804300</v>
          </cell>
          <cell r="E1054">
            <v>804300</v>
          </cell>
          <cell r="G1054">
            <v>291</v>
          </cell>
        </row>
        <row r="1055">
          <cell r="A1055">
            <v>804400</v>
          </cell>
          <cell r="B1055">
            <v>804400</v>
          </cell>
          <cell r="C1055">
            <v>804400</v>
          </cell>
          <cell r="D1055">
            <v>804400</v>
          </cell>
          <cell r="E1055">
            <v>804400</v>
          </cell>
          <cell r="G1055">
            <v>291</v>
          </cell>
        </row>
        <row r="1056">
          <cell r="A1056">
            <v>804500</v>
          </cell>
          <cell r="B1056">
            <v>804500</v>
          </cell>
          <cell r="C1056">
            <v>804500</v>
          </cell>
          <cell r="D1056">
            <v>804500</v>
          </cell>
          <cell r="E1056">
            <v>804500</v>
          </cell>
          <cell r="F1056">
            <v>900057</v>
          </cell>
          <cell r="G1056">
            <v>489</v>
          </cell>
        </row>
        <row r="1057">
          <cell r="A1057">
            <v>804700</v>
          </cell>
          <cell r="D1057">
            <v>804700</v>
          </cell>
          <cell r="E1057">
            <v>804700</v>
          </cell>
          <cell r="G1057">
            <v>291</v>
          </cell>
        </row>
        <row r="1058">
          <cell r="A1058">
            <v>804900</v>
          </cell>
          <cell r="D1058">
            <v>804900</v>
          </cell>
          <cell r="E1058">
            <v>804900</v>
          </cell>
          <cell r="G1058">
            <v>291</v>
          </cell>
        </row>
        <row r="1059">
          <cell r="A1059">
            <v>805200</v>
          </cell>
          <cell r="B1059">
            <v>571600</v>
          </cell>
          <cell r="C1059">
            <v>571600</v>
          </cell>
          <cell r="D1059">
            <v>805200</v>
          </cell>
          <cell r="E1059">
            <v>805200</v>
          </cell>
          <cell r="F1059">
            <v>900057</v>
          </cell>
          <cell r="G1059">
            <v>489</v>
          </cell>
        </row>
        <row r="1060">
          <cell r="A1060">
            <v>805300</v>
          </cell>
          <cell r="D1060">
            <v>805300</v>
          </cell>
          <cell r="E1060">
            <v>805300</v>
          </cell>
          <cell r="G1060">
            <v>291</v>
          </cell>
        </row>
        <row r="1061">
          <cell r="A1061">
            <v>805400</v>
          </cell>
          <cell r="B1061">
            <v>805400</v>
          </cell>
          <cell r="C1061">
            <v>805400</v>
          </cell>
          <cell r="D1061">
            <v>805400</v>
          </cell>
          <cell r="E1061">
            <v>805400</v>
          </cell>
          <cell r="G1061">
            <v>291</v>
          </cell>
        </row>
        <row r="1062">
          <cell r="A1062">
            <v>805500</v>
          </cell>
          <cell r="B1062">
            <v>571800</v>
          </cell>
          <cell r="C1062">
            <v>571800</v>
          </cell>
          <cell r="D1062">
            <v>805500</v>
          </cell>
          <cell r="E1062">
            <v>571800</v>
          </cell>
          <cell r="F1062">
            <v>900057</v>
          </cell>
          <cell r="G1062">
            <v>291</v>
          </cell>
        </row>
        <row r="1063">
          <cell r="A1063">
            <v>805550</v>
          </cell>
          <cell r="B1063">
            <v>805550</v>
          </cell>
          <cell r="C1063">
            <v>805550</v>
          </cell>
          <cell r="D1063">
            <v>805550</v>
          </cell>
          <cell r="E1063">
            <v>805550</v>
          </cell>
          <cell r="G1063">
            <v>291</v>
          </cell>
        </row>
        <row r="1064">
          <cell r="A1064">
            <v>805600</v>
          </cell>
          <cell r="B1064">
            <v>805600</v>
          </cell>
          <cell r="C1064">
            <v>805600</v>
          </cell>
          <cell r="D1064">
            <v>805600</v>
          </cell>
          <cell r="E1064">
            <v>805600</v>
          </cell>
          <cell r="G1064">
            <v>291</v>
          </cell>
        </row>
        <row r="1065">
          <cell r="A1065">
            <v>805800</v>
          </cell>
          <cell r="B1065">
            <v>805800</v>
          </cell>
          <cell r="C1065">
            <v>805800</v>
          </cell>
          <cell r="D1065">
            <v>805800</v>
          </cell>
          <cell r="E1065">
            <v>805800</v>
          </cell>
          <cell r="G1065">
            <v>291</v>
          </cell>
        </row>
        <row r="1066">
          <cell r="A1066">
            <v>806000</v>
          </cell>
          <cell r="B1066">
            <v>806000</v>
          </cell>
          <cell r="C1066">
            <v>806000</v>
          </cell>
          <cell r="D1066">
            <v>806000</v>
          </cell>
          <cell r="E1066">
            <v>806000</v>
          </cell>
          <cell r="G1066">
            <v>489</v>
          </cell>
        </row>
        <row r="1067">
          <cell r="A1067">
            <v>806005</v>
          </cell>
          <cell r="B1067">
            <v>571600</v>
          </cell>
          <cell r="C1067">
            <v>571600</v>
          </cell>
          <cell r="D1067">
            <v>806005</v>
          </cell>
          <cell r="E1067">
            <v>571600</v>
          </cell>
          <cell r="F1067">
            <v>900071</v>
          </cell>
          <cell r="G1067">
            <v>489</v>
          </cell>
        </row>
        <row r="1068">
          <cell r="A1068">
            <v>806006</v>
          </cell>
          <cell r="B1068">
            <v>576200</v>
          </cell>
          <cell r="C1068">
            <v>576200</v>
          </cell>
          <cell r="D1068">
            <v>806006</v>
          </cell>
          <cell r="E1068">
            <v>806006</v>
          </cell>
          <cell r="F1068">
            <v>900057</v>
          </cell>
          <cell r="G1068">
            <v>2014</v>
          </cell>
        </row>
        <row r="1069">
          <cell r="A1069">
            <v>806010</v>
          </cell>
          <cell r="B1069">
            <v>576200</v>
          </cell>
          <cell r="C1069">
            <v>576200</v>
          </cell>
          <cell r="D1069">
            <v>806010</v>
          </cell>
          <cell r="E1069">
            <v>806010</v>
          </cell>
          <cell r="F1069">
            <v>900057</v>
          </cell>
          <cell r="G1069">
            <v>2014</v>
          </cell>
        </row>
        <row r="1070">
          <cell r="A1070">
            <v>806100</v>
          </cell>
          <cell r="B1070">
            <v>806100</v>
          </cell>
          <cell r="C1070">
            <v>806100</v>
          </cell>
          <cell r="D1070">
            <v>806100</v>
          </cell>
          <cell r="E1070">
            <v>806100</v>
          </cell>
          <cell r="G1070">
            <v>291</v>
          </cell>
        </row>
        <row r="1071">
          <cell r="A1071">
            <v>806200</v>
          </cell>
          <cell r="B1071">
            <v>806200</v>
          </cell>
          <cell r="C1071">
            <v>806200</v>
          </cell>
          <cell r="D1071">
            <v>806200</v>
          </cell>
          <cell r="E1071">
            <v>806200</v>
          </cell>
          <cell r="G1071">
            <v>291</v>
          </cell>
        </row>
        <row r="1072">
          <cell r="A1072">
            <v>806500</v>
          </cell>
          <cell r="B1072">
            <v>806500</v>
          </cell>
          <cell r="C1072">
            <v>806500</v>
          </cell>
          <cell r="D1072">
            <v>806500</v>
          </cell>
          <cell r="E1072">
            <v>806500</v>
          </cell>
          <cell r="G1072">
            <v>291</v>
          </cell>
        </row>
        <row r="1073">
          <cell r="A1073">
            <v>806800</v>
          </cell>
          <cell r="B1073">
            <v>571800</v>
          </cell>
          <cell r="C1073">
            <v>571800</v>
          </cell>
          <cell r="D1073">
            <v>806800</v>
          </cell>
          <cell r="E1073">
            <v>806800</v>
          </cell>
          <cell r="G1073">
            <v>291</v>
          </cell>
        </row>
        <row r="1074">
          <cell r="A1074">
            <v>806900</v>
          </cell>
          <cell r="B1074">
            <v>806900</v>
          </cell>
          <cell r="C1074">
            <v>806900</v>
          </cell>
          <cell r="D1074">
            <v>806900</v>
          </cell>
          <cell r="E1074">
            <v>806900</v>
          </cell>
          <cell r="G1074">
            <v>291</v>
          </cell>
        </row>
        <row r="1075">
          <cell r="A1075">
            <v>807100</v>
          </cell>
          <cell r="B1075">
            <v>571600</v>
          </cell>
          <cell r="C1075">
            <v>571600</v>
          </cell>
          <cell r="D1075">
            <v>807100</v>
          </cell>
          <cell r="E1075">
            <v>571600</v>
          </cell>
          <cell r="F1075">
            <v>900057</v>
          </cell>
          <cell r="G1075">
            <v>489</v>
          </cell>
        </row>
        <row r="1076">
          <cell r="A1076">
            <v>807200</v>
          </cell>
          <cell r="B1076">
            <v>571600</v>
          </cell>
          <cell r="C1076">
            <v>571600</v>
          </cell>
          <cell r="D1076">
            <v>807200</v>
          </cell>
          <cell r="E1076">
            <v>571600</v>
          </cell>
          <cell r="F1076">
            <v>900071</v>
          </cell>
          <cell r="G1076">
            <v>489</v>
          </cell>
        </row>
        <row r="1077">
          <cell r="A1077">
            <v>807500</v>
          </cell>
          <cell r="B1077">
            <v>571600</v>
          </cell>
          <cell r="C1077">
            <v>571600</v>
          </cell>
          <cell r="D1077">
            <v>807500</v>
          </cell>
          <cell r="E1077">
            <v>807500</v>
          </cell>
          <cell r="F1077">
            <v>900057</v>
          </cell>
          <cell r="G1077">
            <v>489</v>
          </cell>
        </row>
        <row r="1078">
          <cell r="A1078">
            <v>807600</v>
          </cell>
          <cell r="D1078">
            <v>807600</v>
          </cell>
          <cell r="E1078">
            <v>807600</v>
          </cell>
          <cell r="G1078">
            <v>291</v>
          </cell>
        </row>
        <row r="1079">
          <cell r="A1079">
            <v>807700</v>
          </cell>
          <cell r="B1079">
            <v>807700</v>
          </cell>
          <cell r="C1079">
            <v>807700</v>
          </cell>
          <cell r="D1079">
            <v>807700</v>
          </cell>
          <cell r="E1079">
            <v>807700</v>
          </cell>
          <cell r="G1079">
            <v>291</v>
          </cell>
        </row>
        <row r="1080">
          <cell r="A1080">
            <v>807900</v>
          </cell>
          <cell r="B1080">
            <v>571600</v>
          </cell>
          <cell r="C1080">
            <v>571600</v>
          </cell>
          <cell r="D1080">
            <v>807900</v>
          </cell>
          <cell r="E1080">
            <v>807900</v>
          </cell>
          <cell r="F1080">
            <v>900057</v>
          </cell>
          <cell r="G1080">
            <v>489</v>
          </cell>
        </row>
        <row r="1081">
          <cell r="A1081">
            <v>808200</v>
          </cell>
          <cell r="B1081">
            <v>808200</v>
          </cell>
          <cell r="C1081">
            <v>808200</v>
          </cell>
          <cell r="D1081">
            <v>808200</v>
          </cell>
          <cell r="E1081">
            <v>808200</v>
          </cell>
          <cell r="G1081">
            <v>489</v>
          </cell>
        </row>
        <row r="1082">
          <cell r="A1082">
            <v>808300</v>
          </cell>
          <cell r="B1082">
            <v>808300</v>
          </cell>
          <cell r="C1082">
            <v>808300</v>
          </cell>
          <cell r="D1082">
            <v>808300</v>
          </cell>
          <cell r="E1082">
            <v>808300</v>
          </cell>
          <cell r="G1082">
            <v>489</v>
          </cell>
        </row>
        <row r="1083">
          <cell r="A1083">
            <v>808400</v>
          </cell>
          <cell r="B1083">
            <v>808400</v>
          </cell>
          <cell r="C1083">
            <v>808400</v>
          </cell>
          <cell r="D1083">
            <v>808400</v>
          </cell>
          <cell r="E1083">
            <v>808400</v>
          </cell>
          <cell r="F1083">
            <v>900014</v>
          </cell>
          <cell r="G1083">
            <v>2014</v>
          </cell>
        </row>
        <row r="1084">
          <cell r="A1084">
            <v>808700</v>
          </cell>
          <cell r="D1084">
            <v>808700</v>
          </cell>
          <cell r="E1084">
            <v>808700</v>
          </cell>
          <cell r="F1084">
            <v>900057</v>
          </cell>
          <cell r="G1084">
            <v>489</v>
          </cell>
        </row>
        <row r="1085">
          <cell r="A1085">
            <v>809300</v>
          </cell>
          <cell r="B1085">
            <v>809300</v>
          </cell>
          <cell r="C1085">
            <v>809300</v>
          </cell>
          <cell r="D1085">
            <v>809300</v>
          </cell>
          <cell r="E1085">
            <v>809300</v>
          </cell>
          <cell r="G1085">
            <v>291</v>
          </cell>
        </row>
        <row r="1086">
          <cell r="A1086">
            <v>809800</v>
          </cell>
          <cell r="D1086">
            <v>809800</v>
          </cell>
          <cell r="E1086">
            <v>809800</v>
          </cell>
          <cell r="G1086">
            <v>291</v>
          </cell>
        </row>
        <row r="1087">
          <cell r="A1087">
            <v>810100</v>
          </cell>
          <cell r="D1087">
            <v>810100</v>
          </cell>
          <cell r="E1087">
            <v>810100</v>
          </cell>
          <cell r="G1087">
            <v>291</v>
          </cell>
        </row>
        <row r="1088">
          <cell r="A1088">
            <v>810500</v>
          </cell>
          <cell r="D1088">
            <v>810500</v>
          </cell>
          <cell r="E1088">
            <v>810500</v>
          </cell>
          <cell r="G1088">
            <v>291</v>
          </cell>
        </row>
        <row r="1089">
          <cell r="A1089">
            <v>812100</v>
          </cell>
          <cell r="B1089">
            <v>812100</v>
          </cell>
          <cell r="C1089">
            <v>812100</v>
          </cell>
          <cell r="D1089">
            <v>812100</v>
          </cell>
          <cell r="E1089">
            <v>812100</v>
          </cell>
          <cell r="G1089">
            <v>291</v>
          </cell>
        </row>
        <row r="1090">
          <cell r="A1090">
            <v>812300</v>
          </cell>
          <cell r="B1090">
            <v>812300</v>
          </cell>
          <cell r="C1090">
            <v>812300</v>
          </cell>
          <cell r="D1090">
            <v>812300</v>
          </cell>
          <cell r="E1090">
            <v>812300</v>
          </cell>
          <cell r="G1090">
            <v>489</v>
          </cell>
        </row>
        <row r="1091">
          <cell r="A1091">
            <v>813300</v>
          </cell>
          <cell r="B1091">
            <v>813300</v>
          </cell>
          <cell r="C1091">
            <v>813300</v>
          </cell>
          <cell r="D1091">
            <v>813300</v>
          </cell>
          <cell r="E1091">
            <v>813300</v>
          </cell>
          <cell r="G1091">
            <v>489</v>
          </cell>
        </row>
        <row r="1092">
          <cell r="A1092">
            <v>813600</v>
          </cell>
          <cell r="D1092">
            <v>813600</v>
          </cell>
          <cell r="E1092">
            <v>813600</v>
          </cell>
          <cell r="F1092">
            <v>900057</v>
          </cell>
          <cell r="G1092">
            <v>489</v>
          </cell>
        </row>
        <row r="1093">
          <cell r="A1093">
            <v>813700</v>
          </cell>
          <cell r="B1093">
            <v>813700</v>
          </cell>
          <cell r="C1093">
            <v>813700</v>
          </cell>
          <cell r="D1093">
            <v>813700</v>
          </cell>
          <cell r="E1093">
            <v>813700</v>
          </cell>
          <cell r="G1093">
            <v>291</v>
          </cell>
        </row>
        <row r="1094">
          <cell r="A1094">
            <v>813800</v>
          </cell>
          <cell r="D1094">
            <v>813800</v>
          </cell>
          <cell r="E1094">
            <v>813800</v>
          </cell>
          <cell r="G1094">
            <v>291</v>
          </cell>
        </row>
        <row r="1095">
          <cell r="A1095">
            <v>813900</v>
          </cell>
          <cell r="B1095">
            <v>571800</v>
          </cell>
          <cell r="C1095">
            <v>571800</v>
          </cell>
          <cell r="D1095">
            <v>813900</v>
          </cell>
          <cell r="E1095">
            <v>571800</v>
          </cell>
          <cell r="F1095">
            <v>900057</v>
          </cell>
          <cell r="G1095">
            <v>291</v>
          </cell>
        </row>
        <row r="1096">
          <cell r="A1096">
            <v>814000</v>
          </cell>
          <cell r="D1096">
            <v>814000</v>
          </cell>
          <cell r="E1096">
            <v>814000</v>
          </cell>
          <cell r="G1096">
            <v>291</v>
          </cell>
        </row>
        <row r="1097">
          <cell r="A1097">
            <v>814002</v>
          </cell>
          <cell r="D1097">
            <v>814002</v>
          </cell>
          <cell r="E1097">
            <v>814002</v>
          </cell>
          <cell r="F1097">
            <v>900057</v>
          </cell>
          <cell r="G1097">
            <v>489</v>
          </cell>
        </row>
        <row r="1098">
          <cell r="A1098">
            <v>814004</v>
          </cell>
          <cell r="D1098">
            <v>814004</v>
          </cell>
          <cell r="E1098">
            <v>814004</v>
          </cell>
          <cell r="G1098">
            <v>291</v>
          </cell>
        </row>
        <row r="1099">
          <cell r="A1099">
            <v>814300</v>
          </cell>
          <cell r="D1099">
            <v>814300</v>
          </cell>
          <cell r="E1099">
            <v>814300</v>
          </cell>
          <cell r="F1099">
            <v>900057</v>
          </cell>
          <cell r="G1099">
            <v>489</v>
          </cell>
        </row>
        <row r="1100">
          <cell r="A1100">
            <v>814500</v>
          </cell>
          <cell r="B1100">
            <v>571800</v>
          </cell>
          <cell r="C1100">
            <v>571800</v>
          </cell>
          <cell r="D1100">
            <v>814500</v>
          </cell>
          <cell r="E1100">
            <v>571800</v>
          </cell>
          <cell r="F1100">
            <v>900057</v>
          </cell>
          <cell r="G1100">
            <v>291</v>
          </cell>
        </row>
        <row r="1101">
          <cell r="A1101">
            <v>814600</v>
          </cell>
          <cell r="D1101">
            <v>814600</v>
          </cell>
          <cell r="E1101">
            <v>814600</v>
          </cell>
          <cell r="G1101">
            <v>291</v>
          </cell>
        </row>
        <row r="1102">
          <cell r="A1102">
            <v>814700</v>
          </cell>
          <cell r="D1102">
            <v>814700</v>
          </cell>
          <cell r="E1102">
            <v>814700</v>
          </cell>
          <cell r="G1102">
            <v>291</v>
          </cell>
        </row>
        <row r="1103">
          <cell r="A1103">
            <v>814800</v>
          </cell>
          <cell r="D1103">
            <v>814800</v>
          </cell>
          <cell r="E1103">
            <v>814800</v>
          </cell>
          <cell r="G1103">
            <v>291</v>
          </cell>
        </row>
        <row r="1104">
          <cell r="A1104">
            <v>814900</v>
          </cell>
          <cell r="B1104">
            <v>571800</v>
          </cell>
          <cell r="C1104">
            <v>571800</v>
          </cell>
          <cell r="D1104">
            <v>814900</v>
          </cell>
          <cell r="E1104">
            <v>571800</v>
          </cell>
          <cell r="F1104">
            <v>900057</v>
          </cell>
          <cell r="G1104">
            <v>291</v>
          </cell>
        </row>
        <row r="1105">
          <cell r="A1105">
            <v>815000</v>
          </cell>
          <cell r="D1105">
            <v>815000</v>
          </cell>
          <cell r="E1105">
            <v>815000</v>
          </cell>
          <cell r="G1105">
            <v>291</v>
          </cell>
        </row>
        <row r="1106">
          <cell r="A1106">
            <v>815300</v>
          </cell>
          <cell r="B1106">
            <v>571800</v>
          </cell>
          <cell r="C1106">
            <v>571800</v>
          </cell>
          <cell r="D1106">
            <v>815300</v>
          </cell>
          <cell r="E1106">
            <v>571800</v>
          </cell>
          <cell r="F1106">
            <v>900057</v>
          </cell>
          <cell r="G1106">
            <v>291</v>
          </cell>
        </row>
        <row r="1107">
          <cell r="A1107">
            <v>815400</v>
          </cell>
          <cell r="B1107">
            <v>571800</v>
          </cell>
          <cell r="C1107">
            <v>571800</v>
          </cell>
          <cell r="D1107">
            <v>815400</v>
          </cell>
          <cell r="E1107">
            <v>571800</v>
          </cell>
          <cell r="F1107">
            <v>900057</v>
          </cell>
          <cell r="G1107">
            <v>291</v>
          </cell>
        </row>
        <row r="1108">
          <cell r="A1108">
            <v>815500</v>
          </cell>
          <cell r="B1108">
            <v>571800</v>
          </cell>
          <cell r="C1108">
            <v>571800</v>
          </cell>
          <cell r="D1108">
            <v>815500</v>
          </cell>
          <cell r="E1108">
            <v>571800</v>
          </cell>
          <cell r="F1108">
            <v>900057</v>
          </cell>
          <cell r="G1108">
            <v>291</v>
          </cell>
        </row>
        <row r="1109">
          <cell r="A1109">
            <v>815600</v>
          </cell>
          <cell r="D1109">
            <v>815600</v>
          </cell>
          <cell r="E1109">
            <v>815600</v>
          </cell>
          <cell r="G1109">
            <v>291</v>
          </cell>
        </row>
        <row r="1110">
          <cell r="A1110">
            <v>815700</v>
          </cell>
          <cell r="D1110">
            <v>815700</v>
          </cell>
          <cell r="E1110">
            <v>815700</v>
          </cell>
          <cell r="G1110">
            <v>291</v>
          </cell>
        </row>
        <row r="1111">
          <cell r="A1111">
            <v>815800</v>
          </cell>
          <cell r="D1111">
            <v>815800</v>
          </cell>
          <cell r="E1111">
            <v>815800</v>
          </cell>
          <cell r="G1111">
            <v>291</v>
          </cell>
        </row>
        <row r="1112">
          <cell r="A1112">
            <v>815900</v>
          </cell>
          <cell r="B1112">
            <v>571800</v>
          </cell>
          <cell r="C1112">
            <v>571800</v>
          </cell>
          <cell r="D1112">
            <v>815900</v>
          </cell>
          <cell r="E1112">
            <v>571800</v>
          </cell>
          <cell r="F1112">
            <v>900014</v>
          </cell>
          <cell r="G1112">
            <v>291</v>
          </cell>
        </row>
        <row r="1113">
          <cell r="A1113">
            <v>816100</v>
          </cell>
          <cell r="B1113">
            <v>571600</v>
          </cell>
          <cell r="C1113">
            <v>571600</v>
          </cell>
          <cell r="D1113">
            <v>816100</v>
          </cell>
          <cell r="E1113">
            <v>816100</v>
          </cell>
          <cell r="F1113">
            <v>900057</v>
          </cell>
          <cell r="G1113">
            <v>489</v>
          </cell>
        </row>
        <row r="1114">
          <cell r="A1114">
            <v>816200</v>
          </cell>
          <cell r="B1114">
            <v>571600</v>
          </cell>
          <cell r="C1114">
            <v>571600</v>
          </cell>
          <cell r="D1114">
            <v>816200</v>
          </cell>
          <cell r="E1114">
            <v>816200</v>
          </cell>
          <cell r="F1114">
            <v>900014</v>
          </cell>
          <cell r="G1114">
            <v>489</v>
          </cell>
        </row>
        <row r="1115">
          <cell r="A1115">
            <v>816300</v>
          </cell>
          <cell r="D1115">
            <v>816300</v>
          </cell>
          <cell r="E1115">
            <v>816300</v>
          </cell>
          <cell r="F1115">
            <v>900057</v>
          </cell>
          <cell r="G1115">
            <v>489</v>
          </cell>
        </row>
        <row r="1116">
          <cell r="A1116">
            <v>816400</v>
          </cell>
          <cell r="D1116">
            <v>816400</v>
          </cell>
          <cell r="E1116">
            <v>816400</v>
          </cell>
          <cell r="F1116">
            <v>900057</v>
          </cell>
          <cell r="G1116">
            <v>489</v>
          </cell>
        </row>
        <row r="1117">
          <cell r="A1117">
            <v>816500</v>
          </cell>
          <cell r="B1117">
            <v>571600</v>
          </cell>
          <cell r="C1117">
            <v>571600</v>
          </cell>
          <cell r="D1117">
            <v>816500</v>
          </cell>
          <cell r="E1117">
            <v>571600</v>
          </cell>
          <cell r="F1117">
            <v>900057</v>
          </cell>
          <cell r="G1117">
            <v>489</v>
          </cell>
        </row>
        <row r="1118">
          <cell r="A1118">
            <v>816800</v>
          </cell>
          <cell r="B1118">
            <v>576100</v>
          </cell>
          <cell r="C1118">
            <v>576100</v>
          </cell>
          <cell r="D1118">
            <v>816800</v>
          </cell>
          <cell r="E1118">
            <v>576100</v>
          </cell>
          <cell r="F1118">
            <v>900057</v>
          </cell>
          <cell r="G1118">
            <v>2054</v>
          </cell>
        </row>
        <row r="1119">
          <cell r="A1119">
            <v>817000</v>
          </cell>
          <cell r="D1119">
            <v>817000</v>
          </cell>
          <cell r="E1119">
            <v>817000</v>
          </cell>
          <cell r="G1119">
            <v>291</v>
          </cell>
        </row>
        <row r="1120">
          <cell r="A1120">
            <v>817004</v>
          </cell>
          <cell r="B1120">
            <v>571800</v>
          </cell>
          <cell r="C1120">
            <v>571800</v>
          </cell>
          <cell r="D1120">
            <v>817004</v>
          </cell>
          <cell r="E1120">
            <v>571800</v>
          </cell>
          <cell r="F1120">
            <v>900057</v>
          </cell>
          <cell r="G1120">
            <v>291</v>
          </cell>
        </row>
        <row r="1121">
          <cell r="A1121">
            <v>817200</v>
          </cell>
          <cell r="D1121">
            <v>817200</v>
          </cell>
          <cell r="E1121">
            <v>817200</v>
          </cell>
          <cell r="G1121">
            <v>291</v>
          </cell>
        </row>
        <row r="1122">
          <cell r="A1122">
            <v>817400</v>
          </cell>
          <cell r="B1122">
            <v>817400</v>
          </cell>
          <cell r="C1122">
            <v>817400</v>
          </cell>
          <cell r="D1122">
            <v>817400</v>
          </cell>
          <cell r="E1122">
            <v>817400</v>
          </cell>
          <cell r="G1122">
            <v>291</v>
          </cell>
        </row>
        <row r="1123">
          <cell r="A1123">
            <v>817500</v>
          </cell>
          <cell r="B1123">
            <v>817500</v>
          </cell>
          <cell r="C1123">
            <v>817500</v>
          </cell>
          <cell r="D1123">
            <v>817500</v>
          </cell>
          <cell r="E1123">
            <v>817500</v>
          </cell>
          <cell r="G1123">
            <v>291</v>
          </cell>
        </row>
        <row r="1124">
          <cell r="A1124">
            <v>817502</v>
          </cell>
          <cell r="D1124">
            <v>817502</v>
          </cell>
          <cell r="E1124">
            <v>817502</v>
          </cell>
          <cell r="G1124">
            <v>2054</v>
          </cell>
        </row>
        <row r="1125">
          <cell r="A1125">
            <v>817503</v>
          </cell>
          <cell r="D1125">
            <v>817503</v>
          </cell>
          <cell r="E1125">
            <v>817503</v>
          </cell>
          <cell r="F1125">
            <v>900057</v>
          </cell>
          <cell r="G1125">
            <v>489</v>
          </cell>
        </row>
        <row r="1126">
          <cell r="A1126">
            <v>817504</v>
          </cell>
          <cell r="B1126">
            <v>571600</v>
          </cell>
          <cell r="C1126">
            <v>571600</v>
          </cell>
          <cell r="D1126">
            <v>817504</v>
          </cell>
          <cell r="E1126">
            <v>571600</v>
          </cell>
          <cell r="F1126">
            <v>900014</v>
          </cell>
          <cell r="G1126">
            <v>489</v>
          </cell>
        </row>
        <row r="1127">
          <cell r="A1127">
            <v>817506</v>
          </cell>
          <cell r="D1127">
            <v>817506</v>
          </cell>
          <cell r="E1127">
            <v>817506</v>
          </cell>
          <cell r="G1127">
            <v>2043</v>
          </cell>
        </row>
        <row r="1128">
          <cell r="A1128">
            <v>817508</v>
          </cell>
          <cell r="B1128">
            <v>571800</v>
          </cell>
          <cell r="C1128">
            <v>571800</v>
          </cell>
          <cell r="D1128">
            <v>817508</v>
          </cell>
          <cell r="E1128">
            <v>571800</v>
          </cell>
          <cell r="F1128">
            <v>900057</v>
          </cell>
          <cell r="G1128">
            <v>2043</v>
          </cell>
        </row>
        <row r="1129">
          <cell r="A1129">
            <v>817509</v>
          </cell>
          <cell r="D1129">
            <v>817509</v>
          </cell>
          <cell r="E1129">
            <v>817509</v>
          </cell>
          <cell r="G1129">
            <v>2043</v>
          </cell>
        </row>
        <row r="1130">
          <cell r="A1130">
            <v>817510</v>
          </cell>
          <cell r="B1130">
            <v>571800</v>
          </cell>
          <cell r="C1130">
            <v>571800</v>
          </cell>
          <cell r="D1130">
            <v>817510</v>
          </cell>
          <cell r="E1130">
            <v>817510</v>
          </cell>
          <cell r="G1130">
            <v>291</v>
          </cell>
        </row>
        <row r="1131">
          <cell r="A1131">
            <v>817512</v>
          </cell>
          <cell r="B1131">
            <v>817500</v>
          </cell>
          <cell r="C1131">
            <v>817500</v>
          </cell>
          <cell r="D1131">
            <v>817512</v>
          </cell>
          <cell r="E1131">
            <v>817512</v>
          </cell>
          <cell r="G1131">
            <v>291</v>
          </cell>
        </row>
        <row r="1132">
          <cell r="A1132">
            <v>817513</v>
          </cell>
          <cell r="B1132">
            <v>817500</v>
          </cell>
          <cell r="C1132">
            <v>817500</v>
          </cell>
          <cell r="D1132">
            <v>817513</v>
          </cell>
          <cell r="E1132">
            <v>817513</v>
          </cell>
          <cell r="G1132">
            <v>291</v>
          </cell>
        </row>
        <row r="1133">
          <cell r="A1133">
            <v>817600</v>
          </cell>
          <cell r="B1133">
            <v>817600</v>
          </cell>
          <cell r="C1133">
            <v>817600</v>
          </cell>
          <cell r="D1133">
            <v>817600</v>
          </cell>
          <cell r="E1133">
            <v>817600</v>
          </cell>
          <cell r="F1133">
            <v>900057</v>
          </cell>
          <cell r="G1133">
            <v>2054</v>
          </cell>
        </row>
        <row r="1134">
          <cell r="A1134">
            <v>817601</v>
          </cell>
          <cell r="B1134">
            <v>817600</v>
          </cell>
          <cell r="C1134">
            <v>817600</v>
          </cell>
          <cell r="D1134">
            <v>817601</v>
          </cell>
          <cell r="E1134">
            <v>817601</v>
          </cell>
          <cell r="F1134">
            <v>900071</v>
          </cell>
          <cell r="G1134">
            <v>2054</v>
          </cell>
        </row>
        <row r="1135">
          <cell r="A1135">
            <v>817700</v>
          </cell>
          <cell r="D1135">
            <v>817700</v>
          </cell>
          <cell r="E1135">
            <v>817700</v>
          </cell>
          <cell r="F1135">
            <v>900057</v>
          </cell>
          <cell r="G1135">
            <v>489</v>
          </cell>
        </row>
        <row r="1136">
          <cell r="A1136">
            <v>818100</v>
          </cell>
          <cell r="B1136">
            <v>818100</v>
          </cell>
          <cell r="C1136">
            <v>818100</v>
          </cell>
          <cell r="D1136">
            <v>818100</v>
          </cell>
          <cell r="E1136">
            <v>818100</v>
          </cell>
          <cell r="G1136">
            <v>770</v>
          </cell>
        </row>
        <row r="1137">
          <cell r="A1137">
            <v>818300</v>
          </cell>
          <cell r="B1137">
            <v>571600</v>
          </cell>
          <cell r="C1137">
            <v>571600</v>
          </cell>
          <cell r="D1137">
            <v>818300</v>
          </cell>
          <cell r="E1137">
            <v>571600</v>
          </cell>
          <cell r="F1137">
            <v>900014</v>
          </cell>
          <cell r="G1137">
            <v>489</v>
          </cell>
        </row>
        <row r="1138">
          <cell r="A1138">
            <v>818600</v>
          </cell>
          <cell r="B1138">
            <v>818600</v>
          </cell>
          <cell r="C1138">
            <v>818600</v>
          </cell>
          <cell r="D1138">
            <v>818600</v>
          </cell>
          <cell r="E1138">
            <v>818600</v>
          </cell>
          <cell r="G1138">
            <v>291</v>
          </cell>
        </row>
        <row r="1139">
          <cell r="A1139">
            <v>818700</v>
          </cell>
          <cell r="B1139">
            <v>818700</v>
          </cell>
          <cell r="C1139">
            <v>818700</v>
          </cell>
          <cell r="D1139">
            <v>818700</v>
          </cell>
          <cell r="E1139">
            <v>818700</v>
          </cell>
          <cell r="G1139">
            <v>826</v>
          </cell>
        </row>
        <row r="1140">
          <cell r="A1140">
            <v>819100</v>
          </cell>
          <cell r="B1140">
            <v>819100</v>
          </cell>
          <cell r="C1140">
            <v>819100</v>
          </cell>
          <cell r="D1140">
            <v>819100</v>
          </cell>
          <cell r="E1140">
            <v>819100</v>
          </cell>
          <cell r="G1140">
            <v>291</v>
          </cell>
        </row>
        <row r="1141">
          <cell r="A1141">
            <v>819200</v>
          </cell>
          <cell r="B1141">
            <v>571800</v>
          </cell>
          <cell r="C1141">
            <v>571800</v>
          </cell>
          <cell r="D1141">
            <v>819200</v>
          </cell>
          <cell r="E1141">
            <v>571800</v>
          </cell>
          <cell r="F1141">
            <v>900057</v>
          </cell>
          <cell r="G1141">
            <v>291</v>
          </cell>
        </row>
        <row r="1142">
          <cell r="A1142">
            <v>819400</v>
          </cell>
          <cell r="D1142">
            <v>819400</v>
          </cell>
          <cell r="E1142">
            <v>819400</v>
          </cell>
          <cell r="G1142">
            <v>826</v>
          </cell>
        </row>
        <row r="1143">
          <cell r="A1143">
            <v>819500</v>
          </cell>
          <cell r="D1143">
            <v>819500</v>
          </cell>
          <cell r="E1143">
            <v>819500</v>
          </cell>
          <cell r="G1143">
            <v>232</v>
          </cell>
        </row>
        <row r="1144">
          <cell r="A1144">
            <v>819600</v>
          </cell>
          <cell r="D1144">
            <v>819600</v>
          </cell>
          <cell r="E1144">
            <v>819600</v>
          </cell>
          <cell r="G1144">
            <v>291</v>
          </cell>
        </row>
        <row r="1145">
          <cell r="A1145">
            <v>819700</v>
          </cell>
          <cell r="B1145">
            <v>819700</v>
          </cell>
          <cell r="C1145">
            <v>819700</v>
          </cell>
          <cell r="D1145">
            <v>819700</v>
          </cell>
          <cell r="E1145">
            <v>819700</v>
          </cell>
          <cell r="G1145">
            <v>291</v>
          </cell>
        </row>
        <row r="1146">
          <cell r="A1146">
            <v>819900</v>
          </cell>
          <cell r="B1146">
            <v>571600</v>
          </cell>
          <cell r="C1146">
            <v>571600</v>
          </cell>
          <cell r="D1146">
            <v>819900</v>
          </cell>
          <cell r="E1146">
            <v>819900</v>
          </cell>
          <cell r="F1146">
            <v>900057</v>
          </cell>
          <cell r="G1146">
            <v>489</v>
          </cell>
        </row>
        <row r="1147">
          <cell r="A1147">
            <v>820000</v>
          </cell>
          <cell r="D1147">
            <v>820000</v>
          </cell>
          <cell r="E1147">
            <v>820000</v>
          </cell>
          <cell r="G1147">
            <v>291</v>
          </cell>
        </row>
        <row r="1148">
          <cell r="A1148">
            <v>820200</v>
          </cell>
          <cell r="B1148">
            <v>820200</v>
          </cell>
          <cell r="C1148">
            <v>820200</v>
          </cell>
          <cell r="D1148">
            <v>820200</v>
          </cell>
          <cell r="E1148">
            <v>820200</v>
          </cell>
          <cell r="G1148">
            <v>291</v>
          </cell>
        </row>
        <row r="1149">
          <cell r="A1149">
            <v>820400</v>
          </cell>
          <cell r="D1149">
            <v>820400</v>
          </cell>
          <cell r="E1149">
            <v>820400</v>
          </cell>
          <cell r="F1149">
            <v>900057</v>
          </cell>
          <cell r="G1149">
            <v>489</v>
          </cell>
        </row>
        <row r="1150">
          <cell r="A1150">
            <v>820500</v>
          </cell>
          <cell r="D1150">
            <v>820500</v>
          </cell>
          <cell r="E1150">
            <v>820500</v>
          </cell>
          <cell r="F1150">
            <v>900057</v>
          </cell>
          <cell r="G1150">
            <v>489</v>
          </cell>
        </row>
        <row r="1151">
          <cell r="A1151">
            <v>820900</v>
          </cell>
          <cell r="B1151">
            <v>817500</v>
          </cell>
          <cell r="C1151">
            <v>817500</v>
          </cell>
          <cell r="D1151">
            <v>820900</v>
          </cell>
          <cell r="E1151">
            <v>817500</v>
          </cell>
          <cell r="F1151">
            <v>900057</v>
          </cell>
          <cell r="G1151">
            <v>291</v>
          </cell>
        </row>
        <row r="1152">
          <cell r="A1152">
            <v>821000</v>
          </cell>
          <cell r="D1152">
            <v>821000</v>
          </cell>
          <cell r="E1152">
            <v>821000</v>
          </cell>
          <cell r="G1152">
            <v>826</v>
          </cell>
        </row>
        <row r="1153">
          <cell r="A1153">
            <v>821100</v>
          </cell>
          <cell r="B1153">
            <v>571600</v>
          </cell>
          <cell r="C1153">
            <v>571600</v>
          </cell>
          <cell r="D1153">
            <v>821100</v>
          </cell>
          <cell r="E1153">
            <v>821100</v>
          </cell>
          <cell r="F1153">
            <v>900014</v>
          </cell>
          <cell r="G1153">
            <v>489</v>
          </cell>
        </row>
        <row r="1154">
          <cell r="A1154">
            <v>821300</v>
          </cell>
          <cell r="B1154">
            <v>821300</v>
          </cell>
          <cell r="C1154">
            <v>821300</v>
          </cell>
          <cell r="D1154">
            <v>821300</v>
          </cell>
          <cell r="E1154">
            <v>821300</v>
          </cell>
          <cell r="G1154">
            <v>826</v>
          </cell>
        </row>
        <row r="1155">
          <cell r="A1155">
            <v>821400</v>
          </cell>
          <cell r="D1155">
            <v>821400</v>
          </cell>
          <cell r="E1155">
            <v>821400</v>
          </cell>
          <cell r="G1155">
            <v>826</v>
          </cell>
        </row>
        <row r="1156">
          <cell r="A1156">
            <v>821800</v>
          </cell>
          <cell r="D1156">
            <v>821800</v>
          </cell>
          <cell r="E1156">
            <v>821800</v>
          </cell>
          <cell r="G1156">
            <v>826</v>
          </cell>
        </row>
        <row r="1157">
          <cell r="A1157">
            <v>850000</v>
          </cell>
          <cell r="B1157">
            <v>850000</v>
          </cell>
          <cell r="C1157">
            <v>850000</v>
          </cell>
          <cell r="D1157">
            <v>850000</v>
          </cell>
          <cell r="E1157">
            <v>850000</v>
          </cell>
          <cell r="G1157">
            <v>826</v>
          </cell>
        </row>
        <row r="1158">
          <cell r="A1158">
            <v>850001</v>
          </cell>
          <cell r="D1158">
            <v>850001</v>
          </cell>
          <cell r="E1158">
            <v>850001</v>
          </cell>
          <cell r="G1158">
            <v>826</v>
          </cell>
        </row>
        <row r="1159">
          <cell r="A1159">
            <v>850002</v>
          </cell>
          <cell r="B1159">
            <v>850000</v>
          </cell>
          <cell r="C1159">
            <v>850000</v>
          </cell>
          <cell r="D1159">
            <v>850002</v>
          </cell>
          <cell r="E1159">
            <v>850002</v>
          </cell>
          <cell r="G1159">
            <v>826</v>
          </cell>
        </row>
        <row r="1160">
          <cell r="A1160">
            <v>850003</v>
          </cell>
          <cell r="D1160">
            <v>850003</v>
          </cell>
          <cell r="E1160">
            <v>850003</v>
          </cell>
          <cell r="G1160">
            <v>826</v>
          </cell>
        </row>
        <row r="1161">
          <cell r="A1161">
            <v>850100</v>
          </cell>
          <cell r="B1161">
            <v>850100</v>
          </cell>
          <cell r="C1161">
            <v>850100</v>
          </cell>
          <cell r="D1161">
            <v>850100</v>
          </cell>
          <cell r="E1161">
            <v>850100</v>
          </cell>
          <cell r="G1161">
            <v>826</v>
          </cell>
        </row>
        <row r="1162">
          <cell r="A1162">
            <v>850101</v>
          </cell>
          <cell r="B1162">
            <v>817500</v>
          </cell>
          <cell r="C1162">
            <v>817500</v>
          </cell>
          <cell r="D1162">
            <v>850101</v>
          </cell>
          <cell r="E1162">
            <v>850101</v>
          </cell>
          <cell r="G1162">
            <v>291</v>
          </cell>
        </row>
        <row r="1163">
          <cell r="A1163">
            <v>850103</v>
          </cell>
          <cell r="B1163">
            <v>850103</v>
          </cell>
          <cell r="C1163">
            <v>850103</v>
          </cell>
          <cell r="D1163">
            <v>850103</v>
          </cell>
          <cell r="E1163">
            <v>850103</v>
          </cell>
          <cell r="G1163">
            <v>291</v>
          </cell>
        </row>
        <row r="1164">
          <cell r="A1164">
            <v>850105</v>
          </cell>
          <cell r="B1164">
            <v>850105</v>
          </cell>
          <cell r="C1164">
            <v>850105</v>
          </cell>
          <cell r="D1164">
            <v>850105</v>
          </cell>
          <cell r="E1164">
            <v>850105</v>
          </cell>
          <cell r="G1164">
            <v>291</v>
          </cell>
        </row>
        <row r="1165">
          <cell r="A1165">
            <v>850106</v>
          </cell>
          <cell r="D1165">
            <v>850106</v>
          </cell>
          <cell r="E1165">
            <v>850106</v>
          </cell>
          <cell r="G1165">
            <v>291</v>
          </cell>
        </row>
        <row r="1166">
          <cell r="A1166">
            <v>850107</v>
          </cell>
          <cell r="D1166">
            <v>850107</v>
          </cell>
          <cell r="E1166">
            <v>850107</v>
          </cell>
          <cell r="G1166">
            <v>291</v>
          </cell>
        </row>
        <row r="1167">
          <cell r="A1167">
            <v>850200</v>
          </cell>
          <cell r="B1167">
            <v>850200</v>
          </cell>
          <cell r="C1167">
            <v>850200</v>
          </cell>
          <cell r="D1167">
            <v>850200</v>
          </cell>
          <cell r="E1167">
            <v>850200</v>
          </cell>
          <cell r="G1167">
            <v>826</v>
          </cell>
        </row>
        <row r="1168">
          <cell r="A1168">
            <v>850201</v>
          </cell>
          <cell r="B1168">
            <v>850201</v>
          </cell>
          <cell r="C1168">
            <v>850201</v>
          </cell>
          <cell r="D1168">
            <v>850201</v>
          </cell>
          <cell r="E1168">
            <v>850201</v>
          </cell>
          <cell r="G1168">
            <v>291</v>
          </cell>
        </row>
        <row r="1169">
          <cell r="A1169">
            <v>850202</v>
          </cell>
          <cell r="B1169">
            <v>850202</v>
          </cell>
          <cell r="C1169">
            <v>850202</v>
          </cell>
          <cell r="D1169">
            <v>850202</v>
          </cell>
          <cell r="E1169">
            <v>850202</v>
          </cell>
          <cell r="G1169">
            <v>291</v>
          </cell>
        </row>
        <row r="1170">
          <cell r="A1170">
            <v>850206</v>
          </cell>
          <cell r="B1170">
            <v>850200</v>
          </cell>
          <cell r="C1170">
            <v>850200</v>
          </cell>
          <cell r="D1170">
            <v>850206</v>
          </cell>
          <cell r="E1170">
            <v>850206</v>
          </cell>
          <cell r="G1170">
            <v>826</v>
          </cell>
        </row>
        <row r="1171">
          <cell r="A1171">
            <v>850207</v>
          </cell>
          <cell r="B1171">
            <v>571700</v>
          </cell>
          <cell r="C1171">
            <v>571700</v>
          </cell>
          <cell r="D1171">
            <v>850207</v>
          </cell>
          <cell r="E1171">
            <v>571700</v>
          </cell>
          <cell r="F1171">
            <v>900014</v>
          </cell>
          <cell r="G1171">
            <v>291</v>
          </cell>
        </row>
        <row r="1172">
          <cell r="A1172">
            <v>890100</v>
          </cell>
          <cell r="B1172">
            <v>890100</v>
          </cell>
          <cell r="C1172">
            <v>890100</v>
          </cell>
          <cell r="D1172">
            <v>890100</v>
          </cell>
          <cell r="E1172">
            <v>890100</v>
          </cell>
          <cell r="G1172">
            <v>770</v>
          </cell>
        </row>
        <row r="1173">
          <cell r="A1173">
            <v>890200</v>
          </cell>
          <cell r="B1173">
            <v>890200</v>
          </cell>
          <cell r="C1173">
            <v>890200</v>
          </cell>
          <cell r="D1173">
            <v>890200</v>
          </cell>
          <cell r="E1173">
            <v>890200</v>
          </cell>
          <cell r="G1173">
            <v>770</v>
          </cell>
        </row>
        <row r="1174">
          <cell r="A1174">
            <v>890201</v>
          </cell>
          <cell r="D1174">
            <v>890201</v>
          </cell>
          <cell r="E1174">
            <v>890201</v>
          </cell>
          <cell r="G1174">
            <v>291</v>
          </cell>
        </row>
        <row r="1175">
          <cell r="A1175">
            <v>890300</v>
          </cell>
          <cell r="B1175">
            <v>890300</v>
          </cell>
          <cell r="C1175">
            <v>890300</v>
          </cell>
          <cell r="D1175">
            <v>890300</v>
          </cell>
          <cell r="E1175">
            <v>890300</v>
          </cell>
          <cell r="G1175">
            <v>789</v>
          </cell>
        </row>
        <row r="1176">
          <cell r="A1176">
            <v>890601</v>
          </cell>
          <cell r="D1176">
            <v>890601</v>
          </cell>
          <cell r="E1176">
            <v>890601</v>
          </cell>
          <cell r="G1176">
            <v>789</v>
          </cell>
        </row>
        <row r="1177">
          <cell r="A1177">
            <v>890800</v>
          </cell>
          <cell r="B1177">
            <v>890800</v>
          </cell>
          <cell r="C1177">
            <v>890800</v>
          </cell>
          <cell r="D1177">
            <v>890800</v>
          </cell>
          <cell r="E1177">
            <v>890800</v>
          </cell>
          <cell r="G1177">
            <v>770</v>
          </cell>
        </row>
        <row r="1178">
          <cell r="A1178">
            <v>890900</v>
          </cell>
          <cell r="B1178">
            <v>890900</v>
          </cell>
          <cell r="C1178">
            <v>890900</v>
          </cell>
          <cell r="D1178">
            <v>890900</v>
          </cell>
          <cell r="E1178">
            <v>890900</v>
          </cell>
          <cell r="G1178">
            <v>291</v>
          </cell>
        </row>
        <row r="1179">
          <cell r="A1179">
            <v>891500</v>
          </cell>
          <cell r="B1179">
            <v>891500</v>
          </cell>
          <cell r="C1179">
            <v>891500</v>
          </cell>
          <cell r="D1179">
            <v>891500</v>
          </cell>
          <cell r="E1179">
            <v>891500</v>
          </cell>
          <cell r="G1179">
            <v>770</v>
          </cell>
        </row>
        <row r="1180">
          <cell r="A1180">
            <v>891501</v>
          </cell>
          <cell r="B1180">
            <v>891500</v>
          </cell>
          <cell r="C1180">
            <v>891500</v>
          </cell>
          <cell r="D1180">
            <v>891501</v>
          </cell>
          <cell r="E1180">
            <v>891501</v>
          </cell>
          <cell r="G1180">
            <v>770</v>
          </cell>
        </row>
        <row r="1181">
          <cell r="A1181">
            <v>891502</v>
          </cell>
          <cell r="D1181">
            <v>891502</v>
          </cell>
          <cell r="E1181">
            <v>891502</v>
          </cell>
          <cell r="G1181">
            <v>770</v>
          </cell>
        </row>
        <row r="1182">
          <cell r="A1182">
            <v>892000</v>
          </cell>
          <cell r="B1182">
            <v>892000</v>
          </cell>
          <cell r="C1182">
            <v>892000</v>
          </cell>
          <cell r="D1182">
            <v>892000</v>
          </cell>
          <cell r="E1182">
            <v>892000</v>
          </cell>
          <cell r="G1182">
            <v>789</v>
          </cell>
        </row>
        <row r="1183">
          <cell r="A1183">
            <v>892200</v>
          </cell>
          <cell r="B1183">
            <v>892200</v>
          </cell>
          <cell r="C1183">
            <v>892200</v>
          </cell>
          <cell r="D1183">
            <v>892200</v>
          </cell>
          <cell r="E1183">
            <v>892200</v>
          </cell>
          <cell r="G1183">
            <v>770</v>
          </cell>
        </row>
        <row r="1184">
          <cell r="A1184">
            <v>892203</v>
          </cell>
          <cell r="B1184">
            <v>892200</v>
          </cell>
          <cell r="C1184">
            <v>892200</v>
          </cell>
          <cell r="D1184">
            <v>892203</v>
          </cell>
          <cell r="E1184">
            <v>892203</v>
          </cell>
          <cell r="G1184">
            <v>770</v>
          </cell>
        </row>
        <row r="1185">
          <cell r="A1185">
            <v>893200</v>
          </cell>
          <cell r="D1185">
            <v>893200</v>
          </cell>
          <cell r="E1185">
            <v>893200</v>
          </cell>
          <cell r="G1185">
            <v>789</v>
          </cell>
        </row>
        <row r="1186">
          <cell r="A1186">
            <v>893300</v>
          </cell>
          <cell r="B1186">
            <v>893300</v>
          </cell>
          <cell r="C1186">
            <v>893300</v>
          </cell>
          <cell r="D1186">
            <v>893300</v>
          </cell>
          <cell r="E1186">
            <v>893300</v>
          </cell>
          <cell r="G1186">
            <v>770</v>
          </cell>
        </row>
        <row r="1187">
          <cell r="A1187">
            <v>893800</v>
          </cell>
          <cell r="B1187">
            <v>893800</v>
          </cell>
          <cell r="C1187">
            <v>893800</v>
          </cell>
          <cell r="D1187">
            <v>893800</v>
          </cell>
          <cell r="E1187">
            <v>893800</v>
          </cell>
          <cell r="G1187">
            <v>770</v>
          </cell>
        </row>
        <row r="1188">
          <cell r="A1188">
            <v>893801</v>
          </cell>
          <cell r="D1188">
            <v>893801</v>
          </cell>
          <cell r="E1188">
            <v>893801</v>
          </cell>
          <cell r="G1188">
            <v>789</v>
          </cell>
        </row>
        <row r="1189">
          <cell r="A1189">
            <v>894600</v>
          </cell>
          <cell r="D1189">
            <v>894600</v>
          </cell>
          <cell r="E1189">
            <v>894600</v>
          </cell>
          <cell r="G1189">
            <v>789</v>
          </cell>
        </row>
        <row r="1190">
          <cell r="A1190">
            <v>894700</v>
          </cell>
          <cell r="B1190">
            <v>894700</v>
          </cell>
          <cell r="C1190">
            <v>894700</v>
          </cell>
          <cell r="D1190">
            <v>894700</v>
          </cell>
          <cell r="E1190">
            <v>894700</v>
          </cell>
          <cell r="G1190">
            <v>789</v>
          </cell>
        </row>
        <row r="1191">
          <cell r="A1191">
            <v>910050</v>
          </cell>
          <cell r="B1191">
            <v>910050</v>
          </cell>
          <cell r="C1191">
            <v>910050</v>
          </cell>
          <cell r="D1191">
            <v>910050</v>
          </cell>
          <cell r="E1191">
            <v>910050</v>
          </cell>
          <cell r="G1191">
            <v>789</v>
          </cell>
        </row>
        <row r="1192">
          <cell r="A1192">
            <v>910055</v>
          </cell>
          <cell r="B1192">
            <v>910055</v>
          </cell>
          <cell r="C1192">
            <v>910055</v>
          </cell>
          <cell r="D1192">
            <v>910055</v>
          </cell>
          <cell r="E1192">
            <v>910055</v>
          </cell>
          <cell r="G1192">
            <v>770</v>
          </cell>
        </row>
        <row r="1193">
          <cell r="A1193">
            <v>910056</v>
          </cell>
          <cell r="B1193">
            <v>910056</v>
          </cell>
          <cell r="C1193">
            <v>910056</v>
          </cell>
          <cell r="D1193">
            <v>910056</v>
          </cell>
          <cell r="E1193">
            <v>910056</v>
          </cell>
          <cell r="G1193">
            <v>789</v>
          </cell>
        </row>
        <row r="1194">
          <cell r="A1194">
            <v>920000</v>
          </cell>
          <cell r="B1194">
            <v>920000</v>
          </cell>
          <cell r="C1194">
            <v>920000</v>
          </cell>
          <cell r="D1194">
            <v>920000</v>
          </cell>
          <cell r="E1194">
            <v>920000</v>
          </cell>
          <cell r="G1194">
            <v>770</v>
          </cell>
        </row>
        <row r="1195">
          <cell r="A1195">
            <v>920100</v>
          </cell>
          <cell r="B1195">
            <v>920100</v>
          </cell>
          <cell r="C1195">
            <v>920100</v>
          </cell>
          <cell r="D1195">
            <v>920100</v>
          </cell>
          <cell r="E1195">
            <v>920100</v>
          </cell>
          <cell r="G1195">
            <v>789</v>
          </cell>
        </row>
      </sheetData>
      <sheetData sheetId="2" refreshError="1"/>
      <sheetData sheetId="3" refreshError="1">
        <row r="1">
          <cell r="S1" t="str">
            <v>担当</v>
          </cell>
        </row>
        <row r="2">
          <cell r="S2" t="str">
            <v>CODE</v>
          </cell>
          <cell r="T2" t="str">
            <v>担当者</v>
          </cell>
        </row>
        <row r="3">
          <cell r="S3">
            <v>27</v>
          </cell>
          <cell r="T3" t="str">
            <v>泉川</v>
          </cell>
        </row>
        <row r="4">
          <cell r="S4">
            <v>29</v>
          </cell>
          <cell r="T4" t="str">
            <v>山沢</v>
          </cell>
        </row>
        <row r="5">
          <cell r="S5">
            <v>33</v>
          </cell>
          <cell r="T5" t="str">
            <v>茂呂</v>
          </cell>
        </row>
        <row r="6">
          <cell r="S6">
            <v>36</v>
          </cell>
          <cell r="T6" t="str">
            <v>大野</v>
          </cell>
        </row>
        <row r="7">
          <cell r="S7">
            <v>41</v>
          </cell>
          <cell r="T7" t="str">
            <v>福田（圭）</v>
          </cell>
        </row>
        <row r="8">
          <cell r="S8">
            <v>44</v>
          </cell>
          <cell r="T8" t="str">
            <v>小沼</v>
          </cell>
        </row>
        <row r="9">
          <cell r="S9">
            <v>47</v>
          </cell>
          <cell r="T9" t="str">
            <v>高田</v>
          </cell>
        </row>
        <row r="10">
          <cell r="S10">
            <v>48</v>
          </cell>
          <cell r="T10" t="str">
            <v>本橋（政）</v>
          </cell>
        </row>
        <row r="11">
          <cell r="S11">
            <v>50</v>
          </cell>
          <cell r="T11" t="str">
            <v>安田</v>
          </cell>
        </row>
        <row r="12">
          <cell r="S12">
            <v>51</v>
          </cell>
          <cell r="T12" t="str">
            <v>森山</v>
          </cell>
        </row>
        <row r="13">
          <cell r="S13">
            <v>55</v>
          </cell>
          <cell r="T13" t="str">
            <v>加藤（正）</v>
          </cell>
        </row>
        <row r="14">
          <cell r="S14">
            <v>56</v>
          </cell>
          <cell r="T14" t="str">
            <v>沢田</v>
          </cell>
        </row>
        <row r="15">
          <cell r="S15">
            <v>57</v>
          </cell>
          <cell r="T15" t="str">
            <v>青山</v>
          </cell>
        </row>
        <row r="16">
          <cell r="S16">
            <v>60</v>
          </cell>
          <cell r="T16" t="str">
            <v>大野</v>
          </cell>
        </row>
        <row r="17">
          <cell r="S17">
            <v>61</v>
          </cell>
          <cell r="T17" t="str">
            <v>岡</v>
          </cell>
        </row>
        <row r="18">
          <cell r="S18">
            <v>66</v>
          </cell>
          <cell r="T18" t="str">
            <v>竹内</v>
          </cell>
        </row>
        <row r="19">
          <cell r="S19">
            <v>70</v>
          </cell>
          <cell r="T19" t="str">
            <v>戸谷</v>
          </cell>
        </row>
        <row r="20">
          <cell r="S20">
            <v>72</v>
          </cell>
          <cell r="T20" t="str">
            <v>矢島（隆）</v>
          </cell>
        </row>
        <row r="21">
          <cell r="S21">
            <v>77</v>
          </cell>
          <cell r="T21" t="str">
            <v>末原</v>
          </cell>
        </row>
        <row r="22">
          <cell r="S22">
            <v>78</v>
          </cell>
          <cell r="T22" t="str">
            <v>原田</v>
          </cell>
        </row>
        <row r="23">
          <cell r="S23">
            <v>79</v>
          </cell>
          <cell r="T23" t="str">
            <v>林</v>
          </cell>
        </row>
        <row r="24">
          <cell r="S24">
            <v>82</v>
          </cell>
          <cell r="T24" t="str">
            <v>小原</v>
          </cell>
        </row>
        <row r="25">
          <cell r="S25">
            <v>83</v>
          </cell>
          <cell r="T25" t="str">
            <v>末広</v>
          </cell>
        </row>
        <row r="26">
          <cell r="S26">
            <v>84</v>
          </cell>
          <cell r="T26" t="str">
            <v>福井</v>
          </cell>
        </row>
        <row r="27">
          <cell r="S27">
            <v>101</v>
          </cell>
          <cell r="T27" t="str">
            <v>久波</v>
          </cell>
        </row>
        <row r="28">
          <cell r="S28">
            <v>103</v>
          </cell>
          <cell r="T28" t="str">
            <v>阿部</v>
          </cell>
        </row>
        <row r="29">
          <cell r="S29">
            <v>104</v>
          </cell>
          <cell r="T29" t="str">
            <v>木下</v>
          </cell>
        </row>
        <row r="30">
          <cell r="S30">
            <v>105</v>
          </cell>
          <cell r="T30" t="str">
            <v>斎藤</v>
          </cell>
        </row>
        <row r="31">
          <cell r="S31">
            <v>111</v>
          </cell>
          <cell r="T31" t="str">
            <v>石渡</v>
          </cell>
        </row>
        <row r="32">
          <cell r="S32">
            <v>112</v>
          </cell>
          <cell r="T32" t="str">
            <v>伊藤（雅）</v>
          </cell>
        </row>
        <row r="33">
          <cell r="S33">
            <v>117</v>
          </cell>
          <cell r="T33" t="str">
            <v>沢田</v>
          </cell>
        </row>
        <row r="34">
          <cell r="S34">
            <v>121</v>
          </cell>
          <cell r="T34" t="str">
            <v>中山</v>
          </cell>
        </row>
        <row r="35">
          <cell r="S35">
            <v>122</v>
          </cell>
          <cell r="T35" t="str">
            <v>伊藤（勇）</v>
          </cell>
        </row>
        <row r="36">
          <cell r="S36">
            <v>123</v>
          </cell>
          <cell r="T36" t="str">
            <v>早田</v>
          </cell>
        </row>
        <row r="37">
          <cell r="S37">
            <v>124</v>
          </cell>
          <cell r="T37" t="str">
            <v>川越</v>
          </cell>
        </row>
        <row r="38">
          <cell r="S38">
            <v>128</v>
          </cell>
          <cell r="T38" t="str">
            <v>松下</v>
          </cell>
        </row>
        <row r="39">
          <cell r="S39">
            <v>130</v>
          </cell>
          <cell r="T39" t="str">
            <v>宮下</v>
          </cell>
        </row>
        <row r="40">
          <cell r="S40">
            <v>131</v>
          </cell>
          <cell r="T40" t="str">
            <v>小林</v>
          </cell>
        </row>
        <row r="41">
          <cell r="S41">
            <v>132</v>
          </cell>
          <cell r="T41" t="str">
            <v>吉田</v>
          </cell>
        </row>
        <row r="42">
          <cell r="S42">
            <v>134</v>
          </cell>
          <cell r="T42" t="str">
            <v>田代</v>
          </cell>
        </row>
        <row r="43">
          <cell r="S43">
            <v>135</v>
          </cell>
          <cell r="T43" t="str">
            <v>三宅</v>
          </cell>
        </row>
        <row r="44">
          <cell r="S44">
            <v>136</v>
          </cell>
          <cell r="T44" t="str">
            <v>井原</v>
          </cell>
        </row>
        <row r="45">
          <cell r="S45">
            <v>137</v>
          </cell>
          <cell r="T45" t="str">
            <v>杉本</v>
          </cell>
        </row>
        <row r="46">
          <cell r="S46">
            <v>142</v>
          </cell>
          <cell r="T46" t="str">
            <v>若原</v>
          </cell>
        </row>
        <row r="47">
          <cell r="S47">
            <v>145</v>
          </cell>
          <cell r="T47" t="str">
            <v>山崎</v>
          </cell>
        </row>
        <row r="48">
          <cell r="S48">
            <v>146</v>
          </cell>
          <cell r="T48" t="str">
            <v>中務</v>
          </cell>
        </row>
        <row r="49">
          <cell r="S49">
            <v>147</v>
          </cell>
          <cell r="T49" t="str">
            <v>加藤</v>
          </cell>
        </row>
        <row r="50">
          <cell r="S50">
            <v>148</v>
          </cell>
          <cell r="T50" t="str">
            <v>南部</v>
          </cell>
        </row>
        <row r="51">
          <cell r="S51">
            <v>151</v>
          </cell>
          <cell r="T51" t="str">
            <v>矢畑</v>
          </cell>
        </row>
        <row r="52">
          <cell r="S52">
            <v>154</v>
          </cell>
          <cell r="T52" t="str">
            <v>藤崎</v>
          </cell>
        </row>
        <row r="53">
          <cell r="S53">
            <v>156</v>
          </cell>
          <cell r="T53" t="str">
            <v>阿部</v>
          </cell>
        </row>
        <row r="54">
          <cell r="S54">
            <v>157</v>
          </cell>
          <cell r="T54" t="str">
            <v>永冨</v>
          </cell>
        </row>
        <row r="55">
          <cell r="S55">
            <v>161</v>
          </cell>
          <cell r="T55" t="str">
            <v>篠塚</v>
          </cell>
        </row>
        <row r="56">
          <cell r="S56">
            <v>171</v>
          </cell>
          <cell r="T56" t="str">
            <v>中村(章)</v>
          </cell>
        </row>
        <row r="57">
          <cell r="S57">
            <v>172</v>
          </cell>
          <cell r="T57" t="str">
            <v>風見</v>
          </cell>
        </row>
        <row r="58">
          <cell r="S58">
            <v>173</v>
          </cell>
          <cell r="T58" t="str">
            <v>白木</v>
          </cell>
        </row>
        <row r="59">
          <cell r="S59">
            <v>175</v>
          </cell>
          <cell r="T59" t="str">
            <v>澤村</v>
          </cell>
        </row>
        <row r="60">
          <cell r="S60">
            <v>176</v>
          </cell>
          <cell r="T60" t="str">
            <v>本郷</v>
          </cell>
        </row>
        <row r="61">
          <cell r="S61">
            <v>177</v>
          </cell>
          <cell r="T61" t="str">
            <v>中村(正)</v>
          </cell>
        </row>
        <row r="62">
          <cell r="S62">
            <v>178</v>
          </cell>
          <cell r="T62" t="str">
            <v>土屋</v>
          </cell>
        </row>
        <row r="63">
          <cell r="S63">
            <v>182</v>
          </cell>
          <cell r="T63" t="str">
            <v>安井</v>
          </cell>
        </row>
        <row r="64">
          <cell r="S64">
            <v>185</v>
          </cell>
          <cell r="T64" t="str">
            <v>桑原</v>
          </cell>
        </row>
        <row r="65">
          <cell r="S65">
            <v>188</v>
          </cell>
          <cell r="T65" t="str">
            <v>具志堅</v>
          </cell>
        </row>
        <row r="66">
          <cell r="S66">
            <v>189</v>
          </cell>
          <cell r="T66" t="str">
            <v>中川</v>
          </cell>
        </row>
        <row r="67">
          <cell r="S67">
            <v>190</v>
          </cell>
          <cell r="T67" t="str">
            <v>杉本</v>
          </cell>
        </row>
        <row r="68">
          <cell r="S68">
            <v>191</v>
          </cell>
          <cell r="T68" t="str">
            <v>飯田</v>
          </cell>
        </row>
        <row r="69">
          <cell r="S69">
            <v>192</v>
          </cell>
          <cell r="T69" t="str">
            <v>大山</v>
          </cell>
        </row>
        <row r="70">
          <cell r="S70">
            <v>193</v>
          </cell>
          <cell r="T70" t="str">
            <v>茂呂沢</v>
          </cell>
        </row>
        <row r="71">
          <cell r="S71">
            <v>194</v>
          </cell>
          <cell r="T71" t="str">
            <v>高橋</v>
          </cell>
        </row>
        <row r="72">
          <cell r="S72">
            <v>199</v>
          </cell>
          <cell r="T72" t="str">
            <v>小林</v>
          </cell>
        </row>
        <row r="73">
          <cell r="S73">
            <v>200</v>
          </cell>
          <cell r="T73" t="str">
            <v>岡本</v>
          </cell>
        </row>
        <row r="74">
          <cell r="S74">
            <v>201</v>
          </cell>
          <cell r="T74" t="str">
            <v>宮野</v>
          </cell>
        </row>
        <row r="75">
          <cell r="S75">
            <v>202</v>
          </cell>
          <cell r="T75" t="str">
            <v>勝田</v>
          </cell>
        </row>
        <row r="76">
          <cell r="S76">
            <v>203</v>
          </cell>
          <cell r="T76" t="str">
            <v>倉金</v>
          </cell>
        </row>
        <row r="77">
          <cell r="S77">
            <v>204</v>
          </cell>
          <cell r="T77" t="str">
            <v>木下</v>
          </cell>
        </row>
        <row r="78">
          <cell r="S78">
            <v>209</v>
          </cell>
          <cell r="T78" t="str">
            <v>栗栖</v>
          </cell>
        </row>
        <row r="79">
          <cell r="S79">
            <v>210</v>
          </cell>
          <cell r="T79" t="str">
            <v>鴨門</v>
          </cell>
        </row>
        <row r="80">
          <cell r="S80">
            <v>212</v>
          </cell>
          <cell r="T80" t="str">
            <v>夏目</v>
          </cell>
        </row>
        <row r="81">
          <cell r="S81">
            <v>217</v>
          </cell>
          <cell r="T81" t="str">
            <v>藤本</v>
          </cell>
        </row>
        <row r="82">
          <cell r="S82">
            <v>218</v>
          </cell>
          <cell r="T82" t="str">
            <v>斎藤</v>
          </cell>
        </row>
        <row r="83">
          <cell r="S83">
            <v>219</v>
          </cell>
          <cell r="T83" t="str">
            <v>藤信</v>
          </cell>
        </row>
        <row r="84">
          <cell r="S84">
            <v>220</v>
          </cell>
          <cell r="T84" t="str">
            <v>大河原</v>
          </cell>
        </row>
        <row r="85">
          <cell r="S85">
            <v>221</v>
          </cell>
          <cell r="T85" t="str">
            <v>福田（功）</v>
          </cell>
        </row>
        <row r="86">
          <cell r="S86">
            <v>222</v>
          </cell>
          <cell r="T86" t="str">
            <v>松本</v>
          </cell>
        </row>
        <row r="87">
          <cell r="S87">
            <v>223</v>
          </cell>
          <cell r="T87" t="str">
            <v>太田</v>
          </cell>
        </row>
        <row r="88">
          <cell r="S88">
            <v>224</v>
          </cell>
          <cell r="T88" t="str">
            <v>北村</v>
          </cell>
        </row>
        <row r="89">
          <cell r="S89">
            <v>225</v>
          </cell>
          <cell r="T89" t="str">
            <v>長谷部</v>
          </cell>
        </row>
        <row r="90">
          <cell r="S90">
            <v>226</v>
          </cell>
          <cell r="T90" t="str">
            <v>伊下</v>
          </cell>
        </row>
        <row r="91">
          <cell r="S91">
            <v>227</v>
          </cell>
          <cell r="T91" t="str">
            <v>小嶋</v>
          </cell>
        </row>
        <row r="92">
          <cell r="S92">
            <v>228</v>
          </cell>
          <cell r="T92" t="str">
            <v>浅沼</v>
          </cell>
        </row>
        <row r="93">
          <cell r="S93">
            <v>232</v>
          </cell>
          <cell r="T93" t="str">
            <v>堀部</v>
          </cell>
        </row>
        <row r="94">
          <cell r="S94">
            <v>244</v>
          </cell>
          <cell r="T94" t="str">
            <v>桜井</v>
          </cell>
        </row>
        <row r="95">
          <cell r="S95">
            <v>258</v>
          </cell>
          <cell r="T95" t="str">
            <v>長谷部</v>
          </cell>
        </row>
        <row r="96">
          <cell r="S96">
            <v>259</v>
          </cell>
          <cell r="T96" t="str">
            <v>須田</v>
          </cell>
        </row>
        <row r="97">
          <cell r="S97">
            <v>263</v>
          </cell>
          <cell r="T97" t="str">
            <v>渭原</v>
          </cell>
        </row>
        <row r="98">
          <cell r="S98">
            <v>264</v>
          </cell>
          <cell r="T98" t="str">
            <v>溝渕</v>
          </cell>
        </row>
        <row r="99">
          <cell r="S99">
            <v>266</v>
          </cell>
          <cell r="T99" t="str">
            <v>中島</v>
          </cell>
        </row>
        <row r="100">
          <cell r="S100">
            <v>279</v>
          </cell>
          <cell r="T100" t="str">
            <v>森林</v>
          </cell>
        </row>
        <row r="101">
          <cell r="S101">
            <v>280</v>
          </cell>
          <cell r="T101" t="str">
            <v>宮下(祐)</v>
          </cell>
        </row>
        <row r="102">
          <cell r="S102">
            <v>282</v>
          </cell>
          <cell r="T102" t="str">
            <v>仁多見</v>
          </cell>
        </row>
        <row r="103">
          <cell r="S103">
            <v>291</v>
          </cell>
          <cell r="T103" t="str">
            <v>野沢</v>
          </cell>
        </row>
        <row r="104">
          <cell r="S104">
            <v>292</v>
          </cell>
          <cell r="T104" t="str">
            <v>中沢</v>
          </cell>
        </row>
        <row r="105">
          <cell r="S105">
            <v>300</v>
          </cell>
          <cell r="T105" t="str">
            <v>安田</v>
          </cell>
        </row>
        <row r="106">
          <cell r="S106">
            <v>301</v>
          </cell>
          <cell r="T106" t="str">
            <v>加藤（純）</v>
          </cell>
        </row>
        <row r="107">
          <cell r="S107">
            <v>309</v>
          </cell>
          <cell r="T107" t="str">
            <v>山本</v>
          </cell>
        </row>
        <row r="108">
          <cell r="S108">
            <v>310</v>
          </cell>
          <cell r="T108" t="str">
            <v>大石</v>
          </cell>
        </row>
        <row r="109">
          <cell r="S109">
            <v>314</v>
          </cell>
          <cell r="T109" t="str">
            <v>新藤</v>
          </cell>
        </row>
        <row r="110">
          <cell r="S110">
            <v>315</v>
          </cell>
          <cell r="T110" t="str">
            <v>木口</v>
          </cell>
        </row>
        <row r="111">
          <cell r="S111">
            <v>316</v>
          </cell>
          <cell r="T111" t="str">
            <v>中山</v>
          </cell>
        </row>
        <row r="112">
          <cell r="S112">
            <v>320</v>
          </cell>
          <cell r="T112" t="str">
            <v>菊地（興）</v>
          </cell>
        </row>
        <row r="113">
          <cell r="S113">
            <v>324</v>
          </cell>
          <cell r="T113" t="str">
            <v>武藤</v>
          </cell>
        </row>
        <row r="114">
          <cell r="S114">
            <v>327</v>
          </cell>
          <cell r="T114" t="str">
            <v>山口</v>
          </cell>
        </row>
        <row r="115">
          <cell r="S115">
            <v>329</v>
          </cell>
          <cell r="T115" t="str">
            <v>平井</v>
          </cell>
        </row>
        <row r="116">
          <cell r="S116">
            <v>330</v>
          </cell>
          <cell r="T116" t="str">
            <v>佐々木</v>
          </cell>
        </row>
        <row r="117">
          <cell r="S117">
            <v>331</v>
          </cell>
          <cell r="T117" t="str">
            <v>谷津</v>
          </cell>
        </row>
        <row r="118">
          <cell r="S118">
            <v>341</v>
          </cell>
          <cell r="T118" t="str">
            <v>吉田　正廣</v>
          </cell>
        </row>
        <row r="119">
          <cell r="S119">
            <v>342</v>
          </cell>
          <cell r="T119" t="str">
            <v>福井</v>
          </cell>
        </row>
        <row r="120">
          <cell r="S120">
            <v>343</v>
          </cell>
          <cell r="T120" t="str">
            <v>吉野</v>
          </cell>
        </row>
        <row r="121">
          <cell r="S121">
            <v>346</v>
          </cell>
          <cell r="T121" t="str">
            <v>中村</v>
          </cell>
        </row>
        <row r="122">
          <cell r="S122">
            <v>348</v>
          </cell>
          <cell r="T122" t="str">
            <v>菅澤</v>
          </cell>
        </row>
        <row r="123">
          <cell r="S123">
            <v>349</v>
          </cell>
          <cell r="T123" t="str">
            <v>橋本</v>
          </cell>
        </row>
        <row r="124">
          <cell r="S124">
            <v>357</v>
          </cell>
          <cell r="T124" t="str">
            <v>桑原</v>
          </cell>
        </row>
        <row r="125">
          <cell r="S125">
            <v>358</v>
          </cell>
          <cell r="T125" t="str">
            <v>井口</v>
          </cell>
        </row>
        <row r="126">
          <cell r="S126">
            <v>359</v>
          </cell>
          <cell r="T126" t="str">
            <v>緒方</v>
          </cell>
        </row>
        <row r="127">
          <cell r="S127">
            <v>363</v>
          </cell>
          <cell r="T127" t="str">
            <v>松廣</v>
          </cell>
        </row>
        <row r="128">
          <cell r="S128">
            <v>364</v>
          </cell>
          <cell r="T128" t="str">
            <v>中村</v>
          </cell>
        </row>
        <row r="129">
          <cell r="S129">
            <v>368</v>
          </cell>
          <cell r="T129" t="str">
            <v>有吉</v>
          </cell>
        </row>
        <row r="130">
          <cell r="S130">
            <v>373</v>
          </cell>
          <cell r="T130" t="str">
            <v>岩田</v>
          </cell>
        </row>
        <row r="131">
          <cell r="S131">
            <v>376</v>
          </cell>
          <cell r="T131" t="str">
            <v>加藤(郁)</v>
          </cell>
        </row>
        <row r="132">
          <cell r="S132">
            <v>379</v>
          </cell>
          <cell r="T132" t="str">
            <v>飯田</v>
          </cell>
        </row>
        <row r="133">
          <cell r="S133">
            <v>380</v>
          </cell>
          <cell r="T133" t="str">
            <v>田中</v>
          </cell>
        </row>
        <row r="134">
          <cell r="S134">
            <v>381</v>
          </cell>
          <cell r="T134" t="str">
            <v>足利</v>
          </cell>
        </row>
        <row r="135">
          <cell r="S135">
            <v>383</v>
          </cell>
          <cell r="T135" t="str">
            <v>宮下</v>
          </cell>
        </row>
        <row r="136">
          <cell r="S136">
            <v>386</v>
          </cell>
          <cell r="T136" t="str">
            <v>有吉</v>
          </cell>
        </row>
        <row r="137">
          <cell r="S137">
            <v>388</v>
          </cell>
          <cell r="T137" t="str">
            <v>大西</v>
          </cell>
        </row>
        <row r="138">
          <cell r="S138">
            <v>390</v>
          </cell>
          <cell r="T138" t="str">
            <v>古井</v>
          </cell>
        </row>
        <row r="139">
          <cell r="S139">
            <v>391</v>
          </cell>
          <cell r="T139" t="str">
            <v>入戸野</v>
          </cell>
        </row>
        <row r="140">
          <cell r="S140">
            <v>392</v>
          </cell>
          <cell r="T140" t="str">
            <v>青木</v>
          </cell>
        </row>
        <row r="141">
          <cell r="S141">
            <v>394</v>
          </cell>
          <cell r="T141" t="str">
            <v>須佐</v>
          </cell>
        </row>
        <row r="142">
          <cell r="S142">
            <v>397</v>
          </cell>
          <cell r="T142" t="str">
            <v>高木</v>
          </cell>
        </row>
        <row r="143">
          <cell r="S143">
            <v>398</v>
          </cell>
          <cell r="T143" t="str">
            <v>小林　聡</v>
          </cell>
        </row>
        <row r="144">
          <cell r="S144">
            <v>399</v>
          </cell>
          <cell r="T144" t="str">
            <v>赤塚</v>
          </cell>
        </row>
        <row r="145">
          <cell r="S145">
            <v>400</v>
          </cell>
          <cell r="T145" t="str">
            <v>長谷部</v>
          </cell>
        </row>
        <row r="146">
          <cell r="S146">
            <v>401</v>
          </cell>
          <cell r="T146" t="str">
            <v>菊川</v>
          </cell>
        </row>
        <row r="147">
          <cell r="S147">
            <v>402</v>
          </cell>
          <cell r="T147" t="str">
            <v>大橋洋</v>
          </cell>
        </row>
        <row r="148">
          <cell r="S148">
            <v>403</v>
          </cell>
          <cell r="T148" t="str">
            <v>岩崎</v>
          </cell>
        </row>
        <row r="149">
          <cell r="S149">
            <v>408</v>
          </cell>
          <cell r="T149" t="str">
            <v>田附　貢</v>
          </cell>
        </row>
        <row r="150">
          <cell r="S150">
            <v>409</v>
          </cell>
          <cell r="T150" t="str">
            <v>宮澤</v>
          </cell>
        </row>
        <row r="151">
          <cell r="S151">
            <v>410</v>
          </cell>
          <cell r="T151" t="str">
            <v>広瀬</v>
          </cell>
        </row>
        <row r="152">
          <cell r="S152">
            <v>411</v>
          </cell>
          <cell r="T152" t="str">
            <v>吉田</v>
          </cell>
        </row>
        <row r="153">
          <cell r="S153">
            <v>417</v>
          </cell>
          <cell r="T153" t="str">
            <v>三箇山</v>
          </cell>
        </row>
        <row r="154">
          <cell r="S154">
            <v>418</v>
          </cell>
          <cell r="T154" t="str">
            <v>市村</v>
          </cell>
        </row>
        <row r="155">
          <cell r="S155">
            <v>422</v>
          </cell>
          <cell r="T155" t="str">
            <v>前田</v>
          </cell>
        </row>
        <row r="156">
          <cell r="S156">
            <v>425</v>
          </cell>
          <cell r="T156" t="str">
            <v>野本</v>
          </cell>
        </row>
        <row r="157">
          <cell r="S157">
            <v>426</v>
          </cell>
          <cell r="T157" t="str">
            <v>八反田</v>
          </cell>
        </row>
        <row r="158">
          <cell r="S158">
            <v>429</v>
          </cell>
          <cell r="T158" t="str">
            <v>森山（浩）</v>
          </cell>
        </row>
        <row r="159">
          <cell r="S159">
            <v>430</v>
          </cell>
          <cell r="T159" t="str">
            <v>河野</v>
          </cell>
        </row>
        <row r="160">
          <cell r="S160">
            <v>432</v>
          </cell>
          <cell r="T160" t="str">
            <v>佐藤</v>
          </cell>
        </row>
        <row r="161">
          <cell r="S161">
            <v>434</v>
          </cell>
          <cell r="T161" t="str">
            <v>福井</v>
          </cell>
        </row>
        <row r="162">
          <cell r="S162">
            <v>435</v>
          </cell>
          <cell r="T162" t="str">
            <v>村治</v>
          </cell>
        </row>
        <row r="163">
          <cell r="S163">
            <v>436</v>
          </cell>
          <cell r="T163" t="str">
            <v>仲井</v>
          </cell>
        </row>
        <row r="164">
          <cell r="S164">
            <v>439</v>
          </cell>
          <cell r="T164" t="str">
            <v>前田</v>
          </cell>
        </row>
        <row r="165">
          <cell r="S165">
            <v>440</v>
          </cell>
          <cell r="T165" t="str">
            <v>川嵜</v>
          </cell>
        </row>
        <row r="166">
          <cell r="S166">
            <v>441</v>
          </cell>
          <cell r="T166" t="str">
            <v>武田</v>
          </cell>
        </row>
        <row r="167">
          <cell r="S167">
            <v>442</v>
          </cell>
          <cell r="T167" t="str">
            <v>唐津</v>
          </cell>
        </row>
        <row r="168">
          <cell r="S168">
            <v>445</v>
          </cell>
          <cell r="T168" t="str">
            <v>福田</v>
          </cell>
        </row>
        <row r="169">
          <cell r="S169">
            <v>450</v>
          </cell>
          <cell r="T169" t="str">
            <v>小山</v>
          </cell>
        </row>
        <row r="170">
          <cell r="S170">
            <v>453</v>
          </cell>
          <cell r="T170" t="str">
            <v>石崎</v>
          </cell>
        </row>
        <row r="171">
          <cell r="S171">
            <v>454</v>
          </cell>
          <cell r="T171" t="str">
            <v>小川</v>
          </cell>
        </row>
        <row r="172">
          <cell r="S172">
            <v>455</v>
          </cell>
          <cell r="T172" t="str">
            <v>和田　良子</v>
          </cell>
        </row>
        <row r="173">
          <cell r="S173">
            <v>456</v>
          </cell>
          <cell r="T173" t="str">
            <v>小島</v>
          </cell>
        </row>
        <row r="174">
          <cell r="S174">
            <v>458</v>
          </cell>
          <cell r="T174" t="str">
            <v>久保</v>
          </cell>
        </row>
        <row r="175">
          <cell r="S175">
            <v>459</v>
          </cell>
          <cell r="T175" t="str">
            <v>吉田</v>
          </cell>
        </row>
        <row r="176">
          <cell r="S176">
            <v>462</v>
          </cell>
          <cell r="T176" t="str">
            <v>加藤　智恵</v>
          </cell>
        </row>
        <row r="177">
          <cell r="S177">
            <v>464</v>
          </cell>
          <cell r="T177" t="str">
            <v>服部</v>
          </cell>
        </row>
        <row r="178">
          <cell r="S178">
            <v>468</v>
          </cell>
          <cell r="T178" t="str">
            <v>森田</v>
          </cell>
        </row>
        <row r="179">
          <cell r="S179">
            <v>472</v>
          </cell>
          <cell r="T179" t="str">
            <v>荒井</v>
          </cell>
        </row>
        <row r="180">
          <cell r="S180">
            <v>473</v>
          </cell>
          <cell r="T180" t="str">
            <v>伊勢雅宏</v>
          </cell>
        </row>
        <row r="181">
          <cell r="S181">
            <v>474</v>
          </cell>
          <cell r="T181" t="str">
            <v>仲田</v>
          </cell>
        </row>
        <row r="182">
          <cell r="S182">
            <v>476</v>
          </cell>
          <cell r="T182" t="str">
            <v>大瀧</v>
          </cell>
        </row>
        <row r="183">
          <cell r="S183">
            <v>477</v>
          </cell>
          <cell r="T183" t="str">
            <v>柿崎</v>
          </cell>
        </row>
        <row r="184">
          <cell r="S184">
            <v>480</v>
          </cell>
          <cell r="T184" t="str">
            <v>佐藤(公)</v>
          </cell>
        </row>
        <row r="185">
          <cell r="S185">
            <v>481</v>
          </cell>
          <cell r="T185" t="str">
            <v>野村　久美</v>
          </cell>
        </row>
        <row r="186">
          <cell r="S186">
            <v>485</v>
          </cell>
          <cell r="T186" t="str">
            <v>清瀧</v>
          </cell>
        </row>
        <row r="187">
          <cell r="S187">
            <v>489</v>
          </cell>
          <cell r="T187" t="str">
            <v>田口</v>
          </cell>
        </row>
        <row r="188">
          <cell r="S188">
            <v>490</v>
          </cell>
          <cell r="T188" t="str">
            <v>佐藤　朋子</v>
          </cell>
        </row>
        <row r="189">
          <cell r="S189">
            <v>494</v>
          </cell>
          <cell r="T189" t="str">
            <v>篠崎　匡宏</v>
          </cell>
        </row>
        <row r="190">
          <cell r="S190">
            <v>502</v>
          </cell>
          <cell r="T190" t="str">
            <v>西片　貴彦</v>
          </cell>
        </row>
        <row r="191">
          <cell r="S191">
            <v>504</v>
          </cell>
          <cell r="T191" t="str">
            <v>阿島</v>
          </cell>
        </row>
        <row r="192">
          <cell r="S192">
            <v>505</v>
          </cell>
          <cell r="T192" t="str">
            <v>久恒　淳</v>
          </cell>
        </row>
        <row r="193">
          <cell r="S193">
            <v>513</v>
          </cell>
          <cell r="T193" t="str">
            <v>藤繁</v>
          </cell>
        </row>
        <row r="194">
          <cell r="S194">
            <v>514</v>
          </cell>
          <cell r="T194" t="str">
            <v>山谷</v>
          </cell>
        </row>
        <row r="195">
          <cell r="S195">
            <v>515</v>
          </cell>
          <cell r="T195" t="str">
            <v>宮崎</v>
          </cell>
        </row>
        <row r="196">
          <cell r="S196">
            <v>518</v>
          </cell>
          <cell r="T196" t="str">
            <v>細川</v>
          </cell>
        </row>
        <row r="197">
          <cell r="S197">
            <v>519</v>
          </cell>
          <cell r="T197" t="str">
            <v>佐々木</v>
          </cell>
        </row>
        <row r="198">
          <cell r="S198">
            <v>520</v>
          </cell>
          <cell r="T198" t="str">
            <v>石井</v>
          </cell>
        </row>
        <row r="199">
          <cell r="S199">
            <v>524</v>
          </cell>
          <cell r="T199" t="str">
            <v>山本</v>
          </cell>
        </row>
        <row r="200">
          <cell r="S200">
            <v>526</v>
          </cell>
          <cell r="T200" t="str">
            <v>小笠原</v>
          </cell>
        </row>
        <row r="201">
          <cell r="S201">
            <v>527</v>
          </cell>
          <cell r="T201" t="str">
            <v>鈴木</v>
          </cell>
        </row>
        <row r="202">
          <cell r="S202">
            <v>530</v>
          </cell>
          <cell r="T202" t="str">
            <v>陳　承曄</v>
          </cell>
        </row>
        <row r="203">
          <cell r="S203">
            <v>532</v>
          </cell>
          <cell r="T203" t="str">
            <v>井田順子</v>
          </cell>
        </row>
        <row r="204">
          <cell r="S204">
            <v>533</v>
          </cell>
          <cell r="T204" t="str">
            <v>和田</v>
          </cell>
        </row>
        <row r="205">
          <cell r="S205">
            <v>534</v>
          </cell>
          <cell r="T205" t="str">
            <v>宮西</v>
          </cell>
        </row>
        <row r="206">
          <cell r="S206">
            <v>540</v>
          </cell>
          <cell r="T206" t="str">
            <v>大沼広明</v>
          </cell>
        </row>
        <row r="207">
          <cell r="S207">
            <v>546</v>
          </cell>
          <cell r="T207" t="str">
            <v>村治</v>
          </cell>
        </row>
        <row r="208">
          <cell r="S208">
            <v>550</v>
          </cell>
          <cell r="T208" t="str">
            <v>渡辺(圭)</v>
          </cell>
        </row>
        <row r="209">
          <cell r="S209">
            <v>552</v>
          </cell>
          <cell r="T209" t="str">
            <v>澤田（和）</v>
          </cell>
        </row>
        <row r="210">
          <cell r="S210">
            <v>554</v>
          </cell>
          <cell r="T210" t="str">
            <v>小林祐子</v>
          </cell>
        </row>
        <row r="211">
          <cell r="S211">
            <v>556</v>
          </cell>
          <cell r="T211" t="str">
            <v>古川由美</v>
          </cell>
        </row>
        <row r="212">
          <cell r="S212">
            <v>557</v>
          </cell>
          <cell r="T212" t="str">
            <v>斎藤　忍</v>
          </cell>
        </row>
        <row r="213">
          <cell r="S213">
            <v>559</v>
          </cell>
          <cell r="T213" t="str">
            <v>藤原</v>
          </cell>
        </row>
        <row r="214">
          <cell r="S214">
            <v>561</v>
          </cell>
          <cell r="T214" t="str">
            <v>飯岡　正則</v>
          </cell>
        </row>
        <row r="215">
          <cell r="S215">
            <v>574</v>
          </cell>
          <cell r="T215" t="str">
            <v>嘉藤　透</v>
          </cell>
        </row>
        <row r="216">
          <cell r="S216">
            <v>576</v>
          </cell>
          <cell r="T216" t="str">
            <v>川越</v>
          </cell>
        </row>
        <row r="217">
          <cell r="S217">
            <v>582</v>
          </cell>
          <cell r="T217" t="str">
            <v>河口　和義</v>
          </cell>
        </row>
        <row r="218">
          <cell r="S218">
            <v>583</v>
          </cell>
          <cell r="T218" t="str">
            <v>佐藤</v>
          </cell>
        </row>
        <row r="219">
          <cell r="S219">
            <v>584</v>
          </cell>
          <cell r="T219" t="str">
            <v>尾下　エミ</v>
          </cell>
        </row>
        <row r="220">
          <cell r="S220">
            <v>586</v>
          </cell>
          <cell r="T220" t="str">
            <v>垣見久美子</v>
          </cell>
        </row>
        <row r="221">
          <cell r="S221">
            <v>589</v>
          </cell>
          <cell r="T221" t="str">
            <v>斎藤</v>
          </cell>
        </row>
        <row r="222">
          <cell r="S222">
            <v>590</v>
          </cell>
          <cell r="T222" t="str">
            <v>太田雄次郎</v>
          </cell>
        </row>
        <row r="223">
          <cell r="S223">
            <v>591</v>
          </cell>
          <cell r="T223" t="str">
            <v>高橋　由太</v>
          </cell>
        </row>
        <row r="224">
          <cell r="S224">
            <v>593</v>
          </cell>
          <cell r="T224" t="str">
            <v>野口</v>
          </cell>
        </row>
        <row r="225">
          <cell r="S225">
            <v>596</v>
          </cell>
          <cell r="T225" t="str">
            <v>下之園</v>
          </cell>
        </row>
        <row r="226">
          <cell r="S226">
            <v>601</v>
          </cell>
          <cell r="T226" t="str">
            <v>真川</v>
          </cell>
        </row>
        <row r="227">
          <cell r="S227">
            <v>602</v>
          </cell>
          <cell r="T227" t="str">
            <v>冨田弥生</v>
          </cell>
        </row>
        <row r="228">
          <cell r="S228">
            <v>610</v>
          </cell>
          <cell r="T228" t="str">
            <v>栗原　大</v>
          </cell>
        </row>
        <row r="229">
          <cell r="S229">
            <v>614</v>
          </cell>
          <cell r="T229" t="str">
            <v>鏡味　信平</v>
          </cell>
        </row>
        <row r="230">
          <cell r="S230">
            <v>616</v>
          </cell>
          <cell r="T230" t="str">
            <v>片山</v>
          </cell>
        </row>
        <row r="231">
          <cell r="S231">
            <v>617</v>
          </cell>
          <cell r="T231" t="str">
            <v>中山浩一</v>
          </cell>
        </row>
        <row r="232">
          <cell r="S232">
            <v>619</v>
          </cell>
          <cell r="T232" t="str">
            <v>玉井喜芳</v>
          </cell>
        </row>
        <row r="233">
          <cell r="S233">
            <v>620</v>
          </cell>
          <cell r="T233" t="str">
            <v>後藤</v>
          </cell>
        </row>
        <row r="234">
          <cell r="S234">
            <v>621</v>
          </cell>
          <cell r="T234" t="str">
            <v>石井　明日美</v>
          </cell>
        </row>
        <row r="235">
          <cell r="S235">
            <v>622</v>
          </cell>
          <cell r="T235" t="str">
            <v>春川　保子</v>
          </cell>
        </row>
        <row r="236">
          <cell r="S236">
            <v>629</v>
          </cell>
          <cell r="T236" t="str">
            <v>北中</v>
          </cell>
        </row>
        <row r="237">
          <cell r="S237">
            <v>630</v>
          </cell>
          <cell r="T237" t="str">
            <v>松井　勇二</v>
          </cell>
        </row>
        <row r="238">
          <cell r="S238">
            <v>631</v>
          </cell>
          <cell r="T238" t="str">
            <v>原田　是伴</v>
          </cell>
        </row>
        <row r="239">
          <cell r="S239">
            <v>635</v>
          </cell>
          <cell r="T239" t="str">
            <v>瀬尾</v>
          </cell>
        </row>
        <row r="240">
          <cell r="S240">
            <v>639</v>
          </cell>
          <cell r="T240" t="str">
            <v>福本　奈央</v>
          </cell>
        </row>
        <row r="241">
          <cell r="S241">
            <v>640</v>
          </cell>
          <cell r="T241" t="str">
            <v>中田</v>
          </cell>
        </row>
        <row r="242">
          <cell r="S242">
            <v>641</v>
          </cell>
          <cell r="T242" t="str">
            <v>佐藤　貴志</v>
          </cell>
        </row>
        <row r="243">
          <cell r="S243">
            <v>642</v>
          </cell>
          <cell r="T243" t="str">
            <v>中川</v>
          </cell>
        </row>
        <row r="244">
          <cell r="S244">
            <v>647</v>
          </cell>
          <cell r="T244" t="str">
            <v>増田</v>
          </cell>
        </row>
        <row r="245">
          <cell r="S245">
            <v>648</v>
          </cell>
          <cell r="T245" t="str">
            <v>石神</v>
          </cell>
        </row>
        <row r="246">
          <cell r="S246">
            <v>649</v>
          </cell>
          <cell r="T246" t="str">
            <v>押尾綾子</v>
          </cell>
        </row>
        <row r="247">
          <cell r="S247">
            <v>650</v>
          </cell>
          <cell r="T247" t="str">
            <v>遠藤　幸雄</v>
          </cell>
        </row>
        <row r="248">
          <cell r="S248">
            <v>651</v>
          </cell>
          <cell r="T248" t="str">
            <v>崔　東術</v>
          </cell>
        </row>
        <row r="249">
          <cell r="S249">
            <v>652</v>
          </cell>
          <cell r="T249" t="str">
            <v>森林　昇</v>
          </cell>
        </row>
        <row r="250">
          <cell r="S250">
            <v>653</v>
          </cell>
          <cell r="T250" t="str">
            <v>細川</v>
          </cell>
        </row>
        <row r="251">
          <cell r="S251">
            <v>654</v>
          </cell>
          <cell r="T251" t="str">
            <v>矢野　智則</v>
          </cell>
        </row>
        <row r="252">
          <cell r="S252">
            <v>659</v>
          </cell>
          <cell r="T252" t="str">
            <v>岩永　丈哉</v>
          </cell>
        </row>
        <row r="253">
          <cell r="S253">
            <v>662</v>
          </cell>
          <cell r="T253" t="str">
            <v>中川文枝</v>
          </cell>
        </row>
        <row r="254">
          <cell r="S254">
            <v>663</v>
          </cell>
          <cell r="T254" t="str">
            <v>山口美奈子</v>
          </cell>
        </row>
        <row r="255">
          <cell r="S255">
            <v>664</v>
          </cell>
          <cell r="T255" t="str">
            <v>丸山めぐみ</v>
          </cell>
        </row>
        <row r="256">
          <cell r="S256">
            <v>668</v>
          </cell>
          <cell r="T256" t="str">
            <v>吉岡　貴幸</v>
          </cell>
        </row>
        <row r="257">
          <cell r="S257">
            <v>669</v>
          </cell>
          <cell r="T257" t="str">
            <v>持木　一夫</v>
          </cell>
        </row>
        <row r="258">
          <cell r="S258">
            <v>670</v>
          </cell>
          <cell r="T258" t="str">
            <v>加納</v>
          </cell>
        </row>
        <row r="259">
          <cell r="S259">
            <v>672</v>
          </cell>
          <cell r="T259" t="str">
            <v>権藤</v>
          </cell>
        </row>
        <row r="260">
          <cell r="S260">
            <v>673</v>
          </cell>
          <cell r="T260" t="str">
            <v>林田　敦</v>
          </cell>
        </row>
        <row r="261">
          <cell r="S261">
            <v>679</v>
          </cell>
          <cell r="T261" t="str">
            <v>長谷　厚志</v>
          </cell>
        </row>
        <row r="262">
          <cell r="S262">
            <v>680</v>
          </cell>
          <cell r="T262" t="str">
            <v>湯地　喬之</v>
          </cell>
        </row>
        <row r="263">
          <cell r="S263">
            <v>684</v>
          </cell>
          <cell r="T263" t="str">
            <v>高崎　一郎</v>
          </cell>
        </row>
        <row r="264">
          <cell r="S264">
            <v>685</v>
          </cell>
          <cell r="T264" t="str">
            <v>稲垣　早知子</v>
          </cell>
        </row>
        <row r="265">
          <cell r="S265">
            <v>688</v>
          </cell>
          <cell r="T265" t="str">
            <v>清水　歩</v>
          </cell>
        </row>
        <row r="266">
          <cell r="S266">
            <v>693</v>
          </cell>
          <cell r="T266" t="str">
            <v>中川　正慶</v>
          </cell>
        </row>
        <row r="267">
          <cell r="S267">
            <v>695</v>
          </cell>
          <cell r="T267" t="str">
            <v>城石　雅雅</v>
          </cell>
        </row>
        <row r="268">
          <cell r="S268">
            <v>699</v>
          </cell>
          <cell r="T268" t="str">
            <v>丸山</v>
          </cell>
        </row>
        <row r="269">
          <cell r="S269">
            <v>700</v>
          </cell>
          <cell r="T269" t="str">
            <v>橘内</v>
          </cell>
        </row>
        <row r="270">
          <cell r="S270">
            <v>701</v>
          </cell>
          <cell r="T270" t="str">
            <v>鈴木　威</v>
          </cell>
        </row>
        <row r="271">
          <cell r="S271">
            <v>702</v>
          </cell>
          <cell r="T271" t="str">
            <v>三好（芳）</v>
          </cell>
        </row>
        <row r="272">
          <cell r="S272">
            <v>703</v>
          </cell>
          <cell r="T272" t="str">
            <v>中堂</v>
          </cell>
        </row>
        <row r="273">
          <cell r="S273">
            <v>704</v>
          </cell>
          <cell r="T273" t="str">
            <v>権田</v>
          </cell>
        </row>
        <row r="274">
          <cell r="S274">
            <v>708</v>
          </cell>
          <cell r="T274" t="str">
            <v>中村　慶美</v>
          </cell>
        </row>
        <row r="275">
          <cell r="S275">
            <v>710</v>
          </cell>
          <cell r="T275" t="str">
            <v>田浦　美佐</v>
          </cell>
        </row>
        <row r="276">
          <cell r="S276">
            <v>711</v>
          </cell>
          <cell r="T276" t="str">
            <v>吉田智穂子</v>
          </cell>
        </row>
        <row r="277">
          <cell r="S277">
            <v>712</v>
          </cell>
          <cell r="T277" t="str">
            <v>下小園　博志</v>
          </cell>
        </row>
        <row r="278">
          <cell r="S278">
            <v>713</v>
          </cell>
          <cell r="T278" t="str">
            <v>木村</v>
          </cell>
        </row>
        <row r="279">
          <cell r="S279">
            <v>714</v>
          </cell>
          <cell r="T279" t="str">
            <v>斎藤</v>
          </cell>
        </row>
        <row r="280">
          <cell r="S280">
            <v>715</v>
          </cell>
          <cell r="T280" t="str">
            <v>本間</v>
          </cell>
        </row>
        <row r="281">
          <cell r="S281">
            <v>716</v>
          </cell>
          <cell r="T281" t="str">
            <v>吉野　長英</v>
          </cell>
        </row>
        <row r="282">
          <cell r="S282">
            <v>717</v>
          </cell>
          <cell r="T282" t="str">
            <v>岡部　正忠</v>
          </cell>
        </row>
        <row r="283">
          <cell r="S283">
            <v>719</v>
          </cell>
          <cell r="T283" t="str">
            <v>谷口</v>
          </cell>
        </row>
        <row r="284">
          <cell r="S284">
            <v>721</v>
          </cell>
          <cell r="T284" t="str">
            <v>二宮</v>
          </cell>
        </row>
        <row r="285">
          <cell r="S285">
            <v>723</v>
          </cell>
          <cell r="T285" t="str">
            <v>野口</v>
          </cell>
        </row>
        <row r="286">
          <cell r="S286">
            <v>724</v>
          </cell>
          <cell r="T286" t="str">
            <v>佐藤　啓史</v>
          </cell>
        </row>
        <row r="287">
          <cell r="S287">
            <v>726</v>
          </cell>
          <cell r="T287" t="str">
            <v>近藤　篤士</v>
          </cell>
        </row>
        <row r="288">
          <cell r="S288">
            <v>727</v>
          </cell>
          <cell r="T288" t="str">
            <v>池上　総一郎</v>
          </cell>
        </row>
        <row r="289">
          <cell r="S289">
            <v>731</v>
          </cell>
          <cell r="T289" t="str">
            <v>小山　信子</v>
          </cell>
        </row>
        <row r="290">
          <cell r="S290">
            <v>732</v>
          </cell>
          <cell r="T290" t="str">
            <v>竹内　美子</v>
          </cell>
        </row>
        <row r="291">
          <cell r="S291">
            <v>734</v>
          </cell>
          <cell r="T291" t="str">
            <v>北村　昌和</v>
          </cell>
        </row>
        <row r="292">
          <cell r="S292">
            <v>735</v>
          </cell>
          <cell r="T292" t="str">
            <v>高野　智弘</v>
          </cell>
        </row>
        <row r="293">
          <cell r="S293">
            <v>736</v>
          </cell>
          <cell r="T293" t="str">
            <v>中澤　聡</v>
          </cell>
        </row>
        <row r="294">
          <cell r="S294">
            <v>737</v>
          </cell>
          <cell r="T294" t="str">
            <v>川俣　昇寛</v>
          </cell>
        </row>
        <row r="295">
          <cell r="S295">
            <v>738</v>
          </cell>
          <cell r="T295" t="str">
            <v>一色　眞誠</v>
          </cell>
        </row>
        <row r="296">
          <cell r="S296">
            <v>739</v>
          </cell>
          <cell r="T296" t="str">
            <v>関　忠景</v>
          </cell>
        </row>
        <row r="297">
          <cell r="S297">
            <v>740</v>
          </cell>
          <cell r="T297" t="str">
            <v>磯部　衛</v>
          </cell>
        </row>
        <row r="298">
          <cell r="S298">
            <v>741</v>
          </cell>
          <cell r="T298" t="str">
            <v>野津　裕二</v>
          </cell>
        </row>
        <row r="299">
          <cell r="S299">
            <v>742</v>
          </cell>
          <cell r="T299" t="str">
            <v>永井　真</v>
          </cell>
        </row>
        <row r="300">
          <cell r="S300">
            <v>743</v>
          </cell>
          <cell r="T300" t="str">
            <v>鈴木　俊彦</v>
          </cell>
        </row>
        <row r="301">
          <cell r="S301">
            <v>744</v>
          </cell>
          <cell r="T301" t="str">
            <v>志茂</v>
          </cell>
        </row>
        <row r="302">
          <cell r="S302">
            <v>745</v>
          </cell>
          <cell r="T302" t="str">
            <v>水村</v>
          </cell>
        </row>
        <row r="303">
          <cell r="S303">
            <v>748</v>
          </cell>
          <cell r="T303" t="str">
            <v>林　愛</v>
          </cell>
        </row>
        <row r="304">
          <cell r="S304">
            <v>749</v>
          </cell>
          <cell r="T304" t="str">
            <v>小出水</v>
          </cell>
        </row>
        <row r="305">
          <cell r="S305">
            <v>750</v>
          </cell>
          <cell r="T305" t="str">
            <v>渡辺(覚)</v>
          </cell>
        </row>
        <row r="306">
          <cell r="S306">
            <v>752</v>
          </cell>
          <cell r="T306" t="str">
            <v>弘津　達子</v>
          </cell>
        </row>
        <row r="307">
          <cell r="S307">
            <v>753</v>
          </cell>
          <cell r="T307" t="str">
            <v>坂井(冨)</v>
          </cell>
        </row>
        <row r="308">
          <cell r="S308">
            <v>760</v>
          </cell>
          <cell r="T308" t="str">
            <v>小柳</v>
          </cell>
        </row>
        <row r="309">
          <cell r="S309">
            <v>764</v>
          </cell>
          <cell r="T309" t="str">
            <v>大山</v>
          </cell>
        </row>
        <row r="310">
          <cell r="S310">
            <v>767</v>
          </cell>
          <cell r="T310" t="str">
            <v>田村　伸一</v>
          </cell>
        </row>
        <row r="311">
          <cell r="S311">
            <v>768</v>
          </cell>
          <cell r="T311" t="str">
            <v>丹羽　浩之</v>
          </cell>
        </row>
        <row r="312">
          <cell r="S312">
            <v>770</v>
          </cell>
          <cell r="T312" t="str">
            <v>須藤</v>
          </cell>
        </row>
        <row r="313">
          <cell r="S313">
            <v>772</v>
          </cell>
          <cell r="T313" t="str">
            <v>坂井</v>
          </cell>
        </row>
        <row r="314">
          <cell r="S314">
            <v>773</v>
          </cell>
          <cell r="T314" t="str">
            <v>丸山　美代</v>
          </cell>
        </row>
        <row r="315">
          <cell r="S315">
            <v>774</v>
          </cell>
          <cell r="T315" t="str">
            <v>清水　博</v>
          </cell>
        </row>
        <row r="316">
          <cell r="S316">
            <v>775</v>
          </cell>
          <cell r="T316" t="str">
            <v>西垣　しげみ</v>
          </cell>
        </row>
        <row r="317">
          <cell r="S317">
            <v>776</v>
          </cell>
          <cell r="T317" t="str">
            <v>田中　弘樹</v>
          </cell>
        </row>
        <row r="318">
          <cell r="S318">
            <v>783</v>
          </cell>
          <cell r="T318" t="str">
            <v>岩本</v>
          </cell>
        </row>
        <row r="319">
          <cell r="S319">
            <v>785</v>
          </cell>
          <cell r="T319" t="str">
            <v>寺内</v>
          </cell>
        </row>
        <row r="320">
          <cell r="S320">
            <v>786</v>
          </cell>
          <cell r="T320" t="str">
            <v>黄</v>
          </cell>
        </row>
        <row r="321">
          <cell r="S321">
            <v>788</v>
          </cell>
          <cell r="T321" t="str">
            <v>遠藤　学</v>
          </cell>
        </row>
        <row r="322">
          <cell r="S322">
            <v>789</v>
          </cell>
          <cell r="T322" t="str">
            <v>河口</v>
          </cell>
        </row>
        <row r="323">
          <cell r="S323">
            <v>792</v>
          </cell>
          <cell r="T323" t="str">
            <v>小田</v>
          </cell>
        </row>
        <row r="324">
          <cell r="S324">
            <v>793</v>
          </cell>
          <cell r="T324" t="str">
            <v>新井　奈緒美</v>
          </cell>
        </row>
        <row r="325">
          <cell r="S325">
            <v>801</v>
          </cell>
          <cell r="T325" t="str">
            <v>辻</v>
          </cell>
        </row>
        <row r="326">
          <cell r="S326">
            <v>804</v>
          </cell>
          <cell r="T326" t="str">
            <v>御山　茜</v>
          </cell>
        </row>
        <row r="327">
          <cell r="S327">
            <v>808</v>
          </cell>
          <cell r="T327" t="str">
            <v>関　智行</v>
          </cell>
        </row>
        <row r="328">
          <cell r="S328">
            <v>810</v>
          </cell>
          <cell r="T328" t="str">
            <v>小林　悟</v>
          </cell>
        </row>
        <row r="329">
          <cell r="S329">
            <v>813</v>
          </cell>
          <cell r="T329" t="str">
            <v>飯島　和孝</v>
          </cell>
        </row>
        <row r="330">
          <cell r="S330">
            <v>815</v>
          </cell>
          <cell r="T330" t="str">
            <v>歌川　能成</v>
          </cell>
        </row>
        <row r="331">
          <cell r="S331">
            <v>821</v>
          </cell>
          <cell r="T331" t="str">
            <v>寺本</v>
          </cell>
        </row>
        <row r="332">
          <cell r="S332">
            <v>822</v>
          </cell>
          <cell r="T332" t="str">
            <v>大林　浩治</v>
          </cell>
        </row>
        <row r="333">
          <cell r="S333">
            <v>824</v>
          </cell>
          <cell r="T333" t="str">
            <v>加納　新一</v>
          </cell>
        </row>
        <row r="334">
          <cell r="S334">
            <v>826</v>
          </cell>
          <cell r="T334" t="str">
            <v>金山</v>
          </cell>
        </row>
        <row r="335">
          <cell r="S335">
            <v>827</v>
          </cell>
          <cell r="T335" t="str">
            <v>佐野　智</v>
          </cell>
        </row>
        <row r="336">
          <cell r="S336">
            <v>829</v>
          </cell>
          <cell r="T336" t="str">
            <v>鷲山　都百子</v>
          </cell>
        </row>
        <row r="337">
          <cell r="S337">
            <v>830</v>
          </cell>
          <cell r="T337" t="str">
            <v>向笠　浩一</v>
          </cell>
        </row>
        <row r="338">
          <cell r="S338">
            <v>834</v>
          </cell>
          <cell r="T338" t="str">
            <v>作田</v>
          </cell>
        </row>
        <row r="339">
          <cell r="S339">
            <v>837</v>
          </cell>
          <cell r="T339" t="str">
            <v>稲越</v>
          </cell>
        </row>
        <row r="340">
          <cell r="S340">
            <v>838</v>
          </cell>
          <cell r="T340" t="str">
            <v>岡野</v>
          </cell>
        </row>
        <row r="341">
          <cell r="S341">
            <v>840</v>
          </cell>
          <cell r="T341" t="str">
            <v>杵渕</v>
          </cell>
        </row>
        <row r="342">
          <cell r="S342">
            <v>843</v>
          </cell>
          <cell r="T342" t="str">
            <v>末廣　紀子</v>
          </cell>
        </row>
        <row r="343">
          <cell r="S343">
            <v>845</v>
          </cell>
          <cell r="T343" t="str">
            <v>岩本　精太郎</v>
          </cell>
        </row>
        <row r="344">
          <cell r="S344">
            <v>855</v>
          </cell>
          <cell r="T344" t="str">
            <v>榎本　康太郎</v>
          </cell>
        </row>
        <row r="345">
          <cell r="S345">
            <v>862</v>
          </cell>
          <cell r="T345" t="str">
            <v>塚本　徹</v>
          </cell>
        </row>
        <row r="346">
          <cell r="S346">
            <v>866</v>
          </cell>
          <cell r="T346" t="str">
            <v>海老原</v>
          </cell>
        </row>
        <row r="347">
          <cell r="S347">
            <v>867</v>
          </cell>
          <cell r="T347" t="str">
            <v>成　耆承</v>
          </cell>
        </row>
        <row r="348">
          <cell r="S348">
            <v>868</v>
          </cell>
          <cell r="T348" t="str">
            <v>久保田　将之</v>
          </cell>
        </row>
        <row r="349">
          <cell r="S349">
            <v>875</v>
          </cell>
          <cell r="T349" t="str">
            <v>岩元</v>
          </cell>
        </row>
        <row r="350">
          <cell r="S350">
            <v>885</v>
          </cell>
          <cell r="T350" t="str">
            <v>小川　知穂</v>
          </cell>
        </row>
        <row r="351">
          <cell r="S351">
            <v>886</v>
          </cell>
          <cell r="T351" t="str">
            <v>小宮</v>
          </cell>
        </row>
        <row r="352">
          <cell r="S352">
            <v>888</v>
          </cell>
          <cell r="T352" t="str">
            <v>本間　寛務</v>
          </cell>
        </row>
        <row r="353">
          <cell r="S353">
            <v>890</v>
          </cell>
          <cell r="T353" t="str">
            <v>岸本　大志</v>
          </cell>
        </row>
        <row r="354">
          <cell r="S354">
            <v>892</v>
          </cell>
          <cell r="T354" t="str">
            <v>成瀬　正</v>
          </cell>
        </row>
        <row r="355">
          <cell r="S355">
            <v>893</v>
          </cell>
          <cell r="T355" t="str">
            <v>房　莉麗</v>
          </cell>
        </row>
        <row r="356">
          <cell r="S356">
            <v>894</v>
          </cell>
          <cell r="T356" t="str">
            <v>赤見　知彦</v>
          </cell>
        </row>
        <row r="357">
          <cell r="S357">
            <v>900</v>
          </cell>
          <cell r="T357" t="str">
            <v>春山　聡美</v>
          </cell>
        </row>
        <row r="358">
          <cell r="S358">
            <v>901</v>
          </cell>
          <cell r="T358" t="str">
            <v>深野　智子</v>
          </cell>
        </row>
        <row r="359">
          <cell r="S359">
            <v>911</v>
          </cell>
          <cell r="T359" t="str">
            <v>丹野</v>
          </cell>
        </row>
        <row r="360">
          <cell r="S360">
            <v>912</v>
          </cell>
          <cell r="T360" t="str">
            <v>萩原</v>
          </cell>
        </row>
        <row r="361">
          <cell r="S361">
            <v>913</v>
          </cell>
          <cell r="T361" t="str">
            <v>岡嶋　昭憲</v>
          </cell>
        </row>
        <row r="362">
          <cell r="S362">
            <v>916</v>
          </cell>
          <cell r="T362" t="str">
            <v>白茂</v>
          </cell>
        </row>
        <row r="363">
          <cell r="S363">
            <v>918</v>
          </cell>
          <cell r="T363" t="str">
            <v>谷地　淳一</v>
          </cell>
        </row>
        <row r="364">
          <cell r="S364">
            <v>926</v>
          </cell>
          <cell r="T364" t="str">
            <v>満留　俊介</v>
          </cell>
        </row>
        <row r="365">
          <cell r="S365">
            <v>927</v>
          </cell>
          <cell r="T365" t="str">
            <v>小山</v>
          </cell>
        </row>
        <row r="366">
          <cell r="S366">
            <v>929</v>
          </cell>
          <cell r="T366" t="str">
            <v>山岸　由紀子</v>
          </cell>
        </row>
        <row r="367">
          <cell r="S367">
            <v>931</v>
          </cell>
          <cell r="T367" t="str">
            <v>岩崎</v>
          </cell>
        </row>
        <row r="368">
          <cell r="S368">
            <v>933</v>
          </cell>
          <cell r="T368" t="str">
            <v>恩田　好美</v>
          </cell>
        </row>
        <row r="369">
          <cell r="S369">
            <v>934</v>
          </cell>
          <cell r="T369" t="str">
            <v>何　悦悦</v>
          </cell>
        </row>
        <row r="370">
          <cell r="S370">
            <v>935</v>
          </cell>
          <cell r="T370" t="str">
            <v>兼杉</v>
          </cell>
        </row>
        <row r="371">
          <cell r="S371">
            <v>936</v>
          </cell>
          <cell r="T371" t="str">
            <v>海野</v>
          </cell>
        </row>
        <row r="372">
          <cell r="S372">
            <v>946</v>
          </cell>
          <cell r="T372" t="str">
            <v>湯座　亜紀</v>
          </cell>
        </row>
        <row r="373">
          <cell r="S373">
            <v>948</v>
          </cell>
          <cell r="T373" t="str">
            <v>佐藤(孝)</v>
          </cell>
        </row>
        <row r="374">
          <cell r="S374">
            <v>954</v>
          </cell>
          <cell r="T374" t="str">
            <v>田宮</v>
          </cell>
        </row>
        <row r="375">
          <cell r="S375">
            <v>963</v>
          </cell>
          <cell r="T375" t="str">
            <v>仲出川</v>
          </cell>
        </row>
        <row r="376">
          <cell r="S376">
            <v>966</v>
          </cell>
          <cell r="T376" t="str">
            <v>千葉</v>
          </cell>
        </row>
        <row r="377">
          <cell r="S377">
            <v>973</v>
          </cell>
          <cell r="T377" t="str">
            <v>横山</v>
          </cell>
        </row>
        <row r="378">
          <cell r="S378">
            <v>2008</v>
          </cell>
          <cell r="T378" t="str">
            <v>北川</v>
          </cell>
        </row>
        <row r="379">
          <cell r="S379">
            <v>2011</v>
          </cell>
          <cell r="T379" t="str">
            <v>西川</v>
          </cell>
        </row>
        <row r="380">
          <cell r="S380">
            <v>2012</v>
          </cell>
          <cell r="T380" t="str">
            <v>岡本</v>
          </cell>
        </row>
        <row r="381">
          <cell r="S381">
            <v>2013</v>
          </cell>
          <cell r="T381" t="str">
            <v>久郷</v>
          </cell>
        </row>
        <row r="382">
          <cell r="S382">
            <v>2014</v>
          </cell>
          <cell r="T382" t="str">
            <v>浦本</v>
          </cell>
        </row>
        <row r="383">
          <cell r="S383">
            <v>2021</v>
          </cell>
          <cell r="T383" t="str">
            <v>金子</v>
          </cell>
        </row>
        <row r="384">
          <cell r="S384">
            <v>2027</v>
          </cell>
          <cell r="T384" t="str">
            <v>上妻</v>
          </cell>
        </row>
        <row r="385">
          <cell r="S385">
            <v>2028</v>
          </cell>
          <cell r="T385" t="str">
            <v>西井</v>
          </cell>
        </row>
        <row r="386">
          <cell r="S386">
            <v>2038</v>
          </cell>
          <cell r="T386" t="str">
            <v>小林</v>
          </cell>
        </row>
        <row r="387">
          <cell r="S387">
            <v>2043</v>
          </cell>
          <cell r="T387" t="str">
            <v>中北</v>
          </cell>
        </row>
        <row r="388">
          <cell r="S388">
            <v>2049</v>
          </cell>
          <cell r="T388" t="str">
            <v>鎗田</v>
          </cell>
        </row>
        <row r="389">
          <cell r="S389">
            <v>2054</v>
          </cell>
          <cell r="T389" t="str">
            <v>安栄</v>
          </cell>
        </row>
        <row r="390">
          <cell r="S390">
            <v>2056</v>
          </cell>
          <cell r="T390" t="str">
            <v>牧野</v>
          </cell>
        </row>
        <row r="391">
          <cell r="S391">
            <v>2070</v>
          </cell>
          <cell r="T391" t="str">
            <v>荻野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68F71-C294-45FC-A76C-836AE046DEE5}">
  <dimension ref="A1:BJ123"/>
  <sheetViews>
    <sheetView tabSelected="1" view="pageBreakPreview" topLeftCell="A7" zoomScale="145" zoomScaleNormal="115" zoomScaleSheetLayoutView="145" workbookViewId="0">
      <selection activeCell="AG14" sqref="AG14:AP14"/>
    </sheetView>
  </sheetViews>
  <sheetFormatPr defaultColWidth="9" defaultRowHeight="14.25"/>
  <cols>
    <col min="1" max="20" width="1.7109375" style="5" customWidth="1"/>
    <col min="21" max="23" width="1.7109375" style="240" customWidth="1"/>
    <col min="24" max="113" width="1.7109375" style="5" customWidth="1"/>
    <col min="114" max="16384" width="9" style="5"/>
  </cols>
  <sheetData>
    <row r="1" spans="1:62" ht="15" customHeight="1" thickBot="1">
      <c r="A1" s="1"/>
      <c r="B1" s="1"/>
      <c r="C1" s="2" t="s">
        <v>0</v>
      </c>
      <c r="D1" s="3"/>
      <c r="E1" s="4"/>
      <c r="F1" s="4"/>
      <c r="G1" s="4"/>
      <c r="H1" s="4"/>
      <c r="I1" s="4"/>
      <c r="J1" s="4"/>
      <c r="K1" s="4"/>
      <c r="L1" s="4"/>
      <c r="M1" s="4"/>
      <c r="U1" s="5"/>
      <c r="V1" s="5"/>
      <c r="W1" s="5"/>
    </row>
    <row r="2" spans="1:62" s="1" customFormat="1" ht="14.25" customHeight="1">
      <c r="A2" s="6" t="s">
        <v>1</v>
      </c>
      <c r="B2" s="7"/>
      <c r="C2" s="8" t="s">
        <v>2</v>
      </c>
      <c r="D2" s="9"/>
      <c r="E2" s="9"/>
      <c r="F2" s="9"/>
      <c r="G2" s="9"/>
      <c r="H2" s="9"/>
      <c r="I2" s="10"/>
      <c r="J2" s="11" t="str">
        <f>IF(qcn_qc_no="","-",qcn_qc_no)</f>
        <v>Q2300416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3"/>
      <c r="Y2" s="14" t="s">
        <v>3</v>
      </c>
      <c r="Z2" s="9"/>
      <c r="AA2" s="9"/>
      <c r="AB2" s="9"/>
      <c r="AC2" s="9"/>
      <c r="AD2" s="9"/>
      <c r="AE2" s="10"/>
      <c r="AF2" s="15" t="str">
        <f>IF(qcn_register_class_e="","-",qcn_register_class_e)</f>
        <v>New register</v>
      </c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7"/>
      <c r="AU2" s="18" t="s">
        <v>4</v>
      </c>
      <c r="AV2" s="19"/>
      <c r="AW2" s="19"/>
      <c r="AX2" s="19"/>
      <c r="AY2" s="20"/>
      <c r="AZ2" s="21" t="str">
        <f>IF(admin="","-",admin)</f>
        <v>-</v>
      </c>
      <c r="BA2" s="22"/>
      <c r="BB2" s="22"/>
      <c r="BC2" s="22"/>
      <c r="BD2" s="22"/>
      <c r="BE2" s="22"/>
      <c r="BF2" s="22"/>
      <c r="BG2" s="22"/>
      <c r="BH2" s="22"/>
      <c r="BI2" s="22"/>
      <c r="BJ2" s="23"/>
    </row>
    <row r="3" spans="1:62" s="1" customFormat="1" ht="14.25" customHeight="1">
      <c r="A3" s="24"/>
      <c r="B3" s="25"/>
      <c r="C3" s="26"/>
      <c r="D3" s="27"/>
      <c r="E3" s="27"/>
      <c r="F3" s="27"/>
      <c r="G3" s="27"/>
      <c r="H3" s="27"/>
      <c r="I3" s="28"/>
      <c r="J3" s="29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1"/>
      <c r="Y3" s="32"/>
      <c r="Z3" s="27"/>
      <c r="AA3" s="27"/>
      <c r="AB3" s="27"/>
      <c r="AC3" s="27"/>
      <c r="AD3" s="27"/>
      <c r="AE3" s="28"/>
      <c r="AF3" s="33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5"/>
      <c r="AU3" s="36" t="s">
        <v>5</v>
      </c>
      <c r="AV3" s="37"/>
      <c r="AW3" s="37"/>
      <c r="AX3" s="37"/>
      <c r="AY3" s="38"/>
      <c r="AZ3" s="39" t="str">
        <f>IF(document_number="","-",document_number)</f>
        <v>QCN-Q2300416</v>
      </c>
      <c r="BA3" s="40"/>
      <c r="BB3" s="40"/>
      <c r="BC3" s="40"/>
      <c r="BD3" s="40"/>
      <c r="BE3" s="40"/>
      <c r="BF3" s="40"/>
      <c r="BG3" s="40"/>
      <c r="BH3" s="40"/>
      <c r="BI3" s="40"/>
      <c r="BJ3" s="41"/>
    </row>
    <row r="4" spans="1:62" s="1" customFormat="1" ht="14.25" customHeight="1">
      <c r="A4" s="24"/>
      <c r="B4" s="25"/>
      <c r="C4" s="42" t="s">
        <v>6</v>
      </c>
      <c r="D4" s="42"/>
      <c r="E4" s="42"/>
      <c r="F4" s="42"/>
      <c r="G4" s="42"/>
      <c r="H4" s="42"/>
      <c r="I4" s="43"/>
      <c r="J4" s="44" t="str">
        <f>IF(qcn_claim_class_e="","-",qcn_claim_class_e)</f>
        <v>Customer claim</v>
      </c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36" t="s">
        <v>7</v>
      </c>
      <c r="AV4" s="37"/>
      <c r="AW4" s="37"/>
      <c r="AX4" s="37"/>
      <c r="AY4" s="37"/>
      <c r="AZ4" s="37"/>
      <c r="BA4" s="37"/>
      <c r="BB4" s="38"/>
      <c r="BC4" s="46" t="s">
        <v>8</v>
      </c>
      <c r="BD4" s="47"/>
      <c r="BE4" s="47"/>
      <c r="BF4" s="47"/>
      <c r="BG4" s="47"/>
      <c r="BH4" s="47"/>
      <c r="BI4" s="47"/>
      <c r="BJ4" s="48"/>
    </row>
    <row r="5" spans="1:62" s="1" customFormat="1" ht="14.25" customHeight="1">
      <c r="A5" s="24"/>
      <c r="B5" s="25"/>
      <c r="C5" s="27"/>
      <c r="D5" s="27"/>
      <c r="E5" s="27"/>
      <c r="F5" s="27"/>
      <c r="G5" s="27"/>
      <c r="H5" s="27"/>
      <c r="I5" s="28"/>
      <c r="J5" s="49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1" t="str">
        <f>IF(workcheck_date="","-",workcheck_date)</f>
        <v>-</v>
      </c>
      <c r="AV5" s="52"/>
      <c r="AW5" s="52"/>
      <c r="AX5" s="52"/>
      <c r="AY5" s="52"/>
      <c r="AZ5" s="52"/>
      <c r="BA5" s="52"/>
      <c r="BB5" s="53"/>
      <c r="BC5" s="54">
        <f>IF(create_date="","-",create_date)</f>
        <v>45072</v>
      </c>
      <c r="BD5" s="52"/>
      <c r="BE5" s="52"/>
      <c r="BF5" s="52"/>
      <c r="BG5" s="52"/>
      <c r="BH5" s="52"/>
      <c r="BI5" s="52"/>
      <c r="BJ5" s="55"/>
    </row>
    <row r="6" spans="1:62" s="1" customFormat="1" ht="14.25" customHeight="1">
      <c r="A6" s="24"/>
      <c r="B6" s="25"/>
      <c r="C6" s="56" t="s">
        <v>9</v>
      </c>
      <c r="D6" s="57"/>
      <c r="E6" s="57"/>
      <c r="F6" s="57"/>
      <c r="G6" s="57"/>
      <c r="H6" s="57"/>
      <c r="I6" s="58"/>
      <c r="J6" s="59" t="str">
        <f>IF(qcn_factory_e="","-",qcn_factory_e)</f>
        <v>KTC MDL mass production</v>
      </c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1" t="str">
        <f>IF(workcheck_person_faxnumber="","-",workcheck_person_faxnumber)</f>
        <v>-</v>
      </c>
      <c r="AV6" s="62"/>
      <c r="AW6" s="62"/>
      <c r="AX6" s="62"/>
      <c r="AY6" s="62"/>
      <c r="AZ6" s="62"/>
      <c r="BA6" s="62"/>
      <c r="BB6" s="63"/>
      <c r="BC6" s="64" t="str">
        <f>IF(create_faxnumber="","-",create_faxnumber)</f>
        <v>-</v>
      </c>
      <c r="BD6" s="62"/>
      <c r="BE6" s="62"/>
      <c r="BF6" s="62"/>
      <c r="BG6" s="62"/>
      <c r="BH6" s="62"/>
      <c r="BI6" s="62"/>
      <c r="BJ6" s="65"/>
    </row>
    <row r="7" spans="1:62" s="1" customFormat="1" ht="14.25" customHeight="1" thickBot="1">
      <c r="A7" s="24"/>
      <c r="B7" s="25"/>
      <c r="C7" s="66"/>
      <c r="D7" s="67"/>
      <c r="E7" s="67"/>
      <c r="F7" s="67"/>
      <c r="G7" s="67"/>
      <c r="H7" s="67"/>
      <c r="I7" s="68"/>
      <c r="J7" s="69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1" t="str">
        <f>IF(workcheck_person_e="","-",workcheck_person_e)</f>
        <v>-</v>
      </c>
      <c r="AV7" s="72"/>
      <c r="AW7" s="72"/>
      <c r="AX7" s="72"/>
      <c r="AY7" s="72"/>
      <c r="AZ7" s="72"/>
      <c r="BA7" s="72"/>
      <c r="BB7" s="73"/>
      <c r="BC7" s="74" t="str">
        <f>IF(create_person_e="","-",create_person_e)</f>
        <v>Kazutoyo Yasui</v>
      </c>
      <c r="BD7" s="72"/>
      <c r="BE7" s="72"/>
      <c r="BF7" s="72"/>
      <c r="BG7" s="72"/>
      <c r="BH7" s="72"/>
      <c r="BI7" s="72"/>
      <c r="BJ7" s="75"/>
    </row>
    <row r="8" spans="1:62" s="1" customFormat="1" ht="14.25" customHeight="1">
      <c r="A8" s="24"/>
      <c r="B8" s="25"/>
      <c r="C8" s="76" t="s">
        <v>10</v>
      </c>
      <c r="D8" s="42"/>
      <c r="E8" s="42"/>
      <c r="F8" s="42"/>
      <c r="G8" s="42"/>
      <c r="H8" s="42"/>
      <c r="I8" s="43"/>
      <c r="J8" s="77" t="str">
        <f>IF(qcn_model_code="","-",qcn_model_code)</f>
        <v>364947AA</v>
      </c>
      <c r="K8" s="78"/>
      <c r="L8" s="78"/>
      <c r="M8" s="78"/>
      <c r="N8" s="78"/>
      <c r="O8" s="79"/>
      <c r="P8" s="80" t="s">
        <v>11</v>
      </c>
      <c r="Q8" s="42"/>
      <c r="R8" s="42"/>
      <c r="S8" s="42"/>
      <c r="T8" s="42"/>
      <c r="U8" s="42"/>
      <c r="V8" s="43"/>
      <c r="W8" s="81" t="str">
        <f>IF(qcn_model_name="","-",qcn_model_name)</f>
        <v>T-64947GD031HU-T-AAN</v>
      </c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2" t="s">
        <v>12</v>
      </c>
      <c r="AU8" s="82"/>
      <c r="AV8" s="82"/>
      <c r="AW8" s="82"/>
      <c r="AX8" s="82"/>
      <c r="AY8" s="82"/>
      <c r="AZ8" s="82"/>
      <c r="BA8" s="16" t="str">
        <f>IF(qcn_part_name="","-",qcn_part_name)</f>
        <v>MDL</v>
      </c>
      <c r="BB8" s="16"/>
      <c r="BC8" s="16"/>
      <c r="BD8" s="16"/>
      <c r="BE8" s="16"/>
      <c r="BF8" s="16"/>
      <c r="BG8" s="16"/>
      <c r="BH8" s="16"/>
      <c r="BI8" s="16"/>
      <c r="BJ8" s="17"/>
    </row>
    <row r="9" spans="1:62" s="1" customFormat="1" ht="14.25" customHeight="1">
      <c r="A9" s="24"/>
      <c r="B9" s="25"/>
      <c r="C9" s="26"/>
      <c r="D9" s="27"/>
      <c r="E9" s="27"/>
      <c r="F9" s="27"/>
      <c r="G9" s="27"/>
      <c r="H9" s="27"/>
      <c r="I9" s="28"/>
      <c r="J9" s="83"/>
      <c r="K9" s="84"/>
      <c r="L9" s="84"/>
      <c r="M9" s="84"/>
      <c r="N9" s="84"/>
      <c r="O9" s="85"/>
      <c r="P9" s="32"/>
      <c r="Q9" s="27"/>
      <c r="R9" s="27"/>
      <c r="S9" s="27"/>
      <c r="T9" s="27"/>
      <c r="U9" s="27"/>
      <c r="V9" s="28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2"/>
      <c r="AU9" s="82"/>
      <c r="AV9" s="82"/>
      <c r="AW9" s="82"/>
      <c r="AX9" s="82"/>
      <c r="AY9" s="82"/>
      <c r="AZ9" s="82"/>
      <c r="BA9" s="34"/>
      <c r="BB9" s="34"/>
      <c r="BC9" s="34"/>
      <c r="BD9" s="34"/>
      <c r="BE9" s="34"/>
      <c r="BF9" s="34"/>
      <c r="BG9" s="34"/>
      <c r="BH9" s="34"/>
      <c r="BI9" s="34"/>
      <c r="BJ9" s="35"/>
    </row>
    <row r="10" spans="1:62" s="1" customFormat="1" ht="14.25" customHeight="1">
      <c r="A10" s="24"/>
      <c r="B10" s="25"/>
      <c r="C10" s="76" t="s">
        <v>13</v>
      </c>
      <c r="D10" s="42"/>
      <c r="E10" s="42"/>
      <c r="F10" s="42"/>
      <c r="G10" s="42"/>
      <c r="H10" s="42"/>
      <c r="I10" s="43"/>
      <c r="J10" s="86" t="str">
        <f>IF(qcn_customer_b_code="","-",qcn_customer_b_code)</f>
        <v>L0804</v>
      </c>
      <c r="K10" s="87"/>
      <c r="L10" s="87"/>
      <c r="M10" s="87"/>
      <c r="N10" s="87"/>
      <c r="O10" s="88"/>
      <c r="P10" s="80" t="s">
        <v>14</v>
      </c>
      <c r="Q10" s="42"/>
      <c r="R10" s="42"/>
      <c r="S10" s="42"/>
      <c r="T10" s="42"/>
      <c r="U10" s="42"/>
      <c r="V10" s="43"/>
      <c r="W10" s="89" t="str">
        <f>IF(qcn_customer_b_e="","-",qcn_customer_b_e)</f>
        <v>LITEON OVERSEA2</v>
      </c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  <c r="BJ10" s="91"/>
    </row>
    <row r="11" spans="1:62" s="1" customFormat="1" ht="14.25" customHeight="1">
      <c r="A11" s="24"/>
      <c r="B11" s="25"/>
      <c r="C11" s="26"/>
      <c r="D11" s="27"/>
      <c r="E11" s="27"/>
      <c r="F11" s="27"/>
      <c r="G11" s="27"/>
      <c r="H11" s="27"/>
      <c r="I11" s="28"/>
      <c r="J11" s="92"/>
      <c r="K11" s="93"/>
      <c r="L11" s="93"/>
      <c r="M11" s="93"/>
      <c r="N11" s="93"/>
      <c r="O11" s="94"/>
      <c r="P11" s="32"/>
      <c r="Q11" s="27"/>
      <c r="R11" s="27"/>
      <c r="S11" s="27"/>
      <c r="T11" s="27"/>
      <c r="U11" s="27"/>
      <c r="V11" s="28"/>
      <c r="W11" s="95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7"/>
    </row>
    <row r="12" spans="1:62" s="1" customFormat="1" ht="14.25" customHeight="1">
      <c r="A12" s="24"/>
      <c r="B12" s="25"/>
      <c r="C12" s="76" t="s">
        <v>15</v>
      </c>
      <c r="D12" s="42"/>
      <c r="E12" s="42"/>
      <c r="F12" s="42"/>
      <c r="G12" s="42"/>
      <c r="H12" s="42"/>
      <c r="I12" s="43"/>
      <c r="J12" s="86" t="str">
        <f>IF(qcn_customer_a_code="","-",qcn_customer_a_code)</f>
        <v>K4314</v>
      </c>
      <c r="K12" s="87"/>
      <c r="L12" s="87"/>
      <c r="M12" s="87"/>
      <c r="N12" s="87"/>
      <c r="O12" s="88"/>
      <c r="P12" s="80" t="s">
        <v>16</v>
      </c>
      <c r="Q12" s="42"/>
      <c r="R12" s="42"/>
      <c r="S12" s="42"/>
      <c r="T12" s="42"/>
      <c r="U12" s="42"/>
      <c r="V12" s="43"/>
      <c r="W12" s="89" t="str">
        <f>IF(qcn_customer_a_e="","-",qcn_customer_a_e)</f>
        <v>KORYO ELECTRONICS CO.</v>
      </c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90"/>
      <c r="BI12" s="90"/>
      <c r="BJ12" s="91"/>
    </row>
    <row r="13" spans="1:62" s="1" customFormat="1" ht="14.25" customHeight="1">
      <c r="A13" s="24"/>
      <c r="B13" s="25"/>
      <c r="C13" s="26"/>
      <c r="D13" s="27"/>
      <c r="E13" s="27"/>
      <c r="F13" s="27"/>
      <c r="G13" s="27"/>
      <c r="H13" s="27"/>
      <c r="I13" s="28"/>
      <c r="J13" s="92"/>
      <c r="K13" s="93"/>
      <c r="L13" s="93"/>
      <c r="M13" s="93"/>
      <c r="N13" s="93"/>
      <c r="O13" s="94"/>
      <c r="P13" s="32"/>
      <c r="Q13" s="27"/>
      <c r="R13" s="27"/>
      <c r="S13" s="27"/>
      <c r="T13" s="27"/>
      <c r="U13" s="27"/>
      <c r="V13" s="28"/>
      <c r="W13" s="95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6"/>
      <c r="BA13" s="96"/>
      <c r="BB13" s="96"/>
      <c r="BC13" s="96"/>
      <c r="BD13" s="96"/>
      <c r="BE13" s="96"/>
      <c r="BF13" s="96"/>
      <c r="BG13" s="96"/>
      <c r="BH13" s="96"/>
      <c r="BI13" s="96"/>
      <c r="BJ13" s="97"/>
    </row>
    <row r="14" spans="1:62" s="1" customFormat="1" ht="14.25" customHeight="1">
      <c r="A14" s="24"/>
      <c r="B14" s="25"/>
      <c r="C14" s="98" t="s">
        <v>17</v>
      </c>
      <c r="D14" s="99"/>
      <c r="E14" s="99"/>
      <c r="F14" s="99"/>
      <c r="G14" s="99"/>
      <c r="H14" s="99"/>
      <c r="I14" s="99"/>
      <c r="J14" s="99"/>
      <c r="K14" s="99"/>
      <c r="L14" s="100"/>
      <c r="M14" s="101" t="str">
        <f>IF(qcn_customer_part_number="","-",qcn_customer_part_number)</f>
        <v>-</v>
      </c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3"/>
      <c r="AG14" s="104" t="s">
        <v>18</v>
      </c>
      <c r="AH14" s="105"/>
      <c r="AI14" s="105"/>
      <c r="AJ14" s="105"/>
      <c r="AK14" s="105"/>
      <c r="AL14" s="105"/>
      <c r="AM14" s="105"/>
      <c r="AN14" s="105"/>
      <c r="AO14" s="105"/>
      <c r="AP14" s="106"/>
      <c r="AQ14" s="107" t="str">
        <f>IF(qcn_customer_control_number="","-",qcn_customer_control_number)</f>
        <v>-</v>
      </c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  <c r="BC14" s="108"/>
      <c r="BD14" s="108"/>
      <c r="BE14" s="108"/>
      <c r="BF14" s="108"/>
      <c r="BG14" s="108"/>
      <c r="BH14" s="108"/>
      <c r="BI14" s="108"/>
      <c r="BJ14" s="109"/>
    </row>
    <row r="15" spans="1:62" s="1" customFormat="1" ht="14.25" customHeight="1">
      <c r="A15" s="24"/>
      <c r="B15" s="25"/>
      <c r="C15" s="110" t="s">
        <v>19</v>
      </c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2"/>
      <c r="R15" s="113" t="str">
        <f>IF(qcn_clm_occurred_location_e="","-",qcn_clm_occurred_location_e)</f>
        <v>In Field</v>
      </c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5"/>
      <c r="AG15" s="116" t="s">
        <v>20</v>
      </c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8"/>
      <c r="AV15" s="113" t="str">
        <f>IF(qcn_clm_occurred_location_etc="","-",qcn_clm_occurred_location_etc)</f>
        <v>走行距離約6,587kmで発生</v>
      </c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117"/>
    </row>
    <row r="16" spans="1:62" s="1" customFormat="1" ht="14.25" customHeight="1">
      <c r="A16" s="24"/>
      <c r="B16" s="25"/>
      <c r="C16" s="118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20"/>
      <c r="R16" s="121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3"/>
      <c r="AG16" s="124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8"/>
      <c r="AV16" s="121"/>
      <c r="AW16" s="122"/>
      <c r="AX16" s="122"/>
      <c r="AY16" s="122"/>
      <c r="AZ16" s="122"/>
      <c r="BA16" s="122"/>
      <c r="BB16" s="122"/>
      <c r="BC16" s="122"/>
      <c r="BD16" s="122"/>
      <c r="BE16" s="122"/>
      <c r="BF16" s="122"/>
      <c r="BG16" s="122"/>
      <c r="BH16" s="122"/>
      <c r="BI16" s="122"/>
      <c r="BJ16" s="125"/>
    </row>
    <row r="17" spans="1:62" s="1" customFormat="1" ht="14.25" customHeight="1">
      <c r="A17" s="24"/>
      <c r="B17" s="25"/>
      <c r="C17" s="126" t="s">
        <v>21</v>
      </c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8"/>
      <c r="R17" s="129">
        <f>IF(qcn_occurred_date="","-",qcn_occurred_date)</f>
        <v>45069</v>
      </c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1"/>
      <c r="AG17" s="132" t="s">
        <v>22</v>
      </c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2"/>
      <c r="AV17" s="113">
        <f>IF(qcn_quantity_returned_nm="","-",qcn_quantity_returned_nm)</f>
        <v>1</v>
      </c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7"/>
    </row>
    <row r="18" spans="1:62" s="1" customFormat="1" ht="14.25" customHeight="1">
      <c r="A18" s="24"/>
      <c r="B18" s="25"/>
      <c r="C18" s="133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5"/>
      <c r="R18" s="136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8"/>
      <c r="AG18" s="13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20"/>
      <c r="AV18" s="121"/>
      <c r="AW18" s="122"/>
      <c r="AX18" s="122"/>
      <c r="AY18" s="122"/>
      <c r="AZ18" s="122"/>
      <c r="BA18" s="122"/>
      <c r="BB18" s="122"/>
      <c r="BC18" s="122"/>
      <c r="BD18" s="122"/>
      <c r="BE18" s="122"/>
      <c r="BF18" s="122"/>
      <c r="BG18" s="122"/>
      <c r="BH18" s="122"/>
      <c r="BI18" s="122"/>
      <c r="BJ18" s="125"/>
    </row>
    <row r="19" spans="1:62" s="1" customFormat="1" ht="14.25" customHeight="1">
      <c r="A19" s="24"/>
      <c r="B19" s="25"/>
      <c r="C19" s="126" t="s">
        <v>23</v>
      </c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8"/>
      <c r="R19" s="140" t="str">
        <f>IF(qcn_request_report_yn_e="","-",qcn_request_report_yn_e)</f>
        <v>OK</v>
      </c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2"/>
      <c r="AG19" s="143" t="s">
        <v>24</v>
      </c>
      <c r="AH19" s="143"/>
      <c r="AI19" s="143"/>
      <c r="AJ19" s="143"/>
      <c r="AK19" s="143"/>
      <c r="AL19" s="143"/>
      <c r="AM19" s="143"/>
      <c r="AN19" s="143"/>
      <c r="AO19" s="143"/>
      <c r="AP19" s="143"/>
      <c r="AQ19" s="143"/>
      <c r="AR19" s="143"/>
      <c r="AS19" s="143"/>
      <c r="AT19" s="143"/>
      <c r="AU19" s="143"/>
      <c r="AV19" s="144" t="str">
        <f>IF(qcn_report_language_e="","-",qcn_report_language_e)</f>
        <v>English</v>
      </c>
      <c r="AW19" s="145"/>
      <c r="AX19" s="145"/>
      <c r="AY19" s="145"/>
      <c r="AZ19" s="145"/>
      <c r="BA19" s="145"/>
      <c r="BB19" s="145"/>
      <c r="BC19" s="145"/>
      <c r="BD19" s="145"/>
      <c r="BE19" s="145"/>
      <c r="BF19" s="145"/>
      <c r="BG19" s="145"/>
      <c r="BH19" s="145"/>
      <c r="BI19" s="145"/>
      <c r="BJ19" s="146"/>
    </row>
    <row r="20" spans="1:62" s="1" customFormat="1" ht="14.25" customHeight="1">
      <c r="A20" s="24"/>
      <c r="B20" s="25"/>
      <c r="C20" s="133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5"/>
      <c r="R20" s="147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9"/>
      <c r="AG20" s="143"/>
      <c r="AH20" s="143"/>
      <c r="AI20" s="143"/>
      <c r="AJ20" s="143"/>
      <c r="AK20" s="143"/>
      <c r="AL20" s="143"/>
      <c r="AM20" s="143"/>
      <c r="AN20" s="143"/>
      <c r="AO20" s="143"/>
      <c r="AP20" s="143"/>
      <c r="AQ20" s="143"/>
      <c r="AR20" s="143"/>
      <c r="AS20" s="143"/>
      <c r="AT20" s="143"/>
      <c r="AU20" s="143"/>
      <c r="AV20" s="150"/>
      <c r="AW20" s="151"/>
      <c r="AX20" s="151"/>
      <c r="AY20" s="151"/>
      <c r="AZ20" s="151"/>
      <c r="BA20" s="151"/>
      <c r="BB20" s="151"/>
      <c r="BC20" s="151"/>
      <c r="BD20" s="151"/>
      <c r="BE20" s="151"/>
      <c r="BF20" s="151"/>
      <c r="BG20" s="151"/>
      <c r="BH20" s="151"/>
      <c r="BI20" s="151"/>
      <c r="BJ20" s="152"/>
    </row>
    <row r="21" spans="1:62" s="1" customFormat="1" ht="14.25" customHeight="1">
      <c r="A21" s="24"/>
      <c r="B21" s="25"/>
      <c r="C21" s="56" t="s">
        <v>25</v>
      </c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8"/>
      <c r="R21" s="129" t="str">
        <f>IF(qcn_crt_mid_cmt_hope_date="","-",qcn_crt_mid_cmt_hope_date)</f>
        <v>-</v>
      </c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1"/>
      <c r="AG21" s="143" t="s">
        <v>26</v>
      </c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29" t="str">
        <f>IF(qcn_crt_final_cmt_hope_date="","-",qcn_crt_final_cmt_hope_date)</f>
        <v>-</v>
      </c>
      <c r="AW21" s="130"/>
      <c r="AX21" s="130"/>
      <c r="AY21" s="130"/>
      <c r="AZ21" s="130"/>
      <c r="BA21" s="130"/>
      <c r="BB21" s="130"/>
      <c r="BC21" s="130"/>
      <c r="BD21" s="130"/>
      <c r="BE21" s="130"/>
      <c r="BF21" s="130"/>
      <c r="BG21" s="130"/>
      <c r="BH21" s="130"/>
      <c r="BI21" s="130"/>
      <c r="BJ21" s="153"/>
    </row>
    <row r="22" spans="1:62" s="1" customFormat="1" ht="14.25" customHeight="1">
      <c r="A22" s="24"/>
      <c r="B22" s="25"/>
      <c r="C22" s="66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8"/>
      <c r="R22" s="136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8"/>
      <c r="AG22" s="143"/>
      <c r="AH22" s="143"/>
      <c r="AI22" s="143"/>
      <c r="AJ22" s="143"/>
      <c r="AK22" s="143"/>
      <c r="AL22" s="143"/>
      <c r="AM22" s="143"/>
      <c r="AN22" s="143"/>
      <c r="AO22" s="143"/>
      <c r="AP22" s="143"/>
      <c r="AQ22" s="143"/>
      <c r="AR22" s="143"/>
      <c r="AS22" s="143"/>
      <c r="AT22" s="143"/>
      <c r="AU22" s="143"/>
      <c r="AV22" s="136"/>
      <c r="AW22" s="137"/>
      <c r="AX22" s="137"/>
      <c r="AY22" s="137"/>
      <c r="AZ22" s="137"/>
      <c r="BA22" s="137"/>
      <c r="BB22" s="137"/>
      <c r="BC22" s="137"/>
      <c r="BD22" s="137"/>
      <c r="BE22" s="137"/>
      <c r="BF22" s="137"/>
      <c r="BG22" s="137"/>
      <c r="BH22" s="137"/>
      <c r="BI22" s="137"/>
      <c r="BJ22" s="154"/>
    </row>
    <row r="23" spans="1:62" s="1" customFormat="1" ht="14.25" customHeight="1">
      <c r="A23" s="24"/>
      <c r="B23" s="25"/>
      <c r="C23" s="133" t="s">
        <v>27</v>
      </c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5"/>
      <c r="R23" s="101" t="str">
        <f>IF(qcn_sales_class_e="","-",qcn_sales_class_e)</f>
        <v>Normal Sales</v>
      </c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3"/>
      <c r="AG23" s="155" t="s">
        <v>28</v>
      </c>
      <c r="AH23" s="37"/>
      <c r="AI23" s="37"/>
      <c r="AJ23" s="37"/>
      <c r="AK23" s="37"/>
      <c r="AL23" s="37"/>
      <c r="AM23" s="37"/>
      <c r="AN23" s="37"/>
      <c r="AO23" s="37"/>
      <c r="AP23" s="38"/>
      <c r="AQ23" s="101" t="str">
        <f>IF(qcn_branch_person_e="","-",qcn_branch_person_e)</f>
        <v>-</v>
      </c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2"/>
      <c r="BI23" s="102"/>
      <c r="BJ23" s="156"/>
    </row>
    <row r="24" spans="1:62" s="1" customFormat="1" ht="14.25" customHeight="1">
      <c r="A24" s="24"/>
      <c r="B24" s="25"/>
      <c r="C24" s="157" t="s">
        <v>29</v>
      </c>
      <c r="D24" s="105"/>
      <c r="E24" s="105"/>
      <c r="F24" s="105"/>
      <c r="G24" s="105"/>
      <c r="H24" s="105"/>
      <c r="I24" s="105"/>
      <c r="J24" s="105"/>
      <c r="K24" s="105"/>
      <c r="L24" s="106"/>
      <c r="M24" s="107" t="str">
        <f>IF(qcn_branch_credit_note_no="","-",qcn_branch_credit_note_no)</f>
        <v>-</v>
      </c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58"/>
      <c r="AG24" s="159" t="s">
        <v>30</v>
      </c>
      <c r="AH24" s="99"/>
      <c r="AI24" s="99"/>
      <c r="AJ24" s="99"/>
      <c r="AK24" s="99"/>
      <c r="AL24" s="99"/>
      <c r="AM24" s="99"/>
      <c r="AN24" s="99"/>
      <c r="AO24" s="99"/>
      <c r="AP24" s="100"/>
      <c r="AQ24" s="101" t="str">
        <f>IF(qcn_branch_control_no="","-",qcn_branch_control_no)</f>
        <v>-</v>
      </c>
      <c r="AR24" s="102"/>
      <c r="AS24" s="102"/>
      <c r="AT24" s="102"/>
      <c r="AU24" s="102"/>
      <c r="AV24" s="102"/>
      <c r="AW24" s="102"/>
      <c r="AX24" s="102"/>
      <c r="AY24" s="102"/>
      <c r="AZ24" s="102"/>
      <c r="BA24" s="102"/>
      <c r="BB24" s="102"/>
      <c r="BC24" s="102"/>
      <c r="BD24" s="102"/>
      <c r="BE24" s="102"/>
      <c r="BF24" s="102"/>
      <c r="BG24" s="102"/>
      <c r="BH24" s="102"/>
      <c r="BI24" s="102"/>
      <c r="BJ24" s="156"/>
    </row>
    <row r="25" spans="1:62" s="1" customFormat="1" ht="14.25" customHeight="1">
      <c r="A25" s="24"/>
      <c r="B25" s="25"/>
      <c r="C25" s="126" t="s">
        <v>31</v>
      </c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8"/>
      <c r="R25" s="101" t="str">
        <f>IF(qcn_attachment_yn_e="","-",qcn_attachment_yn_e)</f>
        <v>Y</v>
      </c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3"/>
      <c r="AG25" s="160" t="s">
        <v>32</v>
      </c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01" t="str">
        <f>IF(qcn_defective_pdt_attached_yn_e="","-",qcn_defective_pdt_attached_yn_e)</f>
        <v>Y</v>
      </c>
      <c r="AW25" s="102"/>
      <c r="AX25" s="102"/>
      <c r="AY25" s="102"/>
      <c r="AZ25" s="102"/>
      <c r="BA25" s="102"/>
      <c r="BB25" s="102"/>
      <c r="BC25" s="102"/>
      <c r="BD25" s="102"/>
      <c r="BE25" s="102"/>
      <c r="BF25" s="102"/>
      <c r="BG25" s="102"/>
      <c r="BH25" s="102"/>
      <c r="BI25" s="102"/>
      <c r="BJ25" s="156"/>
    </row>
    <row r="26" spans="1:62" s="1" customFormat="1" ht="14.25" customHeight="1">
      <c r="A26" s="24"/>
      <c r="B26" s="25"/>
      <c r="C26" s="98" t="s">
        <v>33</v>
      </c>
      <c r="D26" s="99"/>
      <c r="E26" s="99"/>
      <c r="F26" s="99"/>
      <c r="G26" s="99"/>
      <c r="H26" s="99"/>
      <c r="I26" s="99"/>
      <c r="J26" s="99"/>
      <c r="K26" s="99"/>
      <c r="L26" s="100"/>
      <c r="M26" s="101" t="str">
        <f>IF(qcn_lot_no1="","-",qcn_lot_no1)</f>
        <v>-</v>
      </c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3"/>
      <c r="AG26" s="159" t="s">
        <v>34</v>
      </c>
      <c r="AH26" s="99"/>
      <c r="AI26" s="99"/>
      <c r="AJ26" s="99"/>
      <c r="AK26" s="99"/>
      <c r="AL26" s="99"/>
      <c r="AM26" s="99"/>
      <c r="AN26" s="99"/>
      <c r="AO26" s="99"/>
      <c r="AP26" s="100"/>
      <c r="AQ26" s="101" t="str">
        <f>IF(qcn_lot_no2="","-",qcn_lot_no2)</f>
        <v>-</v>
      </c>
      <c r="AR26" s="102"/>
      <c r="AS26" s="102"/>
      <c r="AT26" s="102"/>
      <c r="AU26" s="102"/>
      <c r="AV26" s="102"/>
      <c r="AW26" s="102"/>
      <c r="AX26" s="102"/>
      <c r="AY26" s="102"/>
      <c r="AZ26" s="102"/>
      <c r="BA26" s="102"/>
      <c r="BB26" s="102"/>
      <c r="BC26" s="102"/>
      <c r="BD26" s="102"/>
      <c r="BE26" s="102"/>
      <c r="BF26" s="102"/>
      <c r="BG26" s="102"/>
      <c r="BH26" s="102"/>
      <c r="BI26" s="102"/>
      <c r="BJ26" s="156"/>
    </row>
    <row r="27" spans="1:62" s="1" customFormat="1" ht="14.25" customHeight="1">
      <c r="A27" s="24"/>
      <c r="B27" s="25"/>
      <c r="C27" s="98" t="s">
        <v>35</v>
      </c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100"/>
      <c r="R27" s="161" t="str">
        <f>IF(qcn_return_no="","-",qcn_return_no)</f>
        <v>*</v>
      </c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0" t="s">
        <v>36</v>
      </c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02" t="str">
        <f>IF(qcn_replacement_no="","-",qcn_replacement_no)</f>
        <v>-</v>
      </c>
      <c r="AW27" s="102"/>
      <c r="AX27" s="102"/>
      <c r="AY27" s="102"/>
      <c r="AZ27" s="102"/>
      <c r="BA27" s="102"/>
      <c r="BB27" s="102"/>
      <c r="BC27" s="102"/>
      <c r="BD27" s="102"/>
      <c r="BE27" s="102"/>
      <c r="BF27" s="102"/>
      <c r="BG27" s="102"/>
      <c r="BH27" s="102"/>
      <c r="BI27" s="102"/>
      <c r="BJ27" s="156"/>
    </row>
    <row r="28" spans="1:62" s="1" customFormat="1" ht="14.25" customHeight="1">
      <c r="A28" s="24"/>
      <c r="B28" s="25"/>
      <c r="C28" s="126" t="s">
        <v>37</v>
      </c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8"/>
      <c r="R28" s="162" t="str">
        <f>IF(qcn_shipping_date="","-",qcn_shipping_date)</f>
        <v>-</v>
      </c>
      <c r="S28" s="162"/>
      <c r="T28" s="162"/>
      <c r="U28" s="162"/>
      <c r="V28" s="162"/>
      <c r="W28" s="162"/>
      <c r="X28" s="162"/>
      <c r="Y28" s="162"/>
      <c r="Z28" s="162"/>
      <c r="AA28" s="162"/>
      <c r="AB28" s="162"/>
      <c r="AC28" s="162"/>
      <c r="AD28" s="162"/>
      <c r="AE28" s="162"/>
      <c r="AF28" s="162"/>
      <c r="AG28" s="116" t="s">
        <v>38</v>
      </c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8"/>
      <c r="AV28" s="144" t="str">
        <f>IF(qcn_comments_if_any_e="","-",qcn_comments_if_any_e)</f>
        <v>KTC QA Div</v>
      </c>
      <c r="AW28" s="145"/>
      <c r="AX28" s="145"/>
      <c r="AY28" s="145"/>
      <c r="AZ28" s="145"/>
      <c r="BA28" s="145"/>
      <c r="BB28" s="145"/>
      <c r="BC28" s="145"/>
      <c r="BD28" s="145"/>
      <c r="BE28" s="145"/>
      <c r="BF28" s="145"/>
      <c r="BG28" s="145"/>
      <c r="BH28" s="145"/>
      <c r="BI28" s="145"/>
      <c r="BJ28" s="146"/>
    </row>
    <row r="29" spans="1:62" s="1" customFormat="1" ht="14.25" customHeight="1">
      <c r="A29" s="24"/>
      <c r="B29" s="25"/>
      <c r="C29" s="133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5"/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  <c r="AE29" s="162"/>
      <c r="AF29" s="162"/>
      <c r="AG29" s="124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8"/>
      <c r="AV29" s="150"/>
      <c r="AW29" s="151"/>
      <c r="AX29" s="151"/>
      <c r="AY29" s="151"/>
      <c r="AZ29" s="151"/>
      <c r="BA29" s="151"/>
      <c r="BB29" s="151"/>
      <c r="BC29" s="151"/>
      <c r="BD29" s="151"/>
      <c r="BE29" s="151"/>
      <c r="BF29" s="151"/>
      <c r="BG29" s="151"/>
      <c r="BH29" s="151"/>
      <c r="BI29" s="151"/>
      <c r="BJ29" s="152"/>
    </row>
    <row r="30" spans="1:62" s="1" customFormat="1" ht="14.25" customHeight="1">
      <c r="A30" s="24"/>
      <c r="B30" s="25"/>
      <c r="C30" s="98" t="s">
        <v>39</v>
      </c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00"/>
      <c r="R30" s="101" t="str">
        <f>IF(qcn_defect_transaction_qcn_e="","-",qcn_defect_transaction_qcn_e)</f>
        <v>replacement</v>
      </c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3"/>
      <c r="AG30" s="160" t="s">
        <v>40</v>
      </c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01" t="str">
        <f>IF(qcn_defect_transaction_others_e="","-",qcn_defect_transaction_others_e)</f>
        <v>returning</v>
      </c>
      <c r="AW30" s="102"/>
      <c r="AX30" s="102"/>
      <c r="AY30" s="102"/>
      <c r="AZ30" s="102"/>
      <c r="BA30" s="102"/>
      <c r="BB30" s="102"/>
      <c r="BC30" s="102"/>
      <c r="BD30" s="102"/>
      <c r="BE30" s="102"/>
      <c r="BF30" s="102"/>
      <c r="BG30" s="102"/>
      <c r="BH30" s="102"/>
      <c r="BI30" s="102"/>
      <c r="BJ30" s="156"/>
    </row>
    <row r="31" spans="1:62" s="1" customFormat="1" ht="14.25" customHeight="1">
      <c r="A31" s="24"/>
      <c r="B31" s="25"/>
      <c r="C31" s="133" t="s">
        <v>41</v>
      </c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5"/>
      <c r="R31" s="162" t="str">
        <f>IF(qcn_received_date="","-",qcn_received_date)</f>
        <v>-</v>
      </c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0" t="s">
        <v>42</v>
      </c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3">
        <f>IF(qcn_arrival_date="","-",qcn_arrival_date)</f>
        <v>45076</v>
      </c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4"/>
    </row>
    <row r="32" spans="1:62" s="1" customFormat="1" ht="14.25" customHeight="1">
      <c r="A32" s="24"/>
      <c r="B32" s="25"/>
      <c r="C32" s="165" t="s">
        <v>43</v>
      </c>
      <c r="D32" s="57"/>
      <c r="E32" s="57"/>
      <c r="F32" s="57"/>
      <c r="G32" s="57"/>
      <c r="H32" s="57"/>
      <c r="I32" s="57"/>
      <c r="J32" s="166" t="str">
        <f>IF(qcn_failure_mode_customer_e="","-",qcn_failure_mode_customer_e)</f>
        <v>Vertical white line</v>
      </c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  <c r="AB32" s="167"/>
      <c r="AC32" s="167"/>
      <c r="AD32" s="167"/>
      <c r="AE32" s="167"/>
      <c r="AF32" s="167"/>
      <c r="AG32" s="167"/>
      <c r="AH32" s="167"/>
      <c r="AI32" s="167"/>
      <c r="AJ32" s="167"/>
      <c r="AK32" s="167"/>
      <c r="AL32" s="167"/>
      <c r="AM32" s="167"/>
      <c r="AN32" s="167"/>
      <c r="AO32" s="167"/>
      <c r="AP32" s="167"/>
      <c r="AQ32" s="167"/>
      <c r="AR32" s="167"/>
      <c r="AS32" s="167"/>
      <c r="AT32" s="167"/>
      <c r="AU32" s="167"/>
      <c r="AV32" s="167"/>
      <c r="AW32" s="167"/>
      <c r="AX32" s="167"/>
      <c r="AY32" s="167"/>
      <c r="AZ32" s="167"/>
      <c r="BA32" s="167"/>
      <c r="BB32" s="167"/>
      <c r="BC32" s="167"/>
      <c r="BD32" s="167"/>
      <c r="BE32" s="167"/>
      <c r="BF32" s="167"/>
      <c r="BG32" s="167"/>
      <c r="BH32" s="167"/>
      <c r="BI32" s="167"/>
      <c r="BJ32" s="168"/>
    </row>
    <row r="33" spans="1:62" s="1" customFormat="1" ht="14.25" customHeight="1">
      <c r="A33" s="24"/>
      <c r="B33" s="25"/>
      <c r="C33" s="169"/>
      <c r="D33" s="170"/>
      <c r="E33" s="170"/>
      <c r="F33" s="170"/>
      <c r="G33" s="170"/>
      <c r="H33" s="170"/>
      <c r="I33" s="170"/>
      <c r="J33" s="171"/>
      <c r="K33" s="172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2"/>
      <c r="W33" s="172"/>
      <c r="X33" s="172"/>
      <c r="Y33" s="172"/>
      <c r="Z33" s="172"/>
      <c r="AA33" s="172"/>
      <c r="AB33" s="172"/>
      <c r="AC33" s="172"/>
      <c r="AD33" s="172"/>
      <c r="AE33" s="172"/>
      <c r="AF33" s="172"/>
      <c r="AG33" s="172"/>
      <c r="AH33" s="172"/>
      <c r="AI33" s="172"/>
      <c r="AJ33" s="172"/>
      <c r="AK33" s="172"/>
      <c r="AL33" s="172"/>
      <c r="AM33" s="172"/>
      <c r="AN33" s="172"/>
      <c r="AO33" s="172"/>
      <c r="AP33" s="172"/>
      <c r="AQ33" s="172"/>
      <c r="AR33" s="172"/>
      <c r="AS33" s="172"/>
      <c r="AT33" s="172"/>
      <c r="AU33" s="172"/>
      <c r="AV33" s="172"/>
      <c r="AW33" s="172"/>
      <c r="AX33" s="172"/>
      <c r="AY33" s="172"/>
      <c r="AZ33" s="172"/>
      <c r="BA33" s="172"/>
      <c r="BB33" s="172"/>
      <c r="BC33" s="172"/>
      <c r="BD33" s="172"/>
      <c r="BE33" s="172"/>
      <c r="BF33" s="172"/>
      <c r="BG33" s="172"/>
      <c r="BH33" s="172"/>
      <c r="BI33" s="172"/>
      <c r="BJ33" s="173"/>
    </row>
    <row r="34" spans="1:62" s="1" customFormat="1" ht="14.25" customHeight="1">
      <c r="A34" s="24"/>
      <c r="B34" s="25"/>
      <c r="C34" s="169"/>
      <c r="D34" s="170"/>
      <c r="E34" s="170"/>
      <c r="F34" s="170"/>
      <c r="G34" s="170"/>
      <c r="H34" s="170"/>
      <c r="I34" s="170"/>
      <c r="J34" s="171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  <c r="X34" s="172"/>
      <c r="Y34" s="172"/>
      <c r="Z34" s="172"/>
      <c r="AA34" s="172"/>
      <c r="AB34" s="172"/>
      <c r="AC34" s="172"/>
      <c r="AD34" s="172"/>
      <c r="AE34" s="172"/>
      <c r="AF34" s="172"/>
      <c r="AG34" s="172"/>
      <c r="AH34" s="172"/>
      <c r="AI34" s="172"/>
      <c r="AJ34" s="172"/>
      <c r="AK34" s="172"/>
      <c r="AL34" s="172"/>
      <c r="AM34" s="172"/>
      <c r="AN34" s="172"/>
      <c r="AO34" s="172"/>
      <c r="AP34" s="172"/>
      <c r="AQ34" s="172"/>
      <c r="AR34" s="172"/>
      <c r="AS34" s="172"/>
      <c r="AT34" s="172"/>
      <c r="AU34" s="172"/>
      <c r="AV34" s="172"/>
      <c r="AW34" s="172"/>
      <c r="AX34" s="172"/>
      <c r="AY34" s="172"/>
      <c r="AZ34" s="172"/>
      <c r="BA34" s="172"/>
      <c r="BB34" s="172"/>
      <c r="BC34" s="172"/>
      <c r="BD34" s="172"/>
      <c r="BE34" s="172"/>
      <c r="BF34" s="172"/>
      <c r="BG34" s="172"/>
      <c r="BH34" s="172"/>
      <c r="BI34" s="172"/>
      <c r="BJ34" s="173"/>
    </row>
    <row r="35" spans="1:62" s="1" customFormat="1" ht="14.25" customHeight="1">
      <c r="A35" s="24"/>
      <c r="B35" s="25"/>
      <c r="C35" s="174"/>
      <c r="D35" s="170"/>
      <c r="E35" s="170"/>
      <c r="F35" s="170"/>
      <c r="G35" s="170"/>
      <c r="H35" s="170"/>
      <c r="I35" s="170"/>
      <c r="J35" s="171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  <c r="W35" s="172"/>
      <c r="X35" s="172"/>
      <c r="Y35" s="172"/>
      <c r="Z35" s="172"/>
      <c r="AA35" s="172"/>
      <c r="AB35" s="172"/>
      <c r="AC35" s="172"/>
      <c r="AD35" s="172"/>
      <c r="AE35" s="172"/>
      <c r="AF35" s="172"/>
      <c r="AG35" s="172"/>
      <c r="AH35" s="172"/>
      <c r="AI35" s="172"/>
      <c r="AJ35" s="172"/>
      <c r="AK35" s="172"/>
      <c r="AL35" s="172"/>
      <c r="AM35" s="172"/>
      <c r="AN35" s="172"/>
      <c r="AO35" s="172"/>
      <c r="AP35" s="172"/>
      <c r="AQ35" s="172"/>
      <c r="AR35" s="172"/>
      <c r="AS35" s="172"/>
      <c r="AT35" s="172"/>
      <c r="AU35" s="172"/>
      <c r="AV35" s="172"/>
      <c r="AW35" s="172"/>
      <c r="AX35" s="172"/>
      <c r="AY35" s="172"/>
      <c r="AZ35" s="172"/>
      <c r="BA35" s="172"/>
      <c r="BB35" s="172"/>
      <c r="BC35" s="172"/>
      <c r="BD35" s="172"/>
      <c r="BE35" s="172"/>
      <c r="BF35" s="172"/>
      <c r="BG35" s="172"/>
      <c r="BH35" s="172"/>
      <c r="BI35" s="172"/>
      <c r="BJ35" s="173"/>
    </row>
    <row r="36" spans="1:62" s="1" customFormat="1" ht="14.25" customHeight="1">
      <c r="A36" s="24"/>
      <c r="B36" s="25"/>
      <c r="C36" s="174"/>
      <c r="D36" s="170"/>
      <c r="E36" s="170"/>
      <c r="F36" s="170"/>
      <c r="G36" s="170"/>
      <c r="H36" s="170"/>
      <c r="I36" s="170"/>
      <c r="J36" s="175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6"/>
      <c r="AT36" s="176"/>
      <c r="AU36" s="176"/>
      <c r="AV36" s="176"/>
      <c r="AW36" s="176"/>
      <c r="AX36" s="176"/>
      <c r="AY36" s="176"/>
      <c r="AZ36" s="176"/>
      <c r="BA36" s="176"/>
      <c r="BB36" s="176"/>
      <c r="BC36" s="176"/>
      <c r="BD36" s="176"/>
      <c r="BE36" s="176"/>
      <c r="BF36" s="176"/>
      <c r="BG36" s="176"/>
      <c r="BH36" s="176"/>
      <c r="BI36" s="176"/>
      <c r="BJ36" s="177"/>
    </row>
    <row r="37" spans="1:62" s="1" customFormat="1" ht="14.25" customHeight="1">
      <c r="A37" s="24"/>
      <c r="B37" s="25"/>
      <c r="C37" s="178" t="s">
        <v>44</v>
      </c>
      <c r="D37" s="143"/>
      <c r="E37" s="143"/>
      <c r="F37" s="143"/>
      <c r="G37" s="143"/>
      <c r="H37" s="143"/>
      <c r="I37" s="143"/>
      <c r="J37" s="166" t="str">
        <f>IF(qcn_comments_customer_e="","-",qcn_comments_customer_e)</f>
        <v>This is the fourth one returned from the market.</v>
      </c>
      <c r="K37" s="167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/>
      <c r="AA37" s="167"/>
      <c r="AB37" s="167"/>
      <c r="AC37" s="167"/>
      <c r="AD37" s="167"/>
      <c r="AE37" s="167"/>
      <c r="AF37" s="167"/>
      <c r="AG37" s="167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67"/>
      <c r="AT37" s="167"/>
      <c r="AU37" s="167"/>
      <c r="AV37" s="167"/>
      <c r="AW37" s="167"/>
      <c r="AX37" s="167"/>
      <c r="AY37" s="167"/>
      <c r="AZ37" s="167"/>
      <c r="BA37" s="167"/>
      <c r="BB37" s="167"/>
      <c r="BC37" s="167"/>
      <c r="BD37" s="167"/>
      <c r="BE37" s="167"/>
      <c r="BF37" s="167"/>
      <c r="BG37" s="167"/>
      <c r="BH37" s="167"/>
      <c r="BI37" s="167"/>
      <c r="BJ37" s="168"/>
    </row>
    <row r="38" spans="1:62" s="1" customFormat="1" ht="14.25" customHeight="1">
      <c r="A38" s="24"/>
      <c r="B38" s="25"/>
      <c r="C38" s="178"/>
      <c r="D38" s="143"/>
      <c r="E38" s="143"/>
      <c r="F38" s="143"/>
      <c r="G38" s="143"/>
      <c r="H38" s="143"/>
      <c r="I38" s="143"/>
      <c r="J38" s="171"/>
      <c r="K38" s="172"/>
      <c r="L38" s="172"/>
      <c r="M38" s="172"/>
      <c r="N38" s="172"/>
      <c r="O38" s="172"/>
      <c r="P38" s="172"/>
      <c r="Q38" s="172"/>
      <c r="R38" s="172"/>
      <c r="S38" s="172"/>
      <c r="T38" s="172"/>
      <c r="U38" s="172"/>
      <c r="V38" s="172"/>
      <c r="W38" s="172"/>
      <c r="X38" s="172"/>
      <c r="Y38" s="172"/>
      <c r="Z38" s="172"/>
      <c r="AA38" s="172"/>
      <c r="AB38" s="172"/>
      <c r="AC38" s="172"/>
      <c r="AD38" s="172"/>
      <c r="AE38" s="172"/>
      <c r="AF38" s="172"/>
      <c r="AG38" s="172"/>
      <c r="AH38" s="172"/>
      <c r="AI38" s="172"/>
      <c r="AJ38" s="172"/>
      <c r="AK38" s="172"/>
      <c r="AL38" s="172"/>
      <c r="AM38" s="172"/>
      <c r="AN38" s="172"/>
      <c r="AO38" s="172"/>
      <c r="AP38" s="172"/>
      <c r="AQ38" s="172"/>
      <c r="AR38" s="172"/>
      <c r="AS38" s="172"/>
      <c r="AT38" s="172"/>
      <c r="AU38" s="172"/>
      <c r="AV38" s="172"/>
      <c r="AW38" s="172"/>
      <c r="AX38" s="172"/>
      <c r="AY38" s="172"/>
      <c r="AZ38" s="172"/>
      <c r="BA38" s="172"/>
      <c r="BB38" s="172"/>
      <c r="BC38" s="172"/>
      <c r="BD38" s="172"/>
      <c r="BE38" s="172"/>
      <c r="BF38" s="172"/>
      <c r="BG38" s="172"/>
      <c r="BH38" s="172"/>
      <c r="BI38" s="172"/>
      <c r="BJ38" s="173"/>
    </row>
    <row r="39" spans="1:62" s="1" customFormat="1" ht="14.25" customHeight="1">
      <c r="A39" s="24"/>
      <c r="B39" s="25"/>
      <c r="C39" s="178"/>
      <c r="D39" s="143"/>
      <c r="E39" s="143"/>
      <c r="F39" s="143"/>
      <c r="G39" s="143"/>
      <c r="H39" s="143"/>
      <c r="I39" s="143"/>
      <c r="J39" s="171"/>
      <c r="K39" s="172"/>
      <c r="L39" s="172"/>
      <c r="M39" s="172"/>
      <c r="N39" s="172"/>
      <c r="O39" s="172"/>
      <c r="P39" s="172"/>
      <c r="Q39" s="172"/>
      <c r="R39" s="172"/>
      <c r="S39" s="172"/>
      <c r="T39" s="172"/>
      <c r="U39" s="172"/>
      <c r="V39" s="172"/>
      <c r="W39" s="172"/>
      <c r="X39" s="172"/>
      <c r="Y39" s="172"/>
      <c r="Z39" s="172"/>
      <c r="AA39" s="172"/>
      <c r="AB39" s="172"/>
      <c r="AC39" s="172"/>
      <c r="AD39" s="172"/>
      <c r="AE39" s="172"/>
      <c r="AF39" s="172"/>
      <c r="AG39" s="172"/>
      <c r="AH39" s="172"/>
      <c r="AI39" s="172"/>
      <c r="AJ39" s="172"/>
      <c r="AK39" s="172"/>
      <c r="AL39" s="172"/>
      <c r="AM39" s="172"/>
      <c r="AN39" s="172"/>
      <c r="AO39" s="172"/>
      <c r="AP39" s="172"/>
      <c r="AQ39" s="172"/>
      <c r="AR39" s="172"/>
      <c r="AS39" s="172"/>
      <c r="AT39" s="172"/>
      <c r="AU39" s="172"/>
      <c r="AV39" s="172"/>
      <c r="AW39" s="172"/>
      <c r="AX39" s="172"/>
      <c r="AY39" s="172"/>
      <c r="AZ39" s="172"/>
      <c r="BA39" s="172"/>
      <c r="BB39" s="172"/>
      <c r="BC39" s="172"/>
      <c r="BD39" s="172"/>
      <c r="BE39" s="172"/>
      <c r="BF39" s="172"/>
      <c r="BG39" s="172"/>
      <c r="BH39" s="172"/>
      <c r="BI39" s="172"/>
      <c r="BJ39" s="173"/>
    </row>
    <row r="40" spans="1:62" s="1" customFormat="1" ht="14.25" customHeight="1">
      <c r="A40" s="24"/>
      <c r="B40" s="25"/>
      <c r="C40" s="178"/>
      <c r="D40" s="143"/>
      <c r="E40" s="143"/>
      <c r="F40" s="143"/>
      <c r="G40" s="143"/>
      <c r="H40" s="143"/>
      <c r="I40" s="143"/>
      <c r="J40" s="171"/>
      <c r="K40" s="172"/>
      <c r="L40" s="172"/>
      <c r="M40" s="172"/>
      <c r="N40" s="172"/>
      <c r="O40" s="172"/>
      <c r="P40" s="172"/>
      <c r="Q40" s="172"/>
      <c r="R40" s="172"/>
      <c r="S40" s="172"/>
      <c r="T40" s="172"/>
      <c r="U40" s="172"/>
      <c r="V40" s="172"/>
      <c r="W40" s="172"/>
      <c r="X40" s="172"/>
      <c r="Y40" s="172"/>
      <c r="Z40" s="172"/>
      <c r="AA40" s="172"/>
      <c r="AB40" s="172"/>
      <c r="AC40" s="172"/>
      <c r="AD40" s="172"/>
      <c r="AE40" s="172"/>
      <c r="AF40" s="172"/>
      <c r="AG40" s="172"/>
      <c r="AH40" s="172"/>
      <c r="AI40" s="172"/>
      <c r="AJ40" s="172"/>
      <c r="AK40" s="172"/>
      <c r="AL40" s="172"/>
      <c r="AM40" s="172"/>
      <c r="AN40" s="172"/>
      <c r="AO40" s="172"/>
      <c r="AP40" s="172"/>
      <c r="AQ40" s="172"/>
      <c r="AR40" s="172"/>
      <c r="AS40" s="172"/>
      <c r="AT40" s="172"/>
      <c r="AU40" s="172"/>
      <c r="AV40" s="172"/>
      <c r="AW40" s="172"/>
      <c r="AX40" s="172"/>
      <c r="AY40" s="172"/>
      <c r="AZ40" s="172"/>
      <c r="BA40" s="172"/>
      <c r="BB40" s="172"/>
      <c r="BC40" s="172"/>
      <c r="BD40" s="172"/>
      <c r="BE40" s="172"/>
      <c r="BF40" s="172"/>
      <c r="BG40" s="172"/>
      <c r="BH40" s="172"/>
      <c r="BI40" s="172"/>
      <c r="BJ40" s="173"/>
    </row>
    <row r="41" spans="1:62" s="1" customFormat="1" ht="14.25" customHeight="1">
      <c r="A41" s="24"/>
      <c r="B41" s="25"/>
      <c r="C41" s="143"/>
      <c r="D41" s="143"/>
      <c r="E41" s="143"/>
      <c r="F41" s="143"/>
      <c r="G41" s="143"/>
      <c r="H41" s="143"/>
      <c r="I41" s="143"/>
      <c r="J41" s="171"/>
      <c r="K41" s="172"/>
      <c r="L41" s="172"/>
      <c r="M41" s="172"/>
      <c r="N41" s="172"/>
      <c r="O41" s="172"/>
      <c r="P41" s="172"/>
      <c r="Q41" s="172"/>
      <c r="R41" s="172"/>
      <c r="S41" s="172"/>
      <c r="T41" s="172"/>
      <c r="U41" s="172"/>
      <c r="V41" s="172"/>
      <c r="W41" s="172"/>
      <c r="X41" s="172"/>
      <c r="Y41" s="172"/>
      <c r="Z41" s="172"/>
      <c r="AA41" s="172"/>
      <c r="AB41" s="172"/>
      <c r="AC41" s="172"/>
      <c r="AD41" s="172"/>
      <c r="AE41" s="172"/>
      <c r="AF41" s="172"/>
      <c r="AG41" s="172"/>
      <c r="AH41" s="172"/>
      <c r="AI41" s="172"/>
      <c r="AJ41" s="172"/>
      <c r="AK41" s="172"/>
      <c r="AL41" s="172"/>
      <c r="AM41" s="172"/>
      <c r="AN41" s="172"/>
      <c r="AO41" s="172"/>
      <c r="AP41" s="172"/>
      <c r="AQ41" s="172"/>
      <c r="AR41" s="172"/>
      <c r="AS41" s="172"/>
      <c r="AT41" s="172"/>
      <c r="AU41" s="172"/>
      <c r="AV41" s="172"/>
      <c r="AW41" s="172"/>
      <c r="AX41" s="172"/>
      <c r="AY41" s="172"/>
      <c r="AZ41" s="172"/>
      <c r="BA41" s="172"/>
      <c r="BB41" s="172"/>
      <c r="BC41" s="172"/>
      <c r="BD41" s="172"/>
      <c r="BE41" s="172"/>
      <c r="BF41" s="172"/>
      <c r="BG41" s="172"/>
      <c r="BH41" s="172"/>
      <c r="BI41" s="172"/>
      <c r="BJ41" s="173"/>
    </row>
    <row r="42" spans="1:62" s="1" customFormat="1" ht="14.25" customHeight="1">
      <c r="A42" s="24"/>
      <c r="B42" s="25"/>
      <c r="C42" s="143"/>
      <c r="D42" s="143"/>
      <c r="E42" s="143"/>
      <c r="F42" s="143"/>
      <c r="G42" s="143"/>
      <c r="H42" s="143"/>
      <c r="I42" s="143"/>
      <c r="J42" s="175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6"/>
      <c r="AT42" s="176"/>
      <c r="AU42" s="176"/>
      <c r="AV42" s="176"/>
      <c r="AW42" s="176"/>
      <c r="AX42" s="176"/>
      <c r="AY42" s="176"/>
      <c r="AZ42" s="176"/>
      <c r="BA42" s="176"/>
      <c r="BB42" s="176"/>
      <c r="BC42" s="176"/>
      <c r="BD42" s="176"/>
      <c r="BE42" s="176"/>
      <c r="BF42" s="176"/>
      <c r="BG42" s="176"/>
      <c r="BH42" s="176"/>
      <c r="BI42" s="176"/>
      <c r="BJ42" s="177"/>
    </row>
    <row r="43" spans="1:62" s="1" customFormat="1" ht="14.25" customHeight="1">
      <c r="A43" s="24"/>
      <c r="B43" s="25"/>
      <c r="C43" s="179" t="s">
        <v>45</v>
      </c>
      <c r="D43" s="180"/>
      <c r="E43" s="180"/>
      <c r="F43" s="180"/>
      <c r="G43" s="180"/>
      <c r="H43" s="180"/>
      <c r="I43" s="181"/>
      <c r="J43" s="166" t="str">
        <f>IF(qcn_commnets_marketing_div_e="","-",qcn_commnets_marketing_div_e)</f>
        <v>Please analyze as soon as the return part arrive at KTC due to the field claim.</v>
      </c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  <c r="AA43" s="167"/>
      <c r="AB43" s="167"/>
      <c r="AC43" s="167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167"/>
      <c r="AV43" s="167"/>
      <c r="AW43" s="167"/>
      <c r="AX43" s="167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  <c r="BJ43" s="168"/>
    </row>
    <row r="44" spans="1:62" s="1" customFormat="1" ht="14.25" customHeight="1">
      <c r="A44" s="24"/>
      <c r="B44" s="25"/>
      <c r="C44" s="182"/>
      <c r="D44" s="183"/>
      <c r="E44" s="183"/>
      <c r="F44" s="183"/>
      <c r="G44" s="183"/>
      <c r="H44" s="183"/>
      <c r="I44" s="184"/>
      <c r="J44" s="171"/>
      <c r="K44" s="172"/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2"/>
      <c r="W44" s="172"/>
      <c r="X44" s="172"/>
      <c r="Y44" s="172"/>
      <c r="Z44" s="172"/>
      <c r="AA44" s="172"/>
      <c r="AB44" s="172"/>
      <c r="AC44" s="172"/>
      <c r="AD44" s="172"/>
      <c r="AE44" s="172"/>
      <c r="AF44" s="172"/>
      <c r="AG44" s="172"/>
      <c r="AH44" s="172"/>
      <c r="AI44" s="172"/>
      <c r="AJ44" s="172"/>
      <c r="AK44" s="172"/>
      <c r="AL44" s="172"/>
      <c r="AM44" s="172"/>
      <c r="AN44" s="172"/>
      <c r="AO44" s="172"/>
      <c r="AP44" s="172"/>
      <c r="AQ44" s="172"/>
      <c r="AR44" s="172"/>
      <c r="AS44" s="172"/>
      <c r="AT44" s="172"/>
      <c r="AU44" s="172"/>
      <c r="AV44" s="172"/>
      <c r="AW44" s="172"/>
      <c r="AX44" s="172"/>
      <c r="AY44" s="172"/>
      <c r="AZ44" s="172"/>
      <c r="BA44" s="172"/>
      <c r="BB44" s="172"/>
      <c r="BC44" s="172"/>
      <c r="BD44" s="172"/>
      <c r="BE44" s="172"/>
      <c r="BF44" s="172"/>
      <c r="BG44" s="172"/>
      <c r="BH44" s="172"/>
      <c r="BI44" s="172"/>
      <c r="BJ44" s="173"/>
    </row>
    <row r="45" spans="1:62" s="1" customFormat="1" ht="14.25" customHeight="1">
      <c r="A45" s="24"/>
      <c r="B45" s="25"/>
      <c r="C45" s="182"/>
      <c r="D45" s="183"/>
      <c r="E45" s="183"/>
      <c r="F45" s="183"/>
      <c r="G45" s="183"/>
      <c r="H45" s="183"/>
      <c r="I45" s="184"/>
      <c r="J45" s="171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2"/>
      <c r="V45" s="172"/>
      <c r="W45" s="172"/>
      <c r="X45" s="172"/>
      <c r="Y45" s="172"/>
      <c r="Z45" s="172"/>
      <c r="AA45" s="172"/>
      <c r="AB45" s="172"/>
      <c r="AC45" s="172"/>
      <c r="AD45" s="172"/>
      <c r="AE45" s="172"/>
      <c r="AF45" s="172"/>
      <c r="AG45" s="172"/>
      <c r="AH45" s="172"/>
      <c r="AI45" s="172"/>
      <c r="AJ45" s="172"/>
      <c r="AK45" s="172"/>
      <c r="AL45" s="172"/>
      <c r="AM45" s="172"/>
      <c r="AN45" s="172"/>
      <c r="AO45" s="172"/>
      <c r="AP45" s="172"/>
      <c r="AQ45" s="172"/>
      <c r="AR45" s="172"/>
      <c r="AS45" s="172"/>
      <c r="AT45" s="172"/>
      <c r="AU45" s="172"/>
      <c r="AV45" s="172"/>
      <c r="AW45" s="172"/>
      <c r="AX45" s="172"/>
      <c r="AY45" s="172"/>
      <c r="AZ45" s="172"/>
      <c r="BA45" s="172"/>
      <c r="BB45" s="172"/>
      <c r="BC45" s="172"/>
      <c r="BD45" s="172"/>
      <c r="BE45" s="172"/>
      <c r="BF45" s="172"/>
      <c r="BG45" s="172"/>
      <c r="BH45" s="172"/>
      <c r="BI45" s="172"/>
      <c r="BJ45" s="173"/>
    </row>
    <row r="46" spans="1:62" s="1" customFormat="1" ht="14.25" customHeight="1">
      <c r="A46" s="24"/>
      <c r="B46" s="25"/>
      <c r="C46" s="182"/>
      <c r="D46" s="183"/>
      <c r="E46" s="183"/>
      <c r="F46" s="183"/>
      <c r="G46" s="183"/>
      <c r="H46" s="183"/>
      <c r="I46" s="184"/>
      <c r="J46" s="171"/>
      <c r="K46" s="172"/>
      <c r="L46" s="172"/>
      <c r="M46" s="172"/>
      <c r="N46" s="172"/>
      <c r="O46" s="172"/>
      <c r="P46" s="172"/>
      <c r="Q46" s="172"/>
      <c r="R46" s="172"/>
      <c r="S46" s="172"/>
      <c r="T46" s="172"/>
      <c r="U46" s="172"/>
      <c r="V46" s="172"/>
      <c r="W46" s="172"/>
      <c r="X46" s="172"/>
      <c r="Y46" s="172"/>
      <c r="Z46" s="172"/>
      <c r="AA46" s="172"/>
      <c r="AB46" s="172"/>
      <c r="AC46" s="172"/>
      <c r="AD46" s="172"/>
      <c r="AE46" s="172"/>
      <c r="AF46" s="172"/>
      <c r="AG46" s="172"/>
      <c r="AH46" s="172"/>
      <c r="AI46" s="172"/>
      <c r="AJ46" s="172"/>
      <c r="AK46" s="172"/>
      <c r="AL46" s="172"/>
      <c r="AM46" s="172"/>
      <c r="AN46" s="172"/>
      <c r="AO46" s="172"/>
      <c r="AP46" s="172"/>
      <c r="AQ46" s="172"/>
      <c r="AR46" s="172"/>
      <c r="AS46" s="172"/>
      <c r="AT46" s="172"/>
      <c r="AU46" s="172"/>
      <c r="AV46" s="172"/>
      <c r="AW46" s="172"/>
      <c r="AX46" s="172"/>
      <c r="AY46" s="172"/>
      <c r="AZ46" s="172"/>
      <c r="BA46" s="172"/>
      <c r="BB46" s="172"/>
      <c r="BC46" s="172"/>
      <c r="BD46" s="172"/>
      <c r="BE46" s="172"/>
      <c r="BF46" s="172"/>
      <c r="BG46" s="172"/>
      <c r="BH46" s="172"/>
      <c r="BI46" s="172"/>
      <c r="BJ46" s="173"/>
    </row>
    <row r="47" spans="1:62" s="1" customFormat="1" ht="14.25" customHeight="1">
      <c r="A47" s="24"/>
      <c r="B47" s="25"/>
      <c r="C47" s="182"/>
      <c r="D47" s="183"/>
      <c r="E47" s="183"/>
      <c r="F47" s="183"/>
      <c r="G47" s="183"/>
      <c r="H47" s="183"/>
      <c r="I47" s="184"/>
      <c r="J47" s="171"/>
      <c r="K47" s="172"/>
      <c r="L47" s="172"/>
      <c r="M47" s="172"/>
      <c r="N47" s="172"/>
      <c r="O47" s="172"/>
      <c r="P47" s="172"/>
      <c r="Q47" s="172"/>
      <c r="R47" s="172"/>
      <c r="S47" s="172"/>
      <c r="T47" s="172"/>
      <c r="U47" s="172"/>
      <c r="V47" s="172"/>
      <c r="W47" s="172"/>
      <c r="X47" s="172"/>
      <c r="Y47" s="172"/>
      <c r="Z47" s="172"/>
      <c r="AA47" s="172"/>
      <c r="AB47" s="172"/>
      <c r="AC47" s="172"/>
      <c r="AD47" s="172"/>
      <c r="AE47" s="172"/>
      <c r="AF47" s="172"/>
      <c r="AG47" s="172"/>
      <c r="AH47" s="172"/>
      <c r="AI47" s="172"/>
      <c r="AJ47" s="172"/>
      <c r="AK47" s="172"/>
      <c r="AL47" s="172"/>
      <c r="AM47" s="172"/>
      <c r="AN47" s="172"/>
      <c r="AO47" s="172"/>
      <c r="AP47" s="172"/>
      <c r="AQ47" s="172"/>
      <c r="AR47" s="172"/>
      <c r="AS47" s="172"/>
      <c r="AT47" s="172"/>
      <c r="AU47" s="172"/>
      <c r="AV47" s="172"/>
      <c r="AW47" s="172"/>
      <c r="AX47" s="172"/>
      <c r="AY47" s="172"/>
      <c r="AZ47" s="172"/>
      <c r="BA47" s="172"/>
      <c r="BB47" s="172"/>
      <c r="BC47" s="172"/>
      <c r="BD47" s="172"/>
      <c r="BE47" s="172"/>
      <c r="BF47" s="172"/>
      <c r="BG47" s="172"/>
      <c r="BH47" s="172"/>
      <c r="BI47" s="172"/>
      <c r="BJ47" s="173"/>
    </row>
    <row r="48" spans="1:62" s="1" customFormat="1" ht="14.25" customHeight="1" thickBot="1">
      <c r="A48" s="185"/>
      <c r="B48" s="186"/>
      <c r="C48" s="187"/>
      <c r="D48" s="188"/>
      <c r="E48" s="188"/>
      <c r="F48" s="188"/>
      <c r="G48" s="188"/>
      <c r="H48" s="188"/>
      <c r="I48" s="189"/>
      <c r="J48" s="171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  <c r="AH48" s="172"/>
      <c r="AI48" s="172"/>
      <c r="AJ48" s="172"/>
      <c r="AK48" s="172"/>
      <c r="AL48" s="172"/>
      <c r="AM48" s="172"/>
      <c r="AN48" s="172"/>
      <c r="AO48" s="172"/>
      <c r="AP48" s="172"/>
      <c r="AQ48" s="172"/>
      <c r="AR48" s="172"/>
      <c r="AS48" s="172"/>
      <c r="AT48" s="172"/>
      <c r="AU48" s="172"/>
      <c r="AV48" s="172"/>
      <c r="AW48" s="172"/>
      <c r="AX48" s="172"/>
      <c r="AY48" s="172"/>
      <c r="AZ48" s="172"/>
      <c r="BA48" s="172"/>
      <c r="BB48" s="172"/>
      <c r="BC48" s="172"/>
      <c r="BD48" s="172"/>
      <c r="BE48" s="172"/>
      <c r="BF48" s="172"/>
      <c r="BG48" s="172"/>
      <c r="BH48" s="172"/>
      <c r="BI48" s="172"/>
      <c r="BJ48" s="173"/>
    </row>
    <row r="49" spans="1:62">
      <c r="A49" s="6" t="s">
        <v>46</v>
      </c>
      <c r="B49" s="190"/>
      <c r="C49" s="191" t="s">
        <v>47</v>
      </c>
      <c r="D49" s="192"/>
      <c r="E49" s="192"/>
      <c r="F49" s="192"/>
      <c r="G49" s="192"/>
      <c r="H49" s="192"/>
      <c r="I49" s="192"/>
      <c r="J49" s="192"/>
      <c r="K49" s="192"/>
      <c r="L49" s="192"/>
      <c r="M49" s="192"/>
      <c r="N49" s="192"/>
      <c r="O49" s="192"/>
      <c r="P49" s="192"/>
      <c r="Q49" s="193"/>
      <c r="R49" s="194" t="str">
        <f>IF(qcn_issued_date="","-",qcn_issued_date)</f>
        <v>-</v>
      </c>
      <c r="S49" s="194"/>
      <c r="T49" s="194"/>
      <c r="U49" s="194"/>
      <c r="V49" s="194"/>
      <c r="W49" s="194"/>
      <c r="X49" s="194"/>
      <c r="Y49" s="194"/>
      <c r="Z49" s="194"/>
      <c r="AA49" s="194"/>
      <c r="AB49" s="194"/>
      <c r="AC49" s="194"/>
      <c r="AD49" s="194"/>
      <c r="AE49" s="194"/>
      <c r="AF49" s="195"/>
      <c r="AG49" s="196" t="s">
        <v>48</v>
      </c>
      <c r="AH49" s="197"/>
      <c r="AI49" s="197"/>
      <c r="AJ49" s="197"/>
      <c r="AK49" s="197"/>
      <c r="AL49" s="197"/>
      <c r="AM49" s="197"/>
      <c r="AN49" s="197"/>
      <c r="AO49" s="197"/>
      <c r="AP49" s="197"/>
      <c r="AQ49" s="197"/>
      <c r="AR49" s="197"/>
      <c r="AS49" s="197"/>
      <c r="AT49" s="198"/>
      <c r="AU49" s="199" t="str">
        <f>IF(qcn_dl_contermeasure_report="","-",qcn_dl_contermeasure_report)</f>
        <v>-</v>
      </c>
      <c r="AV49" s="199"/>
      <c r="AW49" s="199"/>
      <c r="AX49" s="199"/>
      <c r="AY49" s="199"/>
      <c r="AZ49" s="199"/>
      <c r="BA49" s="199"/>
      <c r="BB49" s="200"/>
      <c r="BC49" s="201" t="s">
        <v>49</v>
      </c>
      <c r="BD49" s="202"/>
      <c r="BE49" s="202"/>
      <c r="BF49" s="202"/>
      <c r="BG49" s="202"/>
      <c r="BH49" s="202"/>
      <c r="BI49" s="202"/>
      <c r="BJ49" s="203"/>
    </row>
    <row r="50" spans="1:62" ht="13.5" customHeight="1">
      <c r="A50" s="204"/>
      <c r="B50" s="205"/>
      <c r="C50" s="98" t="s">
        <v>50</v>
      </c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100"/>
      <c r="R50" s="163" t="str">
        <f>IF(qcn_qa_arrival_date="","-",qcn_qa_arrival_date)</f>
        <v>-</v>
      </c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206"/>
      <c r="AG50" s="159" t="s">
        <v>51</v>
      </c>
      <c r="AH50" s="99"/>
      <c r="AI50" s="99"/>
      <c r="AJ50" s="99"/>
      <c r="AK50" s="99"/>
      <c r="AL50" s="99"/>
      <c r="AM50" s="99"/>
      <c r="AN50" s="99"/>
      <c r="AO50" s="99"/>
      <c r="AP50" s="99"/>
      <c r="AQ50" s="99"/>
      <c r="AR50" s="99"/>
      <c r="AS50" s="99"/>
      <c r="AT50" s="100"/>
      <c r="AU50" s="207" t="str">
        <f>IF(qcn_dispatch_quantity_day="","-",qcn_dispatch_quantity_day)</f>
        <v>-</v>
      </c>
      <c r="AV50" s="208"/>
      <c r="AW50" s="208"/>
      <c r="AX50" s="208"/>
      <c r="AY50" s="208"/>
      <c r="AZ50" s="208"/>
      <c r="BA50" s="208"/>
      <c r="BB50" s="209"/>
      <c r="BC50" s="210" t="str">
        <f>IF(accept_date="","-",accept_date)</f>
        <v>-</v>
      </c>
      <c r="BD50" s="211"/>
      <c r="BE50" s="211"/>
      <c r="BF50" s="211"/>
      <c r="BG50" s="211"/>
      <c r="BH50" s="211"/>
      <c r="BI50" s="211"/>
      <c r="BJ50" s="212"/>
    </row>
    <row r="51" spans="1:62" ht="13.5" customHeight="1">
      <c r="A51" s="204"/>
      <c r="B51" s="205"/>
      <c r="C51" s="213" t="s">
        <v>52</v>
      </c>
      <c r="D51" s="214"/>
      <c r="E51" s="214"/>
      <c r="F51" s="214"/>
      <c r="G51" s="214"/>
      <c r="H51" s="214"/>
      <c r="I51" s="214"/>
      <c r="J51" s="214"/>
      <c r="K51" s="214"/>
      <c r="L51" s="214"/>
      <c r="M51" s="214"/>
      <c r="N51" s="214"/>
      <c r="O51" s="214"/>
      <c r="P51" s="214"/>
      <c r="Q51" s="215"/>
      <c r="R51" s="216" t="str">
        <f>IF(qcn_important_claim_e="","-",qcn_important_claim_e)</f>
        <v>-</v>
      </c>
      <c r="S51" s="217"/>
      <c r="T51" s="217"/>
      <c r="U51" s="217"/>
      <c r="V51" s="217"/>
      <c r="W51" s="217"/>
      <c r="X51" s="217"/>
      <c r="Y51" s="217"/>
      <c r="Z51" s="217"/>
      <c r="AA51" s="217"/>
      <c r="AB51" s="217"/>
      <c r="AC51" s="217"/>
      <c r="AD51" s="217"/>
      <c r="AE51" s="217"/>
      <c r="AF51" s="217"/>
      <c r="AG51" s="159" t="s">
        <v>53</v>
      </c>
      <c r="AH51" s="99"/>
      <c r="AI51" s="99"/>
      <c r="AJ51" s="99"/>
      <c r="AK51" s="99"/>
      <c r="AL51" s="99"/>
      <c r="AM51" s="99"/>
      <c r="AN51" s="99"/>
      <c r="AO51" s="99"/>
      <c r="AP51" s="99"/>
      <c r="AQ51" s="99"/>
      <c r="AR51" s="99"/>
      <c r="AS51" s="99"/>
      <c r="AT51" s="100"/>
      <c r="AU51" s="161" t="str">
        <f>IF(qcn_sharing_info_e="","-",qcn_sharing_info_e)</f>
        <v>N</v>
      </c>
      <c r="AV51" s="218"/>
      <c r="AW51" s="218"/>
      <c r="AX51" s="218"/>
      <c r="AY51" s="218"/>
      <c r="AZ51" s="218"/>
      <c r="BA51" s="218"/>
      <c r="BB51" s="219"/>
      <c r="BC51" s="220" t="str">
        <f>IF(accept_person_faxnumber="","-",accept_person_faxnumber)</f>
        <v>QA</v>
      </c>
      <c r="BD51" s="221"/>
      <c r="BE51" s="221"/>
      <c r="BF51" s="221"/>
      <c r="BG51" s="221"/>
      <c r="BH51" s="221"/>
      <c r="BI51" s="221"/>
      <c r="BJ51" s="222"/>
    </row>
    <row r="52" spans="1:62" ht="15" thickBot="1">
      <c r="A52" s="204"/>
      <c r="B52" s="205"/>
      <c r="C52" s="56" t="s">
        <v>54</v>
      </c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8"/>
      <c r="R52" s="223" t="str">
        <f>IF(qcn_div_fact_perform_analysis_e="","-",qcn_div_fact_perform_analysis_e)</f>
        <v>-</v>
      </c>
      <c r="S52" s="224"/>
      <c r="T52" s="224"/>
      <c r="U52" s="224"/>
      <c r="V52" s="224"/>
      <c r="W52" s="224"/>
      <c r="X52" s="224"/>
      <c r="Y52" s="224"/>
      <c r="Z52" s="224"/>
      <c r="AA52" s="224"/>
      <c r="AB52" s="224"/>
      <c r="AC52" s="224"/>
      <c r="AD52" s="224"/>
      <c r="AE52" s="224"/>
      <c r="AF52" s="224"/>
      <c r="AG52" s="159" t="s">
        <v>55</v>
      </c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100"/>
      <c r="AU52" s="161">
        <f>IF(qcn_shipping_quantity="","-",qcn_shipping_quantity)</f>
        <v>0</v>
      </c>
      <c r="AV52" s="218"/>
      <c r="AW52" s="218"/>
      <c r="AX52" s="218"/>
      <c r="AY52" s="218"/>
      <c r="AZ52" s="218"/>
      <c r="BA52" s="218"/>
      <c r="BB52" s="225"/>
      <c r="BC52" s="226" t="str">
        <f>IF(accept_person_e="","-",accept_person_e)</f>
        <v>Tipakorn Sayarak</v>
      </c>
      <c r="BD52" s="227"/>
      <c r="BE52" s="227"/>
      <c r="BF52" s="227"/>
      <c r="BG52" s="227"/>
      <c r="BH52" s="227"/>
      <c r="BI52" s="227"/>
      <c r="BJ52" s="228"/>
    </row>
    <row r="53" spans="1:62">
      <c r="A53" s="204"/>
      <c r="B53" s="205"/>
      <c r="C53" s="126" t="s">
        <v>56</v>
      </c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8"/>
      <c r="R53" s="145" t="str">
        <f>IF(qcn_hq_analysis_result_e="","-",qcn_hq_analysis_result_e)</f>
        <v>-</v>
      </c>
      <c r="S53" s="145"/>
      <c r="T53" s="145"/>
      <c r="U53" s="145"/>
      <c r="V53" s="145"/>
      <c r="W53" s="145"/>
      <c r="X53" s="145"/>
      <c r="Y53" s="145"/>
      <c r="Z53" s="145"/>
      <c r="AA53" s="145"/>
      <c r="AB53" s="145"/>
      <c r="AC53" s="145"/>
      <c r="AD53" s="145"/>
      <c r="AE53" s="145"/>
      <c r="AF53" s="229"/>
      <c r="AG53" s="160" t="s">
        <v>57</v>
      </c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230" t="str">
        <f>IF(qcn_model_class_e="","-",qcn_model_class_e)</f>
        <v>-</v>
      </c>
      <c r="AV53" s="231"/>
      <c r="AW53" s="231"/>
      <c r="AX53" s="231"/>
      <c r="AY53" s="231"/>
      <c r="AZ53" s="231"/>
      <c r="BA53" s="231"/>
      <c r="BB53" s="231"/>
      <c r="BC53" s="231"/>
      <c r="BD53" s="231"/>
      <c r="BE53" s="231"/>
      <c r="BF53" s="231"/>
      <c r="BG53" s="231"/>
      <c r="BH53" s="231"/>
      <c r="BI53" s="231"/>
      <c r="BJ53" s="232"/>
    </row>
    <row r="54" spans="1:62" ht="13.5" customHeight="1">
      <c r="A54" s="204"/>
      <c r="B54" s="205"/>
      <c r="C54" s="133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5"/>
      <c r="R54" s="151"/>
      <c r="S54" s="151"/>
      <c r="T54" s="151"/>
      <c r="U54" s="151"/>
      <c r="V54" s="151"/>
      <c r="W54" s="151"/>
      <c r="X54" s="151"/>
      <c r="Y54" s="151"/>
      <c r="Z54" s="151"/>
      <c r="AA54" s="151"/>
      <c r="AB54" s="151"/>
      <c r="AC54" s="151"/>
      <c r="AD54" s="151"/>
      <c r="AE54" s="151"/>
      <c r="AF54" s="233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33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5"/>
    </row>
    <row r="55" spans="1:62" ht="13.5" customHeight="1">
      <c r="A55" s="204"/>
      <c r="B55" s="205"/>
      <c r="C55" s="179" t="s">
        <v>58</v>
      </c>
      <c r="D55" s="180"/>
      <c r="E55" s="180"/>
      <c r="F55" s="180"/>
      <c r="G55" s="180"/>
      <c r="H55" s="180"/>
      <c r="I55" s="181"/>
      <c r="J55" s="114" t="str">
        <f>IF(qcn_comments_of_div_received_e="","-",qcn_comments_of_div_received_e)</f>
        <v>-</v>
      </c>
      <c r="K55" s="114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117"/>
    </row>
    <row r="56" spans="1:62">
      <c r="A56" s="204"/>
      <c r="B56" s="205"/>
      <c r="C56" s="182"/>
      <c r="D56" s="183"/>
      <c r="E56" s="183"/>
      <c r="F56" s="183"/>
      <c r="G56" s="183"/>
      <c r="H56" s="183"/>
      <c r="I56" s="184"/>
      <c r="J56" s="234"/>
      <c r="K56" s="234"/>
      <c r="L56" s="234"/>
      <c r="M56" s="234"/>
      <c r="N56" s="234"/>
      <c r="O56" s="234"/>
      <c r="P56" s="234"/>
      <c r="Q56" s="234"/>
      <c r="R56" s="234"/>
      <c r="S56" s="234"/>
      <c r="T56" s="234"/>
      <c r="U56" s="234"/>
      <c r="V56" s="234"/>
      <c r="W56" s="234"/>
      <c r="X56" s="234"/>
      <c r="Y56" s="234"/>
      <c r="Z56" s="234"/>
      <c r="AA56" s="234"/>
      <c r="AB56" s="234"/>
      <c r="AC56" s="234"/>
      <c r="AD56" s="234"/>
      <c r="AE56" s="234"/>
      <c r="AF56" s="234"/>
      <c r="AG56" s="234"/>
      <c r="AH56" s="234"/>
      <c r="AI56" s="234"/>
      <c r="AJ56" s="234"/>
      <c r="AK56" s="234"/>
      <c r="AL56" s="234"/>
      <c r="AM56" s="234"/>
      <c r="AN56" s="234"/>
      <c r="AO56" s="234"/>
      <c r="AP56" s="234"/>
      <c r="AQ56" s="234"/>
      <c r="AR56" s="234"/>
      <c r="AS56" s="234"/>
      <c r="AT56" s="234"/>
      <c r="AU56" s="234"/>
      <c r="AV56" s="234"/>
      <c r="AW56" s="234"/>
      <c r="AX56" s="234"/>
      <c r="AY56" s="234"/>
      <c r="AZ56" s="234"/>
      <c r="BA56" s="234"/>
      <c r="BB56" s="234"/>
      <c r="BC56" s="234"/>
      <c r="BD56" s="234"/>
      <c r="BE56" s="234"/>
      <c r="BF56" s="234"/>
      <c r="BG56" s="234"/>
      <c r="BH56" s="234"/>
      <c r="BI56" s="234"/>
      <c r="BJ56" s="235"/>
    </row>
    <row r="57" spans="1:62">
      <c r="A57" s="204"/>
      <c r="B57" s="205"/>
      <c r="C57" s="182"/>
      <c r="D57" s="183"/>
      <c r="E57" s="183"/>
      <c r="F57" s="183"/>
      <c r="G57" s="183"/>
      <c r="H57" s="183"/>
      <c r="I57" s="184"/>
      <c r="J57" s="234"/>
      <c r="K57" s="234"/>
      <c r="L57" s="234"/>
      <c r="M57" s="234"/>
      <c r="N57" s="234"/>
      <c r="O57" s="234"/>
      <c r="P57" s="234"/>
      <c r="Q57" s="234"/>
      <c r="R57" s="234"/>
      <c r="S57" s="234"/>
      <c r="T57" s="234"/>
      <c r="U57" s="234"/>
      <c r="V57" s="234"/>
      <c r="W57" s="234"/>
      <c r="X57" s="234"/>
      <c r="Y57" s="234"/>
      <c r="Z57" s="234"/>
      <c r="AA57" s="234"/>
      <c r="AB57" s="234"/>
      <c r="AC57" s="234"/>
      <c r="AD57" s="234"/>
      <c r="AE57" s="234"/>
      <c r="AF57" s="234"/>
      <c r="AG57" s="234"/>
      <c r="AH57" s="234"/>
      <c r="AI57" s="234"/>
      <c r="AJ57" s="234"/>
      <c r="AK57" s="234"/>
      <c r="AL57" s="234"/>
      <c r="AM57" s="234"/>
      <c r="AN57" s="234"/>
      <c r="AO57" s="234"/>
      <c r="AP57" s="234"/>
      <c r="AQ57" s="234"/>
      <c r="AR57" s="234"/>
      <c r="AS57" s="234"/>
      <c r="AT57" s="234"/>
      <c r="AU57" s="234"/>
      <c r="AV57" s="234"/>
      <c r="AW57" s="234"/>
      <c r="AX57" s="234"/>
      <c r="AY57" s="234"/>
      <c r="AZ57" s="234"/>
      <c r="BA57" s="234"/>
      <c r="BB57" s="234"/>
      <c r="BC57" s="234"/>
      <c r="BD57" s="234"/>
      <c r="BE57" s="234"/>
      <c r="BF57" s="234"/>
      <c r="BG57" s="234"/>
      <c r="BH57" s="234"/>
      <c r="BI57" s="234"/>
      <c r="BJ57" s="235"/>
    </row>
    <row r="58" spans="1:62">
      <c r="A58" s="204"/>
      <c r="B58" s="205"/>
      <c r="C58" s="182"/>
      <c r="D58" s="183"/>
      <c r="E58" s="183"/>
      <c r="F58" s="183"/>
      <c r="G58" s="183"/>
      <c r="H58" s="183"/>
      <c r="I58" s="184"/>
      <c r="J58" s="234"/>
      <c r="K58" s="234"/>
      <c r="L58" s="234"/>
      <c r="M58" s="234"/>
      <c r="N58" s="234"/>
      <c r="O58" s="234"/>
      <c r="P58" s="234"/>
      <c r="Q58" s="234"/>
      <c r="R58" s="234"/>
      <c r="S58" s="234"/>
      <c r="T58" s="234"/>
      <c r="U58" s="234"/>
      <c r="V58" s="234"/>
      <c r="W58" s="234"/>
      <c r="X58" s="234"/>
      <c r="Y58" s="234"/>
      <c r="Z58" s="234"/>
      <c r="AA58" s="234"/>
      <c r="AB58" s="234"/>
      <c r="AC58" s="234"/>
      <c r="AD58" s="234"/>
      <c r="AE58" s="234"/>
      <c r="AF58" s="234"/>
      <c r="AG58" s="234"/>
      <c r="AH58" s="234"/>
      <c r="AI58" s="234"/>
      <c r="AJ58" s="234"/>
      <c r="AK58" s="234"/>
      <c r="AL58" s="234"/>
      <c r="AM58" s="234"/>
      <c r="AN58" s="234"/>
      <c r="AO58" s="234"/>
      <c r="AP58" s="234"/>
      <c r="AQ58" s="234"/>
      <c r="AR58" s="234"/>
      <c r="AS58" s="234"/>
      <c r="AT58" s="234"/>
      <c r="AU58" s="234"/>
      <c r="AV58" s="234"/>
      <c r="AW58" s="234"/>
      <c r="AX58" s="234"/>
      <c r="AY58" s="234"/>
      <c r="AZ58" s="234"/>
      <c r="BA58" s="234"/>
      <c r="BB58" s="234"/>
      <c r="BC58" s="234"/>
      <c r="BD58" s="234"/>
      <c r="BE58" s="234"/>
      <c r="BF58" s="234"/>
      <c r="BG58" s="234"/>
      <c r="BH58" s="234"/>
      <c r="BI58" s="234"/>
      <c r="BJ58" s="235"/>
    </row>
    <row r="59" spans="1:62" ht="15" thickBot="1">
      <c r="A59" s="236"/>
      <c r="B59" s="237"/>
      <c r="C59" s="187"/>
      <c r="D59" s="188"/>
      <c r="E59" s="188"/>
      <c r="F59" s="188"/>
      <c r="G59" s="188"/>
      <c r="H59" s="188"/>
      <c r="I59" s="189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238"/>
      <c r="Y59" s="238"/>
      <c r="Z59" s="238"/>
      <c r="AA59" s="238"/>
      <c r="AB59" s="238"/>
      <c r="AC59" s="238"/>
      <c r="AD59" s="238"/>
      <c r="AE59" s="238"/>
      <c r="AF59" s="238"/>
      <c r="AG59" s="238"/>
      <c r="AH59" s="238"/>
      <c r="AI59" s="238"/>
      <c r="AJ59" s="238"/>
      <c r="AK59" s="238"/>
      <c r="AL59" s="238"/>
      <c r="AM59" s="238"/>
      <c r="AN59" s="238"/>
      <c r="AO59" s="238"/>
      <c r="AP59" s="238"/>
      <c r="AQ59" s="238"/>
      <c r="AR59" s="238"/>
      <c r="AS59" s="238"/>
      <c r="AT59" s="238"/>
      <c r="AU59" s="238"/>
      <c r="AV59" s="238"/>
      <c r="AW59" s="238"/>
      <c r="AX59" s="238"/>
      <c r="AY59" s="238"/>
      <c r="AZ59" s="238"/>
      <c r="BA59" s="238"/>
      <c r="BB59" s="238"/>
      <c r="BC59" s="238"/>
      <c r="BD59" s="238"/>
      <c r="BE59" s="238"/>
      <c r="BF59" s="238"/>
      <c r="BG59" s="238"/>
      <c r="BH59" s="238"/>
      <c r="BI59" s="238"/>
      <c r="BJ59" s="239"/>
    </row>
    <row r="60" spans="1:62">
      <c r="U60" s="5"/>
      <c r="V60" s="5"/>
      <c r="W60" s="5"/>
    </row>
    <row r="61" spans="1:62">
      <c r="U61" s="5"/>
      <c r="V61" s="5"/>
      <c r="W61" s="5"/>
    </row>
    <row r="62" spans="1:62" ht="13.5" customHeight="1">
      <c r="U62" s="5"/>
      <c r="V62" s="5"/>
      <c r="W62" s="5"/>
    </row>
    <row r="63" spans="1:62">
      <c r="U63" s="5"/>
      <c r="V63" s="5"/>
      <c r="W63" s="5"/>
    </row>
    <row r="64" spans="1:62">
      <c r="U64" s="5"/>
      <c r="V64" s="5"/>
      <c r="W64" s="5"/>
    </row>
    <row r="65" s="5" customFormat="1"/>
    <row r="66" s="5" customFormat="1"/>
    <row r="67" s="5" customFormat="1"/>
    <row r="68" s="5" customFormat="1" ht="13.5" customHeight="1"/>
    <row r="69" s="5" customFormat="1"/>
    <row r="70" s="5" customFormat="1" ht="13.5" customHeight="1"/>
    <row r="71" s="5" customFormat="1"/>
    <row r="72" s="5" customFormat="1"/>
    <row r="73" s="5" customFormat="1"/>
    <row r="74" s="5" customFormat="1" ht="13.5" customHeight="1"/>
    <row r="75" s="5" customFormat="1"/>
    <row r="76" s="1" customFormat="1" ht="14.25" customHeight="1"/>
    <row r="77" s="1" customFormat="1" ht="14.25" customHeight="1"/>
    <row r="78" s="5" customFormat="1" ht="13.5" customHeight="1"/>
    <row r="79" s="5" customFormat="1"/>
    <row r="80" s="5" customFormat="1" ht="13.5" customHeight="1"/>
    <row r="81" s="5" customFormat="1" ht="13.5" customHeight="1"/>
    <row r="82" s="5" customFormat="1" ht="13.5" customHeight="1"/>
    <row r="83" s="5" customFormat="1" ht="13.5" customHeight="1"/>
    <row r="84" s="5" customFormat="1" ht="13.5" customHeigh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 ht="13.5" customHeight="1"/>
    <row r="102" s="5" customFormat="1" ht="13.5" customHeight="1"/>
    <row r="103" s="5" customFormat="1" ht="13.5" customHeigh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</sheetData>
  <mergeCells count="120">
    <mergeCell ref="C55:I59"/>
    <mergeCell ref="J55:BJ59"/>
    <mergeCell ref="C52:Q52"/>
    <mergeCell ref="R52:AF52"/>
    <mergeCell ref="AG52:AT52"/>
    <mergeCell ref="AU52:BB52"/>
    <mergeCell ref="BC52:BJ52"/>
    <mergeCell ref="C53:Q54"/>
    <mergeCell ref="R53:AF54"/>
    <mergeCell ref="AG53:AT54"/>
    <mergeCell ref="AU53:BJ54"/>
    <mergeCell ref="C50:Q50"/>
    <mergeCell ref="R50:AF50"/>
    <mergeCell ref="AG50:AT50"/>
    <mergeCell ref="AU50:BB50"/>
    <mergeCell ref="BC50:BJ50"/>
    <mergeCell ref="C51:Q51"/>
    <mergeCell ref="R51:AF51"/>
    <mergeCell ref="AG51:AT51"/>
    <mergeCell ref="AU51:BB51"/>
    <mergeCell ref="BC51:BJ51"/>
    <mergeCell ref="C37:I42"/>
    <mergeCell ref="J37:BJ42"/>
    <mergeCell ref="C43:I48"/>
    <mergeCell ref="J43:BJ48"/>
    <mergeCell ref="A49:B59"/>
    <mergeCell ref="C49:Q49"/>
    <mergeCell ref="R49:AF49"/>
    <mergeCell ref="AG49:AT49"/>
    <mergeCell ref="AU49:BB49"/>
    <mergeCell ref="BC49:BJ49"/>
    <mergeCell ref="C31:Q31"/>
    <mergeCell ref="R31:AF31"/>
    <mergeCell ref="AG31:AU31"/>
    <mergeCell ref="AV31:BJ31"/>
    <mergeCell ref="C32:I36"/>
    <mergeCell ref="J32:BJ36"/>
    <mergeCell ref="C28:Q29"/>
    <mergeCell ref="R28:AF29"/>
    <mergeCell ref="AG28:AU29"/>
    <mergeCell ref="AV28:BJ29"/>
    <mergeCell ref="C30:Q30"/>
    <mergeCell ref="R30:AF30"/>
    <mergeCell ref="AG30:AU30"/>
    <mergeCell ref="AV30:BJ30"/>
    <mergeCell ref="C26:L26"/>
    <mergeCell ref="M26:AF26"/>
    <mergeCell ref="AG26:AP26"/>
    <mergeCell ref="AQ26:BJ26"/>
    <mergeCell ref="C27:Q27"/>
    <mergeCell ref="R27:AF27"/>
    <mergeCell ref="AG27:AU27"/>
    <mergeCell ref="AV27:BJ27"/>
    <mergeCell ref="C24:L24"/>
    <mergeCell ref="M24:AF24"/>
    <mergeCell ref="AG24:AP24"/>
    <mergeCell ref="AQ24:BJ24"/>
    <mergeCell ref="C25:Q25"/>
    <mergeCell ref="R25:AF25"/>
    <mergeCell ref="AG25:AU25"/>
    <mergeCell ref="AV25:BJ25"/>
    <mergeCell ref="C21:Q22"/>
    <mergeCell ref="R21:AF22"/>
    <mergeCell ref="AG21:AU22"/>
    <mergeCell ref="AV21:BJ22"/>
    <mergeCell ref="C23:Q23"/>
    <mergeCell ref="R23:AF23"/>
    <mergeCell ref="AG23:AP23"/>
    <mergeCell ref="AQ23:BJ23"/>
    <mergeCell ref="C17:Q18"/>
    <mergeCell ref="R17:AF18"/>
    <mergeCell ref="AG17:AU18"/>
    <mergeCell ref="AV17:BJ18"/>
    <mergeCell ref="C19:Q20"/>
    <mergeCell ref="R19:AF20"/>
    <mergeCell ref="AG19:AU20"/>
    <mergeCell ref="AV19:BJ20"/>
    <mergeCell ref="C14:L14"/>
    <mergeCell ref="M14:AF14"/>
    <mergeCell ref="AG14:AP14"/>
    <mergeCell ref="AQ14:BJ14"/>
    <mergeCell ref="C15:Q16"/>
    <mergeCell ref="R15:AF16"/>
    <mergeCell ref="AG15:AU16"/>
    <mergeCell ref="AV15:BJ16"/>
    <mergeCell ref="J10:O11"/>
    <mergeCell ref="P10:V11"/>
    <mergeCell ref="W10:BJ11"/>
    <mergeCell ref="C12:I13"/>
    <mergeCell ref="J12:O13"/>
    <mergeCell ref="P12:V13"/>
    <mergeCell ref="W12:BJ13"/>
    <mergeCell ref="BC6:BJ6"/>
    <mergeCell ref="AU7:BB7"/>
    <mergeCell ref="BC7:BJ7"/>
    <mergeCell ref="C8:I9"/>
    <mergeCell ref="J8:O9"/>
    <mergeCell ref="P8:V9"/>
    <mergeCell ref="W8:AS9"/>
    <mergeCell ref="AT8:AZ9"/>
    <mergeCell ref="BA8:BJ9"/>
    <mergeCell ref="AZ2:BJ2"/>
    <mergeCell ref="AU3:AY3"/>
    <mergeCell ref="AZ3:BJ3"/>
    <mergeCell ref="C4:I5"/>
    <mergeCell ref="J4:AT5"/>
    <mergeCell ref="AU4:BB4"/>
    <mergeCell ref="BC4:BJ4"/>
    <mergeCell ref="AU5:BB5"/>
    <mergeCell ref="BC5:BJ5"/>
    <mergeCell ref="A2:B48"/>
    <mergeCell ref="C2:I3"/>
    <mergeCell ref="J2:X3"/>
    <mergeCell ref="Y2:AE3"/>
    <mergeCell ref="AF2:AT3"/>
    <mergeCell ref="AU2:AY2"/>
    <mergeCell ref="C6:I7"/>
    <mergeCell ref="J6:AT7"/>
    <mergeCell ref="AU6:BB6"/>
    <mergeCell ref="C10:I11"/>
  </mergeCells>
  <pageMargins left="0.19685039370078741" right="0.19685039370078741" top="0.39370078740157483" bottom="0.39370078740157483" header="0.27559055118110237" footer="0.27559055118110237"/>
  <pageSetup paperSize="8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of import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Kittinan Kunabutr</dc:creator>
  <cp:lastModifiedBy>Kittinan Kunabutr</cp:lastModifiedBy>
  <dcterms:created xsi:type="dcterms:W3CDTF">2024-01-19T06:50:36Z</dcterms:created>
  <dcterms:modified xsi:type="dcterms:W3CDTF">2024-01-19T06:50:48Z</dcterms:modified>
</cp:coreProperties>
</file>