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10.4 (29062022)" sheetId="1" r:id="rId4"/>
  </sheets>
  <definedNames/>
  <calcPr/>
</workbook>
</file>

<file path=xl/sharedStrings.xml><?xml version="1.0" encoding="utf-8"?>
<sst xmlns="http://schemas.openxmlformats.org/spreadsheetml/2006/main" count="162" uniqueCount="61">
  <si>
    <t>Produto: Quiver Pro/Mult</t>
  </si>
  <si>
    <t>Versão: 6.10.4</t>
  </si>
  <si>
    <t>Data em produção: 29/06/2022</t>
  </si>
  <si>
    <t>Data regressivo: 28/06/2022</t>
  </si>
  <si>
    <t>Tipo de item</t>
  </si>
  <si>
    <t>Chave</t>
  </si>
  <si>
    <t>Resumo</t>
  </si>
  <si>
    <t>Projeto</t>
  </si>
  <si>
    <t>Versão</t>
  </si>
  <si>
    <t>Item de projeto de Produto</t>
  </si>
  <si>
    <t>MULT - MITSUI Conta Corrente - Residencial e Empresarial</t>
  </si>
  <si>
    <t>MULT - Conta Corrente Mitsui - RE e EMP</t>
  </si>
  <si>
    <t>6.10.4 (29/06/2022)</t>
  </si>
  <si>
    <t>Versão CIA - Legislação</t>
  </si>
  <si>
    <t>Tarifa julho / 2022 - Porto</t>
  </si>
  <si>
    <t>MULT</t>
  </si>
  <si>
    <t>Manutenção Corretiva</t>
  </si>
  <si>
    <t>ERRO EFETIVAÇÃO  - HDI CARTAO DE CREDITO</t>
  </si>
  <si>
    <t>Erro Efetivação Cálculo - Porto Seguro</t>
  </si>
  <si>
    <t>Emissões Allianz - Sem nº de Apólice</t>
  </si>
  <si>
    <t>Cadastro do cálculo - MULT</t>
  </si>
  <si>
    <t>ERRO AO CALCULAR - QUIVER PLUS X MULT</t>
  </si>
  <si>
    <t>Comunicado : Inclusão de Novo Banco</t>
  </si>
  <si>
    <t xml:space="preserve">Mapfre não retornando calculo MULT </t>
  </si>
  <si>
    <t>Equalização</t>
  </si>
  <si>
    <t>MULT- ERRO SUHAI</t>
  </si>
  <si>
    <t>Opção de selecionar produtos no formato colunado</t>
  </si>
  <si>
    <t>Automóvel - Impressão do boleto bancário</t>
  </si>
  <si>
    <t>WS Empresarial - Criar Atividades</t>
  </si>
  <si>
    <t>Tratativa de mensagens</t>
  </si>
  <si>
    <t>MultTolls</t>
  </si>
  <si>
    <t>Quiver On - Não cria as tarefas na distribuição de Leads</t>
  </si>
  <si>
    <t>ON</t>
  </si>
  <si>
    <t>Erro Importação Recibo Bradesco Seguros x Bradesco Vida e Previdência</t>
  </si>
  <si>
    <t>PRO</t>
  </si>
  <si>
    <t>Extrato de comissão Allianz desconsidera valores negativos</t>
  </si>
  <si>
    <t>Importação de recibo de comissão</t>
  </si>
  <si>
    <t>Erro importação de recibos de comissão Bradesco Saúde</t>
  </si>
  <si>
    <t>Importação de proposta (Allianz Residencial - Importador não lê todas as informações)</t>
  </si>
  <si>
    <t>Erro Importação de planilha de propostas/apólices XLS</t>
  </si>
  <si>
    <t>Ajuste de Logo da Mapfre Capitalização na Importação de Recibo de Comissão</t>
  </si>
  <si>
    <t>Importação de Proposta em PDF não atualiza dados de contato cliente</t>
  </si>
  <si>
    <t>PRO-Mobile | Nova variável de retorno</t>
  </si>
  <si>
    <t>Erro de divisão na importação de recibo</t>
  </si>
  <si>
    <t>Bug Funcional</t>
  </si>
  <si>
    <t>Parametrização importação de comissão via PDF (Allianz)</t>
  </si>
  <si>
    <t>Importação de proposta de produto com característica do tipo “planos”</t>
  </si>
  <si>
    <t>Ajustes em alguns campos do PDF/ importação proposta Bradesco automóvel.</t>
  </si>
  <si>
    <t>Não está salvando a alteração do contato do cliente no orçamento</t>
  </si>
  <si>
    <t xml:space="preserve">Não foi possível importar esta versão do arquivo da Apólice PORTO Vida Individual </t>
  </si>
  <si>
    <t>Auditoria para divisões, relacionamento e grupos inativados após bloqueio do usuário</t>
  </si>
  <si>
    <t>Relatório de mensagens do chat</t>
  </si>
  <si>
    <t>Ajuste na Pesquisa Painel de Negócios</t>
  </si>
  <si>
    <t>Erro Importação de proposta Área de seguradoras - Allianz Moto</t>
  </si>
  <si>
    <t>Painel de Negócios - Período de Busca dos orçamentos</t>
  </si>
  <si>
    <t>Erro ao Cadastrar endosso restituição via orçamento no Quiver PRO</t>
  </si>
  <si>
    <t>Digitação zero | Comissões</t>
  </si>
  <si>
    <t>PRO  - PDF</t>
  </si>
  <si>
    <t>MULT-2302</t>
  </si>
  <si>
    <t>Efetivação hdi auto mpw - Offer not Found</t>
  </si>
  <si>
    <t xml:space="preserve">MULT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</si>
</sst>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RobotoDraft"/>
    </font>
    <font/>
    <font>
      <color theme="1"/>
      <name val="Arial"/>
      <scheme val="minor"/>
    </font>
    <font>
      <b/>
      <sz val="12.0"/>
      <color theme="1"/>
      <name val="Roboto"/>
    </font>
    <font>
      <b/>
      <sz val="12.0"/>
      <color rgb="FF000000"/>
      <name val="RobotoDraft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Calibri"/>
    </font>
    <font>
      <sz val="11.0"/>
      <color rgb="FF1265BE"/>
      <name val="Calibri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1C76C"/>
        <bgColor rgb="FF01C76C"/>
      </patternFill>
    </fill>
    <fill>
      <patternFill patternType="solid">
        <fgColor rgb="FF01E97E"/>
        <bgColor rgb="FF01E97E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3" fontId="1" numFmtId="0" xfId="0" applyAlignment="1" applyBorder="1" applyFill="1" applyFont="1">
      <alignment horizontal="center" readingOrder="0" shrinkToFit="0" vertical="center" wrapText="1"/>
    </xf>
    <xf borderId="0" fillId="3" fontId="4" numFmtId="0" xfId="0" applyAlignment="1" applyFont="1">
      <alignment readingOrder="0" shrinkToFit="0" wrapText="1"/>
    </xf>
    <xf borderId="1" fillId="3" fontId="5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readingOrder="0" shrinkToFit="0" wrapText="1"/>
    </xf>
    <xf borderId="9" fillId="4" fontId="5" numFmtId="0" xfId="0" applyAlignment="1" applyBorder="1" applyFill="1" applyFont="1">
      <alignment horizontal="center" shrinkToFit="0" vertical="center" wrapText="1"/>
    </xf>
    <xf borderId="9" fillId="4" fontId="5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0250" cy="9715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uiversolucoes.atlassian.net/browse/MULT-230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7.0"/>
    <col customWidth="1" min="3" max="3" width="68.5"/>
    <col customWidth="1" min="4" max="4" width="29.13"/>
    <col customWidth="1" min="5" max="5" width="19.5"/>
  </cols>
  <sheetData>
    <row r="1">
      <c r="A1" s="1"/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24.0" customHeight="1">
      <c r="A5" s="7"/>
      <c r="B5" s="8"/>
      <c r="C5" s="8"/>
      <c r="D5" s="8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0" t="s">
        <v>0</v>
      </c>
      <c r="B6" s="3"/>
      <c r="C6" s="11" t="s">
        <v>1</v>
      </c>
      <c r="D6" s="12" t="s">
        <v>2</v>
      </c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7"/>
      <c r="B7" s="9"/>
      <c r="C7" s="13" t="s">
        <v>3</v>
      </c>
      <c r="D7" s="7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4" t="s">
        <v>4</v>
      </c>
      <c r="B8" s="14" t="s">
        <v>5</v>
      </c>
      <c r="C8" s="14" t="s">
        <v>6</v>
      </c>
      <c r="D8" s="14" t="s">
        <v>7</v>
      </c>
      <c r="E8" s="15" t="s">
        <v>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6" t="s">
        <v>9</v>
      </c>
      <c r="B9" s="17" t="str">
        <f>HYPERLINK("https://quiversolucoes.atlassian.net/browse/CCMITSUI-2?atlOrigin=eyJpIjoiYzgwYTQ0ZjEyNzQzNGJhN2JmNjEyZTM0NmRhZWZhNjIiLCJwIjoic2hlZXRzLWppcmEifQ","CCMITSUI-2")</f>
        <v>CCMITSUI-2</v>
      </c>
      <c r="C9" s="16" t="s">
        <v>10</v>
      </c>
      <c r="D9" s="18" t="s">
        <v>11</v>
      </c>
      <c r="E9" s="18" t="s">
        <v>12</v>
      </c>
      <c r="F9" s="1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6" t="s">
        <v>13</v>
      </c>
      <c r="B10" s="17" t="str">
        <f>HYPERLINK("https://quiversolucoes.atlassian.net/browse/MULT-2298?atlOrigin=eyJpIjoiYzgwYTQ0ZjEyNzQzNGJhN2JmNjEyZTM0NmRhZWZhNjIiLCJwIjoic2hlZXRzLWppcmEifQ","MULT-2298")</f>
        <v>MULT-2298</v>
      </c>
      <c r="C10" s="16" t="s">
        <v>14</v>
      </c>
      <c r="D10" s="18" t="s">
        <v>15</v>
      </c>
      <c r="E10" s="18" t="s">
        <v>12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6" t="s">
        <v>16</v>
      </c>
      <c r="B11" s="17" t="str">
        <f>HYPERLINK("https://quiversolucoes.atlassian.net/browse/MULT-2285?atlOrigin=eyJpIjoiYzgwYTQ0ZjEyNzQzNGJhN2JmNjEyZTM0NmRhZWZhNjIiLCJwIjoic2hlZXRzLWppcmEifQ","MULT-2285")</f>
        <v>MULT-2285</v>
      </c>
      <c r="C11" s="16" t="s">
        <v>17</v>
      </c>
      <c r="D11" s="18" t="s">
        <v>15</v>
      </c>
      <c r="E11" s="18" t="s">
        <v>12</v>
      </c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6" t="s">
        <v>16</v>
      </c>
      <c r="B12" s="17" t="str">
        <f>HYPERLINK("https://quiversolucoes.atlassian.net/browse/MULT-2284?atlOrigin=eyJpIjoiYzgwYTQ0ZjEyNzQzNGJhN2JmNjEyZTM0NmRhZWZhNjIiLCJwIjoic2hlZXRzLWppcmEifQ","MULT-2284")</f>
        <v>MULT-2284</v>
      </c>
      <c r="C12" s="16" t="s">
        <v>18</v>
      </c>
      <c r="D12" s="18" t="s">
        <v>15</v>
      </c>
      <c r="E12" s="18" t="s">
        <v>12</v>
      </c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6" t="s">
        <v>16</v>
      </c>
      <c r="B13" s="17" t="str">
        <f>HYPERLINK("https://quiversolucoes.atlassian.net/browse/MULT-2283?atlOrigin=eyJpIjoiYzgwYTQ0ZjEyNzQzNGJhN2JmNjEyZTM0NmRhZWZhNjIiLCJwIjoic2hlZXRzLWppcmEifQ","MULT-2283")</f>
        <v>MULT-2283</v>
      </c>
      <c r="C13" s="20" t="s">
        <v>19</v>
      </c>
      <c r="D13" s="18" t="s">
        <v>15</v>
      </c>
      <c r="E13" s="18" t="s">
        <v>12</v>
      </c>
      <c r="F13" s="1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6" t="s">
        <v>16</v>
      </c>
      <c r="B14" s="17" t="str">
        <f>HYPERLINK("https://quiversolucoes.atlassian.net/browse/MULT-2280?atlOrigin=eyJpIjoiYzgwYTQ0ZjEyNzQzNGJhN2JmNjEyZTM0NmRhZWZhNjIiLCJwIjoic2hlZXRzLWppcmEifQ","MULT-2280")</f>
        <v>MULT-2280</v>
      </c>
      <c r="C14" s="20" t="s">
        <v>20</v>
      </c>
      <c r="D14" s="18" t="s">
        <v>15</v>
      </c>
      <c r="E14" s="18" t="s">
        <v>12</v>
      </c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6" t="s">
        <v>16</v>
      </c>
      <c r="B15" s="17" t="str">
        <f>HYPERLINK("https://quiversolucoes.atlassian.net/browse/MULT-2279?atlOrigin=eyJpIjoiYzgwYTQ0ZjEyNzQzNGJhN2JmNjEyZTM0NmRhZWZhNjIiLCJwIjoic2hlZXRzLWppcmEifQ","MULT-2279")</f>
        <v>MULT-2279</v>
      </c>
      <c r="C15" s="20" t="s">
        <v>21</v>
      </c>
      <c r="D15" s="18" t="s">
        <v>15</v>
      </c>
      <c r="E15" s="18" t="s">
        <v>12</v>
      </c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6" t="s">
        <v>13</v>
      </c>
      <c r="B16" s="17" t="str">
        <f>HYPERLINK("https://quiversolucoes.atlassian.net/browse/MULT-2261?atlOrigin=eyJpIjoiYzgwYTQ0ZjEyNzQzNGJhN2JmNjEyZTM0NmRhZWZhNjIiLCJwIjoic2hlZXRzLWppcmEifQ","MULT-2261")</f>
        <v>MULT-2261</v>
      </c>
      <c r="C16" s="16" t="s">
        <v>22</v>
      </c>
      <c r="D16" s="18" t="s">
        <v>15</v>
      </c>
      <c r="E16" s="18" t="s">
        <v>12</v>
      </c>
      <c r="F16" s="1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6" t="s">
        <v>16</v>
      </c>
      <c r="B17" s="17" t="str">
        <f>HYPERLINK("https://quiversolucoes.atlassian.net/browse/MULT-2257?atlOrigin=eyJpIjoiYzgwYTQ0ZjEyNzQzNGJhN2JmNjEyZTM0NmRhZWZhNjIiLCJwIjoic2hlZXRzLWppcmEifQ","MULT-2257")</f>
        <v>MULT-2257</v>
      </c>
      <c r="C17" s="20" t="s">
        <v>23</v>
      </c>
      <c r="D17" s="18" t="s">
        <v>15</v>
      </c>
      <c r="E17" s="18" t="s">
        <v>12</v>
      </c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6" t="s">
        <v>24</v>
      </c>
      <c r="B18" s="17" t="str">
        <f>HYPERLINK("https://quiversolucoes.atlassian.net/browse/MULT-2252?atlOrigin=eyJpIjoiYzgwYTQ0ZjEyNzQzNGJhN2JmNjEyZTM0NmRhZWZhNjIiLCJwIjoic2hlZXRzLWppcmEifQ","MULT-2252")</f>
        <v>MULT-2252</v>
      </c>
      <c r="C18" s="16" t="s">
        <v>25</v>
      </c>
      <c r="D18" s="18" t="s">
        <v>15</v>
      </c>
      <c r="E18" s="18" t="s">
        <v>12</v>
      </c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6" t="s">
        <v>16</v>
      </c>
      <c r="B19" s="17" t="str">
        <f>HYPERLINK("https://quiversolucoes.atlassian.net/browse/MULT-2205?atlOrigin=eyJpIjoiYzgwYTQ0ZjEyNzQzNGJhN2JmNjEyZTM0NmRhZWZhNjIiLCJwIjoic2hlZXRzLWppcmEifQ","MULT-2205")</f>
        <v>MULT-2205</v>
      </c>
      <c r="C19" s="20" t="s">
        <v>26</v>
      </c>
      <c r="D19" s="18" t="s">
        <v>15</v>
      </c>
      <c r="E19" s="18" t="s">
        <v>12</v>
      </c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6" t="s">
        <v>13</v>
      </c>
      <c r="B20" s="17" t="str">
        <f>HYPERLINK("https://quiversolucoes.atlassian.net/browse/MULT-2097?atlOrigin=eyJpIjoiYzgwYTQ0ZjEyNzQzNGJhN2JmNjEyZTM0NmRhZWZhNjIiLCJwIjoic2hlZXRzLWppcmEifQ","MULT-2097")</f>
        <v>MULT-2097</v>
      </c>
      <c r="C20" s="20" t="s">
        <v>27</v>
      </c>
      <c r="D20" s="18" t="s">
        <v>15</v>
      </c>
      <c r="E20" s="18" t="s">
        <v>12</v>
      </c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6" t="s">
        <v>13</v>
      </c>
      <c r="B21" s="17" t="str">
        <f>HYPERLINK("https://quiversolucoes.atlassian.net/browse/MULT-1827?atlOrigin=eyJpIjoiYzgwYTQ0ZjEyNzQzNGJhN2JmNjEyZTM0NmRhZWZhNjIiLCJwIjoic2hlZXRzLWppcmEifQ","MULT-1827")</f>
        <v>MULT-1827</v>
      </c>
      <c r="C21" s="20" t="s">
        <v>28</v>
      </c>
      <c r="D21" s="18" t="s">
        <v>15</v>
      </c>
      <c r="E21" s="18" t="s">
        <v>12</v>
      </c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6" t="s">
        <v>9</v>
      </c>
      <c r="B22" s="17" t="str">
        <f>HYPERLINK("https://quiversolucoes.atlassian.net/browse/MULTTOLLS-2?atlOrigin=eyJpIjoiYzgwYTQ0ZjEyNzQzNGJhN2JmNjEyZTM0NmRhZWZhNjIiLCJwIjoic2hlZXRzLWppcmEifQ","MULTTOLLS-2")</f>
        <v>MULTTOLLS-2</v>
      </c>
      <c r="C22" s="16" t="s">
        <v>29</v>
      </c>
      <c r="D22" s="18" t="s">
        <v>30</v>
      </c>
      <c r="E22" s="18" t="s">
        <v>12</v>
      </c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6" t="s">
        <v>16</v>
      </c>
      <c r="B23" s="17" t="str">
        <f>HYPERLINK("https://quiversolucoes.atlassian.net/browse/ON-336?atlOrigin=eyJpIjoiYzgwYTQ0ZjEyNzQzNGJhN2JmNjEyZTM0NmRhZWZhNjIiLCJwIjoic2hlZXRzLWppcmEifQ","ON-336")</f>
        <v>ON-336</v>
      </c>
      <c r="C23" s="16" t="s">
        <v>31</v>
      </c>
      <c r="D23" s="18" t="s">
        <v>32</v>
      </c>
      <c r="E23" s="18" t="s">
        <v>12</v>
      </c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6" t="s">
        <v>16</v>
      </c>
      <c r="B24" s="17" t="str">
        <f>HYPERLINK("https://quiversolucoes.atlassian.net/browse/PRO-3483?atlOrigin=eyJpIjoiYzgwYTQ0ZjEyNzQzNGJhN2JmNjEyZTM0NmRhZWZhNjIiLCJwIjoic2hlZXRzLWppcmEifQ","PRO-3483")</f>
        <v>PRO-3483</v>
      </c>
      <c r="C24" s="16" t="s">
        <v>33</v>
      </c>
      <c r="D24" s="18" t="s">
        <v>34</v>
      </c>
      <c r="E24" s="18" t="s">
        <v>12</v>
      </c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6" t="s">
        <v>16</v>
      </c>
      <c r="B25" s="17" t="str">
        <f>HYPERLINK("https://quiversolucoes.atlassian.net/browse/PRO-3470?atlOrigin=eyJpIjoiYzgwYTQ0ZjEyNzQzNGJhN2JmNjEyZTM0NmRhZWZhNjIiLCJwIjoic2hlZXRzLWppcmEifQ","PRO-3470")</f>
        <v>PRO-3470</v>
      </c>
      <c r="C25" s="16" t="s">
        <v>35</v>
      </c>
      <c r="D25" s="18" t="s">
        <v>34</v>
      </c>
      <c r="E25" s="18" t="s">
        <v>12</v>
      </c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6" t="s">
        <v>16</v>
      </c>
      <c r="B26" s="17" t="str">
        <f>HYPERLINK("https://quiversolucoes.atlassian.net/browse/PRO-3467?atlOrigin=eyJpIjoiYzgwYTQ0ZjEyNzQzNGJhN2JmNjEyZTM0NmRhZWZhNjIiLCJwIjoic2hlZXRzLWppcmEifQ","PRO-3467")</f>
        <v>PRO-3467</v>
      </c>
      <c r="C26" s="20" t="s">
        <v>36</v>
      </c>
      <c r="D26" s="18" t="s">
        <v>34</v>
      </c>
      <c r="E26" s="18" t="s">
        <v>12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>
      <c r="A27" s="16" t="s">
        <v>16</v>
      </c>
      <c r="B27" s="17" t="str">
        <f>HYPERLINK("https://quiversolucoes.atlassian.net/browse/PRO-3457?atlOrigin=eyJpIjoiYzgwYTQ0ZjEyNzQzNGJhN2JmNjEyZTM0NmRhZWZhNjIiLCJwIjoic2hlZXRzLWppcmEifQ","PRO-3457")</f>
        <v>PRO-3457</v>
      </c>
      <c r="C27" s="16" t="s">
        <v>37</v>
      </c>
      <c r="D27" s="18" t="s">
        <v>34</v>
      </c>
      <c r="E27" s="18" t="s">
        <v>12</v>
      </c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16" t="s">
        <v>16</v>
      </c>
      <c r="B28" s="17" t="str">
        <f>HYPERLINK("https://quiversolucoes.atlassian.net/browse/PRO-3456?atlOrigin=eyJpIjoiYzgwYTQ0ZjEyNzQzNGJhN2JmNjEyZTM0NmRhZWZhNjIiLCJwIjoic2hlZXRzLWppcmEifQ","PRO-3456")</f>
        <v>PRO-3456</v>
      </c>
      <c r="C28" s="20" t="s">
        <v>38</v>
      </c>
      <c r="D28" s="18" t="s">
        <v>34</v>
      </c>
      <c r="E28" s="18" t="s">
        <v>12</v>
      </c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6" t="s">
        <v>16</v>
      </c>
      <c r="B29" s="17" t="str">
        <f>HYPERLINK("https://quiversolucoes.atlassian.net/browse/PRO-3448?atlOrigin=eyJpIjoiYzgwYTQ0ZjEyNzQzNGJhN2JmNjEyZTM0NmRhZWZhNjIiLCJwIjoic2hlZXRzLWppcmEifQ","PRO-3448")</f>
        <v>PRO-3448</v>
      </c>
      <c r="C29" s="20" t="s">
        <v>39</v>
      </c>
      <c r="D29" s="18" t="s">
        <v>34</v>
      </c>
      <c r="E29" s="18" t="s">
        <v>12</v>
      </c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6" t="s">
        <v>16</v>
      </c>
      <c r="B30" s="17" t="str">
        <f>HYPERLINK("https://quiversolucoes.atlassian.net/browse/PRO-3446?atlOrigin=eyJpIjoiYzgwYTQ0ZjEyNzQzNGJhN2JmNjEyZTM0NmRhZWZhNjIiLCJwIjoic2hlZXRzLWppcmEifQ","PRO-3446")</f>
        <v>PRO-3446</v>
      </c>
      <c r="C30" s="16" t="s">
        <v>40</v>
      </c>
      <c r="D30" s="18" t="s">
        <v>34</v>
      </c>
      <c r="E30" s="18" t="s">
        <v>12</v>
      </c>
      <c r="F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6" t="s">
        <v>16</v>
      </c>
      <c r="B31" s="17" t="str">
        <f>HYPERLINK("https://quiversolucoes.atlassian.net/browse/PRO-3445?atlOrigin=eyJpIjoiYzgwYTQ0ZjEyNzQzNGJhN2JmNjEyZTM0NmRhZWZhNjIiLCJwIjoic2hlZXRzLWppcmEifQ","PRO-3445")</f>
        <v>PRO-3445</v>
      </c>
      <c r="C31" s="16" t="s">
        <v>41</v>
      </c>
      <c r="D31" s="18" t="s">
        <v>34</v>
      </c>
      <c r="E31" s="18" t="s">
        <v>12</v>
      </c>
      <c r="F31" s="1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6" t="s">
        <v>16</v>
      </c>
      <c r="B32" s="17" t="str">
        <f>HYPERLINK("https://quiversolucoes.atlassian.net/browse/PRO-3444?atlOrigin=eyJpIjoiYzgwYTQ0ZjEyNzQzNGJhN2JmNjEyZTM0NmRhZWZhNjIiLCJwIjoic2hlZXRzLWppcmEifQ","PRO-3444")</f>
        <v>PRO-3444</v>
      </c>
      <c r="C32" s="16" t="s">
        <v>42</v>
      </c>
      <c r="D32" s="18" t="s">
        <v>34</v>
      </c>
      <c r="E32" s="18" t="s">
        <v>12</v>
      </c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16" t="s">
        <v>16</v>
      </c>
      <c r="B33" s="17" t="str">
        <f>HYPERLINK("https://quiversolucoes.atlassian.net/browse/PRO-3443?atlOrigin=eyJpIjoiYzgwYTQ0ZjEyNzQzNGJhN2JmNjEyZTM0NmRhZWZhNjIiLCJwIjoic2hlZXRzLWppcmEifQ","PRO-3443")</f>
        <v>PRO-3443</v>
      </c>
      <c r="C33" s="20" t="s">
        <v>43</v>
      </c>
      <c r="D33" s="18" t="s">
        <v>34</v>
      </c>
      <c r="E33" s="18" t="s">
        <v>12</v>
      </c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6" t="s">
        <v>44</v>
      </c>
      <c r="B34" s="17" t="str">
        <f>HYPERLINK("https://quiversolucoes.atlassian.net/browse/PRO-3441?atlOrigin=eyJpIjoiYzgwYTQ0ZjEyNzQzNGJhN2JmNjEyZTM0NmRhZWZhNjIiLCJwIjoic2hlZXRzLWppcmEifQ","PRO-3441")</f>
        <v>PRO-3441</v>
      </c>
      <c r="C34" s="20" t="s">
        <v>45</v>
      </c>
      <c r="D34" s="18" t="s">
        <v>34</v>
      </c>
      <c r="E34" s="18" t="s">
        <v>12</v>
      </c>
      <c r="F34" s="1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6" t="s">
        <v>16</v>
      </c>
      <c r="B35" s="17" t="str">
        <f>HYPERLINK("https://quiversolucoes.atlassian.net/browse/PRO-3440?atlOrigin=eyJpIjoiYzgwYTQ0ZjEyNzQzNGJhN2JmNjEyZTM0NmRhZWZhNjIiLCJwIjoic2hlZXRzLWppcmEifQ","PRO-3440")</f>
        <v>PRO-3440</v>
      </c>
      <c r="C35" s="20" t="s">
        <v>46</v>
      </c>
      <c r="D35" s="18" t="s">
        <v>34</v>
      </c>
      <c r="E35" s="18" t="s">
        <v>12</v>
      </c>
      <c r="F35" s="1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6" t="s">
        <v>16</v>
      </c>
      <c r="B36" s="17" t="str">
        <f>HYPERLINK("https://quiversolucoes.atlassian.net/browse/PRO-3435?atlOrigin=eyJpIjoiYzgwYTQ0ZjEyNzQzNGJhN2JmNjEyZTM0NmRhZWZhNjIiLCJwIjoic2hlZXRzLWppcmEifQ","PRO-3435")</f>
        <v>PRO-3435</v>
      </c>
      <c r="C36" s="16" t="s">
        <v>47</v>
      </c>
      <c r="D36" s="18" t="s">
        <v>34</v>
      </c>
      <c r="E36" s="18" t="s">
        <v>12</v>
      </c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6" t="s">
        <v>16</v>
      </c>
      <c r="B37" s="17" t="str">
        <f>HYPERLINK("https://quiversolucoes.atlassian.net/browse/PRO-3430?atlOrigin=eyJpIjoiYzgwYTQ0ZjEyNzQzNGJhN2JmNjEyZTM0NmRhZWZhNjIiLCJwIjoic2hlZXRzLWppcmEifQ","PRO-3430")</f>
        <v>PRO-3430</v>
      </c>
      <c r="C37" s="20" t="s">
        <v>48</v>
      </c>
      <c r="D37" s="18" t="s">
        <v>34</v>
      </c>
      <c r="E37" s="18" t="s">
        <v>12</v>
      </c>
      <c r="F37" s="1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6" t="s">
        <v>16</v>
      </c>
      <c r="B38" s="17" t="str">
        <f>HYPERLINK("https://quiversolucoes.atlassian.net/browse/PRO-3428?atlOrigin=eyJpIjoiYzgwYTQ0ZjEyNzQzNGJhN2JmNjEyZTM0NmRhZWZhNjIiLCJwIjoic2hlZXRzLWppcmEifQ","PRO-3428")</f>
        <v>PRO-3428</v>
      </c>
      <c r="C38" s="20" t="s">
        <v>49</v>
      </c>
      <c r="D38" s="18" t="s">
        <v>34</v>
      </c>
      <c r="E38" s="18" t="s">
        <v>12</v>
      </c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6" t="s">
        <v>16</v>
      </c>
      <c r="B39" s="17" t="str">
        <f>HYPERLINK("https://quiversolucoes.atlassian.net/browse/PRO-3408?atlOrigin=eyJpIjoiYzgwYTQ0ZjEyNzQzNGJhN2JmNjEyZTM0NmRhZWZhNjIiLCJwIjoic2hlZXRzLWppcmEifQ","PRO-3408")</f>
        <v>PRO-3408</v>
      </c>
      <c r="C39" s="20" t="s">
        <v>50</v>
      </c>
      <c r="D39" s="18" t="s">
        <v>34</v>
      </c>
      <c r="E39" s="18" t="s">
        <v>12</v>
      </c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6" t="s">
        <v>44</v>
      </c>
      <c r="B40" s="17" t="str">
        <f>HYPERLINK("https://quiversolucoes.atlassian.net/browse/PRO-3401?atlOrigin=eyJpIjoiYzgwYTQ0ZjEyNzQzNGJhN2JmNjEyZTM0NmRhZWZhNjIiLCJwIjoic2hlZXRzLWppcmEifQ","PRO-3401")</f>
        <v>PRO-3401</v>
      </c>
      <c r="C40" s="20" t="s">
        <v>51</v>
      </c>
      <c r="D40" s="18" t="s">
        <v>34</v>
      </c>
      <c r="E40" s="18" t="s">
        <v>12</v>
      </c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6" t="s">
        <v>44</v>
      </c>
      <c r="B41" s="17" t="str">
        <f>HYPERLINK("https://quiversolucoes.atlassian.net/browse/PRO-3398?atlOrigin=eyJpIjoiYzgwYTQ0ZjEyNzQzNGJhN2JmNjEyZTM0NmRhZWZhNjIiLCJwIjoic2hlZXRzLWppcmEifQ","PRO-3398")</f>
        <v>PRO-3398</v>
      </c>
      <c r="C41" s="16" t="s">
        <v>52</v>
      </c>
      <c r="D41" s="18" t="s">
        <v>34</v>
      </c>
      <c r="E41" s="18" t="s">
        <v>12</v>
      </c>
      <c r="F41" s="1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6" t="s">
        <v>16</v>
      </c>
      <c r="B42" s="17" t="str">
        <f>HYPERLINK("https://quiversolucoes.atlassian.net/browse/PRO-3390?atlOrigin=eyJpIjoiYzgwYTQ0ZjEyNzQzNGJhN2JmNjEyZTM0NmRhZWZhNjIiLCJwIjoic2hlZXRzLWppcmEifQ","PRO-3390")</f>
        <v>PRO-3390</v>
      </c>
      <c r="C42" s="16" t="s">
        <v>53</v>
      </c>
      <c r="D42" s="18" t="s">
        <v>34</v>
      </c>
      <c r="E42" s="18" t="s">
        <v>12</v>
      </c>
      <c r="F42" s="1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6" t="s">
        <v>44</v>
      </c>
      <c r="B43" s="17" t="str">
        <f>HYPERLINK("https://quiversolucoes.atlassian.net/browse/PRO-3383?atlOrigin=eyJpIjoiYzgwYTQ0ZjEyNzQzNGJhN2JmNjEyZTM0NmRhZWZhNjIiLCJwIjoic2hlZXRzLWppcmEifQ","PRO-3383")</f>
        <v>PRO-3383</v>
      </c>
      <c r="C43" s="20" t="s">
        <v>54</v>
      </c>
      <c r="D43" s="18" t="s">
        <v>34</v>
      </c>
      <c r="E43" s="18" t="s">
        <v>12</v>
      </c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6" t="s">
        <v>44</v>
      </c>
      <c r="B44" s="17" t="str">
        <f>HYPERLINK("https://quiversolucoes.atlassian.net/browse/PRO-3330?atlOrigin=eyJpIjoiYzgwYTQ0ZjEyNzQzNGJhN2JmNjEyZTM0NmRhZWZhNjIiLCJwIjoic2hlZXRzLWppcmEifQ","PRO-3330")</f>
        <v>PRO-3330</v>
      </c>
      <c r="C44" s="16" t="s">
        <v>55</v>
      </c>
      <c r="D44" s="18" t="s">
        <v>34</v>
      </c>
      <c r="E44" s="18" t="s">
        <v>12</v>
      </c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6" t="s">
        <v>9</v>
      </c>
      <c r="B45" s="17" t="str">
        <f>HYPERLINK("https://quiversolucoes.atlassian.net/browse/PROPDF-5?atlOrigin=eyJpIjoiYzgwYTQ0ZjEyNzQzNGJhN2JmNjEyZTM0NmRhZWZhNjIiLCJwIjoic2hlZXRzLWppcmEifQ","PROPDF-5")</f>
        <v>PROPDF-5</v>
      </c>
      <c r="C45" s="16" t="s">
        <v>56</v>
      </c>
      <c r="D45" s="18" t="s">
        <v>57</v>
      </c>
      <c r="E45" s="18" t="s">
        <v>12</v>
      </c>
      <c r="F45" s="1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7.25" customHeight="1">
      <c r="A46" s="20" t="s">
        <v>16</v>
      </c>
      <c r="B46" s="22" t="s">
        <v>58</v>
      </c>
      <c r="C46" s="20" t="s">
        <v>59</v>
      </c>
      <c r="D46" s="23" t="s">
        <v>60</v>
      </c>
      <c r="E46" s="18" t="s">
        <v>12</v>
      </c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16"/>
      <c r="B47" s="24"/>
      <c r="C47" s="16"/>
      <c r="D47" s="18"/>
      <c r="E47" s="18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>
      <c r="A48" s="16"/>
      <c r="B48" s="24"/>
      <c r="C48" s="16"/>
      <c r="D48" s="18"/>
      <c r="E48" s="18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16"/>
      <c r="B49" s="24"/>
      <c r="C49" s="16"/>
      <c r="D49" s="18"/>
      <c r="E49" s="18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>
      <c r="A50" s="16"/>
      <c r="B50" s="24"/>
      <c r="C50" s="16"/>
      <c r="D50" s="18"/>
      <c r="E50" s="18"/>
      <c r="F50" s="1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6"/>
      <c r="B51" s="24"/>
      <c r="C51" s="16"/>
      <c r="D51" s="18"/>
      <c r="E51" s="18"/>
      <c r="F51" s="1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6"/>
      <c r="B52" s="24"/>
      <c r="C52" s="16"/>
      <c r="D52" s="18"/>
      <c r="E52" s="1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6"/>
      <c r="B53" s="24"/>
      <c r="C53" s="16"/>
      <c r="D53" s="18"/>
      <c r="E53" s="1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6"/>
      <c r="B54" s="24"/>
      <c r="C54" s="16"/>
      <c r="D54" s="18"/>
      <c r="E54" s="1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6"/>
      <c r="B55" s="24"/>
      <c r="C55" s="16"/>
      <c r="D55" s="18"/>
      <c r="E55" s="1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6"/>
      <c r="B56" s="24"/>
      <c r="C56" s="16"/>
      <c r="D56" s="18"/>
      <c r="E56" s="1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6"/>
      <c r="B57" s="24"/>
      <c r="C57" s="16"/>
      <c r="D57" s="18"/>
      <c r="E57" s="1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6"/>
      <c r="B58" s="24"/>
      <c r="C58" s="16"/>
      <c r="D58" s="18"/>
      <c r="E58" s="1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6"/>
      <c r="B59" s="24"/>
      <c r="C59" s="16"/>
      <c r="D59" s="18"/>
      <c r="E59" s="1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6"/>
      <c r="B60" s="24"/>
      <c r="C60" s="16"/>
      <c r="D60" s="18"/>
      <c r="E60" s="1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6"/>
      <c r="B61" s="24"/>
      <c r="C61" s="16"/>
      <c r="D61" s="18"/>
      <c r="E61" s="1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6"/>
      <c r="B62" s="24"/>
      <c r="C62" s="16"/>
      <c r="D62" s="18"/>
      <c r="E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20"/>
      <c r="B63" s="22"/>
      <c r="C63" s="16"/>
      <c r="D63" s="23"/>
      <c r="E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20"/>
      <c r="B64" s="22"/>
      <c r="C64" s="16"/>
      <c r="D64" s="23"/>
      <c r="E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20"/>
      <c r="B65" s="22"/>
      <c r="C65" s="16"/>
      <c r="D65" s="23"/>
      <c r="E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20"/>
      <c r="B66" s="22"/>
      <c r="C66" s="16"/>
      <c r="D66" s="23"/>
      <c r="E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6"/>
      <c r="B67" s="24"/>
      <c r="C67" s="16"/>
      <c r="D67" s="18"/>
      <c r="E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6"/>
      <c r="B68" s="24"/>
      <c r="C68" s="16"/>
      <c r="D68" s="18"/>
      <c r="E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6"/>
      <c r="B69" s="24"/>
      <c r="C69" s="16"/>
      <c r="D69" s="18"/>
      <c r="E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6"/>
      <c r="B70" s="22"/>
      <c r="C70" s="16"/>
      <c r="D70" s="18"/>
      <c r="E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20"/>
      <c r="B71" s="22"/>
      <c r="C71" s="16"/>
      <c r="D71" s="23"/>
      <c r="E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20"/>
      <c r="B72" s="22"/>
      <c r="C72" s="16"/>
      <c r="D72" s="23"/>
      <c r="E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6"/>
      <c r="B73" s="22"/>
      <c r="C73" s="16"/>
      <c r="D73" s="23"/>
      <c r="E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6"/>
      <c r="B74" s="22"/>
      <c r="C74" s="20"/>
      <c r="D74" s="23"/>
      <c r="E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26"/>
      <c r="B75" s="27"/>
      <c r="C75" s="28"/>
      <c r="D75" s="29"/>
      <c r="E75" s="3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31"/>
      <c r="B76" s="31"/>
      <c r="C76" s="32"/>
      <c r="D76" s="31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31"/>
      <c r="B77" s="31"/>
      <c r="C77" s="32"/>
      <c r="D77" s="31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31"/>
      <c r="B78" s="31"/>
      <c r="C78" s="32"/>
      <c r="D78" s="31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31"/>
      <c r="B79" s="31"/>
      <c r="C79" s="32"/>
      <c r="D79" s="31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31"/>
      <c r="B80" s="31"/>
      <c r="C80" s="32"/>
      <c r="D80" s="31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31"/>
      <c r="B81" s="31"/>
      <c r="C81" s="32"/>
      <c r="D81" s="31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31"/>
      <c r="B82" s="31"/>
      <c r="C82" s="32"/>
      <c r="D82" s="31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31"/>
      <c r="B83" s="31"/>
      <c r="C83" s="32"/>
      <c r="D83" s="31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31"/>
      <c r="B84" s="31"/>
      <c r="C84" s="32"/>
      <c r="D84" s="31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31"/>
      <c r="B85" s="31"/>
      <c r="C85" s="32"/>
      <c r="D85" s="31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31"/>
      <c r="B86" s="31"/>
      <c r="C86" s="32"/>
      <c r="D86" s="31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31"/>
      <c r="B87" s="31"/>
      <c r="C87" s="32"/>
      <c r="D87" s="31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31"/>
      <c r="B88" s="31"/>
      <c r="C88" s="32"/>
      <c r="D88" s="31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31"/>
      <c r="B89" s="31"/>
      <c r="C89" s="32"/>
      <c r="D89" s="31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31"/>
      <c r="B90" s="31"/>
      <c r="C90" s="32"/>
      <c r="D90" s="31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31"/>
      <c r="B91" s="31"/>
      <c r="C91" s="32"/>
      <c r="D91" s="31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31"/>
      <c r="B92" s="31"/>
      <c r="C92" s="32"/>
      <c r="D92" s="31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31"/>
      <c r="B93" s="31"/>
      <c r="C93" s="32"/>
      <c r="D93" s="31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31"/>
      <c r="B94" s="31"/>
      <c r="C94" s="32"/>
      <c r="D94" s="31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31"/>
      <c r="B95" s="31"/>
      <c r="C95" s="32"/>
      <c r="D95" s="31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31"/>
      <c r="B96" s="31"/>
      <c r="C96" s="32"/>
      <c r="D96" s="31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31"/>
      <c r="B97" s="31"/>
      <c r="C97" s="32"/>
      <c r="D97" s="31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31"/>
      <c r="B98" s="31"/>
      <c r="C98" s="32"/>
      <c r="D98" s="31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31"/>
      <c r="B99" s="31"/>
      <c r="C99" s="32"/>
      <c r="D99" s="31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31"/>
      <c r="B100" s="31"/>
      <c r="C100" s="32"/>
      <c r="D100" s="31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31"/>
      <c r="B101" s="31"/>
      <c r="C101" s="32"/>
      <c r="D101" s="31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31"/>
      <c r="B102" s="31"/>
      <c r="C102" s="32"/>
      <c r="D102" s="31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31"/>
      <c r="B103" s="31"/>
      <c r="C103" s="32"/>
      <c r="D103" s="31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31"/>
      <c r="B104" s="31"/>
      <c r="C104" s="32"/>
      <c r="D104" s="31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31"/>
      <c r="B105" s="31"/>
      <c r="C105" s="32"/>
      <c r="D105" s="31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31"/>
      <c r="B106" s="31"/>
      <c r="C106" s="32"/>
      <c r="D106" s="31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31"/>
      <c r="B107" s="31"/>
      <c r="C107" s="32"/>
      <c r="D107" s="31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31"/>
      <c r="B108" s="31"/>
      <c r="C108" s="32"/>
      <c r="D108" s="31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31"/>
      <c r="B109" s="31"/>
      <c r="C109" s="32"/>
      <c r="D109" s="31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31"/>
      <c r="B110" s="31"/>
      <c r="C110" s="32"/>
      <c r="D110" s="31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31"/>
      <c r="B111" s="31"/>
      <c r="C111" s="32"/>
      <c r="D111" s="31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31"/>
      <c r="B112" s="31"/>
      <c r="C112" s="32"/>
      <c r="D112" s="31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31"/>
      <c r="B113" s="31"/>
      <c r="C113" s="32"/>
      <c r="D113" s="31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31"/>
      <c r="B114" s="31"/>
      <c r="C114" s="32"/>
      <c r="D114" s="31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31"/>
      <c r="B115" s="31"/>
      <c r="C115" s="32"/>
      <c r="D115" s="31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31"/>
      <c r="B116" s="31"/>
      <c r="C116" s="32"/>
      <c r="D116" s="31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31"/>
      <c r="B117" s="31"/>
      <c r="C117" s="32"/>
      <c r="D117" s="31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31"/>
      <c r="B118" s="31"/>
      <c r="C118" s="32"/>
      <c r="D118" s="31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31"/>
      <c r="B119" s="31"/>
      <c r="C119" s="32"/>
      <c r="D119" s="31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31"/>
      <c r="B120" s="31"/>
      <c r="C120" s="32"/>
      <c r="D120" s="31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31"/>
      <c r="B121" s="31"/>
      <c r="C121" s="32"/>
      <c r="D121" s="31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31"/>
      <c r="B122" s="31"/>
      <c r="C122" s="32"/>
      <c r="D122" s="31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31"/>
      <c r="B123" s="31"/>
      <c r="C123" s="32"/>
      <c r="D123" s="31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31"/>
      <c r="B124" s="31"/>
      <c r="C124" s="32"/>
      <c r="D124" s="31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31"/>
      <c r="B125" s="31"/>
      <c r="C125" s="32"/>
      <c r="D125" s="31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31"/>
      <c r="B126" s="31"/>
      <c r="C126" s="32"/>
      <c r="D126" s="31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31"/>
      <c r="B127" s="31"/>
      <c r="C127" s="32"/>
      <c r="D127" s="31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31"/>
      <c r="B128" s="31"/>
      <c r="C128" s="32"/>
      <c r="D128" s="31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31"/>
      <c r="B129" s="31"/>
      <c r="C129" s="32"/>
      <c r="D129" s="31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31"/>
      <c r="B130" s="31"/>
      <c r="C130" s="32"/>
      <c r="D130" s="31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31"/>
      <c r="B131" s="31"/>
      <c r="C131" s="32"/>
      <c r="D131" s="31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31"/>
      <c r="B132" s="31"/>
      <c r="C132" s="32"/>
      <c r="D132" s="31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31"/>
      <c r="B133" s="31"/>
      <c r="C133" s="32"/>
      <c r="D133" s="31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31"/>
      <c r="B134" s="31"/>
      <c r="C134" s="32"/>
      <c r="D134" s="31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31"/>
      <c r="B135" s="31"/>
      <c r="C135" s="32"/>
      <c r="D135" s="31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31"/>
      <c r="B136" s="31"/>
      <c r="C136" s="32"/>
      <c r="D136" s="31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31"/>
      <c r="B137" s="31"/>
      <c r="C137" s="32"/>
      <c r="D137" s="31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31"/>
      <c r="B138" s="31"/>
      <c r="C138" s="32"/>
      <c r="D138" s="31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31"/>
      <c r="B139" s="31"/>
      <c r="C139" s="32"/>
      <c r="D139" s="31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31"/>
      <c r="B140" s="31"/>
      <c r="C140" s="32"/>
      <c r="D140" s="31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31"/>
      <c r="B141" s="31"/>
      <c r="C141" s="32"/>
      <c r="D141" s="31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31"/>
      <c r="B142" s="31"/>
      <c r="C142" s="32"/>
      <c r="D142" s="31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31"/>
      <c r="B143" s="31"/>
      <c r="C143" s="32"/>
      <c r="D143" s="31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31"/>
      <c r="B144" s="31"/>
      <c r="C144" s="32"/>
      <c r="D144" s="31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31"/>
      <c r="B145" s="31"/>
      <c r="C145" s="32"/>
      <c r="D145" s="31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31"/>
      <c r="B146" s="31"/>
      <c r="C146" s="32"/>
      <c r="D146" s="31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31"/>
      <c r="B147" s="31"/>
      <c r="C147" s="32"/>
      <c r="D147" s="31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31"/>
      <c r="B148" s="31"/>
      <c r="C148" s="32"/>
      <c r="D148" s="31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31"/>
      <c r="B149" s="31"/>
      <c r="C149" s="32"/>
      <c r="D149" s="31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31"/>
      <c r="B150" s="31"/>
      <c r="C150" s="32"/>
      <c r="D150" s="31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31"/>
      <c r="B151" s="31"/>
      <c r="C151" s="32"/>
      <c r="D151" s="31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31"/>
      <c r="B152" s="31"/>
      <c r="C152" s="32"/>
      <c r="D152" s="31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31"/>
      <c r="B153" s="31"/>
      <c r="C153" s="32"/>
      <c r="D153" s="31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31"/>
      <c r="B154" s="31"/>
      <c r="C154" s="32"/>
      <c r="D154" s="31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31"/>
      <c r="B155" s="31"/>
      <c r="C155" s="32"/>
      <c r="D155" s="31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31"/>
      <c r="B156" s="31"/>
      <c r="C156" s="32"/>
      <c r="D156" s="31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31"/>
      <c r="B157" s="31"/>
      <c r="C157" s="32"/>
      <c r="D157" s="31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31"/>
      <c r="B158" s="31"/>
      <c r="C158" s="32"/>
      <c r="D158" s="31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31"/>
      <c r="B159" s="31"/>
      <c r="C159" s="32"/>
      <c r="D159" s="31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31"/>
      <c r="B160" s="31"/>
      <c r="C160" s="32"/>
      <c r="D160" s="31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31"/>
      <c r="B161" s="31"/>
      <c r="C161" s="32"/>
      <c r="D161" s="31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31"/>
      <c r="B162" s="31"/>
      <c r="C162" s="32"/>
      <c r="D162" s="31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31"/>
      <c r="B163" s="31"/>
      <c r="C163" s="32"/>
      <c r="D163" s="31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31"/>
      <c r="B164" s="31"/>
      <c r="C164" s="32"/>
      <c r="D164" s="31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31"/>
      <c r="B165" s="31"/>
      <c r="C165" s="32"/>
      <c r="D165" s="31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31"/>
      <c r="B166" s="31"/>
      <c r="C166" s="32"/>
      <c r="D166" s="31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31"/>
      <c r="B167" s="31"/>
      <c r="C167" s="32"/>
      <c r="D167" s="31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31"/>
      <c r="B168" s="31"/>
      <c r="C168" s="32"/>
      <c r="D168" s="31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31"/>
      <c r="B169" s="31"/>
      <c r="C169" s="32"/>
      <c r="D169" s="31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31"/>
      <c r="B170" s="31"/>
      <c r="C170" s="32"/>
      <c r="D170" s="31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31"/>
      <c r="B171" s="31"/>
      <c r="C171" s="32"/>
      <c r="D171" s="31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31"/>
      <c r="B172" s="31"/>
      <c r="C172" s="32"/>
      <c r="D172" s="31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31"/>
      <c r="B173" s="31"/>
      <c r="C173" s="32"/>
      <c r="D173" s="31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31"/>
      <c r="B174" s="31"/>
      <c r="C174" s="32"/>
      <c r="D174" s="31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31"/>
      <c r="B175" s="31"/>
      <c r="C175" s="32"/>
      <c r="D175" s="31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31"/>
      <c r="B176" s="31"/>
      <c r="C176" s="32"/>
      <c r="D176" s="31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31"/>
      <c r="B177" s="31"/>
      <c r="C177" s="32"/>
      <c r="D177" s="31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31"/>
      <c r="B178" s="31"/>
      <c r="C178" s="32"/>
      <c r="D178" s="31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31"/>
      <c r="B179" s="31"/>
      <c r="C179" s="32"/>
      <c r="D179" s="31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31"/>
      <c r="B180" s="31"/>
      <c r="C180" s="32"/>
      <c r="D180" s="31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31"/>
      <c r="B181" s="31"/>
      <c r="C181" s="32"/>
      <c r="D181" s="31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31"/>
      <c r="B182" s="31"/>
      <c r="C182" s="32"/>
      <c r="D182" s="31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31"/>
      <c r="B183" s="31"/>
      <c r="C183" s="32"/>
      <c r="D183" s="31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31"/>
      <c r="B184" s="31"/>
      <c r="C184" s="32"/>
      <c r="D184" s="31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31"/>
      <c r="B185" s="31"/>
      <c r="C185" s="32"/>
      <c r="D185" s="31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31"/>
      <c r="B186" s="31"/>
      <c r="C186" s="32"/>
      <c r="D186" s="31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31"/>
      <c r="B187" s="31"/>
      <c r="C187" s="32"/>
      <c r="D187" s="31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31"/>
      <c r="B188" s="31"/>
      <c r="C188" s="32"/>
      <c r="D188" s="31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31"/>
      <c r="B189" s="31"/>
      <c r="C189" s="32"/>
      <c r="D189" s="31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31"/>
      <c r="B190" s="31"/>
      <c r="C190" s="32"/>
      <c r="D190" s="31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31"/>
      <c r="B191" s="31"/>
      <c r="C191" s="32"/>
      <c r="D191" s="31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31"/>
      <c r="B192" s="31"/>
      <c r="C192" s="32"/>
      <c r="D192" s="31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31"/>
      <c r="B193" s="31"/>
      <c r="C193" s="32"/>
      <c r="D193" s="31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31"/>
      <c r="B194" s="31"/>
      <c r="C194" s="32"/>
      <c r="D194" s="31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31"/>
      <c r="B195" s="31"/>
      <c r="C195" s="32"/>
      <c r="D195" s="31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31"/>
      <c r="B196" s="31"/>
      <c r="C196" s="32"/>
      <c r="D196" s="31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31"/>
      <c r="B197" s="31"/>
      <c r="C197" s="32"/>
      <c r="D197" s="31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31"/>
      <c r="B198" s="31"/>
      <c r="C198" s="32"/>
      <c r="D198" s="31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31"/>
      <c r="B199" s="31"/>
      <c r="C199" s="32"/>
      <c r="D199" s="31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31"/>
      <c r="B200" s="31"/>
      <c r="C200" s="32"/>
      <c r="D200" s="31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31"/>
      <c r="B201" s="31"/>
      <c r="C201" s="32"/>
      <c r="D201" s="31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31"/>
      <c r="B202" s="31"/>
      <c r="C202" s="32"/>
      <c r="D202" s="31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31"/>
      <c r="B203" s="31"/>
      <c r="C203" s="32"/>
      <c r="D203" s="31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31"/>
      <c r="B204" s="31"/>
      <c r="C204" s="32"/>
      <c r="D204" s="31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31"/>
      <c r="B205" s="31"/>
      <c r="C205" s="32"/>
      <c r="D205" s="31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31"/>
      <c r="B206" s="31"/>
      <c r="C206" s="32"/>
      <c r="D206" s="31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31"/>
      <c r="B207" s="31"/>
      <c r="C207" s="32"/>
      <c r="D207" s="31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31"/>
      <c r="B208" s="31"/>
      <c r="C208" s="32"/>
      <c r="D208" s="31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31"/>
      <c r="B209" s="31"/>
      <c r="C209" s="32"/>
      <c r="D209" s="31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31"/>
      <c r="B210" s="31"/>
      <c r="C210" s="32"/>
      <c r="D210" s="31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31"/>
      <c r="B211" s="31"/>
      <c r="C211" s="32"/>
      <c r="D211" s="31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31"/>
      <c r="B212" s="31"/>
      <c r="C212" s="32"/>
      <c r="D212" s="31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31"/>
      <c r="B213" s="31"/>
      <c r="C213" s="32"/>
      <c r="D213" s="31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31"/>
      <c r="B214" s="31"/>
      <c r="C214" s="32"/>
      <c r="D214" s="31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31"/>
      <c r="B215" s="31"/>
      <c r="C215" s="32"/>
      <c r="D215" s="31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31"/>
      <c r="B216" s="31"/>
      <c r="C216" s="32"/>
      <c r="D216" s="31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31"/>
      <c r="B217" s="31"/>
      <c r="C217" s="32"/>
      <c r="D217" s="31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31"/>
      <c r="B218" s="31"/>
      <c r="C218" s="32"/>
      <c r="D218" s="31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31"/>
      <c r="B219" s="31"/>
      <c r="C219" s="32"/>
      <c r="D219" s="31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31"/>
      <c r="B220" s="31"/>
      <c r="C220" s="32"/>
      <c r="D220" s="31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31"/>
      <c r="B221" s="31"/>
      <c r="C221" s="32"/>
      <c r="D221" s="31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31"/>
      <c r="B222" s="31"/>
      <c r="C222" s="32"/>
      <c r="D222" s="31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31"/>
      <c r="B223" s="31"/>
      <c r="C223" s="32"/>
      <c r="D223" s="31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31"/>
      <c r="B224" s="31"/>
      <c r="C224" s="32"/>
      <c r="D224" s="31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31"/>
      <c r="B225" s="31"/>
      <c r="C225" s="32"/>
      <c r="D225" s="31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31"/>
      <c r="B226" s="31"/>
      <c r="C226" s="32"/>
      <c r="D226" s="31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31"/>
      <c r="B227" s="31"/>
      <c r="C227" s="32"/>
      <c r="D227" s="31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31"/>
      <c r="B228" s="31"/>
      <c r="C228" s="32"/>
      <c r="D228" s="31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31"/>
      <c r="B229" s="31"/>
      <c r="C229" s="32"/>
      <c r="D229" s="31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31"/>
      <c r="B230" s="31"/>
      <c r="C230" s="32"/>
      <c r="D230" s="31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31"/>
      <c r="B231" s="31"/>
      <c r="C231" s="32"/>
      <c r="D231" s="31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31"/>
      <c r="B232" s="31"/>
      <c r="C232" s="32"/>
      <c r="D232" s="31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31"/>
      <c r="B233" s="31"/>
      <c r="C233" s="32"/>
      <c r="D233" s="31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31"/>
      <c r="B234" s="31"/>
      <c r="C234" s="32"/>
      <c r="D234" s="31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31"/>
      <c r="B235" s="31"/>
      <c r="C235" s="32"/>
      <c r="D235" s="31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31"/>
      <c r="B236" s="31"/>
      <c r="C236" s="32"/>
      <c r="D236" s="31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31"/>
      <c r="B237" s="31"/>
      <c r="C237" s="32"/>
      <c r="D237" s="31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31"/>
      <c r="B238" s="31"/>
      <c r="C238" s="32"/>
      <c r="D238" s="31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31"/>
      <c r="B239" s="31"/>
      <c r="C239" s="32"/>
      <c r="D239" s="31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31"/>
      <c r="B240" s="31"/>
      <c r="C240" s="32"/>
      <c r="D240" s="31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31"/>
      <c r="B241" s="31"/>
      <c r="C241" s="32"/>
      <c r="D241" s="31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31"/>
      <c r="B242" s="31"/>
      <c r="C242" s="32"/>
      <c r="D242" s="31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31"/>
      <c r="B243" s="31"/>
      <c r="C243" s="32"/>
      <c r="D243" s="31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31"/>
      <c r="B244" s="31"/>
      <c r="C244" s="32"/>
      <c r="D244" s="31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31"/>
      <c r="B245" s="31"/>
      <c r="C245" s="32"/>
      <c r="D245" s="31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31"/>
      <c r="B246" s="31"/>
      <c r="C246" s="32"/>
      <c r="D246" s="31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31"/>
      <c r="B247" s="31"/>
      <c r="C247" s="32"/>
      <c r="D247" s="31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31"/>
      <c r="B248" s="31"/>
      <c r="C248" s="32"/>
      <c r="D248" s="31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31"/>
      <c r="B249" s="31"/>
      <c r="C249" s="32"/>
      <c r="D249" s="31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31"/>
      <c r="B250" s="31"/>
      <c r="C250" s="32"/>
      <c r="D250" s="31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31"/>
      <c r="B251" s="31"/>
      <c r="C251" s="32"/>
      <c r="D251" s="31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31"/>
      <c r="B252" s="31"/>
      <c r="C252" s="32"/>
      <c r="D252" s="31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31"/>
      <c r="B253" s="31"/>
      <c r="C253" s="32"/>
      <c r="D253" s="31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31"/>
      <c r="B254" s="31"/>
      <c r="C254" s="32"/>
      <c r="D254" s="31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31"/>
      <c r="B255" s="31"/>
      <c r="C255" s="32"/>
      <c r="D255" s="31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31"/>
      <c r="B256" s="31"/>
      <c r="C256" s="32"/>
      <c r="D256" s="31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31"/>
      <c r="B257" s="31"/>
      <c r="C257" s="32"/>
      <c r="D257" s="31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31"/>
      <c r="B258" s="31"/>
      <c r="C258" s="32"/>
      <c r="D258" s="31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31"/>
      <c r="B259" s="31"/>
      <c r="C259" s="32"/>
      <c r="D259" s="31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31"/>
      <c r="B260" s="31"/>
      <c r="C260" s="32"/>
      <c r="D260" s="31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31"/>
      <c r="B261" s="31"/>
      <c r="C261" s="32"/>
      <c r="D261" s="31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31"/>
      <c r="B262" s="31"/>
      <c r="C262" s="32"/>
      <c r="D262" s="31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31"/>
      <c r="B263" s="31"/>
      <c r="C263" s="32"/>
      <c r="D263" s="31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31"/>
      <c r="B264" s="31"/>
      <c r="C264" s="32"/>
      <c r="D264" s="31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31"/>
      <c r="B265" s="31"/>
      <c r="C265" s="32"/>
      <c r="D265" s="31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31"/>
      <c r="B266" s="31"/>
      <c r="C266" s="32"/>
      <c r="D266" s="31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31"/>
      <c r="B267" s="31"/>
      <c r="C267" s="32"/>
      <c r="D267" s="31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31"/>
      <c r="B268" s="31"/>
      <c r="C268" s="32"/>
      <c r="D268" s="31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31"/>
      <c r="B269" s="31"/>
      <c r="C269" s="32"/>
      <c r="D269" s="31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31"/>
      <c r="B270" s="31"/>
      <c r="C270" s="32"/>
      <c r="D270" s="31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31"/>
      <c r="B271" s="31"/>
      <c r="C271" s="32"/>
      <c r="D271" s="31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31"/>
      <c r="B272" s="31"/>
      <c r="C272" s="32"/>
      <c r="D272" s="31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31"/>
      <c r="B273" s="31"/>
      <c r="C273" s="32"/>
      <c r="D273" s="31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31"/>
      <c r="B274" s="31"/>
      <c r="C274" s="32"/>
      <c r="D274" s="31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31"/>
      <c r="B275" s="31"/>
      <c r="C275" s="32"/>
      <c r="D275" s="31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31"/>
      <c r="B276" s="31"/>
      <c r="C276" s="32"/>
      <c r="D276" s="31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31"/>
      <c r="B277" s="31"/>
      <c r="C277" s="32"/>
      <c r="D277" s="31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31"/>
      <c r="B278" s="31"/>
      <c r="C278" s="32"/>
      <c r="D278" s="31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31"/>
      <c r="B279" s="31"/>
      <c r="C279" s="32"/>
      <c r="D279" s="31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31"/>
      <c r="B280" s="31"/>
      <c r="C280" s="32"/>
      <c r="D280" s="31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31"/>
      <c r="B281" s="31"/>
      <c r="C281" s="32"/>
      <c r="D281" s="31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31"/>
      <c r="B282" s="31"/>
      <c r="C282" s="32"/>
      <c r="D282" s="31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31"/>
      <c r="B283" s="31"/>
      <c r="C283" s="32"/>
      <c r="D283" s="31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31"/>
      <c r="B284" s="31"/>
      <c r="C284" s="32"/>
      <c r="D284" s="31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31"/>
      <c r="B285" s="31"/>
      <c r="C285" s="32"/>
      <c r="D285" s="31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31"/>
      <c r="B286" s="31"/>
      <c r="C286" s="32"/>
      <c r="D286" s="31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31"/>
      <c r="B287" s="31"/>
      <c r="C287" s="32"/>
      <c r="D287" s="31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31"/>
      <c r="B288" s="31"/>
      <c r="C288" s="32"/>
      <c r="D288" s="31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31"/>
      <c r="B289" s="31"/>
      <c r="C289" s="32"/>
      <c r="D289" s="31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31"/>
      <c r="B290" s="31"/>
      <c r="C290" s="32"/>
      <c r="D290" s="31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31"/>
      <c r="B291" s="31"/>
      <c r="C291" s="32"/>
      <c r="D291" s="31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31"/>
      <c r="B292" s="31"/>
      <c r="C292" s="32"/>
      <c r="D292" s="31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31"/>
      <c r="B293" s="31"/>
      <c r="C293" s="32"/>
      <c r="D293" s="31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31"/>
      <c r="B294" s="31"/>
      <c r="C294" s="32"/>
      <c r="D294" s="31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31"/>
      <c r="B295" s="31"/>
      <c r="C295" s="32"/>
      <c r="D295" s="31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31"/>
      <c r="B296" s="31"/>
      <c r="C296" s="32"/>
      <c r="D296" s="31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31"/>
      <c r="B297" s="31"/>
      <c r="C297" s="32"/>
      <c r="D297" s="31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31"/>
      <c r="B298" s="31"/>
      <c r="C298" s="32"/>
      <c r="D298" s="31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31"/>
      <c r="B299" s="31"/>
      <c r="C299" s="32"/>
      <c r="D299" s="31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31"/>
      <c r="B300" s="31"/>
      <c r="C300" s="32"/>
      <c r="D300" s="31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31"/>
      <c r="B301" s="31"/>
      <c r="C301" s="32"/>
      <c r="D301" s="31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31"/>
      <c r="B302" s="31"/>
      <c r="C302" s="32"/>
      <c r="D302" s="31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31"/>
      <c r="B303" s="31"/>
      <c r="C303" s="32"/>
      <c r="D303" s="31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31"/>
      <c r="B304" s="31"/>
      <c r="C304" s="32"/>
      <c r="D304" s="31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31"/>
      <c r="B305" s="31"/>
      <c r="C305" s="32"/>
      <c r="D305" s="31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31"/>
      <c r="B306" s="31"/>
      <c r="C306" s="32"/>
      <c r="D306" s="31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31"/>
      <c r="B307" s="31"/>
      <c r="C307" s="32"/>
      <c r="D307" s="31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31"/>
      <c r="B308" s="31"/>
      <c r="C308" s="32"/>
      <c r="D308" s="31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31"/>
      <c r="B309" s="31"/>
      <c r="C309" s="32"/>
      <c r="D309" s="31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31"/>
      <c r="B310" s="31"/>
      <c r="C310" s="32"/>
      <c r="D310" s="31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31"/>
      <c r="B311" s="31"/>
      <c r="C311" s="32"/>
      <c r="D311" s="31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31"/>
      <c r="B312" s="31"/>
      <c r="C312" s="32"/>
      <c r="D312" s="31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31"/>
      <c r="B313" s="31"/>
      <c r="C313" s="32"/>
      <c r="D313" s="31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31"/>
      <c r="B314" s="31"/>
      <c r="C314" s="32"/>
      <c r="D314" s="31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31"/>
      <c r="B315" s="31"/>
      <c r="C315" s="32"/>
      <c r="D315" s="31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31"/>
      <c r="B316" s="31"/>
      <c r="C316" s="32"/>
      <c r="D316" s="31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31"/>
      <c r="B317" s="31"/>
      <c r="C317" s="32"/>
      <c r="D317" s="31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31"/>
      <c r="B318" s="31"/>
      <c r="C318" s="32"/>
      <c r="D318" s="31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31"/>
      <c r="B319" s="31"/>
      <c r="C319" s="32"/>
      <c r="D319" s="31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31"/>
      <c r="B320" s="31"/>
      <c r="C320" s="32"/>
      <c r="D320" s="31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31"/>
      <c r="B321" s="31"/>
      <c r="C321" s="32"/>
      <c r="D321" s="31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31"/>
      <c r="B322" s="31"/>
      <c r="C322" s="32"/>
      <c r="D322" s="31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31"/>
      <c r="B323" s="31"/>
      <c r="C323" s="32"/>
      <c r="D323" s="31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31"/>
      <c r="B324" s="31"/>
      <c r="C324" s="32"/>
      <c r="D324" s="31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31"/>
      <c r="B325" s="31"/>
      <c r="C325" s="32"/>
      <c r="D325" s="31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31"/>
      <c r="B326" s="31"/>
      <c r="C326" s="32"/>
      <c r="D326" s="31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31"/>
      <c r="B327" s="31"/>
      <c r="C327" s="32"/>
      <c r="D327" s="31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31"/>
      <c r="B328" s="31"/>
      <c r="C328" s="32"/>
      <c r="D328" s="31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31"/>
      <c r="B329" s="31"/>
      <c r="C329" s="32"/>
      <c r="D329" s="31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31"/>
      <c r="B330" s="31"/>
      <c r="C330" s="32"/>
      <c r="D330" s="31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31"/>
      <c r="B331" s="31"/>
      <c r="C331" s="32"/>
      <c r="D331" s="31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31"/>
      <c r="B332" s="31"/>
      <c r="C332" s="32"/>
      <c r="D332" s="31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31"/>
      <c r="B333" s="31"/>
      <c r="C333" s="32"/>
      <c r="D333" s="31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31"/>
      <c r="B334" s="31"/>
      <c r="C334" s="32"/>
      <c r="D334" s="31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31"/>
      <c r="B335" s="31"/>
      <c r="C335" s="32"/>
      <c r="D335" s="31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31"/>
      <c r="B336" s="31"/>
      <c r="C336" s="32"/>
      <c r="D336" s="31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31"/>
      <c r="B337" s="31"/>
      <c r="C337" s="32"/>
      <c r="D337" s="31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31"/>
      <c r="B338" s="31"/>
      <c r="C338" s="32"/>
      <c r="D338" s="31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31"/>
      <c r="B339" s="31"/>
      <c r="C339" s="32"/>
      <c r="D339" s="31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31"/>
      <c r="B340" s="31"/>
      <c r="C340" s="32"/>
      <c r="D340" s="31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31"/>
      <c r="B341" s="31"/>
      <c r="C341" s="32"/>
      <c r="D341" s="31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31"/>
      <c r="B342" s="31"/>
      <c r="C342" s="32"/>
      <c r="D342" s="31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31"/>
      <c r="B343" s="31"/>
      <c r="C343" s="32"/>
      <c r="D343" s="31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31"/>
      <c r="B344" s="31"/>
      <c r="C344" s="32"/>
      <c r="D344" s="31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31"/>
      <c r="B345" s="31"/>
      <c r="C345" s="32"/>
      <c r="D345" s="31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31"/>
      <c r="B346" s="31"/>
      <c r="C346" s="32"/>
      <c r="D346" s="31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31"/>
      <c r="B347" s="31"/>
      <c r="C347" s="32"/>
      <c r="D347" s="31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31"/>
      <c r="B348" s="31"/>
      <c r="C348" s="32"/>
      <c r="D348" s="31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31"/>
      <c r="B349" s="31"/>
      <c r="C349" s="32"/>
      <c r="D349" s="31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31"/>
      <c r="B350" s="31"/>
      <c r="C350" s="32"/>
      <c r="D350" s="31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31"/>
      <c r="B351" s="31"/>
      <c r="C351" s="32"/>
      <c r="D351" s="31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31"/>
      <c r="B352" s="31"/>
      <c r="C352" s="32"/>
      <c r="D352" s="31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31"/>
      <c r="B353" s="31"/>
      <c r="C353" s="32"/>
      <c r="D353" s="31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31"/>
      <c r="B354" s="31"/>
      <c r="C354" s="32"/>
      <c r="D354" s="31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31"/>
      <c r="B355" s="31"/>
      <c r="C355" s="32"/>
      <c r="D355" s="31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31"/>
      <c r="B356" s="31"/>
      <c r="C356" s="32"/>
      <c r="D356" s="31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31"/>
      <c r="B357" s="31"/>
      <c r="C357" s="32"/>
      <c r="D357" s="31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31"/>
      <c r="B358" s="31"/>
      <c r="C358" s="32"/>
      <c r="D358" s="31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31"/>
      <c r="B359" s="31"/>
      <c r="C359" s="32"/>
      <c r="D359" s="31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31"/>
      <c r="B360" s="31"/>
      <c r="C360" s="32"/>
      <c r="D360" s="31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31"/>
      <c r="B361" s="31"/>
      <c r="C361" s="32"/>
      <c r="D361" s="31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31"/>
      <c r="B362" s="31"/>
      <c r="C362" s="32"/>
      <c r="D362" s="31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31"/>
      <c r="B363" s="31"/>
      <c r="C363" s="32"/>
      <c r="D363" s="31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31"/>
      <c r="B364" s="31"/>
      <c r="C364" s="32"/>
      <c r="D364" s="31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31"/>
      <c r="B365" s="31"/>
      <c r="C365" s="32"/>
      <c r="D365" s="31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31"/>
      <c r="B366" s="31"/>
      <c r="C366" s="32"/>
      <c r="D366" s="31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31"/>
      <c r="B367" s="31"/>
      <c r="C367" s="32"/>
      <c r="D367" s="31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31"/>
      <c r="B368" s="31"/>
      <c r="C368" s="32"/>
      <c r="D368" s="31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31"/>
      <c r="B369" s="31"/>
      <c r="C369" s="32"/>
      <c r="D369" s="31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31"/>
      <c r="B370" s="31"/>
      <c r="C370" s="32"/>
      <c r="D370" s="31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31"/>
      <c r="B371" s="31"/>
      <c r="C371" s="32"/>
      <c r="D371" s="31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31"/>
      <c r="B372" s="31"/>
      <c r="C372" s="32"/>
      <c r="D372" s="31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31"/>
      <c r="B373" s="31"/>
      <c r="C373" s="32"/>
      <c r="D373" s="31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31"/>
      <c r="B374" s="31"/>
      <c r="C374" s="32"/>
      <c r="D374" s="31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31"/>
      <c r="B375" s="31"/>
      <c r="C375" s="32"/>
      <c r="D375" s="31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31"/>
      <c r="B376" s="31"/>
      <c r="C376" s="32"/>
      <c r="D376" s="31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31"/>
      <c r="B377" s="31"/>
      <c r="C377" s="32"/>
      <c r="D377" s="31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31"/>
      <c r="B378" s="31"/>
      <c r="C378" s="32"/>
      <c r="D378" s="31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31"/>
      <c r="B379" s="31"/>
      <c r="C379" s="32"/>
      <c r="D379" s="31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31"/>
      <c r="B380" s="31"/>
      <c r="C380" s="32"/>
      <c r="D380" s="31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31"/>
      <c r="B381" s="31"/>
      <c r="C381" s="32"/>
      <c r="D381" s="31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31"/>
      <c r="B382" s="31"/>
      <c r="C382" s="32"/>
      <c r="D382" s="31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31"/>
      <c r="B383" s="31"/>
      <c r="C383" s="32"/>
      <c r="D383" s="31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31"/>
      <c r="B384" s="31"/>
      <c r="C384" s="32"/>
      <c r="D384" s="31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31"/>
      <c r="B385" s="31"/>
      <c r="C385" s="32"/>
      <c r="D385" s="31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31"/>
      <c r="B386" s="31"/>
      <c r="C386" s="32"/>
      <c r="D386" s="31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31"/>
      <c r="B387" s="31"/>
      <c r="C387" s="32"/>
      <c r="D387" s="31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31"/>
      <c r="B388" s="31"/>
      <c r="C388" s="32"/>
      <c r="D388" s="31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31"/>
      <c r="B389" s="31"/>
      <c r="C389" s="32"/>
      <c r="D389" s="31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31"/>
      <c r="B390" s="31"/>
      <c r="C390" s="32"/>
      <c r="D390" s="31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31"/>
      <c r="B391" s="31"/>
      <c r="C391" s="32"/>
      <c r="D391" s="31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31"/>
      <c r="B392" s="31"/>
      <c r="C392" s="32"/>
      <c r="D392" s="31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31"/>
      <c r="B393" s="31"/>
      <c r="C393" s="32"/>
      <c r="D393" s="31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31"/>
      <c r="B394" s="31"/>
      <c r="C394" s="32"/>
      <c r="D394" s="31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31"/>
      <c r="B395" s="31"/>
      <c r="C395" s="32"/>
      <c r="D395" s="31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31"/>
      <c r="B396" s="31"/>
      <c r="C396" s="32"/>
      <c r="D396" s="31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31"/>
      <c r="B397" s="31"/>
      <c r="C397" s="32"/>
      <c r="D397" s="31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31"/>
      <c r="B398" s="31"/>
      <c r="C398" s="32"/>
      <c r="D398" s="31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31"/>
      <c r="B399" s="31"/>
      <c r="C399" s="32"/>
      <c r="D399" s="31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31"/>
      <c r="B400" s="31"/>
      <c r="C400" s="32"/>
      <c r="D400" s="31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31"/>
      <c r="B401" s="31"/>
      <c r="C401" s="32"/>
      <c r="D401" s="31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31"/>
      <c r="B402" s="31"/>
      <c r="C402" s="32"/>
      <c r="D402" s="31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31"/>
      <c r="B403" s="31"/>
      <c r="C403" s="32"/>
      <c r="D403" s="31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31"/>
      <c r="B404" s="31"/>
      <c r="C404" s="32"/>
      <c r="D404" s="31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31"/>
      <c r="B405" s="31"/>
      <c r="C405" s="32"/>
      <c r="D405" s="31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31"/>
      <c r="B406" s="31"/>
      <c r="C406" s="32"/>
      <c r="D406" s="31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31"/>
      <c r="B407" s="31"/>
      <c r="C407" s="32"/>
      <c r="D407" s="31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31"/>
      <c r="B408" s="31"/>
      <c r="C408" s="32"/>
      <c r="D408" s="31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31"/>
      <c r="B409" s="31"/>
      <c r="C409" s="32"/>
      <c r="D409" s="31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31"/>
      <c r="B410" s="31"/>
      <c r="C410" s="32"/>
      <c r="D410" s="31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31"/>
      <c r="B411" s="31"/>
      <c r="C411" s="32"/>
      <c r="D411" s="31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31"/>
      <c r="B412" s="31"/>
      <c r="C412" s="32"/>
      <c r="D412" s="31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31"/>
      <c r="B413" s="31"/>
      <c r="C413" s="32"/>
      <c r="D413" s="31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31"/>
      <c r="B414" s="31"/>
      <c r="C414" s="32"/>
      <c r="D414" s="31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31"/>
      <c r="B415" s="31"/>
      <c r="C415" s="32"/>
      <c r="D415" s="31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31"/>
      <c r="B416" s="31"/>
      <c r="C416" s="32"/>
      <c r="D416" s="31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31"/>
      <c r="B417" s="31"/>
      <c r="C417" s="32"/>
      <c r="D417" s="31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31"/>
      <c r="B418" s="31"/>
      <c r="C418" s="32"/>
      <c r="D418" s="31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31"/>
      <c r="B419" s="31"/>
      <c r="C419" s="32"/>
      <c r="D419" s="31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31"/>
      <c r="B420" s="31"/>
      <c r="C420" s="32"/>
      <c r="D420" s="31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31"/>
      <c r="B421" s="31"/>
      <c r="C421" s="32"/>
      <c r="D421" s="31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31"/>
      <c r="B422" s="31"/>
      <c r="C422" s="32"/>
      <c r="D422" s="31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31"/>
      <c r="B423" s="31"/>
      <c r="C423" s="32"/>
      <c r="D423" s="31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31"/>
      <c r="B424" s="31"/>
      <c r="C424" s="32"/>
      <c r="D424" s="31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31"/>
      <c r="B425" s="31"/>
      <c r="C425" s="32"/>
      <c r="D425" s="31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31"/>
      <c r="B426" s="31"/>
      <c r="C426" s="32"/>
      <c r="D426" s="31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31"/>
      <c r="B427" s="31"/>
      <c r="C427" s="32"/>
      <c r="D427" s="31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31"/>
      <c r="B428" s="31"/>
      <c r="C428" s="32"/>
      <c r="D428" s="31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31"/>
      <c r="B429" s="31"/>
      <c r="C429" s="32"/>
      <c r="D429" s="31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31"/>
      <c r="B430" s="31"/>
      <c r="C430" s="32"/>
      <c r="D430" s="31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31"/>
      <c r="B431" s="31"/>
      <c r="C431" s="32"/>
      <c r="D431" s="31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31"/>
      <c r="B432" s="31"/>
      <c r="C432" s="32"/>
      <c r="D432" s="31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31"/>
      <c r="B433" s="31"/>
      <c r="C433" s="32"/>
      <c r="D433" s="31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31"/>
      <c r="B434" s="31"/>
      <c r="C434" s="32"/>
      <c r="D434" s="31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31"/>
      <c r="B435" s="31"/>
      <c r="C435" s="32"/>
      <c r="D435" s="31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31"/>
      <c r="B436" s="31"/>
      <c r="C436" s="32"/>
      <c r="D436" s="31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31"/>
      <c r="B437" s="31"/>
      <c r="C437" s="32"/>
      <c r="D437" s="31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31"/>
      <c r="B438" s="31"/>
      <c r="C438" s="32"/>
      <c r="D438" s="31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31"/>
      <c r="B439" s="31"/>
      <c r="C439" s="32"/>
      <c r="D439" s="31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31"/>
      <c r="B440" s="31"/>
      <c r="C440" s="32"/>
      <c r="D440" s="31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31"/>
      <c r="B441" s="31"/>
      <c r="C441" s="32"/>
      <c r="D441" s="31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31"/>
      <c r="B442" s="31"/>
      <c r="C442" s="32"/>
      <c r="D442" s="31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31"/>
      <c r="B443" s="31"/>
      <c r="C443" s="32"/>
      <c r="D443" s="31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31"/>
      <c r="B444" s="31"/>
      <c r="C444" s="32"/>
      <c r="D444" s="31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31"/>
      <c r="B445" s="31"/>
      <c r="C445" s="32"/>
      <c r="D445" s="31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31"/>
      <c r="B446" s="31"/>
      <c r="C446" s="32"/>
      <c r="D446" s="31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31"/>
      <c r="B447" s="31"/>
      <c r="C447" s="32"/>
      <c r="D447" s="31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31"/>
      <c r="B448" s="31"/>
      <c r="C448" s="32"/>
      <c r="D448" s="31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31"/>
      <c r="B449" s="31"/>
      <c r="C449" s="32"/>
      <c r="D449" s="31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31"/>
      <c r="B450" s="31"/>
      <c r="C450" s="32"/>
      <c r="D450" s="31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31"/>
      <c r="B451" s="31"/>
      <c r="C451" s="32"/>
      <c r="D451" s="31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31"/>
      <c r="B452" s="31"/>
      <c r="C452" s="32"/>
      <c r="D452" s="31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31"/>
      <c r="B453" s="31"/>
      <c r="C453" s="32"/>
      <c r="D453" s="31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31"/>
      <c r="B454" s="31"/>
      <c r="C454" s="32"/>
      <c r="D454" s="31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31"/>
      <c r="B455" s="31"/>
      <c r="C455" s="32"/>
      <c r="D455" s="31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31"/>
      <c r="B456" s="31"/>
      <c r="C456" s="32"/>
      <c r="D456" s="31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31"/>
      <c r="B457" s="31"/>
      <c r="C457" s="32"/>
      <c r="D457" s="31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31"/>
      <c r="B458" s="31"/>
      <c r="C458" s="32"/>
      <c r="D458" s="31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31"/>
      <c r="B459" s="31"/>
      <c r="C459" s="32"/>
      <c r="D459" s="31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31"/>
      <c r="B460" s="31"/>
      <c r="C460" s="32"/>
      <c r="D460" s="31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31"/>
      <c r="B461" s="31"/>
      <c r="C461" s="32"/>
      <c r="D461" s="31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31"/>
      <c r="B462" s="31"/>
      <c r="C462" s="32"/>
      <c r="D462" s="31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31"/>
      <c r="B463" s="31"/>
      <c r="C463" s="32"/>
      <c r="D463" s="31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31"/>
      <c r="B464" s="31"/>
      <c r="C464" s="32"/>
      <c r="D464" s="31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31"/>
      <c r="B465" s="31"/>
      <c r="C465" s="32"/>
      <c r="D465" s="31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31"/>
      <c r="B466" s="31"/>
      <c r="C466" s="32"/>
      <c r="D466" s="31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31"/>
      <c r="B467" s="31"/>
      <c r="C467" s="32"/>
      <c r="D467" s="31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31"/>
      <c r="B468" s="31"/>
      <c r="C468" s="32"/>
      <c r="D468" s="31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31"/>
      <c r="B469" s="31"/>
      <c r="C469" s="32"/>
      <c r="D469" s="31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31"/>
      <c r="B470" s="31"/>
      <c r="C470" s="32"/>
      <c r="D470" s="31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31"/>
      <c r="B471" s="31"/>
      <c r="C471" s="32"/>
      <c r="D471" s="31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31"/>
      <c r="B472" s="31"/>
      <c r="C472" s="32"/>
      <c r="D472" s="31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31"/>
      <c r="B473" s="31"/>
      <c r="C473" s="32"/>
      <c r="D473" s="31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31"/>
      <c r="B474" s="31"/>
      <c r="C474" s="32"/>
      <c r="D474" s="31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31"/>
      <c r="B475" s="31"/>
      <c r="C475" s="32"/>
      <c r="D475" s="31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31"/>
      <c r="B476" s="31"/>
      <c r="C476" s="32"/>
      <c r="D476" s="31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31"/>
      <c r="B477" s="31"/>
      <c r="C477" s="32"/>
      <c r="D477" s="31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31"/>
      <c r="B478" s="31"/>
      <c r="C478" s="32"/>
      <c r="D478" s="31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31"/>
      <c r="B479" s="31"/>
      <c r="C479" s="32"/>
      <c r="D479" s="31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31"/>
      <c r="B480" s="31"/>
      <c r="C480" s="32"/>
      <c r="D480" s="31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31"/>
      <c r="B481" s="31"/>
      <c r="C481" s="32"/>
      <c r="D481" s="31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31"/>
      <c r="B482" s="31"/>
      <c r="C482" s="32"/>
      <c r="D482" s="31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31"/>
      <c r="B483" s="31"/>
      <c r="C483" s="32"/>
      <c r="D483" s="31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31"/>
      <c r="B484" s="31"/>
      <c r="C484" s="32"/>
      <c r="D484" s="31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31"/>
      <c r="B485" s="31"/>
      <c r="C485" s="32"/>
      <c r="D485" s="31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31"/>
      <c r="B486" s="31"/>
      <c r="C486" s="32"/>
      <c r="D486" s="31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31"/>
      <c r="B487" s="31"/>
      <c r="C487" s="32"/>
      <c r="D487" s="31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31"/>
      <c r="B488" s="31"/>
      <c r="C488" s="32"/>
      <c r="D488" s="31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31"/>
      <c r="B489" s="31"/>
      <c r="C489" s="32"/>
      <c r="D489" s="31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31"/>
      <c r="B490" s="31"/>
      <c r="C490" s="32"/>
      <c r="D490" s="31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31"/>
      <c r="B491" s="31"/>
      <c r="C491" s="32"/>
      <c r="D491" s="31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31"/>
      <c r="B492" s="31"/>
      <c r="C492" s="32"/>
      <c r="D492" s="31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31"/>
      <c r="B493" s="31"/>
      <c r="C493" s="32"/>
      <c r="D493" s="31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31"/>
      <c r="B494" s="31"/>
      <c r="C494" s="32"/>
      <c r="D494" s="31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31"/>
      <c r="B495" s="31"/>
      <c r="C495" s="32"/>
      <c r="D495" s="31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31"/>
      <c r="B496" s="31"/>
      <c r="C496" s="32"/>
      <c r="D496" s="31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31"/>
      <c r="B497" s="31"/>
      <c r="C497" s="32"/>
      <c r="D497" s="31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31"/>
      <c r="B498" s="31"/>
      <c r="C498" s="32"/>
      <c r="D498" s="31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31"/>
      <c r="B499" s="31"/>
      <c r="C499" s="32"/>
      <c r="D499" s="31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31"/>
      <c r="B500" s="31"/>
      <c r="C500" s="32"/>
      <c r="D500" s="31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31"/>
      <c r="B501" s="31"/>
      <c r="C501" s="32"/>
      <c r="D501" s="31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31"/>
      <c r="B502" s="31"/>
      <c r="C502" s="32"/>
      <c r="D502" s="31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31"/>
      <c r="B503" s="31"/>
      <c r="C503" s="32"/>
      <c r="D503" s="31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31"/>
      <c r="B504" s="31"/>
      <c r="C504" s="32"/>
      <c r="D504" s="31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31"/>
      <c r="B505" s="31"/>
      <c r="C505" s="32"/>
      <c r="D505" s="31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31"/>
      <c r="B506" s="31"/>
      <c r="C506" s="32"/>
      <c r="D506" s="31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31"/>
      <c r="B507" s="31"/>
      <c r="C507" s="32"/>
      <c r="D507" s="31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31"/>
      <c r="B508" s="31"/>
      <c r="C508" s="32"/>
      <c r="D508" s="31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31"/>
      <c r="B509" s="31"/>
      <c r="C509" s="32"/>
      <c r="D509" s="31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31"/>
      <c r="B510" s="31"/>
      <c r="C510" s="32"/>
      <c r="D510" s="31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31"/>
      <c r="B511" s="31"/>
      <c r="C511" s="32"/>
      <c r="D511" s="31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31"/>
      <c r="B512" s="31"/>
      <c r="C512" s="32"/>
      <c r="D512" s="31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31"/>
      <c r="B513" s="31"/>
      <c r="C513" s="32"/>
      <c r="D513" s="31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31"/>
      <c r="B514" s="31"/>
      <c r="C514" s="32"/>
      <c r="D514" s="31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31"/>
      <c r="B515" s="31"/>
      <c r="C515" s="32"/>
      <c r="D515" s="31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31"/>
      <c r="B516" s="31"/>
      <c r="C516" s="32"/>
      <c r="D516" s="31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31"/>
      <c r="B517" s="31"/>
      <c r="C517" s="32"/>
      <c r="D517" s="31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31"/>
      <c r="B518" s="31"/>
      <c r="C518" s="32"/>
      <c r="D518" s="31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31"/>
      <c r="B519" s="31"/>
      <c r="C519" s="32"/>
      <c r="D519" s="31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31"/>
      <c r="B520" s="31"/>
      <c r="C520" s="32"/>
      <c r="D520" s="31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31"/>
      <c r="B521" s="31"/>
      <c r="C521" s="32"/>
      <c r="D521" s="31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31"/>
      <c r="B522" s="31"/>
      <c r="C522" s="32"/>
      <c r="D522" s="31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31"/>
      <c r="B523" s="31"/>
      <c r="C523" s="32"/>
      <c r="D523" s="31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31"/>
      <c r="B524" s="31"/>
      <c r="C524" s="32"/>
      <c r="D524" s="31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31"/>
      <c r="B525" s="31"/>
      <c r="C525" s="32"/>
      <c r="D525" s="31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31"/>
      <c r="B526" s="31"/>
      <c r="C526" s="32"/>
      <c r="D526" s="31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31"/>
      <c r="B527" s="31"/>
      <c r="C527" s="32"/>
      <c r="D527" s="31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31"/>
      <c r="B528" s="31"/>
      <c r="C528" s="32"/>
      <c r="D528" s="31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31"/>
      <c r="B529" s="31"/>
      <c r="C529" s="32"/>
      <c r="D529" s="31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31"/>
      <c r="B530" s="31"/>
      <c r="C530" s="32"/>
      <c r="D530" s="31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31"/>
      <c r="B531" s="31"/>
      <c r="C531" s="32"/>
      <c r="D531" s="31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31"/>
      <c r="B532" s="31"/>
      <c r="C532" s="32"/>
      <c r="D532" s="31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31"/>
      <c r="B533" s="31"/>
      <c r="C533" s="32"/>
      <c r="D533" s="31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31"/>
      <c r="B534" s="31"/>
      <c r="C534" s="32"/>
      <c r="D534" s="31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31"/>
      <c r="B535" s="31"/>
      <c r="C535" s="32"/>
      <c r="D535" s="31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31"/>
      <c r="B536" s="31"/>
      <c r="C536" s="32"/>
      <c r="D536" s="31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31"/>
      <c r="B537" s="31"/>
      <c r="C537" s="32"/>
      <c r="D537" s="31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31"/>
      <c r="B538" s="31"/>
      <c r="C538" s="32"/>
      <c r="D538" s="31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31"/>
      <c r="B539" s="31"/>
      <c r="C539" s="32"/>
      <c r="D539" s="31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31"/>
      <c r="B540" s="31"/>
      <c r="C540" s="32"/>
      <c r="D540" s="31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31"/>
      <c r="B541" s="31"/>
      <c r="C541" s="32"/>
      <c r="D541" s="31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31"/>
      <c r="B542" s="31"/>
      <c r="C542" s="32"/>
      <c r="D542" s="31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31"/>
      <c r="B543" s="31"/>
      <c r="C543" s="32"/>
      <c r="D543" s="31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31"/>
      <c r="B544" s="31"/>
      <c r="C544" s="32"/>
      <c r="D544" s="31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31"/>
      <c r="B545" s="31"/>
      <c r="C545" s="32"/>
      <c r="D545" s="31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31"/>
      <c r="B546" s="31"/>
      <c r="C546" s="32"/>
      <c r="D546" s="31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31"/>
      <c r="B547" s="31"/>
      <c r="C547" s="32"/>
      <c r="D547" s="31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31"/>
      <c r="B548" s="31"/>
      <c r="C548" s="32"/>
      <c r="D548" s="31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31"/>
      <c r="B549" s="31"/>
      <c r="C549" s="32"/>
      <c r="D549" s="31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31"/>
      <c r="B550" s="31"/>
      <c r="C550" s="32"/>
      <c r="D550" s="31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31"/>
      <c r="B551" s="31"/>
      <c r="C551" s="32"/>
      <c r="D551" s="31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31"/>
      <c r="B552" s="31"/>
      <c r="C552" s="32"/>
      <c r="D552" s="31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31"/>
      <c r="B553" s="31"/>
      <c r="C553" s="32"/>
      <c r="D553" s="31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31"/>
      <c r="B554" s="31"/>
      <c r="C554" s="32"/>
      <c r="D554" s="31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31"/>
      <c r="B555" s="31"/>
      <c r="C555" s="32"/>
      <c r="D555" s="31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31"/>
      <c r="B556" s="31"/>
      <c r="C556" s="32"/>
      <c r="D556" s="31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31"/>
      <c r="B557" s="31"/>
      <c r="C557" s="32"/>
      <c r="D557" s="31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31"/>
      <c r="B558" s="31"/>
      <c r="C558" s="32"/>
      <c r="D558" s="31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31"/>
      <c r="B559" s="31"/>
      <c r="C559" s="32"/>
      <c r="D559" s="31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31"/>
      <c r="B560" s="31"/>
      <c r="C560" s="32"/>
      <c r="D560" s="31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31"/>
      <c r="B561" s="31"/>
      <c r="C561" s="32"/>
      <c r="D561" s="31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31"/>
      <c r="B562" s="31"/>
      <c r="C562" s="32"/>
      <c r="D562" s="31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31"/>
      <c r="B563" s="31"/>
      <c r="C563" s="32"/>
      <c r="D563" s="31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31"/>
      <c r="B564" s="31"/>
      <c r="C564" s="32"/>
      <c r="D564" s="31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31"/>
      <c r="B565" s="31"/>
      <c r="C565" s="32"/>
      <c r="D565" s="31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31"/>
      <c r="B566" s="31"/>
      <c r="C566" s="32"/>
      <c r="D566" s="31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31"/>
      <c r="B567" s="31"/>
      <c r="C567" s="32"/>
      <c r="D567" s="31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31"/>
      <c r="B568" s="31"/>
      <c r="C568" s="32"/>
      <c r="D568" s="31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31"/>
      <c r="B569" s="31"/>
      <c r="C569" s="32"/>
      <c r="D569" s="31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31"/>
      <c r="B570" s="31"/>
      <c r="C570" s="32"/>
      <c r="D570" s="31"/>
      <c r="E570" s="3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31"/>
      <c r="B571" s="31"/>
      <c r="C571" s="32"/>
      <c r="D571" s="31"/>
      <c r="E571" s="3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31"/>
      <c r="B572" s="31"/>
      <c r="C572" s="32"/>
      <c r="D572" s="31"/>
      <c r="E572" s="3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31"/>
      <c r="B573" s="31"/>
      <c r="C573" s="32"/>
      <c r="D573" s="31"/>
      <c r="E573" s="3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31"/>
      <c r="B574" s="31"/>
      <c r="C574" s="32"/>
      <c r="D574" s="31"/>
      <c r="E574" s="3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31"/>
      <c r="B575" s="31"/>
      <c r="C575" s="32"/>
      <c r="D575" s="31"/>
      <c r="E575" s="3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31"/>
      <c r="B576" s="31"/>
      <c r="C576" s="32"/>
      <c r="D576" s="31"/>
      <c r="E576" s="3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31"/>
      <c r="B577" s="31"/>
      <c r="C577" s="32"/>
      <c r="D577" s="31"/>
      <c r="E577" s="3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31"/>
      <c r="B578" s="31"/>
      <c r="C578" s="32"/>
      <c r="D578" s="31"/>
      <c r="E578" s="3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31"/>
      <c r="B579" s="31"/>
      <c r="C579" s="32"/>
      <c r="D579" s="31"/>
      <c r="E579" s="3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31"/>
      <c r="B580" s="31"/>
      <c r="C580" s="32"/>
      <c r="D580" s="31"/>
      <c r="E580" s="3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31"/>
      <c r="B581" s="31"/>
      <c r="C581" s="32"/>
      <c r="D581" s="31"/>
      <c r="E581" s="3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31"/>
      <c r="B582" s="31"/>
      <c r="C582" s="32"/>
      <c r="D582" s="31"/>
      <c r="E582" s="3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31"/>
      <c r="B583" s="31"/>
      <c r="C583" s="32"/>
      <c r="D583" s="31"/>
      <c r="E583" s="3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31"/>
      <c r="B584" s="31"/>
      <c r="C584" s="32"/>
      <c r="D584" s="31"/>
      <c r="E584" s="3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31"/>
      <c r="B585" s="31"/>
      <c r="C585" s="32"/>
      <c r="D585" s="31"/>
      <c r="E585" s="3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31"/>
      <c r="B586" s="31"/>
      <c r="C586" s="32"/>
      <c r="D586" s="31"/>
      <c r="E586" s="3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31"/>
      <c r="B587" s="31"/>
      <c r="C587" s="32"/>
      <c r="D587" s="31"/>
      <c r="E587" s="3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31"/>
      <c r="B588" s="31"/>
      <c r="C588" s="32"/>
      <c r="D588" s="31"/>
      <c r="E588" s="3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31"/>
      <c r="B589" s="31"/>
      <c r="C589" s="32"/>
      <c r="D589" s="31"/>
      <c r="E589" s="3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31"/>
      <c r="B590" s="31"/>
      <c r="C590" s="32"/>
      <c r="D590" s="31"/>
      <c r="E590" s="3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31"/>
      <c r="B591" s="31"/>
      <c r="C591" s="32"/>
      <c r="D591" s="31"/>
      <c r="E591" s="3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31"/>
      <c r="B592" s="31"/>
      <c r="C592" s="32"/>
      <c r="D592" s="31"/>
      <c r="E592" s="3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31"/>
      <c r="B593" s="31"/>
      <c r="C593" s="32"/>
      <c r="D593" s="31"/>
      <c r="E593" s="3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31"/>
      <c r="B594" s="31"/>
      <c r="C594" s="32"/>
      <c r="D594" s="31"/>
      <c r="E594" s="3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31"/>
      <c r="B595" s="31"/>
      <c r="C595" s="32"/>
      <c r="D595" s="31"/>
      <c r="E595" s="3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31"/>
      <c r="B596" s="31"/>
      <c r="C596" s="32"/>
      <c r="D596" s="31"/>
      <c r="E596" s="3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31"/>
      <c r="B597" s="31"/>
      <c r="C597" s="32"/>
      <c r="D597" s="31"/>
      <c r="E597" s="3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31"/>
      <c r="B598" s="31"/>
      <c r="C598" s="32"/>
      <c r="D598" s="31"/>
      <c r="E598" s="3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31"/>
      <c r="B599" s="31"/>
      <c r="C599" s="32"/>
      <c r="D599" s="31"/>
      <c r="E599" s="3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31"/>
      <c r="B600" s="31"/>
      <c r="C600" s="32"/>
      <c r="D600" s="31"/>
      <c r="E600" s="3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31"/>
      <c r="B601" s="31"/>
      <c r="C601" s="32"/>
      <c r="D601" s="31"/>
      <c r="E601" s="3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31"/>
      <c r="B602" s="31"/>
      <c r="C602" s="32"/>
      <c r="D602" s="31"/>
      <c r="E602" s="3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31"/>
      <c r="B603" s="31"/>
      <c r="C603" s="32"/>
      <c r="D603" s="31"/>
      <c r="E603" s="3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31"/>
      <c r="B604" s="31"/>
      <c r="C604" s="32"/>
      <c r="D604" s="31"/>
      <c r="E604" s="3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31"/>
      <c r="B605" s="31"/>
      <c r="C605" s="32"/>
      <c r="D605" s="31"/>
      <c r="E605" s="3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31"/>
      <c r="B606" s="31"/>
      <c r="C606" s="32"/>
      <c r="D606" s="31"/>
      <c r="E606" s="3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31"/>
      <c r="B607" s="31"/>
      <c r="C607" s="32"/>
      <c r="D607" s="31"/>
      <c r="E607" s="3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31"/>
      <c r="B608" s="31"/>
      <c r="C608" s="32"/>
      <c r="D608" s="31"/>
      <c r="E608" s="3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31"/>
      <c r="B609" s="31"/>
      <c r="C609" s="32"/>
      <c r="D609" s="31"/>
      <c r="E609" s="3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31"/>
      <c r="B610" s="31"/>
      <c r="C610" s="32"/>
      <c r="D610" s="31"/>
      <c r="E610" s="3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31"/>
      <c r="B611" s="31"/>
      <c r="C611" s="32"/>
      <c r="D611" s="31"/>
      <c r="E611" s="3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31"/>
      <c r="B612" s="31"/>
      <c r="C612" s="32"/>
      <c r="D612" s="31"/>
      <c r="E612" s="3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31"/>
      <c r="B613" s="31"/>
      <c r="C613" s="32"/>
      <c r="D613" s="31"/>
      <c r="E613" s="3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31"/>
      <c r="B614" s="31"/>
      <c r="C614" s="32"/>
      <c r="D614" s="31"/>
      <c r="E614" s="3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31"/>
      <c r="B615" s="31"/>
      <c r="C615" s="32"/>
      <c r="D615" s="31"/>
      <c r="E615" s="3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31"/>
      <c r="B616" s="31"/>
      <c r="C616" s="32"/>
      <c r="D616" s="31"/>
      <c r="E616" s="3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31"/>
      <c r="B617" s="31"/>
      <c r="C617" s="32"/>
      <c r="D617" s="31"/>
      <c r="E617" s="3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31"/>
      <c r="B618" s="31"/>
      <c r="C618" s="32"/>
      <c r="D618" s="31"/>
      <c r="E618" s="3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31"/>
      <c r="B619" s="31"/>
      <c r="C619" s="32"/>
      <c r="D619" s="31"/>
      <c r="E619" s="3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31"/>
      <c r="B620" s="31"/>
      <c r="C620" s="32"/>
      <c r="D620" s="31"/>
      <c r="E620" s="3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31"/>
      <c r="B621" s="31"/>
      <c r="C621" s="32"/>
      <c r="D621" s="31"/>
      <c r="E621" s="3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31"/>
      <c r="B622" s="31"/>
      <c r="C622" s="32"/>
      <c r="D622" s="31"/>
      <c r="E622" s="3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31"/>
      <c r="B623" s="31"/>
      <c r="C623" s="32"/>
      <c r="D623" s="31"/>
      <c r="E623" s="3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31"/>
      <c r="B624" s="31"/>
      <c r="C624" s="32"/>
      <c r="D624" s="31"/>
      <c r="E624" s="3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31"/>
      <c r="B625" s="31"/>
      <c r="C625" s="32"/>
      <c r="D625" s="31"/>
      <c r="E625" s="3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31"/>
      <c r="B626" s="31"/>
      <c r="C626" s="32"/>
      <c r="D626" s="31"/>
      <c r="E626" s="3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31"/>
      <c r="B627" s="31"/>
      <c r="C627" s="32"/>
      <c r="D627" s="31"/>
      <c r="E627" s="3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31"/>
      <c r="B628" s="31"/>
      <c r="C628" s="32"/>
      <c r="D628" s="31"/>
      <c r="E628" s="3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31"/>
      <c r="B629" s="31"/>
      <c r="C629" s="32"/>
      <c r="D629" s="31"/>
      <c r="E629" s="3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31"/>
      <c r="B630" s="31"/>
      <c r="C630" s="32"/>
      <c r="D630" s="31"/>
      <c r="E630" s="3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31"/>
      <c r="B631" s="31"/>
      <c r="C631" s="32"/>
      <c r="D631" s="31"/>
      <c r="E631" s="3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31"/>
      <c r="B632" s="31"/>
      <c r="C632" s="32"/>
      <c r="D632" s="31"/>
      <c r="E632" s="3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31"/>
      <c r="B633" s="31"/>
      <c r="C633" s="32"/>
      <c r="D633" s="31"/>
      <c r="E633" s="3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31"/>
      <c r="B634" s="31"/>
      <c r="C634" s="32"/>
      <c r="D634" s="31"/>
      <c r="E634" s="3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31"/>
      <c r="B635" s="31"/>
      <c r="C635" s="32"/>
      <c r="D635" s="31"/>
      <c r="E635" s="3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31"/>
      <c r="B636" s="31"/>
      <c r="C636" s="32"/>
      <c r="D636" s="31"/>
      <c r="E636" s="3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31"/>
      <c r="B637" s="31"/>
      <c r="C637" s="32"/>
      <c r="D637" s="31"/>
      <c r="E637" s="3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31"/>
      <c r="B638" s="31"/>
      <c r="C638" s="32"/>
      <c r="D638" s="31"/>
      <c r="E638" s="3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31"/>
      <c r="B639" s="31"/>
      <c r="C639" s="32"/>
      <c r="D639" s="31"/>
      <c r="E639" s="3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31"/>
      <c r="B640" s="31"/>
      <c r="C640" s="32"/>
      <c r="D640" s="31"/>
      <c r="E640" s="3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31"/>
      <c r="B641" s="31"/>
      <c r="C641" s="32"/>
      <c r="D641" s="31"/>
      <c r="E641" s="3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31"/>
      <c r="B642" s="31"/>
      <c r="C642" s="32"/>
      <c r="D642" s="31"/>
      <c r="E642" s="3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31"/>
      <c r="B643" s="31"/>
      <c r="C643" s="32"/>
      <c r="D643" s="31"/>
      <c r="E643" s="3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31"/>
      <c r="B644" s="31"/>
      <c r="C644" s="32"/>
      <c r="D644" s="31"/>
      <c r="E644" s="3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31"/>
      <c r="B645" s="31"/>
      <c r="C645" s="32"/>
      <c r="D645" s="31"/>
      <c r="E645" s="3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31"/>
      <c r="B646" s="31"/>
      <c r="C646" s="32"/>
      <c r="D646" s="31"/>
      <c r="E646" s="3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31"/>
      <c r="B647" s="31"/>
      <c r="C647" s="32"/>
      <c r="D647" s="31"/>
      <c r="E647" s="3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31"/>
      <c r="B648" s="31"/>
      <c r="C648" s="32"/>
      <c r="D648" s="31"/>
      <c r="E648" s="3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31"/>
      <c r="B649" s="31"/>
      <c r="C649" s="32"/>
      <c r="D649" s="31"/>
      <c r="E649" s="3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31"/>
      <c r="B650" s="31"/>
      <c r="C650" s="32"/>
      <c r="D650" s="31"/>
      <c r="E650" s="3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31"/>
      <c r="B651" s="31"/>
      <c r="C651" s="32"/>
      <c r="D651" s="31"/>
      <c r="E651" s="3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31"/>
      <c r="B652" s="31"/>
      <c r="C652" s="32"/>
      <c r="D652" s="31"/>
      <c r="E652" s="3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31"/>
      <c r="B653" s="31"/>
      <c r="C653" s="32"/>
      <c r="D653" s="31"/>
      <c r="E653" s="3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31"/>
      <c r="B654" s="31"/>
      <c r="C654" s="32"/>
      <c r="D654" s="31"/>
      <c r="E654" s="3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31"/>
      <c r="B655" s="31"/>
      <c r="C655" s="32"/>
      <c r="D655" s="31"/>
      <c r="E655" s="3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31"/>
      <c r="B656" s="31"/>
      <c r="C656" s="32"/>
      <c r="D656" s="31"/>
      <c r="E656" s="3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31"/>
      <c r="B657" s="31"/>
      <c r="C657" s="32"/>
      <c r="D657" s="31"/>
      <c r="E657" s="3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31"/>
      <c r="B658" s="31"/>
      <c r="C658" s="32"/>
      <c r="D658" s="31"/>
      <c r="E658" s="3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31"/>
      <c r="B659" s="31"/>
      <c r="C659" s="32"/>
      <c r="D659" s="31"/>
      <c r="E659" s="3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31"/>
      <c r="B660" s="31"/>
      <c r="C660" s="32"/>
      <c r="D660" s="31"/>
      <c r="E660" s="3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31"/>
      <c r="B661" s="31"/>
      <c r="C661" s="32"/>
      <c r="D661" s="31"/>
      <c r="E661" s="3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31"/>
      <c r="B662" s="31"/>
      <c r="C662" s="32"/>
      <c r="D662" s="31"/>
      <c r="E662" s="3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31"/>
      <c r="B663" s="31"/>
      <c r="C663" s="32"/>
      <c r="D663" s="31"/>
      <c r="E663" s="3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31"/>
      <c r="B664" s="31"/>
      <c r="C664" s="32"/>
      <c r="D664" s="31"/>
      <c r="E664" s="3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31"/>
      <c r="B665" s="31"/>
      <c r="C665" s="32"/>
      <c r="D665" s="31"/>
      <c r="E665" s="3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31"/>
      <c r="B666" s="31"/>
      <c r="C666" s="32"/>
      <c r="D666" s="31"/>
      <c r="E666" s="3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31"/>
      <c r="B667" s="31"/>
      <c r="C667" s="32"/>
      <c r="D667" s="31"/>
      <c r="E667" s="3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31"/>
      <c r="B668" s="31"/>
      <c r="C668" s="32"/>
      <c r="D668" s="31"/>
      <c r="E668" s="3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31"/>
      <c r="B669" s="31"/>
      <c r="C669" s="32"/>
      <c r="D669" s="31"/>
      <c r="E669" s="3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31"/>
      <c r="B670" s="31"/>
      <c r="C670" s="32"/>
      <c r="D670" s="31"/>
      <c r="E670" s="3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31"/>
      <c r="B671" s="31"/>
      <c r="C671" s="32"/>
      <c r="D671" s="31"/>
      <c r="E671" s="3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31"/>
      <c r="B672" s="31"/>
      <c r="C672" s="32"/>
      <c r="D672" s="31"/>
      <c r="E672" s="3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31"/>
      <c r="B673" s="31"/>
      <c r="C673" s="32"/>
      <c r="D673" s="31"/>
      <c r="E673" s="3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31"/>
      <c r="B674" s="31"/>
      <c r="C674" s="32"/>
      <c r="D674" s="31"/>
      <c r="E674" s="3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31"/>
      <c r="B675" s="31"/>
      <c r="C675" s="32"/>
      <c r="D675" s="31"/>
      <c r="E675" s="3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31"/>
      <c r="B676" s="31"/>
      <c r="C676" s="32"/>
      <c r="D676" s="31"/>
      <c r="E676" s="3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31"/>
      <c r="B677" s="31"/>
      <c r="C677" s="32"/>
      <c r="D677" s="31"/>
      <c r="E677" s="3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31"/>
      <c r="B678" s="31"/>
      <c r="C678" s="32"/>
      <c r="D678" s="31"/>
      <c r="E678" s="3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31"/>
      <c r="B679" s="31"/>
      <c r="C679" s="32"/>
      <c r="D679" s="31"/>
      <c r="E679" s="3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31"/>
      <c r="B680" s="31"/>
      <c r="C680" s="32"/>
      <c r="D680" s="31"/>
      <c r="E680" s="3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31"/>
      <c r="B681" s="31"/>
      <c r="C681" s="32"/>
      <c r="D681" s="31"/>
      <c r="E681" s="3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31"/>
      <c r="B682" s="31"/>
      <c r="C682" s="32"/>
      <c r="D682" s="31"/>
      <c r="E682" s="3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31"/>
      <c r="B683" s="31"/>
      <c r="C683" s="32"/>
      <c r="D683" s="31"/>
      <c r="E683" s="3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31"/>
      <c r="B684" s="31"/>
      <c r="C684" s="32"/>
      <c r="D684" s="31"/>
      <c r="E684" s="3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31"/>
      <c r="B685" s="31"/>
      <c r="C685" s="32"/>
      <c r="D685" s="31"/>
      <c r="E685" s="3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31"/>
      <c r="B686" s="31"/>
      <c r="C686" s="32"/>
      <c r="D686" s="31"/>
      <c r="E686" s="3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31"/>
      <c r="B687" s="31"/>
      <c r="C687" s="32"/>
      <c r="D687" s="31"/>
      <c r="E687" s="3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31"/>
      <c r="B688" s="31"/>
      <c r="C688" s="32"/>
      <c r="D688" s="31"/>
      <c r="E688" s="3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31"/>
      <c r="B689" s="31"/>
      <c r="C689" s="32"/>
      <c r="D689" s="31"/>
      <c r="E689" s="3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31"/>
      <c r="B690" s="31"/>
      <c r="C690" s="32"/>
      <c r="D690" s="31"/>
      <c r="E690" s="3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31"/>
      <c r="B691" s="31"/>
      <c r="C691" s="32"/>
      <c r="D691" s="31"/>
      <c r="E691" s="3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31"/>
      <c r="B692" s="31"/>
      <c r="C692" s="32"/>
      <c r="D692" s="31"/>
      <c r="E692" s="3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31"/>
      <c r="B693" s="31"/>
      <c r="C693" s="32"/>
      <c r="D693" s="31"/>
      <c r="E693" s="3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31"/>
      <c r="B694" s="31"/>
      <c r="C694" s="32"/>
      <c r="D694" s="31"/>
      <c r="E694" s="3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31"/>
      <c r="B695" s="31"/>
      <c r="C695" s="32"/>
      <c r="D695" s="31"/>
      <c r="E695" s="3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31"/>
      <c r="B696" s="31"/>
      <c r="C696" s="32"/>
      <c r="D696" s="31"/>
      <c r="E696" s="3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31"/>
      <c r="B697" s="31"/>
      <c r="C697" s="32"/>
      <c r="D697" s="31"/>
      <c r="E697" s="3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31"/>
      <c r="B698" s="31"/>
      <c r="C698" s="32"/>
      <c r="D698" s="31"/>
      <c r="E698" s="3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31"/>
      <c r="B699" s="31"/>
      <c r="C699" s="32"/>
      <c r="D699" s="31"/>
      <c r="E699" s="3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31"/>
      <c r="B700" s="31"/>
      <c r="C700" s="32"/>
      <c r="D700" s="31"/>
      <c r="E700" s="3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31"/>
      <c r="B701" s="31"/>
      <c r="C701" s="32"/>
      <c r="D701" s="31"/>
      <c r="E701" s="3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31"/>
      <c r="B702" s="31"/>
      <c r="C702" s="32"/>
      <c r="D702" s="31"/>
      <c r="E702" s="3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31"/>
      <c r="B703" s="31"/>
      <c r="C703" s="32"/>
      <c r="D703" s="31"/>
      <c r="E703" s="3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31"/>
      <c r="B704" s="31"/>
      <c r="C704" s="32"/>
      <c r="D704" s="31"/>
      <c r="E704" s="3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31"/>
      <c r="B705" s="31"/>
      <c r="C705" s="32"/>
      <c r="D705" s="31"/>
      <c r="E705" s="3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31"/>
      <c r="B706" s="31"/>
      <c r="C706" s="32"/>
      <c r="D706" s="31"/>
      <c r="E706" s="3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31"/>
      <c r="B707" s="31"/>
      <c r="C707" s="32"/>
      <c r="D707" s="31"/>
      <c r="E707" s="3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31"/>
      <c r="B708" s="31"/>
      <c r="C708" s="32"/>
      <c r="D708" s="31"/>
      <c r="E708" s="3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31"/>
      <c r="B709" s="31"/>
      <c r="C709" s="32"/>
      <c r="D709" s="31"/>
      <c r="E709" s="3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31"/>
      <c r="B710" s="31"/>
      <c r="C710" s="32"/>
      <c r="D710" s="31"/>
      <c r="E710" s="3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31"/>
      <c r="B711" s="31"/>
      <c r="C711" s="32"/>
      <c r="D711" s="31"/>
      <c r="E711" s="3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31"/>
      <c r="B712" s="31"/>
      <c r="C712" s="32"/>
      <c r="D712" s="31"/>
      <c r="E712" s="3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31"/>
      <c r="B713" s="31"/>
      <c r="C713" s="32"/>
      <c r="D713" s="31"/>
      <c r="E713" s="3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31"/>
      <c r="B714" s="31"/>
      <c r="C714" s="32"/>
      <c r="D714" s="31"/>
      <c r="E714" s="3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31"/>
      <c r="B715" s="31"/>
      <c r="C715" s="32"/>
      <c r="D715" s="31"/>
      <c r="E715" s="3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31"/>
      <c r="B716" s="31"/>
      <c r="C716" s="32"/>
      <c r="D716" s="31"/>
      <c r="E716" s="3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31"/>
      <c r="B717" s="31"/>
      <c r="C717" s="32"/>
      <c r="D717" s="31"/>
      <c r="E717" s="3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31"/>
      <c r="B718" s="31"/>
      <c r="C718" s="32"/>
      <c r="D718" s="31"/>
      <c r="E718" s="3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31"/>
      <c r="B719" s="31"/>
      <c r="C719" s="32"/>
      <c r="D719" s="31"/>
      <c r="E719" s="3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31"/>
      <c r="B720" s="31"/>
      <c r="C720" s="32"/>
      <c r="D720" s="31"/>
      <c r="E720" s="3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31"/>
      <c r="B721" s="31"/>
      <c r="C721" s="32"/>
      <c r="D721" s="31"/>
      <c r="E721" s="3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31"/>
      <c r="B722" s="31"/>
      <c r="C722" s="32"/>
      <c r="D722" s="31"/>
      <c r="E722" s="3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31"/>
      <c r="B723" s="31"/>
      <c r="C723" s="32"/>
      <c r="D723" s="31"/>
      <c r="E723" s="3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31"/>
      <c r="B724" s="31"/>
      <c r="C724" s="32"/>
      <c r="D724" s="31"/>
      <c r="E724" s="3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31"/>
      <c r="B725" s="31"/>
      <c r="C725" s="32"/>
      <c r="D725" s="31"/>
      <c r="E725" s="3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31"/>
      <c r="B726" s="31"/>
      <c r="C726" s="32"/>
      <c r="D726" s="31"/>
      <c r="E726" s="3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31"/>
      <c r="B727" s="31"/>
      <c r="C727" s="32"/>
      <c r="D727" s="31"/>
      <c r="E727" s="3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31"/>
      <c r="B728" s="31"/>
      <c r="C728" s="32"/>
      <c r="D728" s="31"/>
      <c r="E728" s="3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31"/>
      <c r="B729" s="31"/>
      <c r="C729" s="32"/>
      <c r="D729" s="31"/>
      <c r="E729" s="3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31"/>
      <c r="B730" s="31"/>
      <c r="C730" s="32"/>
      <c r="D730" s="31"/>
      <c r="E730" s="3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31"/>
      <c r="B731" s="31"/>
      <c r="C731" s="32"/>
      <c r="D731" s="31"/>
      <c r="E731" s="3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31"/>
      <c r="B732" s="31"/>
      <c r="C732" s="32"/>
      <c r="D732" s="31"/>
      <c r="E732" s="3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31"/>
      <c r="B733" s="31"/>
      <c r="C733" s="32"/>
      <c r="D733" s="31"/>
      <c r="E733" s="3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31"/>
      <c r="B734" s="31"/>
      <c r="C734" s="32"/>
      <c r="D734" s="31"/>
      <c r="E734" s="3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31"/>
      <c r="B735" s="31"/>
      <c r="C735" s="32"/>
      <c r="D735" s="31"/>
      <c r="E735" s="3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31"/>
      <c r="B736" s="31"/>
      <c r="C736" s="32"/>
      <c r="D736" s="31"/>
      <c r="E736" s="3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31"/>
      <c r="B737" s="31"/>
      <c r="C737" s="32"/>
      <c r="D737" s="31"/>
      <c r="E737" s="3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31"/>
      <c r="B738" s="31"/>
      <c r="C738" s="32"/>
      <c r="D738" s="31"/>
      <c r="E738" s="3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31"/>
      <c r="B739" s="31"/>
      <c r="C739" s="32"/>
      <c r="D739" s="31"/>
      <c r="E739" s="3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31"/>
      <c r="B740" s="31"/>
      <c r="C740" s="32"/>
      <c r="D740" s="31"/>
      <c r="E740" s="3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31"/>
      <c r="B741" s="31"/>
      <c r="C741" s="32"/>
      <c r="D741" s="31"/>
      <c r="E741" s="3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31"/>
      <c r="B742" s="31"/>
      <c r="C742" s="32"/>
      <c r="D742" s="31"/>
      <c r="E742" s="3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31"/>
      <c r="B743" s="31"/>
      <c r="C743" s="32"/>
      <c r="D743" s="31"/>
      <c r="E743" s="3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31"/>
      <c r="B744" s="31"/>
      <c r="C744" s="32"/>
      <c r="D744" s="31"/>
      <c r="E744" s="3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31"/>
      <c r="B745" s="31"/>
      <c r="C745" s="32"/>
      <c r="D745" s="31"/>
      <c r="E745" s="3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31"/>
      <c r="B746" s="31"/>
      <c r="C746" s="32"/>
      <c r="D746" s="31"/>
      <c r="E746" s="3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31"/>
      <c r="B747" s="31"/>
      <c r="C747" s="32"/>
      <c r="D747" s="31"/>
      <c r="E747" s="3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31"/>
      <c r="B748" s="31"/>
      <c r="C748" s="32"/>
      <c r="D748" s="31"/>
      <c r="E748" s="3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31"/>
      <c r="B749" s="31"/>
      <c r="C749" s="32"/>
      <c r="D749" s="31"/>
      <c r="E749" s="3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31"/>
      <c r="B750" s="31"/>
      <c r="C750" s="32"/>
      <c r="D750" s="31"/>
      <c r="E750" s="3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31"/>
      <c r="B751" s="31"/>
      <c r="C751" s="32"/>
      <c r="D751" s="31"/>
      <c r="E751" s="3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31"/>
      <c r="B752" s="31"/>
      <c r="C752" s="32"/>
      <c r="D752" s="31"/>
      <c r="E752" s="3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31"/>
      <c r="B753" s="31"/>
      <c r="C753" s="32"/>
      <c r="D753" s="31"/>
      <c r="E753" s="3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31"/>
      <c r="B754" s="31"/>
      <c r="C754" s="32"/>
      <c r="D754" s="31"/>
      <c r="E754" s="3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31"/>
      <c r="B755" s="31"/>
      <c r="C755" s="32"/>
      <c r="D755" s="31"/>
      <c r="E755" s="3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31"/>
      <c r="B756" s="31"/>
      <c r="C756" s="32"/>
      <c r="D756" s="31"/>
      <c r="E756" s="3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31"/>
      <c r="B757" s="31"/>
      <c r="C757" s="32"/>
      <c r="D757" s="31"/>
      <c r="E757" s="3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31"/>
      <c r="B758" s="31"/>
      <c r="C758" s="32"/>
      <c r="D758" s="31"/>
      <c r="E758" s="3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31"/>
      <c r="B759" s="31"/>
      <c r="C759" s="32"/>
      <c r="D759" s="31"/>
      <c r="E759" s="3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31"/>
      <c r="B760" s="31"/>
      <c r="C760" s="32"/>
      <c r="D760" s="31"/>
      <c r="E760" s="3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31"/>
      <c r="B761" s="31"/>
      <c r="C761" s="32"/>
      <c r="D761" s="31"/>
      <c r="E761" s="3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31"/>
      <c r="B762" s="31"/>
      <c r="C762" s="32"/>
      <c r="D762" s="31"/>
      <c r="E762" s="3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31"/>
      <c r="B763" s="31"/>
      <c r="C763" s="32"/>
      <c r="D763" s="31"/>
      <c r="E763" s="3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31"/>
      <c r="B764" s="31"/>
      <c r="C764" s="32"/>
      <c r="D764" s="31"/>
      <c r="E764" s="3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31"/>
      <c r="B765" s="31"/>
      <c r="C765" s="32"/>
      <c r="D765" s="31"/>
      <c r="E765" s="3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31"/>
      <c r="B766" s="31"/>
      <c r="C766" s="32"/>
      <c r="D766" s="31"/>
      <c r="E766" s="3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31"/>
      <c r="B767" s="31"/>
      <c r="C767" s="32"/>
      <c r="D767" s="31"/>
      <c r="E767" s="3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31"/>
      <c r="B768" s="31"/>
      <c r="C768" s="32"/>
      <c r="D768" s="31"/>
      <c r="E768" s="3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31"/>
      <c r="B769" s="31"/>
      <c r="C769" s="32"/>
      <c r="D769" s="31"/>
      <c r="E769" s="3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31"/>
      <c r="B770" s="31"/>
      <c r="C770" s="32"/>
      <c r="D770" s="31"/>
      <c r="E770" s="3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31"/>
      <c r="B771" s="31"/>
      <c r="C771" s="32"/>
      <c r="D771" s="31"/>
      <c r="E771" s="3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31"/>
      <c r="B772" s="31"/>
      <c r="C772" s="32"/>
      <c r="D772" s="31"/>
      <c r="E772" s="3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31"/>
      <c r="B773" s="31"/>
      <c r="C773" s="32"/>
      <c r="D773" s="31"/>
      <c r="E773" s="3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31"/>
      <c r="B774" s="31"/>
      <c r="C774" s="32"/>
      <c r="D774" s="31"/>
      <c r="E774" s="3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31"/>
      <c r="B775" s="31"/>
      <c r="C775" s="32"/>
      <c r="D775" s="31"/>
      <c r="E775" s="3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31"/>
      <c r="B776" s="31"/>
      <c r="C776" s="32"/>
      <c r="D776" s="31"/>
      <c r="E776" s="3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31"/>
      <c r="B777" s="31"/>
      <c r="C777" s="32"/>
      <c r="D777" s="31"/>
      <c r="E777" s="3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31"/>
      <c r="B778" s="31"/>
      <c r="C778" s="32"/>
      <c r="D778" s="31"/>
      <c r="E778" s="3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31"/>
      <c r="B779" s="31"/>
      <c r="C779" s="32"/>
      <c r="D779" s="31"/>
      <c r="E779" s="3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31"/>
      <c r="B780" s="31"/>
      <c r="C780" s="32"/>
      <c r="D780" s="31"/>
      <c r="E780" s="3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31"/>
      <c r="B781" s="31"/>
      <c r="C781" s="32"/>
      <c r="D781" s="31"/>
      <c r="E781" s="3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31"/>
      <c r="B782" s="31"/>
      <c r="C782" s="32"/>
      <c r="D782" s="31"/>
      <c r="E782" s="3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31"/>
      <c r="B783" s="31"/>
      <c r="C783" s="32"/>
      <c r="D783" s="31"/>
      <c r="E783" s="3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31"/>
      <c r="B784" s="31"/>
      <c r="C784" s="32"/>
      <c r="D784" s="31"/>
      <c r="E784" s="3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31"/>
      <c r="B785" s="31"/>
      <c r="C785" s="32"/>
      <c r="D785" s="31"/>
      <c r="E785" s="3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31"/>
      <c r="B786" s="31"/>
      <c r="C786" s="32"/>
      <c r="D786" s="31"/>
      <c r="E786" s="3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31"/>
      <c r="B787" s="31"/>
      <c r="C787" s="32"/>
      <c r="D787" s="31"/>
      <c r="E787" s="3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31"/>
      <c r="B788" s="31"/>
      <c r="C788" s="32"/>
      <c r="D788" s="31"/>
      <c r="E788" s="3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31"/>
      <c r="B789" s="31"/>
      <c r="C789" s="32"/>
      <c r="D789" s="31"/>
      <c r="E789" s="3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31"/>
      <c r="B790" s="31"/>
      <c r="C790" s="32"/>
      <c r="D790" s="31"/>
      <c r="E790" s="3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31"/>
      <c r="B791" s="31"/>
      <c r="C791" s="32"/>
      <c r="D791" s="31"/>
      <c r="E791" s="3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31"/>
      <c r="B792" s="31"/>
      <c r="C792" s="32"/>
      <c r="D792" s="31"/>
      <c r="E792" s="3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31"/>
      <c r="B793" s="31"/>
      <c r="C793" s="32"/>
      <c r="D793" s="31"/>
      <c r="E793" s="3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31"/>
      <c r="B794" s="31"/>
      <c r="C794" s="32"/>
      <c r="D794" s="31"/>
      <c r="E794" s="3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31"/>
      <c r="B795" s="31"/>
      <c r="C795" s="32"/>
      <c r="D795" s="31"/>
      <c r="E795" s="3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31"/>
      <c r="B796" s="31"/>
      <c r="C796" s="32"/>
      <c r="D796" s="31"/>
      <c r="E796" s="3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31"/>
      <c r="B797" s="31"/>
      <c r="C797" s="32"/>
      <c r="D797" s="31"/>
      <c r="E797" s="3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31"/>
      <c r="B798" s="31"/>
      <c r="C798" s="32"/>
      <c r="D798" s="31"/>
      <c r="E798" s="3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31"/>
      <c r="B799" s="31"/>
      <c r="C799" s="32"/>
      <c r="D799" s="31"/>
      <c r="E799" s="3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31"/>
      <c r="B800" s="31"/>
      <c r="C800" s="32"/>
      <c r="D800" s="31"/>
      <c r="E800" s="3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31"/>
      <c r="B801" s="31"/>
      <c r="C801" s="32"/>
      <c r="D801" s="31"/>
      <c r="E801" s="3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31"/>
      <c r="B802" s="31"/>
      <c r="C802" s="32"/>
      <c r="D802" s="31"/>
      <c r="E802" s="3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31"/>
      <c r="B803" s="31"/>
      <c r="C803" s="32"/>
      <c r="D803" s="31"/>
      <c r="E803" s="3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31"/>
      <c r="B804" s="31"/>
      <c r="C804" s="32"/>
      <c r="D804" s="31"/>
      <c r="E804" s="3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31"/>
      <c r="B805" s="31"/>
      <c r="C805" s="32"/>
      <c r="D805" s="31"/>
      <c r="E805" s="3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31"/>
      <c r="B806" s="31"/>
      <c r="C806" s="32"/>
      <c r="D806" s="31"/>
      <c r="E806" s="3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31"/>
      <c r="B807" s="31"/>
      <c r="C807" s="32"/>
      <c r="D807" s="31"/>
      <c r="E807" s="3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31"/>
      <c r="B808" s="31"/>
      <c r="C808" s="32"/>
      <c r="D808" s="31"/>
      <c r="E808" s="3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31"/>
      <c r="B809" s="31"/>
      <c r="C809" s="32"/>
      <c r="D809" s="31"/>
      <c r="E809" s="3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31"/>
      <c r="B810" s="31"/>
      <c r="C810" s="32"/>
      <c r="D810" s="31"/>
      <c r="E810" s="3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31"/>
      <c r="B811" s="31"/>
      <c r="C811" s="32"/>
      <c r="D811" s="31"/>
      <c r="E811" s="3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31"/>
      <c r="B812" s="31"/>
      <c r="C812" s="32"/>
      <c r="D812" s="31"/>
      <c r="E812" s="3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31"/>
      <c r="B813" s="31"/>
      <c r="C813" s="32"/>
      <c r="D813" s="31"/>
      <c r="E813" s="3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31"/>
      <c r="B814" s="31"/>
      <c r="C814" s="32"/>
      <c r="D814" s="31"/>
      <c r="E814" s="3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31"/>
      <c r="B815" s="31"/>
      <c r="C815" s="32"/>
      <c r="D815" s="31"/>
      <c r="E815" s="3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31"/>
      <c r="B816" s="31"/>
      <c r="C816" s="32"/>
      <c r="D816" s="31"/>
      <c r="E816" s="3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31"/>
      <c r="B817" s="31"/>
      <c r="C817" s="32"/>
      <c r="D817" s="31"/>
      <c r="E817" s="3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31"/>
      <c r="B818" s="31"/>
      <c r="C818" s="32"/>
      <c r="D818" s="31"/>
      <c r="E818" s="3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31"/>
      <c r="B819" s="31"/>
      <c r="C819" s="32"/>
      <c r="D819" s="31"/>
      <c r="E819" s="3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31"/>
      <c r="B820" s="31"/>
      <c r="C820" s="32"/>
      <c r="D820" s="31"/>
      <c r="E820" s="3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31"/>
      <c r="B821" s="31"/>
      <c r="C821" s="32"/>
      <c r="D821" s="31"/>
      <c r="E821" s="3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31"/>
      <c r="B822" s="31"/>
      <c r="C822" s="32"/>
      <c r="D822" s="31"/>
      <c r="E822" s="3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31"/>
      <c r="B823" s="31"/>
      <c r="C823" s="32"/>
      <c r="D823" s="31"/>
      <c r="E823" s="3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31"/>
      <c r="B824" s="31"/>
      <c r="C824" s="32"/>
      <c r="D824" s="31"/>
      <c r="E824" s="3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31"/>
      <c r="B825" s="31"/>
      <c r="C825" s="32"/>
      <c r="D825" s="31"/>
      <c r="E825" s="3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31"/>
      <c r="B826" s="31"/>
      <c r="C826" s="32"/>
      <c r="D826" s="31"/>
      <c r="E826" s="3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31"/>
      <c r="B827" s="31"/>
      <c r="C827" s="32"/>
      <c r="D827" s="31"/>
      <c r="E827" s="3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31"/>
      <c r="B828" s="31"/>
      <c r="C828" s="32"/>
      <c r="D828" s="31"/>
      <c r="E828" s="3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31"/>
      <c r="B829" s="31"/>
      <c r="C829" s="32"/>
      <c r="D829" s="31"/>
      <c r="E829" s="3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31"/>
      <c r="B830" s="31"/>
      <c r="C830" s="32"/>
      <c r="D830" s="31"/>
      <c r="E830" s="3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31"/>
      <c r="B831" s="31"/>
      <c r="C831" s="32"/>
      <c r="D831" s="31"/>
      <c r="E831" s="3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31"/>
      <c r="B832" s="31"/>
      <c r="C832" s="32"/>
      <c r="D832" s="31"/>
      <c r="E832" s="3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31"/>
      <c r="B833" s="31"/>
      <c r="C833" s="32"/>
      <c r="D833" s="31"/>
      <c r="E833" s="3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31"/>
      <c r="B834" s="31"/>
      <c r="C834" s="32"/>
      <c r="D834" s="31"/>
      <c r="E834" s="3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31"/>
      <c r="B835" s="31"/>
      <c r="C835" s="32"/>
      <c r="D835" s="31"/>
      <c r="E835" s="3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31"/>
      <c r="B836" s="31"/>
      <c r="C836" s="32"/>
      <c r="D836" s="31"/>
      <c r="E836" s="3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31"/>
      <c r="B837" s="31"/>
      <c r="C837" s="32"/>
      <c r="D837" s="31"/>
      <c r="E837" s="3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31"/>
      <c r="B838" s="31"/>
      <c r="C838" s="32"/>
      <c r="D838" s="31"/>
      <c r="E838" s="3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31"/>
      <c r="B839" s="31"/>
      <c r="C839" s="32"/>
      <c r="D839" s="31"/>
      <c r="E839" s="3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31"/>
      <c r="B840" s="31"/>
      <c r="C840" s="32"/>
      <c r="D840" s="31"/>
      <c r="E840" s="3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31"/>
      <c r="B841" s="31"/>
      <c r="C841" s="32"/>
      <c r="D841" s="31"/>
      <c r="E841" s="3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31"/>
      <c r="B842" s="31"/>
      <c r="C842" s="32"/>
      <c r="D842" s="31"/>
      <c r="E842" s="3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31"/>
      <c r="B843" s="31"/>
      <c r="C843" s="32"/>
      <c r="D843" s="31"/>
      <c r="E843" s="3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31"/>
      <c r="B844" s="31"/>
      <c r="C844" s="32"/>
      <c r="D844" s="31"/>
      <c r="E844" s="3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31"/>
      <c r="B845" s="31"/>
      <c r="C845" s="32"/>
      <c r="D845" s="31"/>
      <c r="E845" s="3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</sheetData>
  <mergeCells count="3">
    <mergeCell ref="A1:E5"/>
    <mergeCell ref="A6:B7"/>
    <mergeCell ref="D6:E7"/>
  </mergeCells>
  <hyperlinks>
    <hyperlink r:id="rId1" ref="B46"/>
  </hyperlinks>
  <drawing r:id="rId2"/>
</worksheet>
</file>