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90" windowHeight="8340" activeTab="3"/>
  </bookViews>
  <sheets>
    <sheet name="Database Parkir + status" sheetId="2" r:id="rId1"/>
    <sheet name="Statistik" sheetId="15" r:id="rId2"/>
    <sheet name="Unex_Event" sheetId="16" r:id="rId3"/>
    <sheet name="Database Petugas" sheetId="3" r:id="rId4"/>
    <sheet name="Database Plat" sheetId="4" r:id="rId5"/>
    <sheet name="Database_VIP" sheetId="17" r:id="rId6"/>
    <sheet name="Temporary" sheetId="18" r:id="rId7"/>
    <sheet name="Sheet1" sheetId="6" state="hidden" r:id="rId8"/>
    <sheet name="Input" sheetId="11" r:id="rId9"/>
    <sheet name="Strkmsk" sheetId="12" r:id="rId10"/>
    <sheet name="Output" sheetId="13" r:id="rId11"/>
    <sheet name="Strkklr" sheetId="14" r:id="rId12"/>
    <sheet name="Beranda" sheetId="9" r:id="rId13"/>
    <sheet name="Login" sheetId="10" r:id="rId14"/>
  </sheets>
  <definedNames>
    <definedName name="HP">Strkmsk!$G$18:$N$37</definedName>
    <definedName name="print">Strkklr!$F$18:$M$37</definedName>
    <definedName name="_xlnm.Print_Area" localSheetId="11">Strkklr!$F$18:$M$37</definedName>
    <definedName name="Username">'Database Petugas'!$A$6:$B$13</definedName>
    <definedName name="userpass">'Database Petugas'!$A$6:$B$14</definedName>
    <definedName name="usrpwd">'Database Petugas'!$A$6:$B$12</definedName>
  </definedNames>
  <calcPr calcId="152511"/>
</workbook>
</file>

<file path=xl/calcChain.xml><?xml version="1.0" encoding="utf-8"?>
<calcChain xmlns="http://schemas.openxmlformats.org/spreadsheetml/2006/main">
  <c r="I25" i="12" l="1"/>
  <c r="F28" i="14"/>
  <c r="K28" i="13"/>
  <c r="F31" i="14" s="1"/>
  <c r="K28" i="14"/>
  <c r="I28" i="13" l="1"/>
  <c r="H27" i="11"/>
  <c r="I31" i="12" s="1"/>
  <c r="K31" i="14" l="1"/>
  <c r="I33" i="12"/>
  <c r="H3" i="2"/>
  <c r="F34" i="14" l="1"/>
  <c r="B3" i="15"/>
  <c r="B2" i="15"/>
  <c r="J25" i="12" l="1"/>
  <c r="J22" i="14" l="1"/>
  <c r="T9" i="14" l="1"/>
  <c r="R4" i="14"/>
  <c r="G22" i="13"/>
  <c r="T9" i="13"/>
  <c r="R4" i="13"/>
  <c r="K25" i="12" l="1"/>
  <c r="I27" i="12"/>
  <c r="F23" i="14" s="1"/>
  <c r="K34" i="14" s="1"/>
  <c r="K22" i="14" l="1"/>
  <c r="I29" i="12"/>
  <c r="F24" i="14" s="1"/>
  <c r="I22" i="14"/>
  <c r="L27" i="12"/>
  <c r="T9" i="12"/>
  <c r="R4" i="12"/>
  <c r="N23" i="12"/>
  <c r="L22" i="11"/>
  <c r="G35" i="12" s="1"/>
  <c r="F36" i="14" s="1"/>
  <c r="R4" i="10"/>
  <c r="R4" i="11"/>
  <c r="T9" i="11"/>
  <c r="R4" i="9"/>
  <c r="T9" i="9" l="1"/>
  <c r="Q3" i="2" l="1"/>
  <c r="M3" i="2"/>
  <c r="P3" i="2" l="1"/>
  <c r="R3" i="2" s="1"/>
  <c r="S3" i="2" s="1"/>
  <c r="I5" i="6" l="1"/>
  <c r="J9" i="6" l="1"/>
  <c r="Q4" i="2" l="1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S35" i="2" s="1"/>
  <c r="Q36" i="2"/>
  <c r="Q37" i="2"/>
  <c r="S37" i="2" s="1"/>
  <c r="Q38" i="2"/>
  <c r="Q39" i="2"/>
  <c r="S39" i="2" s="1"/>
  <c r="Q40" i="2"/>
  <c r="Q41" i="2"/>
  <c r="S41" i="2" s="1"/>
  <c r="Q42" i="2"/>
  <c r="Q43" i="2"/>
  <c r="S43" i="2" s="1"/>
  <c r="Q44" i="2"/>
  <c r="Q45" i="2"/>
  <c r="S45" i="2" s="1"/>
  <c r="Q46" i="2"/>
  <c r="Q47" i="2"/>
  <c r="S47" i="2" s="1"/>
  <c r="Q48" i="2"/>
  <c r="Q49" i="2"/>
  <c r="S49" i="2" s="1"/>
  <c r="Q50" i="2"/>
  <c r="Q51" i="2"/>
  <c r="S51" i="2" s="1"/>
  <c r="Q52" i="2"/>
  <c r="Q53" i="2"/>
  <c r="S53" i="2" s="1"/>
  <c r="Q54" i="2"/>
  <c r="Q55" i="2"/>
  <c r="S55" i="2" s="1"/>
  <c r="Q56" i="2"/>
  <c r="Q57" i="2"/>
  <c r="S57" i="2" s="1"/>
  <c r="Q58" i="2"/>
  <c r="Q59" i="2"/>
  <c r="S59" i="2" s="1"/>
  <c r="Q60" i="2"/>
  <c r="Q61" i="2"/>
  <c r="S61" i="2" s="1"/>
  <c r="Q62" i="2"/>
  <c r="Q63" i="2"/>
  <c r="S63" i="2" s="1"/>
  <c r="Q64" i="2"/>
  <c r="Q65" i="2"/>
  <c r="S65" i="2" s="1"/>
  <c r="Q66" i="2"/>
  <c r="Q67" i="2"/>
  <c r="S67" i="2" s="1"/>
  <c r="Q68" i="2"/>
  <c r="Q69" i="2"/>
  <c r="S69" i="2" s="1"/>
  <c r="Q70" i="2"/>
  <c r="Q71" i="2"/>
  <c r="S71" i="2" s="1"/>
  <c r="Q72" i="2"/>
  <c r="Q73" i="2"/>
  <c r="S73" i="2" s="1"/>
  <c r="Q74" i="2"/>
  <c r="Q75" i="2"/>
  <c r="S75" i="2" s="1"/>
  <c r="Q76" i="2"/>
  <c r="Q77" i="2"/>
  <c r="S77" i="2" s="1"/>
  <c r="Q78" i="2"/>
  <c r="Q79" i="2"/>
  <c r="S79" i="2" s="1"/>
  <c r="Q80" i="2"/>
  <c r="Q81" i="2"/>
  <c r="S81" i="2" s="1"/>
  <c r="Q82" i="2"/>
  <c r="Q83" i="2"/>
  <c r="S83" i="2" s="1"/>
  <c r="Q84" i="2"/>
  <c r="Q85" i="2"/>
  <c r="S85" i="2" s="1"/>
  <c r="Q86" i="2"/>
  <c r="Q87" i="2"/>
  <c r="S87" i="2" s="1"/>
  <c r="Q88" i="2"/>
  <c r="Q89" i="2"/>
  <c r="S89" i="2" s="1"/>
  <c r="Q90" i="2"/>
  <c r="Q91" i="2"/>
  <c r="S91" i="2" s="1"/>
  <c r="Q92" i="2"/>
  <c r="Q93" i="2"/>
  <c r="S93" i="2" s="1"/>
  <c r="Q94" i="2"/>
  <c r="Q95" i="2"/>
  <c r="S95" i="2" s="1"/>
  <c r="Q96" i="2"/>
  <c r="Q97" i="2"/>
  <c r="S97" i="2" s="1"/>
  <c r="Q98" i="2"/>
  <c r="Q99" i="2"/>
  <c r="S99" i="2" s="1"/>
  <c r="Q100" i="2"/>
  <c r="Q101" i="2"/>
  <c r="S101" i="2" s="1"/>
  <c r="Q102" i="2"/>
  <c r="Q103" i="2"/>
  <c r="S103" i="2" s="1"/>
  <c r="Q104" i="2"/>
  <c r="Q105" i="2"/>
  <c r="S105" i="2" s="1"/>
  <c r="Q106" i="2"/>
  <c r="Q107" i="2"/>
  <c r="S107" i="2" s="1"/>
  <c r="Q108" i="2"/>
  <c r="Q109" i="2"/>
  <c r="S109" i="2" s="1"/>
  <c r="Q110" i="2"/>
  <c r="Q111" i="2"/>
  <c r="S111" i="2" s="1"/>
  <c r="Q112" i="2"/>
  <c r="Q113" i="2"/>
  <c r="S113" i="2" s="1"/>
  <c r="Q114" i="2"/>
  <c r="Q115" i="2"/>
  <c r="S115" i="2" s="1"/>
  <c r="Q116" i="2"/>
  <c r="S116" i="2" s="1"/>
  <c r="Q117" i="2"/>
  <c r="S117" i="2" s="1"/>
  <c r="Q118" i="2"/>
  <c r="S118" i="2" s="1"/>
  <c r="Q119" i="2"/>
  <c r="S119" i="2" s="1"/>
  <c r="Q120" i="2"/>
  <c r="S120" i="2" s="1"/>
  <c r="Q121" i="2"/>
  <c r="S121" i="2" s="1"/>
  <c r="Q122" i="2"/>
  <c r="S122" i="2" s="1"/>
  <c r="Q123" i="2"/>
  <c r="S123" i="2" s="1"/>
  <c r="Q124" i="2"/>
  <c r="S124" i="2" s="1"/>
  <c r="Q125" i="2"/>
  <c r="S125" i="2" s="1"/>
  <c r="Q126" i="2"/>
  <c r="S126" i="2" s="1"/>
  <c r="Q127" i="2"/>
  <c r="S127" i="2" s="1"/>
  <c r="Q128" i="2"/>
  <c r="S128" i="2" s="1"/>
  <c r="Q129" i="2"/>
  <c r="S129" i="2" s="1"/>
  <c r="Q130" i="2"/>
  <c r="S130" i="2" s="1"/>
  <c r="Q131" i="2"/>
  <c r="S131" i="2" s="1"/>
  <c r="Q132" i="2"/>
  <c r="S132" i="2" s="1"/>
  <c r="Q133" i="2"/>
  <c r="S133" i="2" s="1"/>
  <c r="Q134" i="2"/>
  <c r="S134" i="2" s="1"/>
  <c r="Q135" i="2"/>
  <c r="S135" i="2" s="1"/>
  <c r="Q136" i="2"/>
  <c r="S136" i="2" s="1"/>
  <c r="Q137" i="2"/>
  <c r="S137" i="2" s="1"/>
  <c r="Q138" i="2"/>
  <c r="S138" i="2" s="1"/>
  <c r="Q139" i="2"/>
  <c r="S139" i="2" s="1"/>
  <c r="Q140" i="2"/>
  <c r="S140" i="2" s="1"/>
  <c r="Q141" i="2"/>
  <c r="S141" i="2" s="1"/>
  <c r="Q142" i="2"/>
  <c r="S142" i="2" s="1"/>
  <c r="Q143" i="2"/>
  <c r="S143" i="2" s="1"/>
  <c r="Q144" i="2"/>
  <c r="S144" i="2" s="1"/>
  <c r="Q145" i="2"/>
  <c r="S145" i="2" s="1"/>
  <c r="Q146" i="2"/>
  <c r="S146" i="2" s="1"/>
  <c r="Q147" i="2"/>
  <c r="S147" i="2" s="1"/>
  <c r="Q148" i="2"/>
  <c r="S148" i="2" s="1"/>
  <c r="Q149" i="2"/>
  <c r="S149" i="2" s="1"/>
  <c r="Q150" i="2"/>
  <c r="S150" i="2" s="1"/>
  <c r="Q151" i="2"/>
  <c r="S151" i="2" s="1"/>
  <c r="Q152" i="2"/>
  <c r="S152" i="2" s="1"/>
  <c r="Q153" i="2"/>
  <c r="S153" i="2" s="1"/>
  <c r="Q154" i="2"/>
  <c r="S154" i="2" s="1"/>
  <c r="Q155" i="2"/>
  <c r="S155" i="2" s="1"/>
  <c r="Q156" i="2"/>
  <c r="S156" i="2" s="1"/>
  <c r="Q157" i="2"/>
  <c r="S157" i="2" s="1"/>
  <c r="Q158" i="2"/>
  <c r="S158" i="2" s="1"/>
  <c r="Q159" i="2"/>
  <c r="S159" i="2" s="1"/>
  <c r="Q160" i="2"/>
  <c r="S160" i="2" s="1"/>
  <c r="Q161" i="2"/>
  <c r="S161" i="2" s="1"/>
  <c r="Q162" i="2"/>
  <c r="S162" i="2" s="1"/>
  <c r="Q163" i="2"/>
  <c r="S163" i="2" s="1"/>
  <c r="Q164" i="2"/>
  <c r="S164" i="2" s="1"/>
  <c r="Q165" i="2"/>
  <c r="S165" i="2" s="1"/>
  <c r="Q166" i="2"/>
  <c r="S166" i="2" s="1"/>
  <c r="Q167" i="2"/>
  <c r="S167" i="2" s="1"/>
  <c r="Q168" i="2"/>
  <c r="S168" i="2" s="1"/>
  <c r="Q169" i="2"/>
  <c r="S169" i="2" s="1"/>
  <c r="Q170" i="2"/>
  <c r="S170" i="2" s="1"/>
  <c r="Q171" i="2"/>
  <c r="S171" i="2" s="1"/>
  <c r="Q172" i="2"/>
  <c r="S172" i="2" s="1"/>
  <c r="Q173" i="2"/>
  <c r="S173" i="2" s="1"/>
  <c r="Q174" i="2"/>
  <c r="S174" i="2" s="1"/>
  <c r="Q175" i="2"/>
  <c r="S175" i="2" s="1"/>
  <c r="Q176" i="2"/>
  <c r="S176" i="2" s="1"/>
  <c r="Q177" i="2"/>
  <c r="S177" i="2" s="1"/>
  <c r="Q178" i="2"/>
  <c r="S178" i="2" s="1"/>
  <c r="Q179" i="2"/>
  <c r="S179" i="2" s="1"/>
  <c r="Q180" i="2"/>
  <c r="S180" i="2" s="1"/>
  <c r="Q181" i="2"/>
  <c r="S181" i="2" s="1"/>
  <c r="Q182" i="2"/>
  <c r="S182" i="2" s="1"/>
  <c r="Q183" i="2"/>
  <c r="S183" i="2" s="1"/>
  <c r="Q184" i="2"/>
  <c r="S184" i="2" s="1"/>
  <c r="Q185" i="2"/>
  <c r="S185" i="2" s="1"/>
  <c r="Q186" i="2"/>
  <c r="S186" i="2" s="1"/>
  <c r="Q187" i="2"/>
  <c r="S187" i="2" s="1"/>
  <c r="Q188" i="2"/>
  <c r="S188" i="2" s="1"/>
  <c r="Q189" i="2"/>
  <c r="S189" i="2" s="1"/>
  <c r="Q190" i="2"/>
  <c r="S190" i="2" s="1"/>
  <c r="Q191" i="2"/>
  <c r="S191" i="2" s="1"/>
  <c r="Q192" i="2"/>
  <c r="S192" i="2" s="1"/>
  <c r="Q193" i="2"/>
  <c r="S193" i="2" s="1"/>
  <c r="Q194" i="2"/>
  <c r="S194" i="2" s="1"/>
  <c r="Q195" i="2"/>
  <c r="S195" i="2" s="1"/>
  <c r="Q196" i="2"/>
  <c r="S196" i="2" s="1"/>
  <c r="Q197" i="2"/>
  <c r="S197" i="2" s="1"/>
  <c r="Q198" i="2"/>
  <c r="S198" i="2" s="1"/>
  <c r="Q199" i="2"/>
  <c r="S199" i="2" s="1"/>
  <c r="Q200" i="2"/>
  <c r="S200" i="2" s="1"/>
  <c r="Q201" i="2"/>
  <c r="S201" i="2" s="1"/>
  <c r="Q202" i="2"/>
  <c r="S202" i="2" s="1"/>
  <c r="Q203" i="2"/>
  <c r="S203" i="2" s="1"/>
  <c r="Q204" i="2"/>
  <c r="S204" i="2" s="1"/>
  <c r="Q205" i="2"/>
  <c r="S205" i="2" s="1"/>
  <c r="Q206" i="2"/>
  <c r="S206" i="2" s="1"/>
  <c r="Q207" i="2"/>
  <c r="S207" i="2" s="1"/>
  <c r="Q208" i="2"/>
  <c r="S208" i="2" s="1"/>
  <c r="Q209" i="2"/>
  <c r="S209" i="2" s="1"/>
  <c r="Q210" i="2"/>
  <c r="S210" i="2" s="1"/>
  <c r="Q211" i="2"/>
  <c r="S211" i="2" s="1"/>
  <c r="Q212" i="2"/>
  <c r="S212" i="2" s="1"/>
  <c r="Q213" i="2"/>
  <c r="S213" i="2" s="1"/>
  <c r="Q214" i="2"/>
  <c r="S214" i="2" s="1"/>
  <c r="Q215" i="2"/>
  <c r="S215" i="2" s="1"/>
  <c r="Q216" i="2"/>
  <c r="S216" i="2" s="1"/>
  <c r="Q217" i="2"/>
  <c r="S217" i="2" s="1"/>
  <c r="Q218" i="2"/>
  <c r="S218" i="2" s="1"/>
  <c r="Q219" i="2"/>
  <c r="S219" i="2" s="1"/>
  <c r="Q220" i="2"/>
  <c r="S220" i="2" s="1"/>
  <c r="Q221" i="2"/>
  <c r="S221" i="2" s="1"/>
  <c r="Q222" i="2"/>
  <c r="S222" i="2" s="1"/>
  <c r="Q223" i="2"/>
  <c r="S223" i="2" s="1"/>
  <c r="Q224" i="2"/>
  <c r="S224" i="2" s="1"/>
  <c r="Q225" i="2"/>
  <c r="S225" i="2" s="1"/>
  <c r="Q226" i="2"/>
  <c r="S226" i="2" s="1"/>
  <c r="Q227" i="2"/>
  <c r="S227" i="2" s="1"/>
  <c r="Q228" i="2"/>
  <c r="S228" i="2" s="1"/>
  <c r="Q229" i="2"/>
  <c r="S229" i="2" s="1"/>
  <c r="Q230" i="2"/>
  <c r="S230" i="2" s="1"/>
  <c r="Q231" i="2"/>
  <c r="S231" i="2" s="1"/>
  <c r="Q232" i="2"/>
  <c r="S232" i="2" s="1"/>
  <c r="Q233" i="2"/>
  <c r="S233" i="2" s="1"/>
  <c r="Q234" i="2"/>
  <c r="S234" i="2" s="1"/>
  <c r="Q235" i="2"/>
  <c r="S235" i="2" s="1"/>
  <c r="Q236" i="2"/>
  <c r="S236" i="2" s="1"/>
  <c r="Q237" i="2"/>
  <c r="S237" i="2" s="1"/>
  <c r="Q238" i="2"/>
  <c r="S238" i="2" s="1"/>
  <c r="Q239" i="2"/>
  <c r="S239" i="2" s="1"/>
  <c r="Q240" i="2"/>
  <c r="S240" i="2" s="1"/>
  <c r="Q241" i="2"/>
  <c r="S241" i="2" s="1"/>
  <c r="Q242" i="2"/>
  <c r="S242" i="2" s="1"/>
  <c r="Q243" i="2"/>
  <c r="S243" i="2" s="1"/>
  <c r="Q244" i="2"/>
  <c r="S244" i="2" s="1"/>
  <c r="Q245" i="2"/>
  <c r="S245" i="2" s="1"/>
  <c r="Q246" i="2"/>
  <c r="S246" i="2" s="1"/>
  <c r="Q247" i="2"/>
  <c r="S247" i="2" s="1"/>
  <c r="Q248" i="2"/>
  <c r="S248" i="2" s="1"/>
  <c r="Q249" i="2"/>
  <c r="S249" i="2" s="1"/>
  <c r="Q250" i="2"/>
  <c r="S250" i="2" s="1"/>
  <c r="Q251" i="2"/>
  <c r="S251" i="2" s="1"/>
  <c r="Q252" i="2"/>
  <c r="S252" i="2" s="1"/>
  <c r="Q253" i="2"/>
  <c r="S253" i="2" s="1"/>
  <c r="Q254" i="2"/>
  <c r="S254" i="2" s="1"/>
  <c r="Q255" i="2"/>
  <c r="S255" i="2" s="1"/>
  <c r="Q256" i="2"/>
  <c r="S256" i="2" s="1"/>
  <c r="Q257" i="2"/>
  <c r="S257" i="2" s="1"/>
  <c r="Q258" i="2"/>
  <c r="S258" i="2" s="1"/>
  <c r="Q259" i="2"/>
  <c r="S259" i="2" s="1"/>
  <c r="Q260" i="2"/>
  <c r="S260" i="2" s="1"/>
  <c r="Q261" i="2"/>
  <c r="S261" i="2" s="1"/>
  <c r="Q262" i="2"/>
  <c r="S262" i="2" s="1"/>
  <c r="Q263" i="2"/>
  <c r="S263" i="2" s="1"/>
  <c r="Q264" i="2"/>
  <c r="S264" i="2" s="1"/>
  <c r="Q265" i="2"/>
  <c r="S265" i="2" s="1"/>
  <c r="Q266" i="2"/>
  <c r="S266" i="2" s="1"/>
  <c r="Q267" i="2"/>
  <c r="S267" i="2" s="1"/>
  <c r="Q268" i="2"/>
  <c r="S268" i="2" s="1"/>
  <c r="Q269" i="2"/>
  <c r="S269" i="2" s="1"/>
  <c r="Q270" i="2"/>
  <c r="S270" i="2" s="1"/>
  <c r="Q271" i="2"/>
  <c r="S271" i="2" s="1"/>
  <c r="Q272" i="2"/>
  <c r="S272" i="2" s="1"/>
  <c r="Q273" i="2"/>
  <c r="S273" i="2" s="1"/>
  <c r="Q274" i="2"/>
  <c r="S274" i="2" s="1"/>
  <c r="Q275" i="2"/>
  <c r="S275" i="2" s="1"/>
  <c r="Q276" i="2"/>
  <c r="S276" i="2" s="1"/>
  <c r="Q277" i="2"/>
  <c r="S277" i="2" s="1"/>
  <c r="Q278" i="2"/>
  <c r="S278" i="2" s="1"/>
  <c r="Q279" i="2"/>
  <c r="S279" i="2" s="1"/>
  <c r="Q280" i="2"/>
  <c r="S280" i="2" s="1"/>
  <c r="Q281" i="2"/>
  <c r="S281" i="2" s="1"/>
  <c r="Q282" i="2"/>
  <c r="S282" i="2" s="1"/>
  <c r="Q283" i="2"/>
  <c r="S283" i="2" s="1"/>
  <c r="Q284" i="2"/>
  <c r="S284" i="2" s="1"/>
  <c r="Q285" i="2"/>
  <c r="S285" i="2" s="1"/>
  <c r="Q286" i="2"/>
  <c r="S286" i="2" s="1"/>
  <c r="Q287" i="2"/>
  <c r="S287" i="2" s="1"/>
  <c r="Q288" i="2"/>
  <c r="S288" i="2" s="1"/>
  <c r="Q289" i="2"/>
  <c r="S289" i="2" s="1"/>
  <c r="Q290" i="2"/>
  <c r="S290" i="2" s="1"/>
  <c r="Q291" i="2"/>
  <c r="S291" i="2" s="1"/>
  <c r="Q292" i="2"/>
  <c r="S292" i="2" s="1"/>
  <c r="Q293" i="2"/>
  <c r="S293" i="2" s="1"/>
  <c r="Q294" i="2"/>
  <c r="S294" i="2" s="1"/>
  <c r="Q295" i="2"/>
  <c r="S295" i="2" s="1"/>
  <c r="Q296" i="2"/>
  <c r="S296" i="2" s="1"/>
  <c r="Q297" i="2"/>
  <c r="S297" i="2" s="1"/>
  <c r="Q298" i="2"/>
  <c r="S298" i="2" s="1"/>
  <c r="Q299" i="2"/>
  <c r="S299" i="2" s="1"/>
  <c r="Q300" i="2"/>
  <c r="S300" i="2" s="1"/>
  <c r="Q301" i="2"/>
  <c r="S301" i="2" s="1"/>
  <c r="Q302" i="2"/>
  <c r="S302" i="2" s="1"/>
  <c r="Q303" i="2"/>
  <c r="S303" i="2" s="1"/>
  <c r="Q304" i="2"/>
  <c r="S304" i="2" s="1"/>
  <c r="Q305" i="2"/>
  <c r="S305" i="2" s="1"/>
  <c r="Q306" i="2"/>
  <c r="S306" i="2" s="1"/>
  <c r="Q307" i="2"/>
  <c r="S307" i="2" s="1"/>
  <c r="Q308" i="2"/>
  <c r="S308" i="2" s="1"/>
  <c r="Q309" i="2"/>
  <c r="S309" i="2" s="1"/>
  <c r="Q310" i="2"/>
  <c r="S310" i="2" s="1"/>
  <c r="Q311" i="2"/>
  <c r="S311" i="2" s="1"/>
  <c r="Q312" i="2"/>
  <c r="S312" i="2" s="1"/>
  <c r="Q313" i="2"/>
  <c r="S313" i="2" s="1"/>
  <c r="Q314" i="2"/>
  <c r="S314" i="2" s="1"/>
  <c r="Q315" i="2"/>
  <c r="S315" i="2" s="1"/>
  <c r="Q316" i="2"/>
  <c r="S316" i="2" s="1"/>
  <c r="Q317" i="2"/>
  <c r="S317" i="2" s="1"/>
  <c r="Q318" i="2"/>
  <c r="S318" i="2" s="1"/>
  <c r="Q319" i="2"/>
  <c r="S319" i="2" s="1"/>
  <c r="Q320" i="2"/>
  <c r="S320" i="2" s="1"/>
  <c r="Q321" i="2"/>
  <c r="S321" i="2" s="1"/>
  <c r="Q322" i="2"/>
  <c r="S322" i="2" s="1"/>
  <c r="Q323" i="2"/>
  <c r="S323" i="2" s="1"/>
  <c r="Q324" i="2"/>
  <c r="S324" i="2" s="1"/>
  <c r="Q325" i="2"/>
  <c r="S325" i="2" s="1"/>
  <c r="Q326" i="2"/>
  <c r="S326" i="2" s="1"/>
  <c r="Q327" i="2"/>
  <c r="S327" i="2" s="1"/>
  <c r="Q328" i="2"/>
  <c r="S328" i="2" s="1"/>
  <c r="Q329" i="2"/>
  <c r="S329" i="2" s="1"/>
  <c r="Q330" i="2"/>
  <c r="S330" i="2" s="1"/>
  <c r="Q331" i="2"/>
  <c r="S331" i="2" s="1"/>
  <c r="Q332" i="2"/>
  <c r="S332" i="2" s="1"/>
  <c r="Q333" i="2"/>
  <c r="S333" i="2" s="1"/>
  <c r="Q334" i="2"/>
  <c r="S334" i="2" s="1"/>
  <c r="Q335" i="2"/>
  <c r="S335" i="2" s="1"/>
  <c r="Q336" i="2"/>
  <c r="S336" i="2" s="1"/>
  <c r="Q337" i="2"/>
  <c r="S337" i="2" s="1"/>
  <c r="Q338" i="2"/>
  <c r="S338" i="2" s="1"/>
  <c r="Q339" i="2"/>
  <c r="S339" i="2" s="1"/>
  <c r="Q340" i="2"/>
  <c r="S340" i="2" s="1"/>
  <c r="Q341" i="2"/>
  <c r="S341" i="2" s="1"/>
  <c r="Q342" i="2"/>
  <c r="S342" i="2" s="1"/>
  <c r="Q343" i="2"/>
  <c r="S343" i="2" s="1"/>
  <c r="Q344" i="2"/>
  <c r="S344" i="2" s="1"/>
  <c r="Q345" i="2"/>
  <c r="S345" i="2" s="1"/>
  <c r="Q346" i="2"/>
  <c r="S346" i="2" s="1"/>
  <c r="Q347" i="2"/>
  <c r="S347" i="2" s="1"/>
  <c r="Q348" i="2"/>
  <c r="S348" i="2" s="1"/>
  <c r="Q349" i="2"/>
  <c r="S349" i="2" s="1"/>
  <c r="Q350" i="2"/>
  <c r="S350" i="2" s="1"/>
  <c r="Q351" i="2"/>
  <c r="S351" i="2" s="1"/>
  <c r="Q352" i="2"/>
  <c r="S352" i="2" s="1"/>
  <c r="Q353" i="2"/>
  <c r="S353" i="2" s="1"/>
  <c r="Q354" i="2"/>
  <c r="S354" i="2" s="1"/>
  <c r="Q355" i="2"/>
  <c r="S355" i="2" s="1"/>
  <c r="Q356" i="2"/>
  <c r="S356" i="2" s="1"/>
  <c r="Q357" i="2"/>
  <c r="S357" i="2" s="1"/>
  <c r="Q358" i="2"/>
  <c r="S358" i="2" s="1"/>
  <c r="Q359" i="2"/>
  <c r="S359" i="2" s="1"/>
  <c r="Q360" i="2"/>
  <c r="S360" i="2" s="1"/>
  <c r="Q361" i="2"/>
  <c r="S361" i="2" s="1"/>
  <c r="Q362" i="2"/>
  <c r="S362" i="2" s="1"/>
  <c r="Q363" i="2"/>
  <c r="S363" i="2" s="1"/>
  <c r="Q364" i="2"/>
  <c r="S364" i="2" s="1"/>
  <c r="Q365" i="2"/>
  <c r="S365" i="2" s="1"/>
  <c r="Q366" i="2"/>
  <c r="S366" i="2" s="1"/>
  <c r="Q367" i="2"/>
  <c r="S367" i="2" s="1"/>
  <c r="Q368" i="2"/>
  <c r="S368" i="2" s="1"/>
  <c r="Q369" i="2"/>
  <c r="S369" i="2" s="1"/>
  <c r="Q370" i="2"/>
  <c r="S370" i="2" s="1"/>
  <c r="Q371" i="2"/>
  <c r="S371" i="2" s="1"/>
  <c r="Q372" i="2"/>
  <c r="S372" i="2" s="1"/>
  <c r="Q373" i="2"/>
  <c r="S373" i="2" s="1"/>
  <c r="Q374" i="2"/>
  <c r="S374" i="2" s="1"/>
  <c r="Q375" i="2"/>
  <c r="S375" i="2" s="1"/>
  <c r="Q376" i="2"/>
  <c r="S376" i="2" s="1"/>
  <c r="Q377" i="2"/>
  <c r="S377" i="2" s="1"/>
  <c r="Q378" i="2"/>
  <c r="S378" i="2" s="1"/>
  <c r="Q379" i="2"/>
  <c r="S379" i="2" s="1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M4" i="2"/>
  <c r="P4" i="2" s="1"/>
  <c r="M5" i="2"/>
  <c r="P5" i="2" s="1"/>
  <c r="M6" i="2"/>
  <c r="P6" i="2" s="1"/>
  <c r="R6" i="2" s="1"/>
  <c r="M7" i="2"/>
  <c r="P7" i="2" s="1"/>
  <c r="R7" i="2" s="1"/>
  <c r="M8" i="2"/>
  <c r="P8" i="2" s="1"/>
  <c r="M9" i="2"/>
  <c r="P9" i="2" s="1"/>
  <c r="R9" i="2" s="1"/>
  <c r="M10" i="2"/>
  <c r="P10" i="2" s="1"/>
  <c r="R10" i="2" s="1"/>
  <c r="M11" i="2"/>
  <c r="P11" i="2" s="1"/>
  <c r="R11" i="2" s="1"/>
  <c r="M12" i="2"/>
  <c r="P12" i="2" s="1"/>
  <c r="R12" i="2" s="1"/>
  <c r="M13" i="2"/>
  <c r="P13" i="2" s="1"/>
  <c r="R13" i="2" s="1"/>
  <c r="M14" i="2"/>
  <c r="M15" i="2"/>
  <c r="P15" i="2" s="1"/>
  <c r="R15" i="2" s="1"/>
  <c r="M16" i="2"/>
  <c r="M17" i="2"/>
  <c r="P17" i="2" s="1"/>
  <c r="R17" i="2" s="1"/>
  <c r="M18" i="2"/>
  <c r="M19" i="2"/>
  <c r="P19" i="2" s="1"/>
  <c r="R19" i="2" s="1"/>
  <c r="M20" i="2"/>
  <c r="M21" i="2"/>
  <c r="M22" i="2"/>
  <c r="M23" i="2"/>
  <c r="P23" i="2" s="1"/>
  <c r="M24" i="2"/>
  <c r="M25" i="2"/>
  <c r="M26" i="2"/>
  <c r="M27" i="2"/>
  <c r="P27" i="2" s="1"/>
  <c r="M28" i="2"/>
  <c r="M29" i="2"/>
  <c r="M30" i="2"/>
  <c r="M31" i="2"/>
  <c r="P31" i="2" s="1"/>
  <c r="M32" i="2"/>
  <c r="M33" i="2"/>
  <c r="M34" i="2"/>
  <c r="M35" i="2"/>
  <c r="P35" i="2" s="1"/>
  <c r="M36" i="2"/>
  <c r="M37" i="2"/>
  <c r="M38" i="2"/>
  <c r="M39" i="2"/>
  <c r="P39" i="2" s="1"/>
  <c r="M40" i="2"/>
  <c r="M41" i="2"/>
  <c r="M42" i="2"/>
  <c r="M43" i="2"/>
  <c r="P43" i="2" s="1"/>
  <c r="M44" i="2"/>
  <c r="M45" i="2"/>
  <c r="M46" i="2"/>
  <c r="M47" i="2"/>
  <c r="P47" i="2" s="1"/>
  <c r="M48" i="2"/>
  <c r="M49" i="2"/>
  <c r="M50" i="2"/>
  <c r="M51" i="2"/>
  <c r="P51" i="2" s="1"/>
  <c r="M52" i="2"/>
  <c r="M53" i="2"/>
  <c r="M54" i="2"/>
  <c r="M55" i="2"/>
  <c r="P55" i="2" s="1"/>
  <c r="M56" i="2"/>
  <c r="M57" i="2"/>
  <c r="M58" i="2"/>
  <c r="M59" i="2"/>
  <c r="P59" i="2" s="1"/>
  <c r="M60" i="2"/>
  <c r="M61" i="2"/>
  <c r="M62" i="2"/>
  <c r="M63" i="2"/>
  <c r="P63" i="2" s="1"/>
  <c r="M64" i="2"/>
  <c r="M65" i="2"/>
  <c r="M66" i="2"/>
  <c r="M67" i="2"/>
  <c r="P67" i="2" s="1"/>
  <c r="M68" i="2"/>
  <c r="M69" i="2"/>
  <c r="M70" i="2"/>
  <c r="M71" i="2"/>
  <c r="P71" i="2" s="1"/>
  <c r="M72" i="2"/>
  <c r="M73" i="2"/>
  <c r="M74" i="2"/>
  <c r="M75" i="2"/>
  <c r="P75" i="2" s="1"/>
  <c r="M76" i="2"/>
  <c r="M77" i="2"/>
  <c r="M78" i="2"/>
  <c r="M79" i="2"/>
  <c r="P79" i="2" s="1"/>
  <c r="M80" i="2"/>
  <c r="M81" i="2"/>
  <c r="M82" i="2"/>
  <c r="M83" i="2"/>
  <c r="P83" i="2" s="1"/>
  <c r="M84" i="2"/>
  <c r="M85" i="2"/>
  <c r="M86" i="2"/>
  <c r="M87" i="2"/>
  <c r="P87" i="2" s="1"/>
  <c r="M88" i="2"/>
  <c r="M89" i="2"/>
  <c r="M90" i="2"/>
  <c r="M91" i="2"/>
  <c r="P91" i="2" s="1"/>
  <c r="M92" i="2"/>
  <c r="M93" i="2"/>
  <c r="M94" i="2"/>
  <c r="M95" i="2"/>
  <c r="P95" i="2" s="1"/>
  <c r="M96" i="2"/>
  <c r="M97" i="2"/>
  <c r="M98" i="2"/>
  <c r="M99" i="2"/>
  <c r="P99" i="2" s="1"/>
  <c r="M100" i="2"/>
  <c r="M101" i="2"/>
  <c r="M102" i="2"/>
  <c r="M103" i="2"/>
  <c r="P103" i="2" s="1"/>
  <c r="M104" i="2"/>
  <c r="M105" i="2"/>
  <c r="M106" i="2"/>
  <c r="M107" i="2"/>
  <c r="P107" i="2" s="1"/>
  <c r="M108" i="2"/>
  <c r="M109" i="2"/>
  <c r="M110" i="2"/>
  <c r="M111" i="2"/>
  <c r="P111" i="2" s="1"/>
  <c r="M112" i="2"/>
  <c r="M113" i="2"/>
  <c r="M114" i="2"/>
  <c r="M115" i="2"/>
  <c r="P115" i="2" s="1"/>
  <c r="M116" i="2"/>
  <c r="M117" i="2"/>
  <c r="M118" i="2"/>
  <c r="M119" i="2"/>
  <c r="P119" i="2" s="1"/>
  <c r="M120" i="2"/>
  <c r="M121" i="2"/>
  <c r="M122" i="2"/>
  <c r="M123" i="2"/>
  <c r="P123" i="2" s="1"/>
  <c r="M124" i="2"/>
  <c r="M125" i="2"/>
  <c r="M126" i="2"/>
  <c r="M127" i="2"/>
  <c r="P127" i="2" s="1"/>
  <c r="M128" i="2"/>
  <c r="M129" i="2"/>
  <c r="M130" i="2"/>
  <c r="M131" i="2"/>
  <c r="P131" i="2" s="1"/>
  <c r="M132" i="2"/>
  <c r="M133" i="2"/>
  <c r="M134" i="2"/>
  <c r="M135" i="2"/>
  <c r="P135" i="2" s="1"/>
  <c r="M136" i="2"/>
  <c r="M137" i="2"/>
  <c r="M138" i="2"/>
  <c r="M139" i="2"/>
  <c r="P139" i="2" s="1"/>
  <c r="M140" i="2"/>
  <c r="M141" i="2"/>
  <c r="M142" i="2"/>
  <c r="M143" i="2"/>
  <c r="P143" i="2" s="1"/>
  <c r="M144" i="2"/>
  <c r="M145" i="2"/>
  <c r="M146" i="2"/>
  <c r="M147" i="2"/>
  <c r="P147" i="2" s="1"/>
  <c r="M148" i="2"/>
  <c r="M149" i="2"/>
  <c r="M150" i="2"/>
  <c r="M151" i="2"/>
  <c r="P151" i="2" s="1"/>
  <c r="M152" i="2"/>
  <c r="M153" i="2"/>
  <c r="M154" i="2"/>
  <c r="M155" i="2"/>
  <c r="P155" i="2" s="1"/>
  <c r="M156" i="2"/>
  <c r="M157" i="2"/>
  <c r="M158" i="2"/>
  <c r="M159" i="2"/>
  <c r="P159" i="2" s="1"/>
  <c r="M160" i="2"/>
  <c r="M161" i="2"/>
  <c r="M162" i="2"/>
  <c r="M163" i="2"/>
  <c r="P163" i="2" s="1"/>
  <c r="M164" i="2"/>
  <c r="M165" i="2"/>
  <c r="M166" i="2"/>
  <c r="M167" i="2"/>
  <c r="P167" i="2" s="1"/>
  <c r="M168" i="2"/>
  <c r="M169" i="2"/>
  <c r="M170" i="2"/>
  <c r="M171" i="2"/>
  <c r="P171" i="2" s="1"/>
  <c r="M172" i="2"/>
  <c r="M173" i="2"/>
  <c r="M174" i="2"/>
  <c r="M175" i="2"/>
  <c r="P175" i="2" s="1"/>
  <c r="M176" i="2"/>
  <c r="M177" i="2"/>
  <c r="M178" i="2"/>
  <c r="M179" i="2"/>
  <c r="P179" i="2" s="1"/>
  <c r="M180" i="2"/>
  <c r="M181" i="2"/>
  <c r="M182" i="2"/>
  <c r="M183" i="2"/>
  <c r="P183" i="2" s="1"/>
  <c r="M184" i="2"/>
  <c r="M185" i="2"/>
  <c r="M186" i="2"/>
  <c r="M187" i="2"/>
  <c r="P187" i="2" s="1"/>
  <c r="M188" i="2"/>
  <c r="M189" i="2"/>
  <c r="M190" i="2"/>
  <c r="M191" i="2"/>
  <c r="P191" i="2" s="1"/>
  <c r="M192" i="2"/>
  <c r="M193" i="2"/>
  <c r="M194" i="2"/>
  <c r="M195" i="2"/>
  <c r="P195" i="2" s="1"/>
  <c r="M196" i="2"/>
  <c r="M197" i="2"/>
  <c r="M198" i="2"/>
  <c r="M199" i="2"/>
  <c r="P199" i="2" s="1"/>
  <c r="M200" i="2"/>
  <c r="M201" i="2"/>
  <c r="M202" i="2"/>
  <c r="M203" i="2"/>
  <c r="P203" i="2" s="1"/>
  <c r="M204" i="2"/>
  <c r="M205" i="2"/>
  <c r="M206" i="2"/>
  <c r="M207" i="2"/>
  <c r="P207" i="2" s="1"/>
  <c r="M208" i="2"/>
  <c r="M209" i="2"/>
  <c r="M210" i="2"/>
  <c r="M211" i="2"/>
  <c r="P211" i="2" s="1"/>
  <c r="M212" i="2"/>
  <c r="M213" i="2"/>
  <c r="M214" i="2"/>
  <c r="M215" i="2"/>
  <c r="P215" i="2" s="1"/>
  <c r="M216" i="2"/>
  <c r="M217" i="2"/>
  <c r="M218" i="2"/>
  <c r="M219" i="2"/>
  <c r="P219" i="2" s="1"/>
  <c r="M220" i="2"/>
  <c r="M221" i="2"/>
  <c r="M222" i="2"/>
  <c r="M223" i="2"/>
  <c r="P223" i="2" s="1"/>
  <c r="M224" i="2"/>
  <c r="M225" i="2"/>
  <c r="M226" i="2"/>
  <c r="M227" i="2"/>
  <c r="P227" i="2" s="1"/>
  <c r="M228" i="2"/>
  <c r="M229" i="2"/>
  <c r="M230" i="2"/>
  <c r="M231" i="2"/>
  <c r="P231" i="2" s="1"/>
  <c r="M232" i="2"/>
  <c r="M233" i="2"/>
  <c r="M234" i="2"/>
  <c r="M235" i="2"/>
  <c r="P235" i="2" s="1"/>
  <c r="M236" i="2"/>
  <c r="M237" i="2"/>
  <c r="M238" i="2"/>
  <c r="M239" i="2"/>
  <c r="P239" i="2" s="1"/>
  <c r="M240" i="2"/>
  <c r="M241" i="2"/>
  <c r="M242" i="2"/>
  <c r="M243" i="2"/>
  <c r="P243" i="2" s="1"/>
  <c r="M244" i="2"/>
  <c r="M245" i="2"/>
  <c r="M246" i="2"/>
  <c r="M247" i="2"/>
  <c r="P247" i="2" s="1"/>
  <c r="M248" i="2"/>
  <c r="M249" i="2"/>
  <c r="M250" i="2"/>
  <c r="M251" i="2"/>
  <c r="P251" i="2" s="1"/>
  <c r="M252" i="2"/>
  <c r="M253" i="2"/>
  <c r="M254" i="2"/>
  <c r="M255" i="2"/>
  <c r="P255" i="2" s="1"/>
  <c r="M256" i="2"/>
  <c r="M257" i="2"/>
  <c r="M258" i="2"/>
  <c r="M259" i="2"/>
  <c r="P259" i="2" s="1"/>
  <c r="M260" i="2"/>
  <c r="M261" i="2"/>
  <c r="M262" i="2"/>
  <c r="M263" i="2"/>
  <c r="P263" i="2" s="1"/>
  <c r="M264" i="2"/>
  <c r="M265" i="2"/>
  <c r="M266" i="2"/>
  <c r="M267" i="2"/>
  <c r="P267" i="2" s="1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P14" i="2"/>
  <c r="R14" i="2" s="1"/>
  <c r="P16" i="2"/>
  <c r="R16" i="2" s="1"/>
  <c r="P18" i="2"/>
  <c r="R18" i="2" s="1"/>
  <c r="P20" i="2"/>
  <c r="R20" i="2" s="1"/>
  <c r="P21" i="2"/>
  <c r="R21" i="2" s="1"/>
  <c r="P22" i="2"/>
  <c r="P24" i="2"/>
  <c r="P25" i="2"/>
  <c r="P26" i="2"/>
  <c r="P28" i="2"/>
  <c r="P29" i="2"/>
  <c r="P30" i="2"/>
  <c r="P32" i="2"/>
  <c r="P33" i="2"/>
  <c r="P34" i="2"/>
  <c r="P36" i="2"/>
  <c r="P37" i="2"/>
  <c r="P38" i="2"/>
  <c r="P40" i="2"/>
  <c r="P41" i="2"/>
  <c r="P42" i="2"/>
  <c r="P44" i="2"/>
  <c r="P45" i="2"/>
  <c r="P46" i="2"/>
  <c r="P48" i="2"/>
  <c r="P49" i="2"/>
  <c r="P50" i="2"/>
  <c r="P52" i="2"/>
  <c r="P53" i="2"/>
  <c r="P54" i="2"/>
  <c r="P56" i="2"/>
  <c r="P57" i="2"/>
  <c r="P58" i="2"/>
  <c r="P60" i="2"/>
  <c r="P61" i="2"/>
  <c r="P62" i="2"/>
  <c r="P64" i="2"/>
  <c r="P65" i="2"/>
  <c r="P66" i="2"/>
  <c r="P68" i="2"/>
  <c r="P69" i="2"/>
  <c r="P70" i="2"/>
  <c r="P72" i="2"/>
  <c r="P73" i="2"/>
  <c r="P74" i="2"/>
  <c r="P76" i="2"/>
  <c r="P77" i="2"/>
  <c r="P78" i="2"/>
  <c r="P80" i="2"/>
  <c r="P81" i="2"/>
  <c r="P82" i="2"/>
  <c r="P84" i="2"/>
  <c r="P85" i="2"/>
  <c r="P86" i="2"/>
  <c r="P88" i="2"/>
  <c r="P89" i="2"/>
  <c r="P90" i="2"/>
  <c r="P92" i="2"/>
  <c r="P93" i="2"/>
  <c r="P94" i="2"/>
  <c r="P96" i="2"/>
  <c r="P97" i="2"/>
  <c r="P98" i="2"/>
  <c r="P100" i="2"/>
  <c r="P101" i="2"/>
  <c r="P102" i="2"/>
  <c r="P104" i="2"/>
  <c r="P105" i="2"/>
  <c r="P106" i="2"/>
  <c r="P108" i="2"/>
  <c r="P109" i="2"/>
  <c r="P110" i="2"/>
  <c r="P112" i="2"/>
  <c r="P113" i="2"/>
  <c r="P114" i="2"/>
  <c r="P116" i="2"/>
  <c r="P117" i="2"/>
  <c r="P118" i="2"/>
  <c r="P120" i="2"/>
  <c r="P121" i="2"/>
  <c r="P122" i="2"/>
  <c r="P124" i="2"/>
  <c r="P125" i="2"/>
  <c r="P126" i="2"/>
  <c r="P128" i="2"/>
  <c r="P129" i="2"/>
  <c r="P130" i="2"/>
  <c r="P132" i="2"/>
  <c r="P133" i="2"/>
  <c r="P134" i="2"/>
  <c r="P136" i="2"/>
  <c r="P137" i="2"/>
  <c r="P138" i="2"/>
  <c r="P140" i="2"/>
  <c r="P141" i="2"/>
  <c r="P142" i="2"/>
  <c r="P144" i="2"/>
  <c r="P145" i="2"/>
  <c r="P146" i="2"/>
  <c r="P148" i="2"/>
  <c r="P149" i="2"/>
  <c r="P150" i="2"/>
  <c r="P152" i="2"/>
  <c r="P153" i="2"/>
  <c r="P154" i="2"/>
  <c r="P156" i="2"/>
  <c r="P157" i="2"/>
  <c r="P158" i="2"/>
  <c r="P160" i="2"/>
  <c r="P161" i="2"/>
  <c r="P162" i="2"/>
  <c r="P164" i="2"/>
  <c r="P165" i="2"/>
  <c r="P166" i="2"/>
  <c r="P168" i="2"/>
  <c r="P169" i="2"/>
  <c r="P170" i="2"/>
  <c r="P172" i="2"/>
  <c r="P173" i="2"/>
  <c r="P174" i="2"/>
  <c r="P176" i="2"/>
  <c r="P177" i="2"/>
  <c r="P178" i="2"/>
  <c r="P180" i="2"/>
  <c r="P181" i="2"/>
  <c r="P182" i="2"/>
  <c r="P184" i="2"/>
  <c r="P185" i="2"/>
  <c r="P186" i="2"/>
  <c r="P188" i="2"/>
  <c r="P189" i="2"/>
  <c r="P190" i="2"/>
  <c r="P192" i="2"/>
  <c r="P193" i="2"/>
  <c r="P194" i="2"/>
  <c r="P196" i="2"/>
  <c r="P197" i="2"/>
  <c r="P198" i="2"/>
  <c r="P200" i="2"/>
  <c r="P201" i="2"/>
  <c r="P202" i="2"/>
  <c r="P204" i="2"/>
  <c r="P205" i="2"/>
  <c r="P206" i="2"/>
  <c r="P208" i="2"/>
  <c r="P209" i="2"/>
  <c r="P210" i="2"/>
  <c r="P212" i="2"/>
  <c r="P213" i="2"/>
  <c r="P214" i="2"/>
  <c r="P216" i="2"/>
  <c r="P217" i="2"/>
  <c r="P218" i="2"/>
  <c r="P220" i="2"/>
  <c r="P221" i="2"/>
  <c r="P222" i="2"/>
  <c r="P224" i="2"/>
  <c r="P225" i="2"/>
  <c r="P226" i="2"/>
  <c r="P228" i="2"/>
  <c r="P229" i="2"/>
  <c r="P230" i="2"/>
  <c r="P232" i="2"/>
  <c r="P233" i="2"/>
  <c r="P234" i="2"/>
  <c r="P236" i="2"/>
  <c r="P237" i="2"/>
  <c r="P238" i="2"/>
  <c r="P240" i="2"/>
  <c r="P241" i="2"/>
  <c r="P242" i="2"/>
  <c r="P244" i="2"/>
  <c r="P245" i="2"/>
  <c r="P246" i="2"/>
  <c r="P248" i="2"/>
  <c r="P249" i="2"/>
  <c r="P250" i="2"/>
  <c r="P252" i="2"/>
  <c r="P253" i="2"/>
  <c r="P254" i="2"/>
  <c r="P256" i="2"/>
  <c r="P257" i="2"/>
  <c r="P258" i="2"/>
  <c r="P260" i="2"/>
  <c r="P261" i="2"/>
  <c r="P262" i="2"/>
  <c r="P264" i="2"/>
  <c r="P265" i="2"/>
  <c r="P266" i="2"/>
  <c r="J201" i="2"/>
  <c r="J202" i="2"/>
  <c r="J203" i="2"/>
  <c r="J204" i="2"/>
  <c r="J205" i="2"/>
  <c r="J206" i="2"/>
  <c r="J207" i="2"/>
  <c r="J208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E24" i="15" l="1"/>
  <c r="E28" i="15"/>
  <c r="E32" i="15"/>
  <c r="E36" i="15"/>
  <c r="E40" i="15"/>
  <c r="E44" i="15"/>
  <c r="E48" i="15"/>
  <c r="E52" i="15"/>
  <c r="E4" i="15"/>
  <c r="E8" i="15"/>
  <c r="E12" i="15"/>
  <c r="E16" i="15"/>
  <c r="E20" i="15"/>
  <c r="E25" i="15"/>
  <c r="E29" i="15"/>
  <c r="E33" i="15"/>
  <c r="E37" i="15"/>
  <c r="E41" i="15"/>
  <c r="E45" i="15"/>
  <c r="E49" i="15"/>
  <c r="E53" i="15"/>
  <c r="E5" i="15"/>
  <c r="E9" i="15"/>
  <c r="E13" i="15"/>
  <c r="E17" i="15"/>
  <c r="E21" i="15"/>
  <c r="E22" i="15"/>
  <c r="E26" i="15"/>
  <c r="E30" i="15"/>
  <c r="E34" i="15"/>
  <c r="E38" i="15"/>
  <c r="E42" i="15"/>
  <c r="E46" i="15"/>
  <c r="E50" i="15"/>
  <c r="E54" i="15"/>
  <c r="E6" i="15"/>
  <c r="E10" i="15"/>
  <c r="E14" i="15"/>
  <c r="E18" i="15"/>
  <c r="E2" i="15"/>
  <c r="E23" i="15"/>
  <c r="E27" i="15"/>
  <c r="E31" i="15"/>
  <c r="E35" i="15"/>
  <c r="E39" i="15"/>
  <c r="E43" i="15"/>
  <c r="E47" i="15"/>
  <c r="E51" i="15"/>
  <c r="E3" i="15"/>
  <c r="E7" i="15"/>
  <c r="E11" i="15"/>
  <c r="E15" i="15"/>
  <c r="E19" i="15"/>
  <c r="R8" i="2"/>
  <c r="S8" i="2" s="1"/>
  <c r="R5" i="2"/>
  <c r="S5" i="2" s="1"/>
  <c r="S114" i="2"/>
  <c r="S112" i="2"/>
  <c r="S110" i="2"/>
  <c r="S108" i="2"/>
  <c r="S106" i="2"/>
  <c r="S104" i="2"/>
  <c r="S102" i="2"/>
  <c r="S100" i="2"/>
  <c r="S98" i="2"/>
  <c r="S96" i="2"/>
  <c r="S94" i="2"/>
  <c r="S92" i="2"/>
  <c r="S90" i="2"/>
  <c r="S88" i="2"/>
  <c r="S86" i="2"/>
  <c r="S84" i="2"/>
  <c r="S82" i="2"/>
  <c r="S80" i="2"/>
  <c r="S78" i="2"/>
  <c r="S76" i="2"/>
  <c r="S74" i="2"/>
  <c r="S72" i="2"/>
  <c r="S70" i="2"/>
  <c r="S68" i="2"/>
  <c r="S66" i="2"/>
  <c r="S64" i="2"/>
  <c r="S62" i="2"/>
  <c r="S60" i="2"/>
  <c r="S58" i="2"/>
  <c r="S56" i="2"/>
  <c r="S54" i="2"/>
  <c r="S52" i="2"/>
  <c r="S50" i="2"/>
  <c r="S48" i="2"/>
  <c r="S46" i="2"/>
  <c r="S44" i="2"/>
  <c r="S42" i="2"/>
  <c r="S40" i="2"/>
  <c r="S38" i="2"/>
  <c r="S36" i="2"/>
  <c r="S34" i="2"/>
  <c r="S32" i="2"/>
  <c r="S30" i="2"/>
  <c r="S28" i="2"/>
  <c r="S26" i="2"/>
  <c r="S24" i="2"/>
  <c r="S22" i="2"/>
  <c r="S20" i="2"/>
  <c r="S18" i="2"/>
  <c r="S16" i="2"/>
  <c r="S14" i="2"/>
  <c r="S12" i="2"/>
  <c r="S10" i="2"/>
  <c r="S6" i="2"/>
  <c r="S33" i="2"/>
  <c r="S31" i="2"/>
  <c r="S29" i="2"/>
  <c r="S27" i="2"/>
  <c r="S25" i="2"/>
  <c r="S23" i="2"/>
  <c r="S21" i="2"/>
  <c r="S19" i="2"/>
  <c r="S17" i="2"/>
  <c r="S15" i="2"/>
  <c r="S13" i="2"/>
  <c r="S11" i="2"/>
  <c r="S9" i="2"/>
  <c r="S7" i="2"/>
  <c r="R4" i="2"/>
  <c r="S4" i="2" s="1"/>
</calcChain>
</file>

<file path=xl/sharedStrings.xml><?xml version="1.0" encoding="utf-8"?>
<sst xmlns="http://schemas.openxmlformats.org/spreadsheetml/2006/main" count="365" uniqueCount="221">
  <si>
    <t>Kode Petugas</t>
  </si>
  <si>
    <t>Nama Petugas</t>
  </si>
  <si>
    <t>No. Urut Parkir</t>
  </si>
  <si>
    <t>Plat Nomor</t>
  </si>
  <si>
    <t>Asal Kendaraan</t>
  </si>
  <si>
    <t>Jenis Kendaraan</t>
  </si>
  <si>
    <t>Kode Parkir</t>
  </si>
  <si>
    <t>Tanggal Masuk</t>
  </si>
  <si>
    <t>Tanggal Keluar</t>
  </si>
  <si>
    <t>Jam Masuk</t>
  </si>
  <si>
    <t>Jam Keluar</t>
  </si>
  <si>
    <t>Total Jam Parkir</t>
  </si>
  <si>
    <t>Total Tarif</t>
  </si>
  <si>
    <t>Tarif Dasar</t>
  </si>
  <si>
    <t>Tarif Progresif</t>
  </si>
  <si>
    <t>Status</t>
  </si>
  <si>
    <t>Tarif Parkir</t>
  </si>
  <si>
    <t>Tarif</t>
  </si>
  <si>
    <t>Mobil</t>
  </si>
  <si>
    <t>Motor</t>
  </si>
  <si>
    <t>Kartika</t>
  </si>
  <si>
    <t>Kivlan</t>
  </si>
  <si>
    <t>Lucky</t>
  </si>
  <si>
    <t>Fajar</t>
  </si>
  <si>
    <t>Hasbi</t>
  </si>
  <si>
    <t>Data Plat</t>
  </si>
  <si>
    <t>Plat</t>
  </si>
  <si>
    <t>Asal</t>
  </si>
  <si>
    <t>Banten</t>
  </si>
  <si>
    <t>JaDeTaBek</t>
  </si>
  <si>
    <t>Bandung</t>
  </si>
  <si>
    <t>Cirebon</t>
  </si>
  <si>
    <t>Bogor</t>
  </si>
  <si>
    <t>Pekalongan</t>
  </si>
  <si>
    <t>Semarang</t>
  </si>
  <si>
    <t>Pati</t>
  </si>
  <si>
    <t>Surabaya</t>
  </si>
  <si>
    <t>Madura</t>
  </si>
  <si>
    <t>Malang</t>
  </si>
  <si>
    <t>Besuki</t>
  </si>
  <si>
    <t>Banyumas</t>
  </si>
  <si>
    <t>Bojonegoro</t>
  </si>
  <si>
    <t>Karawang</t>
  </si>
  <si>
    <t>AA</t>
  </si>
  <si>
    <t>Kedu</t>
  </si>
  <si>
    <t>AB</t>
  </si>
  <si>
    <t>Yogyakarta</t>
  </si>
  <si>
    <t>AD</t>
  </si>
  <si>
    <t>Surakarta</t>
  </si>
  <si>
    <t>AE</t>
  </si>
  <si>
    <t>Madiun</t>
  </si>
  <si>
    <t>AG</t>
  </si>
  <si>
    <t>Kediri</t>
  </si>
  <si>
    <t>Sidoarjo</t>
  </si>
  <si>
    <t>Sumedang</t>
  </si>
  <si>
    <t>BA</t>
  </si>
  <si>
    <t>Sumatera Barat</t>
  </si>
  <si>
    <t>BB</t>
  </si>
  <si>
    <t>Sumatera Utara</t>
  </si>
  <si>
    <t>BD</t>
  </si>
  <si>
    <t>Bengkulu</t>
  </si>
  <si>
    <t>BE</t>
  </si>
  <si>
    <t>Lampung</t>
  </si>
  <si>
    <t>BG</t>
  </si>
  <si>
    <t>Sumatera Selatan</t>
  </si>
  <si>
    <t>BH</t>
  </si>
  <si>
    <t>Jambi</t>
  </si>
  <si>
    <t>BK</t>
  </si>
  <si>
    <t>Medan</t>
  </si>
  <si>
    <t>BL</t>
  </si>
  <si>
    <t>Aceh</t>
  </si>
  <si>
    <t>BM</t>
  </si>
  <si>
    <t>Riau</t>
  </si>
  <si>
    <t>BP</t>
  </si>
  <si>
    <t>Kep. Riau</t>
  </si>
  <si>
    <t>BN</t>
  </si>
  <si>
    <t>Bangka</t>
  </si>
  <si>
    <t>DA</t>
  </si>
  <si>
    <t>Kalimantan Selatan</t>
  </si>
  <si>
    <t>KB</t>
  </si>
  <si>
    <t>Kalimantan Barat</t>
  </si>
  <si>
    <t>KT</t>
  </si>
  <si>
    <t>Kalimantan Timur</t>
  </si>
  <si>
    <t>KH</t>
  </si>
  <si>
    <t>Kalimantan Tengah</t>
  </si>
  <si>
    <t>DB</t>
  </si>
  <si>
    <t>Minahasa</t>
  </si>
  <si>
    <t>DD</t>
  </si>
  <si>
    <t>Sulawesi Selatan</t>
  </si>
  <si>
    <t>DM</t>
  </si>
  <si>
    <t>Sulawesi Utara</t>
  </si>
  <si>
    <t>DN</t>
  </si>
  <si>
    <t>Sulawesi Tengah</t>
  </si>
  <si>
    <t>DT</t>
  </si>
  <si>
    <t>Sulawesi Tenggara</t>
  </si>
  <si>
    <t>DL</t>
  </si>
  <si>
    <t>Talaud</t>
  </si>
  <si>
    <t>DE</t>
  </si>
  <si>
    <t>Maluku Selatan</t>
  </si>
  <si>
    <t>DG</t>
  </si>
  <si>
    <t>Maluku Utara</t>
  </si>
  <si>
    <t>DH</t>
  </si>
  <si>
    <t>Maluku Timur</t>
  </si>
  <si>
    <t>DK</t>
  </si>
  <si>
    <t>Bali</t>
  </si>
  <si>
    <t>DR</t>
  </si>
  <si>
    <t>Lombok</t>
  </si>
  <si>
    <t>EA</t>
  </si>
  <si>
    <t>Sumbawa</t>
  </si>
  <si>
    <t>Timor</t>
  </si>
  <si>
    <t>EB</t>
  </si>
  <si>
    <t>Flores</t>
  </si>
  <si>
    <t>ED</t>
  </si>
  <si>
    <t>Sumba</t>
  </si>
  <si>
    <t>DS</t>
  </si>
  <si>
    <t>Papua</t>
  </si>
  <si>
    <t>Progresif</t>
  </si>
  <si>
    <t>Lama Parkir</t>
  </si>
  <si>
    <t>Keluar Parkir</t>
  </si>
  <si>
    <t>Rp.</t>
  </si>
  <si>
    <t>,-</t>
  </si>
  <si>
    <t xml:space="preserve"> Jam Masuk</t>
  </si>
  <si>
    <t xml:space="preserve"> Tanggal Masuk</t>
  </si>
  <si>
    <t xml:space="preserve"> Jenis Kendaraan</t>
  </si>
  <si>
    <t xml:space="preserve"> Plat Nomor</t>
  </si>
  <si>
    <t xml:space="preserve"> Total Jam Parkir</t>
  </si>
  <si>
    <t xml:space="preserve"> Total Tarif</t>
  </si>
  <si>
    <t xml:space="preserve"> Jenis Parkir</t>
  </si>
  <si>
    <t>:</t>
  </si>
  <si>
    <t>ZZZ</t>
  </si>
  <si>
    <t>Username</t>
  </si>
  <si>
    <t>Pass</t>
  </si>
  <si>
    <t>F12</t>
  </si>
  <si>
    <t>K15</t>
  </si>
  <si>
    <t>K16</t>
  </si>
  <si>
    <t>L17</t>
  </si>
  <si>
    <t>M21</t>
  </si>
  <si>
    <t xml:space="preserve"> </t>
  </si>
  <si>
    <t>Asal Kendaraan :</t>
  </si>
  <si>
    <t>USER LOGIN</t>
  </si>
  <si>
    <t>KODE USER</t>
  </si>
  <si>
    <t>STATUS</t>
  </si>
  <si>
    <t>MASUK KENDARAAN</t>
  </si>
  <si>
    <t>Kode   :</t>
  </si>
  <si>
    <t xml:space="preserve">    Nama Petugas</t>
  </si>
  <si>
    <t xml:space="preserve">    No.Polisi</t>
  </si>
  <si>
    <t xml:space="preserve">    Jenis Parkir</t>
  </si>
  <si>
    <t xml:space="preserve">    Tanggal Masuk</t>
  </si>
  <si>
    <t xml:space="preserve">    Jam Masuk</t>
  </si>
  <si>
    <t xml:space="preserve">    Jenis Kendaraan</t>
  </si>
  <si>
    <t>KELUAR KENDARAAN</t>
  </si>
  <si>
    <t>A</t>
  </si>
  <si>
    <t>B</t>
  </si>
  <si>
    <t>D</t>
  </si>
  <si>
    <t>E</t>
  </si>
  <si>
    <t>F</t>
  </si>
  <si>
    <t>G</t>
  </si>
  <si>
    <t>H</t>
  </si>
  <si>
    <t>K</t>
  </si>
  <si>
    <t>L</t>
  </si>
  <si>
    <t>M</t>
  </si>
  <si>
    <t>N</t>
  </si>
  <si>
    <t>P</t>
  </si>
  <si>
    <t>R</t>
  </si>
  <si>
    <t>S</t>
  </si>
  <si>
    <t>T</t>
  </si>
  <si>
    <t>W</t>
  </si>
  <si>
    <t>Z</t>
  </si>
  <si>
    <t>Masuk</t>
  </si>
  <si>
    <t>Jam masuk</t>
  </si>
  <si>
    <t>Keluar</t>
  </si>
  <si>
    <t>Tgl Masuk</t>
  </si>
  <si>
    <t>Tgl Keluar</t>
  </si>
  <si>
    <t>Total Bayar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</si>
  <si>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</si>
  <si>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HAPPY PARKING</t>
  </si>
  <si>
    <t>kivlan</t>
  </si>
  <si>
    <t>Umum</t>
  </si>
  <si>
    <t>PIU</t>
  </si>
  <si>
    <t>K16KPIU3423</t>
  </si>
  <si>
    <t>Jumlah Kendaraan</t>
  </si>
  <si>
    <t>Asal Daerah</t>
  </si>
  <si>
    <t>Jumlah</t>
  </si>
  <si>
    <t>VIP</t>
  </si>
  <si>
    <t>Kode</t>
  </si>
  <si>
    <t>Kejadian</t>
  </si>
  <si>
    <t>Tindakan</t>
  </si>
  <si>
    <t>Struk Hilang</t>
  </si>
  <si>
    <t>E1</t>
  </si>
  <si>
    <t>Motor Hilang</t>
  </si>
  <si>
    <t>E2</t>
  </si>
  <si>
    <t>Perlihatkan STNK</t>
  </si>
  <si>
    <t>E3</t>
  </si>
  <si>
    <t>STNK Tidak Ada</t>
  </si>
  <si>
    <t>Perlihatkan Kartu Identitas</t>
  </si>
  <si>
    <t>E4</t>
  </si>
  <si>
    <t>Jika E1</t>
  </si>
  <si>
    <t>Tambah Biaya 3000</t>
  </si>
  <si>
    <t>E5</t>
  </si>
  <si>
    <t>Tahan Motor</t>
  </si>
  <si>
    <t>E6</t>
  </si>
  <si>
    <t>Jika E2</t>
  </si>
  <si>
    <t>Buat Surat Laporan Ke Polisi</t>
  </si>
  <si>
    <t>E7</t>
  </si>
  <si>
    <t>Kartu Identitas Tidak Ada</t>
  </si>
  <si>
    <t>Jika E1 &amp; E3 &amp; E4</t>
  </si>
  <si>
    <t>E8</t>
  </si>
  <si>
    <t>Waktu Masuk</t>
  </si>
  <si>
    <t>Member</t>
  </si>
  <si>
    <t>D1234F</t>
  </si>
  <si>
    <t>B3124TP</t>
  </si>
  <si>
    <t>D1297LO</t>
  </si>
  <si>
    <t>BK9834PO</t>
  </si>
  <si>
    <t>Waktu Keluar</t>
  </si>
  <si>
    <t>Waktu</t>
  </si>
  <si>
    <t>Jam</t>
  </si>
  <si>
    <t>K16D01235</t>
  </si>
  <si>
    <t>Lama Parkir / hari</t>
  </si>
  <si>
    <t>AS</t>
  </si>
  <si>
    <t>K16BAS2435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</si>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</sst>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/mm/yyyy;@"/>
    <numFmt numFmtId="165" formatCode="h:mm:ss;@"/>
    <numFmt numFmtId="166" formatCode="h:mm;@"/>
    <numFmt numFmtId="167" formatCode="[$-F400]h:mm:ss\ AM/PM"/>
    <numFmt numFmtId="168" formatCode="d/mm/yyyy;@"/>
    <numFmt numFmtId="169" formatCode="m/d/yy;@"/>
    <numFmt numFmtId="170" formatCode="#\ &quot;Jam&quot;"/>
    <numFmt numFmtId="171" formatCode="[$Rp-421]#,##0.00;[Red][$Rp-421]#,##0.00"/>
  </numFmts>
  <fonts count="13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8"/>
      <name val="Calibri"/>
      <family val="2"/>
      <scheme val="minor"/>
    </font>
    <font>
      <b/>
      <sz val="26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0"/>
      <color theme="3" tint="-0.499984740745262"/>
      <name val="Arial Rounded MT Bold"/>
      <family val="2"/>
    </font>
    <font>
      <sz val="11"/>
      <color theme="3" tint="-0.499984740745262"/>
      <name val="Arial Rounded MT Bold"/>
      <family val="2"/>
    </font>
    <font>
      <b/>
      <sz val="14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173A4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9">
    <xf numFmtId="0" fontId="0" fillId="0" borderId="0" xfId="0"/>
    <xf numFmtId="0" fontId="0" fillId="3" borderId="1" xfId="0" applyFill="1" applyBorder="1"/>
    <xf numFmtId="0" fontId="0" fillId="0" borderId="1" xfId="0" applyBorder="1"/>
    <xf numFmtId="0" fontId="0" fillId="5" borderId="1" xfId="0" applyFill="1" applyBorder="1"/>
    <xf numFmtId="0" fontId="0" fillId="2" borderId="4" xfId="0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164" fontId="0" fillId="14" borderId="3" xfId="0" applyNumberFormat="1" applyFill="1" applyBorder="1" applyAlignment="1">
      <alignment horizontal="center"/>
    </xf>
    <xf numFmtId="164" fontId="0" fillId="14" borderId="2" xfId="0" applyNumberFormat="1" applyFill="1" applyBorder="1" applyAlignment="1">
      <alignment horizontal="center"/>
    </xf>
    <xf numFmtId="165" fontId="0" fillId="14" borderId="6" xfId="0" applyNumberFormat="1" applyFill="1" applyBorder="1" applyAlignment="1">
      <alignment horizontal="center"/>
    </xf>
    <xf numFmtId="165" fontId="0" fillId="14" borderId="3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0" fillId="16" borderId="1" xfId="0" applyNumberFormat="1" applyFill="1" applyBorder="1" applyAlignment="1">
      <alignment horizontal="center"/>
    </xf>
    <xf numFmtId="164" fontId="0" fillId="13" borderId="5" xfId="0" applyNumberFormat="1" applyFill="1" applyBorder="1" applyAlignment="1">
      <alignment horizontal="center"/>
    </xf>
    <xf numFmtId="165" fontId="0" fillId="11" borderId="7" xfId="0" applyNumberFormat="1" applyFill="1" applyBorder="1" applyAlignment="1">
      <alignment horizontal="center"/>
    </xf>
    <xf numFmtId="165" fontId="0" fillId="10" borderId="1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8" borderId="0" xfId="0" applyFill="1"/>
    <xf numFmtId="0" fontId="0" fillId="11" borderId="0" xfId="0" applyFill="1"/>
    <xf numFmtId="0" fontId="0" fillId="11" borderId="0" xfId="0" applyFill="1" applyAlignment="1"/>
    <xf numFmtId="0" fontId="2" fillId="11" borderId="0" xfId="0" applyFont="1" applyFill="1" applyAlignment="1">
      <alignment vertical="center"/>
    </xf>
    <xf numFmtId="0" fontId="4" fillId="11" borderId="0" xfId="0" applyFont="1" applyFill="1" applyBorder="1"/>
    <xf numFmtId="0" fontId="4" fillId="11" borderId="0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1" borderId="0" xfId="0" applyFont="1" applyFill="1" applyBorder="1" applyAlignment="1"/>
    <xf numFmtId="0" fontId="5" fillId="11" borderId="0" xfId="0" applyFont="1" applyFill="1" applyBorder="1" applyAlignment="1">
      <alignment horizontal="right" vertical="center"/>
    </xf>
    <xf numFmtId="0" fontId="5" fillId="11" borderId="0" xfId="0" applyFont="1" applyFill="1" applyBorder="1" applyAlignment="1">
      <alignment vertical="center"/>
    </xf>
    <xf numFmtId="0" fontId="6" fillId="11" borderId="0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/>
    </xf>
    <xf numFmtId="0" fontId="4" fillId="11" borderId="0" xfId="0" applyFont="1" applyFill="1" applyBorder="1" applyAlignment="1">
      <alignment vertical="center"/>
    </xf>
    <xf numFmtId="0" fontId="4" fillId="11" borderId="0" xfId="0" applyFont="1" applyFill="1" applyBorder="1" applyAlignment="1">
      <alignment horizontal="left" vertical="center"/>
    </xf>
    <xf numFmtId="166" fontId="4" fillId="11" borderId="0" xfId="0" applyNumberFormat="1" applyFont="1" applyFill="1" applyBorder="1" applyAlignment="1">
      <alignment vertical="center"/>
    </xf>
    <xf numFmtId="1" fontId="4" fillId="11" borderId="0" xfId="0" applyNumberFormat="1" applyFont="1" applyFill="1" applyBorder="1" applyAlignment="1">
      <alignment horizontal="left" vertical="center"/>
    </xf>
    <xf numFmtId="0" fontId="0" fillId="11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20" borderId="0" xfId="0" applyFill="1"/>
    <xf numFmtId="0" fontId="0" fillId="11" borderId="0" xfId="0" applyFill="1" applyAlignment="1">
      <alignment horizontal="left"/>
    </xf>
    <xf numFmtId="0" fontId="9" fillId="18" borderId="0" xfId="0" applyFont="1" applyFill="1"/>
    <xf numFmtId="0" fontId="9" fillId="18" borderId="0" xfId="0" applyFont="1" applyFill="1" applyAlignment="1"/>
    <xf numFmtId="0" fontId="0" fillId="21" borderId="0" xfId="0" applyFill="1"/>
    <xf numFmtId="0" fontId="9" fillId="18" borderId="0" xfId="0" applyFont="1" applyFill="1" applyBorder="1"/>
    <xf numFmtId="0" fontId="9" fillId="18" borderId="11" xfId="0" applyFont="1" applyFill="1" applyBorder="1"/>
    <xf numFmtId="0" fontId="11" fillId="18" borderId="0" xfId="0" applyFont="1" applyFill="1" applyBorder="1" applyAlignment="1"/>
    <xf numFmtId="0" fontId="9" fillId="18" borderId="0" xfId="0" applyFont="1" applyFill="1" applyBorder="1" applyAlignment="1"/>
    <xf numFmtId="0" fontId="10" fillId="18" borderId="0" xfId="0" applyFont="1" applyFill="1" applyBorder="1" applyAlignment="1">
      <alignment horizontal="right"/>
    </xf>
    <xf numFmtId="0" fontId="10" fillId="18" borderId="0" xfId="0" applyFont="1" applyFill="1" applyBorder="1" applyAlignment="1">
      <alignment horizontal="center"/>
    </xf>
    <xf numFmtId="0" fontId="11" fillId="18" borderId="11" xfId="0" applyFont="1" applyFill="1" applyBorder="1"/>
    <xf numFmtId="0" fontId="11" fillId="18" borderId="11" xfId="0" applyFont="1" applyFill="1" applyBorder="1" applyAlignment="1">
      <alignment horizontal="left"/>
    </xf>
    <xf numFmtId="0" fontId="0" fillId="21" borderId="11" xfId="0" applyFill="1" applyBorder="1"/>
    <xf numFmtId="0" fontId="0" fillId="18" borderId="0" xfId="0" applyFill="1" applyBorder="1"/>
    <xf numFmtId="0" fontId="0" fillId="18" borderId="11" xfId="0" applyFill="1" applyBorder="1"/>
    <xf numFmtId="0" fontId="0" fillId="23" borderId="0" xfId="0" applyFill="1"/>
    <xf numFmtId="0" fontId="11" fillId="18" borderId="11" xfId="0" applyFont="1" applyFill="1" applyBorder="1" applyAlignment="1"/>
    <xf numFmtId="0" fontId="8" fillId="21" borderId="0" xfId="0" applyFont="1" applyFill="1"/>
    <xf numFmtId="0" fontId="3" fillId="23" borderId="0" xfId="0" applyFont="1" applyFill="1" applyAlignment="1">
      <alignment vertical="center"/>
    </xf>
    <xf numFmtId="0" fontId="8" fillId="23" borderId="0" xfId="0" applyFont="1" applyFill="1"/>
    <xf numFmtId="0" fontId="0" fillId="23" borderId="0" xfId="0" applyFill="1" applyAlignment="1"/>
    <xf numFmtId="0" fontId="2" fillId="23" borderId="0" xfId="0" applyFont="1" applyFill="1" applyAlignment="1">
      <alignment vertical="center"/>
    </xf>
    <xf numFmtId="0" fontId="6" fillId="23" borderId="0" xfId="0" applyFont="1" applyFill="1" applyBorder="1" applyAlignment="1">
      <alignment horizontal="center" vertical="center"/>
    </xf>
    <xf numFmtId="0" fontId="8" fillId="23" borderId="0" xfId="0" applyFont="1" applyFill="1" applyBorder="1" applyAlignment="1">
      <alignment vertical="center"/>
    </xf>
    <xf numFmtId="0" fontId="8" fillId="23" borderId="0" xfId="0" applyFont="1" applyFill="1" applyAlignment="1"/>
    <xf numFmtId="0" fontId="0" fillId="22" borderId="0" xfId="0" applyFill="1"/>
    <xf numFmtId="22" fontId="0" fillId="23" borderId="0" xfId="0" applyNumberFormat="1" applyFill="1"/>
    <xf numFmtId="0" fontId="8" fillId="24" borderId="4" xfId="0" applyFont="1" applyFill="1" applyBorder="1"/>
    <xf numFmtId="0" fontId="0" fillId="26" borderId="10" xfId="0" applyFill="1" applyBorder="1"/>
    <xf numFmtId="0" fontId="0" fillId="26" borderId="10" xfId="0" applyFill="1" applyBorder="1" applyAlignment="1"/>
    <xf numFmtId="0" fontId="0" fillId="26" borderId="4" xfId="0" applyFill="1" applyBorder="1"/>
    <xf numFmtId="22" fontId="0" fillId="26" borderId="9" xfId="0" applyNumberFormat="1" applyFill="1" applyBorder="1" applyAlignment="1">
      <alignment vertical="center"/>
    </xf>
    <xf numFmtId="0" fontId="0" fillId="26" borderId="12" xfId="0" applyFill="1" applyBorder="1" applyAlignment="1">
      <alignment vertical="center"/>
    </xf>
    <xf numFmtId="22" fontId="0" fillId="26" borderId="12" xfId="0" applyNumberFormat="1" applyFill="1" applyBorder="1" applyAlignment="1">
      <alignment vertical="center"/>
    </xf>
    <xf numFmtId="0" fontId="0" fillId="26" borderId="13" xfId="0" applyFill="1" applyBorder="1" applyAlignment="1">
      <alignment vertical="center"/>
    </xf>
    <xf numFmtId="0" fontId="0" fillId="26" borderId="8" xfId="0" applyFill="1" applyBorder="1" applyAlignment="1"/>
    <xf numFmtId="0" fontId="0" fillId="26" borderId="0" xfId="0" applyFill="1" applyBorder="1" applyAlignment="1"/>
    <xf numFmtId="0" fontId="0" fillId="26" borderId="0" xfId="0" applyFill="1" applyBorder="1" applyAlignment="1">
      <alignment vertical="center"/>
    </xf>
    <xf numFmtId="0" fontId="0" fillId="26" borderId="0" xfId="0" applyFill="1" applyBorder="1" applyAlignment="1">
      <alignment horizontal="center" vertical="center"/>
    </xf>
    <xf numFmtId="0" fontId="0" fillId="26" borderId="11" xfId="0" applyFill="1" applyBorder="1" applyAlignment="1"/>
    <xf numFmtId="0" fontId="0" fillId="26" borderId="2" xfId="0" applyFill="1" applyBorder="1"/>
    <xf numFmtId="0" fontId="8" fillId="25" borderId="0" xfId="0" applyFont="1" applyFill="1" applyBorder="1" applyAlignment="1">
      <alignment vertical="center"/>
    </xf>
    <xf numFmtId="0" fontId="8" fillId="25" borderId="4" xfId="0" applyFont="1" applyFill="1" applyBorder="1" applyAlignment="1">
      <alignment vertical="center"/>
    </xf>
    <xf numFmtId="0" fontId="8" fillId="24" borderId="9" xfId="0" applyFont="1" applyFill="1" applyBorder="1" applyAlignment="1">
      <alignment horizontal="right"/>
    </xf>
    <xf numFmtId="0" fontId="8" fillId="24" borderId="12" xfId="0" applyFont="1" applyFill="1" applyBorder="1"/>
    <xf numFmtId="0" fontId="8" fillId="24" borderId="13" xfId="0" applyFont="1" applyFill="1" applyBorder="1"/>
    <xf numFmtId="0" fontId="8" fillId="24" borderId="2" xfId="0" applyFont="1" applyFill="1" applyBorder="1" applyAlignment="1">
      <alignment vertical="center"/>
    </xf>
    <xf numFmtId="1" fontId="8" fillId="24" borderId="4" xfId="0" applyNumberFormat="1" applyFont="1" applyFill="1" applyBorder="1" applyAlignment="1">
      <alignment horizontal="left" vertical="center"/>
    </xf>
    <xf numFmtId="1" fontId="8" fillId="24" borderId="4" xfId="0" applyNumberFormat="1" applyFont="1" applyFill="1" applyBorder="1" applyAlignment="1">
      <alignment horizontal="center"/>
    </xf>
    <xf numFmtId="0" fontId="8" fillId="24" borderId="4" xfId="0" applyFont="1" applyFill="1" applyBorder="1" applyAlignment="1"/>
    <xf numFmtId="0" fontId="8" fillId="24" borderId="6" xfId="0" applyFont="1" applyFill="1" applyBorder="1"/>
    <xf numFmtId="0" fontId="0" fillId="26" borderId="8" xfId="0" applyFill="1" applyBorder="1"/>
    <xf numFmtId="0" fontId="0" fillId="26" borderId="0" xfId="0" applyFill="1" applyBorder="1"/>
    <xf numFmtId="0" fontId="0" fillId="26" borderId="11" xfId="0" applyFill="1" applyBorder="1"/>
    <xf numFmtId="0" fontId="0" fillId="26" borderId="4" xfId="0" applyFill="1" applyBorder="1" applyAlignment="1">
      <alignment horizontal="center" vertical="center"/>
    </xf>
    <xf numFmtId="0" fontId="0" fillId="26" borderId="6" xfId="0" applyFill="1" applyBorder="1"/>
    <xf numFmtId="0" fontId="0" fillId="26" borderId="9" xfId="0" applyFill="1" applyBorder="1"/>
    <xf numFmtId="0" fontId="0" fillId="26" borderId="12" xfId="0" applyFill="1" applyBorder="1"/>
    <xf numFmtId="0" fontId="0" fillId="26" borderId="13" xfId="0" applyFill="1" applyBorder="1"/>
    <xf numFmtId="165" fontId="0" fillId="26" borderId="12" xfId="0" applyNumberFormat="1" applyFill="1" applyBorder="1"/>
    <xf numFmtId="0" fontId="0" fillId="24" borderId="12" xfId="0" applyFill="1" applyBorder="1"/>
    <xf numFmtId="0" fontId="0" fillId="24" borderId="4" xfId="0" applyFill="1" applyBorder="1"/>
    <xf numFmtId="14" fontId="0" fillId="0" borderId="0" xfId="0" applyNumberFormat="1"/>
    <xf numFmtId="0" fontId="0" fillId="6" borderId="1" xfId="0" applyFill="1" applyBorder="1"/>
    <xf numFmtId="0" fontId="0" fillId="14" borderId="1" xfId="0" applyFill="1" applyBorder="1"/>
    <xf numFmtId="0" fontId="0" fillId="27" borderId="1" xfId="0" applyFill="1" applyBorder="1"/>
    <xf numFmtId="0" fontId="0" fillId="2" borderId="0" xfId="0" applyFill="1"/>
    <xf numFmtId="165" fontId="0" fillId="23" borderId="0" xfId="0" applyNumberFormat="1" applyFill="1" applyAlignment="1"/>
    <xf numFmtId="0" fontId="0" fillId="0" borderId="1" xfId="0" applyFill="1" applyBorder="1" applyAlignment="1">
      <alignment horizontal="left"/>
    </xf>
    <xf numFmtId="0" fontId="0" fillId="11" borderId="0" xfId="0" applyFill="1" applyAlignment="1">
      <alignment horizontal="center"/>
    </xf>
    <xf numFmtId="0" fontId="0" fillId="17" borderId="1" xfId="0" applyFill="1" applyBorder="1"/>
    <xf numFmtId="0" fontId="0" fillId="29" borderId="1" xfId="0" applyFill="1" applyBorder="1"/>
    <xf numFmtId="168" fontId="0" fillId="0" borderId="1" xfId="0" applyNumberFormat="1" applyBorder="1"/>
    <xf numFmtId="165" fontId="0" fillId="0" borderId="1" xfId="0" applyNumberFormat="1" applyBorder="1"/>
    <xf numFmtId="165" fontId="0" fillId="11" borderId="0" xfId="0" applyNumberFormat="1" applyFill="1" applyAlignment="1"/>
    <xf numFmtId="0" fontId="0" fillId="14" borderId="9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19" borderId="0" xfId="0" applyFont="1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1" borderId="0" xfId="0" applyFill="1" applyAlignment="1">
      <alignment horizontal="center"/>
    </xf>
    <xf numFmtId="166" fontId="4" fillId="0" borderId="0" xfId="0" applyNumberFormat="1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 vertical="center"/>
    </xf>
    <xf numFmtId="0" fontId="0" fillId="11" borderId="0" xfId="0" applyFill="1" applyAlignment="1">
      <alignment horizontal="left"/>
    </xf>
    <xf numFmtId="167" fontId="4" fillId="11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1" fontId="4" fillId="11" borderId="0" xfId="0" applyNumberFormat="1" applyFont="1" applyFill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169" fontId="0" fillId="11" borderId="0" xfId="0" applyNumberFormat="1" applyFill="1" applyAlignment="1">
      <alignment horizontal="left"/>
    </xf>
    <xf numFmtId="165" fontId="0" fillId="11" borderId="0" xfId="0" applyNumberFormat="1" applyFill="1" applyAlignment="1">
      <alignment horizontal="left"/>
    </xf>
    <xf numFmtId="22" fontId="0" fillId="18" borderId="0" xfId="0" applyNumberFormat="1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3" fillId="22" borderId="0" xfId="0" applyFont="1" applyFill="1" applyAlignment="1">
      <alignment horizontal="center" vertical="center"/>
    </xf>
    <xf numFmtId="22" fontId="0" fillId="11" borderId="0" xfId="0" applyNumberFormat="1" applyFill="1" applyAlignment="1">
      <alignment horizontal="center"/>
    </xf>
    <xf numFmtId="22" fontId="9" fillId="18" borderId="0" xfId="0" applyNumberFormat="1" applyFont="1" applyFill="1" applyBorder="1" applyAlignment="1">
      <alignment horizontal="center"/>
    </xf>
    <xf numFmtId="0" fontId="9" fillId="18" borderId="0" xfId="0" applyFont="1" applyFill="1" applyBorder="1" applyAlignment="1">
      <alignment horizontal="center"/>
    </xf>
    <xf numFmtId="0" fontId="0" fillId="26" borderId="4" xfId="0" applyFill="1" applyBorder="1" applyAlignment="1">
      <alignment horizontal="left"/>
    </xf>
    <xf numFmtId="0" fontId="0" fillId="23" borderId="0" xfId="0" applyFont="1" applyFill="1" applyBorder="1" applyAlignment="1">
      <alignment horizontal="center" vertical="center"/>
    </xf>
    <xf numFmtId="0" fontId="0" fillId="26" borderId="0" xfId="0" applyFill="1" applyBorder="1" applyAlignment="1">
      <alignment horizontal="center"/>
    </xf>
    <xf numFmtId="0" fontId="3" fillId="24" borderId="0" xfId="0" applyFont="1" applyFill="1" applyAlignment="1">
      <alignment horizontal="center" vertical="center"/>
    </xf>
    <xf numFmtId="0" fontId="0" fillId="26" borderId="12" xfId="0" applyFill="1" applyBorder="1" applyAlignment="1">
      <alignment horizontal="center"/>
    </xf>
    <xf numFmtId="0" fontId="0" fillId="26" borderId="13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6" borderId="6" xfId="0" applyFill="1" applyBorder="1" applyAlignment="1">
      <alignment horizontal="center"/>
    </xf>
    <xf numFmtId="168" fontId="0" fillId="26" borderId="0" xfId="0" applyNumberFormat="1" applyFill="1" applyBorder="1" applyAlignment="1">
      <alignment horizontal="left"/>
    </xf>
    <xf numFmtId="165" fontId="0" fillId="26" borderId="12" xfId="0" applyNumberFormat="1" applyFont="1" applyFill="1" applyBorder="1" applyAlignment="1">
      <alignment horizontal="left"/>
    </xf>
    <xf numFmtId="0" fontId="0" fillId="26" borderId="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1" xfId="0" applyFont="1" applyFill="1" applyBorder="1" applyAlignment="1">
      <alignment horizontal="center" vertical="center"/>
    </xf>
    <xf numFmtId="0" fontId="4" fillId="28" borderId="9" xfId="0" applyFont="1" applyFill="1" applyBorder="1" applyAlignment="1">
      <alignment horizontal="center" vertical="center"/>
    </xf>
    <xf numFmtId="0" fontId="4" fillId="28" borderId="12" xfId="0" applyFont="1" applyFill="1" applyBorder="1" applyAlignment="1">
      <alignment horizontal="center" vertical="center"/>
    </xf>
    <xf numFmtId="0" fontId="4" fillId="28" borderId="13" xfId="0" applyFont="1" applyFill="1" applyBorder="1" applyAlignment="1">
      <alignment horizontal="center" vertical="center"/>
    </xf>
    <xf numFmtId="0" fontId="4" fillId="28" borderId="8" xfId="0" applyFont="1" applyFill="1" applyBorder="1" applyAlignment="1">
      <alignment horizontal="center" vertical="center"/>
    </xf>
    <xf numFmtId="0" fontId="4" fillId="28" borderId="0" xfId="0" applyFont="1" applyFill="1" applyBorder="1" applyAlignment="1">
      <alignment horizontal="center" vertical="center"/>
    </xf>
    <xf numFmtId="0" fontId="4" fillId="28" borderId="11" xfId="0" applyFont="1" applyFill="1" applyBorder="1" applyAlignment="1">
      <alignment horizontal="center" vertical="center"/>
    </xf>
    <xf numFmtId="0" fontId="4" fillId="28" borderId="2" xfId="0" applyFont="1" applyFill="1" applyBorder="1" applyAlignment="1">
      <alignment horizontal="center" vertical="center"/>
    </xf>
    <xf numFmtId="0" fontId="4" fillId="28" borderId="4" xfId="0" applyFont="1" applyFill="1" applyBorder="1" applyAlignment="1">
      <alignment horizontal="center" vertical="center"/>
    </xf>
    <xf numFmtId="0" fontId="4" fillId="28" borderId="6" xfId="0" applyFont="1" applyFill="1" applyBorder="1" applyAlignment="1">
      <alignment horizontal="center" vertical="center"/>
    </xf>
    <xf numFmtId="168" fontId="0" fillId="11" borderId="0" xfId="0" applyNumberFormat="1" applyFill="1" applyAlignment="1">
      <alignment horizontal="center"/>
    </xf>
    <xf numFmtId="20" fontId="0" fillId="11" borderId="0" xfId="0" applyNumberFormat="1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164" fontId="0" fillId="6" borderId="0" xfId="0" applyNumberFormat="1" applyFont="1" applyFill="1" applyAlignment="1">
      <alignment horizontal="center" vertical="center"/>
    </xf>
    <xf numFmtId="1" fontId="8" fillId="24" borderId="8" xfId="0" applyNumberFormat="1" applyFont="1" applyFill="1" applyBorder="1" applyAlignment="1">
      <alignment horizontal="center"/>
    </xf>
    <xf numFmtId="1" fontId="8" fillId="24" borderId="0" xfId="0" applyNumberFormat="1" applyFont="1" applyFill="1" applyBorder="1" applyAlignment="1">
      <alignment horizontal="center"/>
    </xf>
    <xf numFmtId="1" fontId="8" fillId="24" borderId="11" xfId="0" applyNumberFormat="1" applyFont="1" applyFill="1" applyBorder="1" applyAlignment="1">
      <alignment horizontal="center"/>
    </xf>
    <xf numFmtId="171" fontId="12" fillId="26" borderId="10" xfId="0" applyNumberFormat="1" applyFont="1" applyFill="1" applyBorder="1" applyAlignment="1">
      <alignment horizontal="center" vertical="center"/>
    </xf>
    <xf numFmtId="171" fontId="12" fillId="26" borderId="7" xfId="0" applyNumberFormat="1" applyFont="1" applyFill="1" applyBorder="1" applyAlignment="1">
      <alignment horizontal="center" vertical="center"/>
    </xf>
    <xf numFmtId="170" fontId="0" fillId="26" borderId="5" xfId="0" applyNumberFormat="1" applyFill="1" applyBorder="1" applyAlignment="1">
      <alignment horizontal="center" vertical="center"/>
    </xf>
    <xf numFmtId="170" fontId="0" fillId="26" borderId="10" xfId="0" applyNumberFormat="1" applyFill="1" applyBorder="1" applyAlignment="1">
      <alignment horizontal="center" vertical="center"/>
    </xf>
    <xf numFmtId="0" fontId="8" fillId="25" borderId="9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5" borderId="13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8" fillId="25" borderId="5" xfId="0" applyFont="1" applyFill="1" applyBorder="1" applyAlignment="1">
      <alignment horizontal="center"/>
    </xf>
    <xf numFmtId="0" fontId="8" fillId="25" borderId="10" xfId="0" applyFont="1" applyFill="1" applyBorder="1" applyAlignment="1">
      <alignment horizontal="center"/>
    </xf>
    <xf numFmtId="0" fontId="8" fillId="25" borderId="12" xfId="0" applyFont="1" applyFill="1" applyBorder="1" applyAlignment="1">
      <alignment horizontal="center"/>
    </xf>
    <xf numFmtId="0" fontId="8" fillId="25" borderId="7" xfId="0" applyFont="1" applyFill="1" applyBorder="1" applyAlignment="1">
      <alignment horizontal="center"/>
    </xf>
    <xf numFmtId="0" fontId="0" fillId="26" borderId="10" xfId="0" applyFill="1" applyBorder="1" applyAlignment="1">
      <alignment horizontal="center"/>
    </xf>
    <xf numFmtId="0" fontId="0" fillId="26" borderId="7" xfId="0" applyFill="1" applyBorder="1" applyAlignment="1">
      <alignment horizontal="center"/>
    </xf>
    <xf numFmtId="165" fontId="0" fillId="26" borderId="5" xfId="0" applyNumberFormat="1" applyFill="1" applyBorder="1" applyAlignment="1">
      <alignment horizontal="center"/>
    </xf>
    <xf numFmtId="165" fontId="0" fillId="26" borderId="10" xfId="0" applyNumberFormat="1" applyFill="1" applyBorder="1" applyAlignment="1">
      <alignment horizontal="center"/>
    </xf>
    <xf numFmtId="164" fontId="0" fillId="26" borderId="10" xfId="0" applyNumberFormat="1" applyFill="1" applyBorder="1" applyAlignment="1">
      <alignment horizontal="center"/>
    </xf>
    <xf numFmtId="164" fontId="0" fillId="26" borderId="7" xfId="0" applyNumberFormat="1" applyFill="1" applyBorder="1" applyAlignment="1">
      <alignment horizontal="center"/>
    </xf>
    <xf numFmtId="165" fontId="0" fillId="26" borderId="2" xfId="0" applyNumberFormat="1" applyFill="1" applyBorder="1" applyAlignment="1">
      <alignment horizontal="center"/>
    </xf>
    <xf numFmtId="165" fontId="0" fillId="26" borderId="4" xfId="0" applyNumberFormat="1" applyFill="1" applyBorder="1" applyAlignment="1">
      <alignment horizontal="center"/>
    </xf>
    <xf numFmtId="164" fontId="0" fillId="26" borderId="4" xfId="0" applyNumberFormat="1" applyFill="1" applyBorder="1" applyAlignment="1">
      <alignment horizontal="center"/>
    </xf>
    <xf numFmtId="164" fontId="0" fillId="26" borderId="6" xfId="0" applyNumberFormat="1" applyFill="1" applyBorder="1" applyAlignment="1">
      <alignment horizontal="center"/>
    </xf>
    <xf numFmtId="0" fontId="0" fillId="26" borderId="9" xfId="0" applyFill="1" applyBorder="1" applyAlignment="1">
      <alignment horizontal="center"/>
    </xf>
    <xf numFmtId="0" fontId="0" fillId="26" borderId="5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4" xfId="0" applyFill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E9090"/>
      <color rgb="FFEB8DD9"/>
      <color rgb="FF173A41"/>
      <color rgb="FF0066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Statistik!$B$1</c:f>
              <c:strCache>
                <c:ptCount val="1"/>
                <c:pt idx="0">
                  <c:v>Jumlah Kendaraan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Statistik!$A$2:$A$3</c:f>
              <c:strCache>
                <c:ptCount val="2"/>
                <c:pt idx="0">
                  <c:v>Mobil</c:v>
                </c:pt>
                <c:pt idx="1">
                  <c:v>Motor</c:v>
                </c:pt>
              </c:strCache>
            </c:strRef>
          </c:cat>
          <c:val>
            <c:numRef>
              <c:f>Statistik!$B$2:$B$3</c:f>
              <c:numCache>
                <c:formatCode>General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Statistik</a:t>
            </a:r>
            <a:r>
              <a:rPr lang="en-US" baseline="0"/>
              <a:t> Daerah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Statistik!$E$1</c:f>
              <c:strCache>
                <c:ptCount val="1"/>
                <c:pt idx="0">
                  <c:v>Jumlah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Statistik!$D$2:$D$54</c:f>
              <c:strCache>
                <c:ptCount val="53"/>
                <c:pt idx="0">
                  <c:v>Banten</c:v>
                </c:pt>
                <c:pt idx="1">
                  <c:v>JaDeTaBek</c:v>
                </c:pt>
                <c:pt idx="2">
                  <c:v>Bandung</c:v>
                </c:pt>
                <c:pt idx="3">
                  <c:v>Cirebon</c:v>
                </c:pt>
                <c:pt idx="4">
                  <c:v>Bogor</c:v>
                </c:pt>
                <c:pt idx="5">
                  <c:v>Pekalongan</c:v>
                </c:pt>
                <c:pt idx="6">
                  <c:v>Semarang</c:v>
                </c:pt>
                <c:pt idx="7">
                  <c:v>Pati</c:v>
                </c:pt>
                <c:pt idx="8">
                  <c:v>Surabaya</c:v>
                </c:pt>
                <c:pt idx="9">
                  <c:v>Madura</c:v>
                </c:pt>
                <c:pt idx="10">
                  <c:v>Malang</c:v>
                </c:pt>
                <c:pt idx="11">
                  <c:v>Besuki</c:v>
                </c:pt>
                <c:pt idx="12">
                  <c:v>Banyumas</c:v>
                </c:pt>
                <c:pt idx="13">
                  <c:v>Bojonegoro</c:v>
                </c:pt>
                <c:pt idx="14">
                  <c:v>Karawang</c:v>
                </c:pt>
                <c:pt idx="15">
                  <c:v>Kedu</c:v>
                </c:pt>
                <c:pt idx="16">
                  <c:v>Yogyakarta</c:v>
                </c:pt>
                <c:pt idx="17">
                  <c:v>Surakarta</c:v>
                </c:pt>
                <c:pt idx="18">
                  <c:v>Madiun</c:v>
                </c:pt>
                <c:pt idx="19">
                  <c:v>Kediri</c:v>
                </c:pt>
                <c:pt idx="20">
                  <c:v>Sidoarjo</c:v>
                </c:pt>
                <c:pt idx="21">
                  <c:v>Sumedang</c:v>
                </c:pt>
                <c:pt idx="22">
                  <c:v>Sumatera Barat</c:v>
                </c:pt>
                <c:pt idx="23">
                  <c:v>Sumatera Utara</c:v>
                </c:pt>
                <c:pt idx="24">
                  <c:v>Bengkulu</c:v>
                </c:pt>
                <c:pt idx="25">
                  <c:v>Lampung</c:v>
                </c:pt>
                <c:pt idx="26">
                  <c:v>Sumatera Selatan</c:v>
                </c:pt>
                <c:pt idx="27">
                  <c:v>Jambi</c:v>
                </c:pt>
                <c:pt idx="28">
                  <c:v>Medan</c:v>
                </c:pt>
                <c:pt idx="29">
                  <c:v>Aceh</c:v>
                </c:pt>
                <c:pt idx="30">
                  <c:v>Riau</c:v>
                </c:pt>
                <c:pt idx="31">
                  <c:v>Kep. Riau</c:v>
                </c:pt>
                <c:pt idx="32">
                  <c:v>Bangka</c:v>
                </c:pt>
                <c:pt idx="33">
                  <c:v>Kalimantan Selatan</c:v>
                </c:pt>
                <c:pt idx="34">
                  <c:v>Kalimantan Barat</c:v>
                </c:pt>
                <c:pt idx="35">
                  <c:v>Kalimantan Timur</c:v>
                </c:pt>
                <c:pt idx="36">
                  <c:v>Kalimantan Tengah</c:v>
                </c:pt>
                <c:pt idx="37">
                  <c:v>Minahasa</c:v>
                </c:pt>
                <c:pt idx="38">
                  <c:v>Sulawesi Selatan</c:v>
                </c:pt>
                <c:pt idx="39">
                  <c:v>Sulawesi Utara</c:v>
                </c:pt>
                <c:pt idx="40">
                  <c:v>Sulawesi Tengah</c:v>
                </c:pt>
                <c:pt idx="41">
                  <c:v>Sulawesi Tenggara</c:v>
                </c:pt>
                <c:pt idx="42">
                  <c:v>Talaud</c:v>
                </c:pt>
                <c:pt idx="43">
                  <c:v>Maluku Selatan</c:v>
                </c:pt>
                <c:pt idx="44">
                  <c:v>Maluku Utara</c:v>
                </c:pt>
                <c:pt idx="45">
                  <c:v>Maluku Timur</c:v>
                </c:pt>
                <c:pt idx="46">
                  <c:v>Bali</c:v>
                </c:pt>
                <c:pt idx="47">
                  <c:v>Lombok</c:v>
                </c:pt>
                <c:pt idx="48">
                  <c:v>Sumbawa</c:v>
                </c:pt>
                <c:pt idx="49">
                  <c:v>Timor</c:v>
                </c:pt>
                <c:pt idx="50">
                  <c:v>Flores</c:v>
                </c:pt>
                <c:pt idx="51">
                  <c:v>Sumba</c:v>
                </c:pt>
                <c:pt idx="52">
                  <c:v>Papua</c:v>
                </c:pt>
              </c:strCache>
            </c:strRef>
          </c:cat>
          <c:val>
            <c:numRef>
              <c:f>Statistik!$E$2:$E$54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3150704"/>
        <c:axId val="3151264"/>
      </c:barChart>
      <c:catAx>
        <c:axId val="315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264"/>
        <c:crosses val="autoZero"/>
        <c:auto val="1"/>
        <c:lblAlgn val="ctr"/>
        <c:lblOffset val="100"/>
        <c:noMultiLvlLbl val="0"/>
      </c:catAx>
      <c:valAx>
        <c:axId val="31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0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g"/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g"/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g"/><Relationship Id="rId1" Type="http://schemas.openxmlformats.org/officeDocument/2006/relationships/image" Target="../media/image10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g"/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1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22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14287</xdr:rowOff>
    </xdr:from>
    <xdr:to>
      <xdr:col>2</xdr:col>
      <xdr:colOff>0</xdr:colOff>
      <xdr:row>15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</xdr:colOff>
      <xdr:row>1</xdr:row>
      <xdr:rowOff>4762</xdr:rowOff>
    </xdr:from>
    <xdr:to>
      <xdr:col>16</xdr:col>
      <xdr:colOff>361950</xdr:colOff>
      <xdr:row>15</xdr:row>
      <xdr:rowOff>80962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9</xdr:row>
          <xdr:rowOff>180975</xdr:rowOff>
        </xdr:from>
        <xdr:to>
          <xdr:col>12</xdr:col>
          <xdr:colOff>152400</xdr:colOff>
          <xdr:row>11</xdr:row>
          <xdr:rowOff>9525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9</xdr:row>
          <xdr:rowOff>180975</xdr:rowOff>
        </xdr:from>
        <xdr:to>
          <xdr:col>13</xdr:col>
          <xdr:colOff>200025</xdr:colOff>
          <xdr:row>11</xdr:row>
          <xdr:rowOff>9525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Reguler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1304925</xdr:colOff>
          <xdr:row>21</xdr:row>
          <xdr:rowOff>123825</xdr:rowOff>
        </xdr:from>
        <xdr:to>
          <xdr:col>11</xdr:col>
          <xdr:colOff>171450</xdr:colOff>
          <xdr:row>23</xdr:row>
          <xdr:rowOff>85725</xdr:rowOff>
        </xdr:to>
        <xdr:sp macro="" textlink="">
          <xdr:nvSpPr>
            <xdr:cNvPr id="6152" name="CommandButton1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21</xdr:row>
          <xdr:rowOff>123825</xdr:rowOff>
        </xdr:from>
        <xdr:to>
          <xdr:col>14</xdr:col>
          <xdr:colOff>0</xdr:colOff>
          <xdr:row>23</xdr:row>
          <xdr:rowOff>85725</xdr:rowOff>
        </xdr:to>
        <xdr:sp macro="" textlink="">
          <xdr:nvSpPr>
            <xdr:cNvPr id="6153" name="CommandButton2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605117</xdr:colOff>
      <xdr:row>0</xdr:row>
      <xdr:rowOff>19050</xdr:rowOff>
    </xdr:from>
    <xdr:to>
      <xdr:col>15</xdr:col>
      <xdr:colOff>1467970</xdr:colOff>
      <xdr:row>9</xdr:row>
      <xdr:rowOff>190499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7" y="19050"/>
          <a:ext cx="9592235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628650</xdr:colOff>
      <xdr:row>11</xdr:row>
      <xdr:rowOff>0</xdr:rowOff>
    </xdr:from>
    <xdr:to>
      <xdr:col>20</xdr:col>
      <xdr:colOff>9359</xdr:colOff>
      <xdr:row>64</xdr:row>
      <xdr:rowOff>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2019300"/>
          <a:ext cx="3285960" cy="10096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</xdr:row>
          <xdr:rowOff>9525</xdr:rowOff>
        </xdr:from>
        <xdr:to>
          <xdr:col>11</xdr:col>
          <xdr:colOff>514350</xdr:colOff>
          <xdr:row>32</xdr:row>
          <xdr:rowOff>95250</xdr:rowOff>
        </xdr:to>
        <xdr:sp macro="" textlink="">
          <xdr:nvSpPr>
            <xdr:cNvPr id="27652" name="CommandButton1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31</xdr:row>
          <xdr:rowOff>19050</xdr:rowOff>
        </xdr:from>
        <xdr:to>
          <xdr:col>5</xdr:col>
          <xdr:colOff>1095375</xdr:colOff>
          <xdr:row>32</xdr:row>
          <xdr:rowOff>104775</xdr:rowOff>
        </xdr:to>
        <xdr:sp macro="" textlink="">
          <xdr:nvSpPr>
            <xdr:cNvPr id="27653" name="CommandButton2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31</xdr:row>
          <xdr:rowOff>19050</xdr:rowOff>
        </xdr:from>
        <xdr:to>
          <xdr:col>10</xdr:col>
          <xdr:colOff>28575</xdr:colOff>
          <xdr:row>32</xdr:row>
          <xdr:rowOff>104775</xdr:rowOff>
        </xdr:to>
        <xdr:sp macro="" textlink="">
          <xdr:nvSpPr>
            <xdr:cNvPr id="27654" name="CommandButton3" hidden="1">
              <a:extLst>
                <a:ext uri="{63B3BB69-23CF-44E3-9099-C40C66FF867C}">
                  <a14:compatExt spid="_x0000_s27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57150</xdr:rowOff>
        </xdr:from>
        <xdr:to>
          <xdr:col>3</xdr:col>
          <xdr:colOff>0</xdr:colOff>
          <xdr:row>14</xdr:row>
          <xdr:rowOff>133350</xdr:rowOff>
        </xdr:to>
        <xdr:sp macro="" textlink="">
          <xdr:nvSpPr>
            <xdr:cNvPr id="27655" name="CommandButton4" hidden="1">
              <a:extLst>
                <a:ext uri="{63B3BB69-23CF-44E3-9099-C40C66FF867C}">
                  <a14:compatExt spid="_x0000_s27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23</xdr:row>
          <xdr:rowOff>0</xdr:rowOff>
        </xdr:from>
        <xdr:to>
          <xdr:col>8</xdr:col>
          <xdr:colOff>76200</xdr:colOff>
          <xdr:row>24</xdr:row>
          <xdr:rowOff>38100</xdr:rowOff>
        </xdr:to>
        <xdr:sp macro="" textlink="">
          <xdr:nvSpPr>
            <xdr:cNvPr id="27660" name="Plat1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23</xdr:row>
          <xdr:rowOff>0</xdr:rowOff>
        </xdr:from>
        <xdr:to>
          <xdr:col>9</xdr:col>
          <xdr:colOff>209550</xdr:colOff>
          <xdr:row>24</xdr:row>
          <xdr:rowOff>38100</xdr:rowOff>
        </xdr:to>
        <xdr:sp macro="" textlink="">
          <xdr:nvSpPr>
            <xdr:cNvPr id="27661" name="Plat2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23</xdr:row>
          <xdr:rowOff>0</xdr:rowOff>
        </xdr:from>
        <xdr:to>
          <xdr:col>10</xdr:col>
          <xdr:colOff>285750</xdr:colOff>
          <xdr:row>24</xdr:row>
          <xdr:rowOff>28575</xdr:rowOff>
        </xdr:to>
        <xdr:sp macro="" textlink="">
          <xdr:nvSpPr>
            <xdr:cNvPr id="27662" name="Plat3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19050</xdr:rowOff>
    </xdr:from>
    <xdr:to>
      <xdr:col>16</xdr:col>
      <xdr:colOff>162485</xdr:colOff>
      <xdr:row>9</xdr:row>
      <xdr:rowOff>190499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9050"/>
          <a:ext cx="9410700" cy="1885949"/>
        </a:xfrm>
        <a:prstGeom prst="rect">
          <a:avLst/>
        </a:prstGeom>
      </xdr:spPr>
    </xdr:pic>
    <xdr:clientData/>
  </xdr:twoCellAnchor>
  <xdr:twoCellAnchor editAs="oneCell">
    <xdr:from>
      <xdr:col>14</xdr:col>
      <xdr:colOff>1000125</xdr:colOff>
      <xdr:row>11</xdr:row>
      <xdr:rowOff>2240</xdr:rowOff>
    </xdr:from>
    <xdr:to>
      <xdr:col>20</xdr:col>
      <xdr:colOff>18884</xdr:colOff>
      <xdr:row>78</xdr:row>
      <xdr:rowOff>138952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8713" y="2019299"/>
          <a:ext cx="3276995" cy="126985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38</xdr:row>
          <xdr:rowOff>28575</xdr:rowOff>
        </xdr:from>
        <xdr:to>
          <xdr:col>6</xdr:col>
          <xdr:colOff>1085850</xdr:colOff>
          <xdr:row>38</xdr:row>
          <xdr:rowOff>323850</xdr:rowOff>
        </xdr:to>
        <xdr:sp macro="" textlink="">
          <xdr:nvSpPr>
            <xdr:cNvPr id="28677" name="CommandButton3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38</xdr:row>
          <xdr:rowOff>47625</xdr:rowOff>
        </xdr:from>
        <xdr:to>
          <xdr:col>10</xdr:col>
          <xdr:colOff>304800</xdr:colOff>
          <xdr:row>38</xdr:row>
          <xdr:rowOff>342900</xdr:rowOff>
        </xdr:to>
        <xdr:sp macro="" textlink="">
          <xdr:nvSpPr>
            <xdr:cNvPr id="28678" name="CommandButton1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38</xdr:row>
          <xdr:rowOff>47625</xdr:rowOff>
        </xdr:from>
        <xdr:to>
          <xdr:col>12</xdr:col>
          <xdr:colOff>476250</xdr:colOff>
          <xdr:row>38</xdr:row>
          <xdr:rowOff>342900</xdr:rowOff>
        </xdr:to>
        <xdr:sp macro="" textlink="">
          <xdr:nvSpPr>
            <xdr:cNvPr id="28679" name="Output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1243852</xdr:colOff>
      <xdr:row>19</xdr:row>
      <xdr:rowOff>179294</xdr:rowOff>
    </xdr:from>
    <xdr:to>
      <xdr:col>6</xdr:col>
      <xdr:colOff>1243852</xdr:colOff>
      <xdr:row>34</xdr:row>
      <xdr:rowOff>-1</xdr:rowOff>
    </xdr:to>
    <xdr:cxnSp macro="">
      <xdr:nvCxnSpPr>
        <xdr:cNvPr id="5" name="Straight Connector 4"/>
        <xdr:cNvCxnSpPr/>
      </xdr:nvCxnSpPr>
      <xdr:spPr>
        <a:xfrm>
          <a:off x="5345205" y="3720353"/>
          <a:ext cx="0" cy="20394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22412</xdr:rowOff>
    </xdr:from>
    <xdr:to>
      <xdr:col>16</xdr:col>
      <xdr:colOff>229720</xdr:colOff>
      <xdr:row>10</xdr:row>
      <xdr:rowOff>3361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8" y="22412"/>
          <a:ext cx="9306484" cy="1885949"/>
        </a:xfrm>
        <a:prstGeom prst="rect">
          <a:avLst/>
        </a:prstGeom>
      </xdr:spPr>
    </xdr:pic>
    <xdr:clientData/>
  </xdr:twoCellAnchor>
  <xdr:twoCellAnchor editAs="oneCell">
    <xdr:from>
      <xdr:col>14</xdr:col>
      <xdr:colOff>347943</xdr:colOff>
      <xdr:row>11</xdr:row>
      <xdr:rowOff>5602</xdr:rowOff>
    </xdr:from>
    <xdr:to>
      <xdr:col>20</xdr:col>
      <xdr:colOff>0</xdr:colOff>
      <xdr:row>79</xdr:row>
      <xdr:rowOff>75079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19590" y="2033867"/>
          <a:ext cx="3282763" cy="126985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31</xdr:row>
          <xdr:rowOff>152400</xdr:rowOff>
        </xdr:from>
        <xdr:to>
          <xdr:col>9</xdr:col>
          <xdr:colOff>495300</xdr:colOff>
          <xdr:row>33</xdr:row>
          <xdr:rowOff>104775</xdr:rowOff>
        </xdr:to>
        <xdr:sp macro="" textlink="">
          <xdr:nvSpPr>
            <xdr:cNvPr id="36868" name="selesai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32</xdr:row>
          <xdr:rowOff>0</xdr:rowOff>
        </xdr:from>
        <xdr:to>
          <xdr:col>7</xdr:col>
          <xdr:colOff>257175</xdr:colOff>
          <xdr:row>33</xdr:row>
          <xdr:rowOff>95250</xdr:rowOff>
        </xdr:to>
        <xdr:sp macro="" textlink="">
          <xdr:nvSpPr>
            <xdr:cNvPr id="36870" name="CommandButton1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11205</xdr:colOff>
      <xdr:row>0</xdr:row>
      <xdr:rowOff>22412</xdr:rowOff>
    </xdr:from>
    <xdr:to>
      <xdr:col>16</xdr:col>
      <xdr:colOff>397806</xdr:colOff>
      <xdr:row>10</xdr:row>
      <xdr:rowOff>3361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323" y="22412"/>
          <a:ext cx="9239248" cy="1885949"/>
        </a:xfrm>
        <a:prstGeom prst="rect">
          <a:avLst/>
        </a:prstGeom>
      </xdr:spPr>
    </xdr:pic>
    <xdr:clientData/>
  </xdr:twoCellAnchor>
  <xdr:twoCellAnchor editAs="oneCell">
    <xdr:from>
      <xdr:col>14</xdr:col>
      <xdr:colOff>365872</xdr:colOff>
      <xdr:row>11</xdr:row>
      <xdr:rowOff>1680</xdr:rowOff>
    </xdr:from>
    <xdr:to>
      <xdr:col>19</xdr:col>
      <xdr:colOff>600634</xdr:colOff>
      <xdr:row>79</xdr:row>
      <xdr:rowOff>127186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0272" y="2020980"/>
          <a:ext cx="3282763" cy="12698506"/>
        </a:xfrm>
        <a:prstGeom prst="rect">
          <a:avLst/>
        </a:prstGeom>
      </xdr:spPr>
    </xdr:pic>
    <xdr:clientData/>
  </xdr:twoCellAnchor>
  <xdr:twoCellAnchor>
    <xdr:from>
      <xdr:col>9</xdr:col>
      <xdr:colOff>381000</xdr:colOff>
      <xdr:row>26</xdr:row>
      <xdr:rowOff>11206</xdr:rowOff>
    </xdr:from>
    <xdr:to>
      <xdr:col>9</xdr:col>
      <xdr:colOff>381000</xdr:colOff>
      <xdr:row>28</xdr:row>
      <xdr:rowOff>0</xdr:rowOff>
    </xdr:to>
    <xdr:cxnSp macro="">
      <xdr:nvCxnSpPr>
        <xdr:cNvPr id="5" name="Straight Connector 4"/>
        <xdr:cNvCxnSpPr/>
      </xdr:nvCxnSpPr>
      <xdr:spPr>
        <a:xfrm>
          <a:off x="4885765" y="4796118"/>
          <a:ext cx="0" cy="36979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29</xdr:row>
      <xdr:rowOff>11206</xdr:rowOff>
    </xdr:from>
    <xdr:to>
      <xdr:col>9</xdr:col>
      <xdr:colOff>381000</xdr:colOff>
      <xdr:row>31</xdr:row>
      <xdr:rowOff>0</xdr:rowOff>
    </xdr:to>
    <xdr:cxnSp macro="">
      <xdr:nvCxnSpPr>
        <xdr:cNvPr id="8" name="Straight Connector 7"/>
        <xdr:cNvCxnSpPr/>
      </xdr:nvCxnSpPr>
      <xdr:spPr>
        <a:xfrm>
          <a:off x="4885765" y="5367618"/>
          <a:ext cx="0" cy="36979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376517</xdr:colOff>
      <xdr:row>32</xdr:row>
      <xdr:rowOff>174810</xdr:rowOff>
    </xdr:from>
    <xdr:to>
      <xdr:col>9</xdr:col>
      <xdr:colOff>376517</xdr:colOff>
      <xdr:row>34</xdr:row>
      <xdr:rowOff>6722</xdr:rowOff>
    </xdr:to>
    <xdr:cxnSp macro="">
      <xdr:nvCxnSpPr>
        <xdr:cNvPr id="9" name="Straight Connector 8"/>
        <xdr:cNvCxnSpPr/>
      </xdr:nvCxnSpPr>
      <xdr:spPr>
        <a:xfrm>
          <a:off x="4881282" y="6001869"/>
          <a:ext cx="0" cy="36979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37</xdr:row>
          <xdr:rowOff>28575</xdr:rowOff>
        </xdr:from>
        <xdr:to>
          <xdr:col>9</xdr:col>
          <xdr:colOff>771525</xdr:colOff>
          <xdr:row>38</xdr:row>
          <xdr:rowOff>161925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504825</xdr:colOff>
          <xdr:row>12</xdr:row>
          <xdr:rowOff>171450</xdr:rowOff>
        </xdr:from>
        <xdr:to>
          <xdr:col>19</xdr:col>
          <xdr:colOff>142875</xdr:colOff>
          <xdr:row>15</xdr:row>
          <xdr:rowOff>171450</xdr:rowOff>
        </xdr:to>
        <xdr:sp macro="" textlink="">
          <xdr:nvSpPr>
            <xdr:cNvPr id="20483" name="CommandButton1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381000</xdr:colOff>
      <xdr:row>10</xdr:row>
      <xdr:rowOff>114299</xdr:rowOff>
    </xdr:from>
    <xdr:to>
      <xdr:col>20</xdr:col>
      <xdr:colOff>9360</xdr:colOff>
      <xdr:row>96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5400" y="2019299"/>
          <a:ext cx="3285960" cy="1619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47625</xdr:rowOff>
        </xdr:from>
        <xdr:to>
          <xdr:col>19</xdr:col>
          <xdr:colOff>304800</xdr:colOff>
          <xdr:row>15</xdr:row>
          <xdr:rowOff>47625</xdr:rowOff>
        </xdr:to>
        <xdr:sp macro="" textlink="">
          <xdr:nvSpPr>
            <xdr:cNvPr id="20484" name="CommandButton2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12</xdr:row>
          <xdr:rowOff>47625</xdr:rowOff>
        </xdr:from>
        <xdr:to>
          <xdr:col>14</xdr:col>
          <xdr:colOff>104775</xdr:colOff>
          <xdr:row>14</xdr:row>
          <xdr:rowOff>123825</xdr:rowOff>
        </xdr:to>
        <xdr:sp macro="" textlink="">
          <xdr:nvSpPr>
            <xdr:cNvPr id="20485" name="CommandButton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</xdr:colOff>
      <xdr:row>0</xdr:row>
      <xdr:rowOff>19050</xdr:rowOff>
    </xdr:from>
    <xdr:to>
      <xdr:col>16</xdr:col>
      <xdr:colOff>266701</xdr:colOff>
      <xdr:row>9</xdr:row>
      <xdr:rowOff>190499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1" y="19050"/>
          <a:ext cx="9410700" cy="1885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11</xdr:row>
      <xdr:rowOff>0</xdr:rowOff>
    </xdr:from>
    <xdr:to>
      <xdr:col>20</xdr:col>
      <xdr:colOff>28574</xdr:colOff>
      <xdr:row>96</xdr:row>
      <xdr:rowOff>69462</xdr:rowOff>
    </xdr:to>
    <xdr:pic>
      <xdr:nvPicPr>
        <xdr:cNvPr id="4" name="Picture 3" descr="http://feelgrafix.com/data_images/out/2/744191-background-wallpaper-hd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" y="2019300"/>
          <a:ext cx="11610975" cy="162619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19050</xdr:rowOff>
    </xdr:from>
    <xdr:to>
      <xdr:col>16</xdr:col>
      <xdr:colOff>266700</xdr:colOff>
      <xdr:row>9</xdr:row>
      <xdr:rowOff>190499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9050"/>
          <a:ext cx="9410700" cy="18859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47625</xdr:rowOff>
        </xdr:from>
        <xdr:to>
          <xdr:col>19</xdr:col>
          <xdr:colOff>304800</xdr:colOff>
          <xdr:row>15</xdr:row>
          <xdr:rowOff>47625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2" Type="http://schemas.openxmlformats.org/officeDocument/2006/relationships/vmlDrawing" Target="../drawings/vmlDrawing2.vml"/><Relationship Id="rId16" Type="http://schemas.openxmlformats.org/officeDocument/2006/relationships/image" Target="../media/image9.emf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10" Type="http://schemas.openxmlformats.org/officeDocument/2006/relationships/image" Target="../media/image6.emf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2.emf"/><Relationship Id="rId4" Type="http://schemas.openxmlformats.org/officeDocument/2006/relationships/control" Target="../activeX/activeX10.xml"/><Relationship Id="rId9" Type="http://schemas.openxmlformats.org/officeDocument/2006/relationships/image" Target="../media/image1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6.emf"/><Relationship Id="rId5" Type="http://schemas.openxmlformats.org/officeDocument/2006/relationships/control" Target="../activeX/activeX14.xml"/><Relationship Id="rId4" Type="http://schemas.openxmlformats.org/officeDocument/2006/relationships/image" Target="../media/image1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19.emf"/><Relationship Id="rId5" Type="http://schemas.openxmlformats.org/officeDocument/2006/relationships/control" Target="../activeX/activeX17.xml"/><Relationship Id="rId4" Type="http://schemas.openxmlformats.org/officeDocument/2006/relationships/image" Target="../media/image1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18"/>
  <sheetViews>
    <sheetView zoomScale="70" zoomScaleNormal="70" workbookViewId="0">
      <selection activeCell="L6" sqref="L6"/>
    </sheetView>
  </sheetViews>
  <sheetFormatPr defaultRowHeight="15" x14ac:dyDescent="0.25"/>
  <cols>
    <col min="1" max="1" width="16.140625" style="20" customWidth="1"/>
    <col min="2" max="2" width="16.42578125" style="21" customWidth="1"/>
    <col min="3" max="3" width="14.7109375" style="22" customWidth="1"/>
    <col min="4" max="4" width="16.5703125" style="34" customWidth="1"/>
    <col min="5" max="5" width="6.7109375" style="35" customWidth="1"/>
    <col min="6" max="6" width="9.5703125" style="23" customWidth="1"/>
    <col min="7" max="7" width="6.42578125" style="23" customWidth="1"/>
    <col min="8" max="8" width="17.28515625" style="24" customWidth="1"/>
    <col min="9" max="9" width="18.5703125" style="25" customWidth="1"/>
    <col min="10" max="10" width="9.28515625" style="26" customWidth="1"/>
    <col min="11" max="11" width="15.42578125" style="27" customWidth="1"/>
    <col min="12" max="12" width="16.42578125" style="28" customWidth="1"/>
    <col min="13" max="13" width="13.28515625" style="36" customWidth="1"/>
    <col min="14" max="14" width="12.140625" style="29" customWidth="1"/>
    <col min="15" max="15" width="13.28515625" style="30" customWidth="1"/>
    <col min="16" max="16" width="16.42578125" style="31" customWidth="1"/>
    <col min="17" max="17" width="13" style="32" customWidth="1"/>
    <col min="18" max="18" width="16.140625" style="33" customWidth="1"/>
    <col min="19" max="19" width="12.42578125" style="34" customWidth="1"/>
  </cols>
  <sheetData>
    <row r="1" spans="1:19" s="4" customFormat="1" x14ac:dyDescent="0.25">
      <c r="A1" s="10"/>
      <c r="B1" s="10"/>
      <c r="C1" s="10"/>
      <c r="D1" s="10"/>
      <c r="E1" s="10"/>
      <c r="F1" s="37"/>
      <c r="G1" s="37"/>
      <c r="H1" s="10"/>
      <c r="I1" s="10"/>
      <c r="J1" s="10"/>
      <c r="K1" s="11"/>
      <c r="L1" s="11"/>
      <c r="M1" s="10"/>
      <c r="N1" s="12"/>
      <c r="O1" s="12"/>
      <c r="P1" s="10"/>
      <c r="Q1" s="10"/>
      <c r="R1" s="10"/>
      <c r="S1" s="10"/>
    </row>
    <row r="2" spans="1:19" x14ac:dyDescent="0.25">
      <c r="A2" s="13" t="s">
        <v>0</v>
      </c>
      <c r="B2" s="13" t="s">
        <v>1</v>
      </c>
      <c r="C2" s="14" t="s">
        <v>2</v>
      </c>
      <c r="D2" s="13" t="s">
        <v>6</v>
      </c>
      <c r="E2" s="132" t="s">
        <v>3</v>
      </c>
      <c r="F2" s="133"/>
      <c r="G2" s="134"/>
      <c r="H2" s="15" t="s">
        <v>4</v>
      </c>
      <c r="I2" s="13" t="s">
        <v>5</v>
      </c>
      <c r="J2" s="13" t="s">
        <v>15</v>
      </c>
      <c r="K2" s="16" t="s">
        <v>7</v>
      </c>
      <c r="L2" s="17" t="s">
        <v>8</v>
      </c>
      <c r="M2" s="9" t="s">
        <v>217</v>
      </c>
      <c r="N2" s="18" t="s">
        <v>9</v>
      </c>
      <c r="O2" s="19" t="s">
        <v>10</v>
      </c>
      <c r="P2" s="9" t="s">
        <v>11</v>
      </c>
      <c r="Q2" s="9" t="s">
        <v>13</v>
      </c>
      <c r="R2" s="9" t="s">
        <v>14</v>
      </c>
      <c r="S2" s="9" t="s">
        <v>12</v>
      </c>
    </row>
    <row r="3" spans="1:19" x14ac:dyDescent="0.25">
      <c r="A3" s="20" t="s">
        <v>134</v>
      </c>
      <c r="B3" s="21" t="s">
        <v>176</v>
      </c>
      <c r="C3" s="22">
        <v>1</v>
      </c>
      <c r="D3" s="34" t="s">
        <v>216</v>
      </c>
      <c r="E3" s="35" t="s">
        <v>153</v>
      </c>
      <c r="F3" s="23">
        <v>1235</v>
      </c>
      <c r="G3" s="23">
        <v>0</v>
      </c>
      <c r="H3" s="24" t="str">
        <f>IFERROR(VLOOKUP(E3,'Database Plat'!$A$2:$B$60,2,FALSE),"")</f>
        <v>Bandung</v>
      </c>
      <c r="I3" s="25" t="s">
        <v>18</v>
      </c>
      <c r="J3" s="26" t="s">
        <v>177</v>
      </c>
      <c r="K3" s="27">
        <v>42680.946006944447</v>
      </c>
      <c r="L3" s="28">
        <v>42680.948379629626</v>
      </c>
      <c r="M3" s="36">
        <f>DATEDIF(K3,L3,"d")</f>
        <v>0</v>
      </c>
      <c r="N3" s="29">
        <v>42680.946004398145</v>
      </c>
      <c r="O3" s="30">
        <v>42680.94840277778</v>
      </c>
      <c r="P3" s="31">
        <f>ROUNDUP((O3*24)-(N3*24)+(M3*24),0)</f>
        <v>1</v>
      </c>
      <c r="Q3" s="32">
        <f>IFERROR(VLOOKUP(I3,'Database Petugas'!$A$2:$B$4,2,FALSE),"")</f>
        <v>3000</v>
      </c>
      <c r="R3" s="33">
        <f>IFERROR(VLOOKUP(I3,'Database Petugas'!$A$2:$C$4,3,FALSE)*'Database Parkir + status'!P3,"")</f>
        <v>1500</v>
      </c>
      <c r="S3" s="34">
        <f>IFERROR(IF(D3="vip",0,Q3+R3),"")</f>
        <v>4500</v>
      </c>
    </row>
    <row r="4" spans="1:19" x14ac:dyDescent="0.25">
      <c r="A4" s="20" t="s">
        <v>134</v>
      </c>
      <c r="B4" s="21" t="s">
        <v>176</v>
      </c>
      <c r="C4" s="22">
        <v>2</v>
      </c>
      <c r="D4" s="34" t="s">
        <v>216</v>
      </c>
      <c r="E4" s="35" t="s">
        <v>153</v>
      </c>
      <c r="F4" s="23">
        <v>1235</v>
      </c>
      <c r="G4" s="23">
        <v>0</v>
      </c>
      <c r="H4" s="24" t="str">
        <f>IFERROR(VLOOKUP(E4,'Database Plat'!$A$2:$B$60,2,FALSE),"")</f>
        <v>Bandung</v>
      </c>
      <c r="I4" s="25" t="s">
        <v>18</v>
      </c>
      <c r="J4" s="26" t="s">
        <v>177</v>
      </c>
      <c r="K4" s="27">
        <v>42723.389745370368</v>
      </c>
      <c r="L4" s="28">
        <v>42723.389745370368</v>
      </c>
      <c r="M4" s="36">
        <f t="shared" ref="M4:M67" si="0">DATEDIF(K4,L4,"d")</f>
        <v>0</v>
      </c>
      <c r="N4" s="29">
        <v>42723.389741898151</v>
      </c>
      <c r="O4" s="30">
        <v>42723.390439814815</v>
      </c>
      <c r="P4" s="31">
        <f t="shared" ref="P4:P67" si="1">ROUNDUP((O4*24)-(N4*24)+(M4*24),0)</f>
        <v>1</v>
      </c>
      <c r="Q4" s="32">
        <f>IFERROR(VLOOKUP(I4,'Database Petugas'!$A$2:$B$4,2,FALSE),"")</f>
        <v>3000</v>
      </c>
      <c r="R4" s="33">
        <f>IFERROR(VLOOKUP(I4,'Database Petugas'!$A$2:$C$4,3,FALSE)*'Database Parkir + status'!P4,"")</f>
        <v>1500</v>
      </c>
      <c r="S4" s="34">
        <f t="shared" ref="S4:S67" si="2">IFERROR(IF(D4="vip","0",Q4+R4),"")</f>
        <v>4500</v>
      </c>
    </row>
    <row r="5" spans="1:19" x14ac:dyDescent="0.25">
      <c r="A5" s="20" t="s">
        <v>134</v>
      </c>
      <c r="B5" s="21" t="s">
        <v>176</v>
      </c>
      <c r="C5" s="22">
        <v>3</v>
      </c>
      <c r="D5" s="34" t="s">
        <v>219</v>
      </c>
      <c r="E5" s="35" t="s">
        <v>152</v>
      </c>
      <c r="F5" s="23">
        <v>2435</v>
      </c>
      <c r="G5" s="23" t="s">
        <v>218</v>
      </c>
      <c r="H5" s="24" t="str">
        <f>IFERROR(VLOOKUP(E5,'Database Plat'!$A$2:$B$60,2,FALSE),"")</f>
        <v>JaDeTaBek</v>
      </c>
      <c r="I5" s="25" t="s">
        <v>18</v>
      </c>
      <c r="J5" s="26" t="s">
        <v>177</v>
      </c>
      <c r="K5" s="27">
        <v>42723.391226851854</v>
      </c>
      <c r="L5" s="28">
        <v>42723.391550925924</v>
      </c>
      <c r="M5" s="36">
        <f t="shared" si="0"/>
        <v>0</v>
      </c>
      <c r="N5" s="29">
        <v>42723.391222106482</v>
      </c>
      <c r="O5" s="30">
        <v>42723.391631944447</v>
      </c>
      <c r="P5" s="31">
        <f t="shared" si="1"/>
        <v>1</v>
      </c>
      <c r="Q5" s="32">
        <f>IFERROR(VLOOKUP(I5,'Database Petugas'!$A$2:$B$4,2,FALSE),"")</f>
        <v>3000</v>
      </c>
      <c r="R5" s="33">
        <f>IFERROR(VLOOKUP(I5,'Database Petugas'!$A$2:$C$4,3,FALSE)*'Database Parkir + status'!P5,"")</f>
        <v>1500</v>
      </c>
      <c r="S5" s="34">
        <f t="shared" si="2"/>
        <v>4500</v>
      </c>
    </row>
    <row r="6" spans="1:19" x14ac:dyDescent="0.25">
      <c r="C6" s="22">
        <v>4</v>
      </c>
      <c r="H6" s="24" t="str">
        <f>IFERROR(VLOOKUP(E6,'Database Plat'!$A$2:$B$60,2,FALSE),"")</f>
        <v/>
      </c>
      <c r="L6" s="28">
        <v>42723.41337962963</v>
      </c>
      <c r="M6" s="36">
        <f t="shared" si="0"/>
        <v>42723</v>
      </c>
      <c r="O6" s="30">
        <v>42723.413402777776</v>
      </c>
      <c r="P6" s="31">
        <f t="shared" si="1"/>
        <v>2050714</v>
      </c>
      <c r="Q6" s="32" t="str">
        <f>IFERROR(VLOOKUP(I6,'Database Petugas'!$A$2:$B$4,2,FALSE),"")</f>
        <v/>
      </c>
      <c r="R6" s="33" t="str">
        <f>IFERROR(VLOOKUP(I6,'Database Petugas'!$A$2:$C$4,3,FALSE)*'Database Parkir + status'!P6,"")</f>
        <v/>
      </c>
      <c r="S6" s="34" t="str">
        <f t="shared" si="2"/>
        <v/>
      </c>
    </row>
    <row r="7" spans="1:19" x14ac:dyDescent="0.25">
      <c r="C7" s="22">
        <v>5</v>
      </c>
      <c r="H7" s="24" t="str">
        <f>IFERROR(VLOOKUP(E7,'Database Plat'!$A$2:$B$60,2,FALSE),"")</f>
        <v/>
      </c>
      <c r="M7" s="36">
        <f t="shared" si="0"/>
        <v>0</v>
      </c>
      <c r="P7" s="31">
        <f t="shared" si="1"/>
        <v>0</v>
      </c>
      <c r="Q7" s="32" t="str">
        <f>IFERROR(VLOOKUP(I7,'Database Petugas'!$A$2:$B$4,2,FALSE),"")</f>
        <v/>
      </c>
      <c r="R7" s="33" t="str">
        <f>IFERROR(VLOOKUP(I7,'Database Petugas'!$A$2:$C$4,3,FALSE)*'Database Parkir + status'!P7,"")</f>
        <v/>
      </c>
      <c r="S7" s="34" t="str">
        <f t="shared" si="2"/>
        <v/>
      </c>
    </row>
    <row r="8" spans="1:19" x14ac:dyDescent="0.25">
      <c r="C8" s="22">
        <v>6</v>
      </c>
      <c r="H8" s="24" t="str">
        <f>IFERROR(VLOOKUP(E8,'Database Plat'!$A$2:$B$60,2,FALSE),"")</f>
        <v/>
      </c>
      <c r="M8" s="36">
        <f t="shared" si="0"/>
        <v>0</v>
      </c>
      <c r="P8" s="31">
        <f t="shared" si="1"/>
        <v>0</v>
      </c>
      <c r="Q8" s="32" t="str">
        <f>IFERROR(VLOOKUP(I8,'Database Petugas'!$A$2:$B$4,2,FALSE),"")</f>
        <v/>
      </c>
      <c r="R8" s="33" t="str">
        <f>IFERROR(VLOOKUP(I8,'Database Petugas'!$A$2:$C$4,3,FALSE)*'Database Parkir + status'!P8,"")</f>
        <v/>
      </c>
      <c r="S8" s="34" t="str">
        <f t="shared" si="2"/>
        <v/>
      </c>
    </row>
    <row r="9" spans="1:19" x14ac:dyDescent="0.25">
      <c r="C9" s="22">
        <v>7</v>
      </c>
      <c r="H9" s="24" t="str">
        <f>IFERROR(VLOOKUP(E9,'Database Plat'!$A$2:$B$60,2,FALSE),"")</f>
        <v/>
      </c>
      <c r="M9" s="36">
        <f t="shared" si="0"/>
        <v>0</v>
      </c>
      <c r="P9" s="31">
        <f t="shared" si="1"/>
        <v>0</v>
      </c>
      <c r="Q9" s="32" t="str">
        <f>IFERROR(VLOOKUP(I9,'Database Petugas'!$A$2:$B$4,2,FALSE),"")</f>
        <v/>
      </c>
      <c r="R9" s="33" t="str">
        <f>IFERROR(VLOOKUP(I9,'Database Petugas'!$A$2:$C$4,3,FALSE)*'Database Parkir + status'!P9,"")</f>
        <v/>
      </c>
      <c r="S9" s="34" t="str">
        <f t="shared" si="2"/>
        <v/>
      </c>
    </row>
    <row r="10" spans="1:19" x14ac:dyDescent="0.25">
      <c r="C10" s="22">
        <v>8</v>
      </c>
      <c r="H10" s="24" t="str">
        <f>IFERROR(VLOOKUP(E10,'Database Plat'!$A$2:$B$60,2,FALSE),"")</f>
        <v/>
      </c>
      <c r="M10" s="36">
        <f t="shared" si="0"/>
        <v>0</v>
      </c>
      <c r="P10" s="31">
        <f t="shared" si="1"/>
        <v>0</v>
      </c>
      <c r="Q10" s="32" t="str">
        <f>IFERROR(VLOOKUP(I10,'Database Petugas'!$A$2:$B$4,2,FALSE),"")</f>
        <v/>
      </c>
      <c r="R10" s="33" t="str">
        <f>IFERROR(VLOOKUP(I10,'Database Petugas'!$A$2:$C$4,3,FALSE)*'Database Parkir + status'!P10,"")</f>
        <v/>
      </c>
      <c r="S10" s="34" t="str">
        <f t="shared" si="2"/>
        <v/>
      </c>
    </row>
    <row r="11" spans="1:19" x14ac:dyDescent="0.25">
      <c r="C11" s="22">
        <v>9</v>
      </c>
      <c r="H11" s="24" t="str">
        <f>IFERROR(VLOOKUP(E11,'Database Plat'!$A$2:$B$60,2,FALSE),"")</f>
        <v/>
      </c>
      <c r="M11" s="36">
        <f t="shared" si="0"/>
        <v>0</v>
      </c>
      <c r="P11" s="31">
        <f t="shared" si="1"/>
        <v>0</v>
      </c>
      <c r="Q11" s="32" t="str">
        <f>IFERROR(VLOOKUP(I11,'Database Petugas'!$A$2:$B$4,2,FALSE),"")</f>
        <v/>
      </c>
      <c r="R11" s="33" t="str">
        <f>IFERROR(VLOOKUP(I11,'Database Petugas'!$A$2:$C$4,3,FALSE)*'Database Parkir + status'!P11,"")</f>
        <v/>
      </c>
      <c r="S11" s="34" t="str">
        <f t="shared" si="2"/>
        <v/>
      </c>
    </row>
    <row r="12" spans="1:19" x14ac:dyDescent="0.25">
      <c r="C12" s="22">
        <v>10</v>
      </c>
      <c r="H12" s="24" t="str">
        <f>IFERROR(VLOOKUP(E12,'Database Plat'!$A$2:$B$60,2,FALSE),"")</f>
        <v/>
      </c>
      <c r="M12" s="36">
        <f t="shared" si="0"/>
        <v>0</v>
      </c>
      <c r="P12" s="31">
        <f t="shared" si="1"/>
        <v>0</v>
      </c>
      <c r="Q12" s="32" t="str">
        <f>IFERROR(VLOOKUP(I12,'Database Petugas'!$A$2:$B$4,2,FALSE),"")</f>
        <v/>
      </c>
      <c r="R12" s="33" t="str">
        <f>IFERROR(VLOOKUP(I12,'Database Petugas'!$A$2:$C$4,3,FALSE)*'Database Parkir + status'!P12,"")</f>
        <v/>
      </c>
      <c r="S12" s="34" t="str">
        <f t="shared" si="2"/>
        <v/>
      </c>
    </row>
    <row r="13" spans="1:19" x14ac:dyDescent="0.25">
      <c r="C13" s="22">
        <v>11</v>
      </c>
      <c r="H13" s="24" t="str">
        <f>IFERROR(VLOOKUP(E13,'Database Plat'!$A$2:$B$60,2,FALSE),"")</f>
        <v/>
      </c>
      <c r="M13" s="36">
        <f t="shared" si="0"/>
        <v>0</v>
      </c>
      <c r="P13" s="31">
        <f t="shared" si="1"/>
        <v>0</v>
      </c>
      <c r="Q13" s="32" t="str">
        <f>IFERROR(VLOOKUP(I13,'Database Petugas'!$A$2:$B$4,2,FALSE),"")</f>
        <v/>
      </c>
      <c r="R13" s="33" t="str">
        <f>IFERROR(VLOOKUP(I13,'Database Petugas'!$A$2:$C$4,3,FALSE)*'Database Parkir + status'!P13,"")</f>
        <v/>
      </c>
      <c r="S13" s="34" t="str">
        <f t="shared" si="2"/>
        <v/>
      </c>
    </row>
    <row r="14" spans="1:19" x14ac:dyDescent="0.25">
      <c r="C14" s="22">
        <v>12</v>
      </c>
      <c r="H14" s="24" t="str">
        <f>IFERROR(VLOOKUP(E14,'Database Plat'!$A$2:$B$60,2,FALSE),"")</f>
        <v/>
      </c>
      <c r="M14" s="36">
        <f t="shared" si="0"/>
        <v>0</v>
      </c>
      <c r="P14" s="31">
        <f t="shared" si="1"/>
        <v>0</v>
      </c>
      <c r="Q14" s="32" t="str">
        <f>IFERROR(VLOOKUP(I14,'Database Petugas'!$A$2:$B$4,2,FALSE),"")</f>
        <v/>
      </c>
      <c r="R14" s="33" t="str">
        <f>IFERROR(VLOOKUP(I14,'Database Petugas'!$A$2:$C$4,3,FALSE)*'Database Parkir + status'!P14,"")</f>
        <v/>
      </c>
      <c r="S14" s="34" t="str">
        <f t="shared" si="2"/>
        <v/>
      </c>
    </row>
    <row r="15" spans="1:19" x14ac:dyDescent="0.25">
      <c r="C15" s="22">
        <v>13</v>
      </c>
      <c r="H15" s="24" t="str">
        <f>IFERROR(VLOOKUP(E15,'Database Plat'!$A$2:$B$60,2,FALSE),"")</f>
        <v/>
      </c>
      <c r="M15" s="36">
        <f t="shared" si="0"/>
        <v>0</v>
      </c>
      <c r="P15" s="31">
        <f t="shared" si="1"/>
        <v>0</v>
      </c>
      <c r="Q15" s="32" t="str">
        <f>IFERROR(VLOOKUP(I15,'Database Petugas'!$A$2:$B$4,2,FALSE),"")</f>
        <v/>
      </c>
      <c r="R15" s="33" t="str">
        <f>IFERROR(VLOOKUP(I15,'Database Petugas'!$A$2:$C$4,3,FALSE)*'Database Parkir + status'!P15,"")</f>
        <v/>
      </c>
      <c r="S15" s="34" t="str">
        <f t="shared" si="2"/>
        <v/>
      </c>
    </row>
    <row r="16" spans="1:19" x14ac:dyDescent="0.25">
      <c r="C16" s="22">
        <v>14</v>
      </c>
      <c r="H16" s="24" t="str">
        <f>IFERROR(VLOOKUP(E16,'Database Plat'!$A$2:$B$60,2,FALSE),"")</f>
        <v/>
      </c>
      <c r="M16" s="36">
        <f t="shared" si="0"/>
        <v>0</v>
      </c>
      <c r="P16" s="31">
        <f t="shared" si="1"/>
        <v>0</v>
      </c>
      <c r="Q16" s="32" t="str">
        <f>IFERROR(VLOOKUP(I16,'Database Petugas'!$A$2:$B$4,2,FALSE),"")</f>
        <v/>
      </c>
      <c r="R16" s="33" t="str">
        <f>IFERROR(VLOOKUP(I16,'Database Petugas'!$A$2:$C$4,3,FALSE)*'Database Parkir + status'!P16,"")</f>
        <v/>
      </c>
      <c r="S16" s="34" t="str">
        <f t="shared" si="2"/>
        <v/>
      </c>
    </row>
    <row r="17" spans="2:19" x14ac:dyDescent="0.25">
      <c r="C17" s="22">
        <v>15</v>
      </c>
      <c r="H17" s="24" t="str">
        <f>IFERROR(VLOOKUP(E17,'Database Plat'!$A$2:$B$60,2,FALSE),"")</f>
        <v/>
      </c>
      <c r="M17" s="36">
        <f t="shared" si="0"/>
        <v>0</v>
      </c>
      <c r="P17" s="31">
        <f t="shared" si="1"/>
        <v>0</v>
      </c>
      <c r="Q17" s="32" t="str">
        <f>IFERROR(VLOOKUP(I17,'Database Petugas'!$A$2:$B$4,2,FALSE),"")</f>
        <v/>
      </c>
      <c r="R17" s="33" t="str">
        <f>IFERROR(VLOOKUP(I17,'Database Petugas'!$A$2:$C$4,3,FALSE)*'Database Parkir + status'!P17,"")</f>
        <v/>
      </c>
      <c r="S17" s="34" t="str">
        <f t="shared" si="2"/>
        <v/>
      </c>
    </row>
    <row r="18" spans="2:19" x14ac:dyDescent="0.25">
      <c r="B18" s="21" t="str">
        <f>IFERROR(VLOOKUP(A18,'Database Petugas'!#REF!,2,FALSE),"")</f>
        <v/>
      </c>
      <c r="C18" s="22">
        <v>16</v>
      </c>
      <c r="H18" s="24" t="str">
        <f>IFERROR(VLOOKUP(E18,'Database Plat'!$A$2:$B$60,2,FALSE),"")</f>
        <v/>
      </c>
      <c r="M18" s="36">
        <f t="shared" si="0"/>
        <v>0</v>
      </c>
      <c r="P18" s="31">
        <f t="shared" si="1"/>
        <v>0</v>
      </c>
      <c r="Q18" s="32" t="str">
        <f>IFERROR(VLOOKUP(I18,'Database Petugas'!$A$2:$B$4,2,FALSE),"")</f>
        <v/>
      </c>
      <c r="R18" s="33" t="str">
        <f>IFERROR(VLOOKUP(I18,'Database Petugas'!$A$2:$C$4,3,FALSE)*'Database Parkir + status'!P18,"")</f>
        <v/>
      </c>
      <c r="S18" s="34" t="str">
        <f t="shared" si="2"/>
        <v/>
      </c>
    </row>
    <row r="19" spans="2:19" x14ac:dyDescent="0.25">
      <c r="B19" s="21" t="str">
        <f>IFERROR(VLOOKUP(A19,'Database Petugas'!#REF!,2,FALSE),"")</f>
        <v/>
      </c>
      <c r="C19" s="22">
        <v>17</v>
      </c>
      <c r="H19" s="24" t="str">
        <f>IFERROR(VLOOKUP(E19,'Database Plat'!$A$2:$B$60,2,FALSE),"")</f>
        <v/>
      </c>
      <c r="M19" s="36">
        <f t="shared" si="0"/>
        <v>0</v>
      </c>
      <c r="P19" s="31">
        <f t="shared" si="1"/>
        <v>0</v>
      </c>
      <c r="Q19" s="32" t="str">
        <f>IFERROR(VLOOKUP(I19,'Database Petugas'!$A$2:$B$4,2,FALSE),"")</f>
        <v/>
      </c>
      <c r="R19" s="33" t="str">
        <f>IFERROR(VLOOKUP(I19,'Database Petugas'!$A$2:$C$4,3,FALSE)*'Database Parkir + status'!P19,"")</f>
        <v/>
      </c>
      <c r="S19" s="34" t="str">
        <f t="shared" si="2"/>
        <v/>
      </c>
    </row>
    <row r="20" spans="2:19" x14ac:dyDescent="0.25">
      <c r="B20" s="21" t="str">
        <f>IFERROR(VLOOKUP(A20,'Database Petugas'!#REF!,2,FALSE),"")</f>
        <v/>
      </c>
      <c r="C20" s="22">
        <v>18</v>
      </c>
      <c r="H20" s="24" t="str">
        <f>IFERROR(VLOOKUP(E20,'Database Plat'!$A$2:$B$60,2,FALSE),"")</f>
        <v/>
      </c>
      <c r="M20" s="36">
        <f t="shared" si="0"/>
        <v>0</v>
      </c>
      <c r="P20" s="31">
        <f t="shared" si="1"/>
        <v>0</v>
      </c>
      <c r="Q20" s="32" t="str">
        <f>IFERROR(VLOOKUP(I20,'Database Petugas'!$A$2:$B$4,2,FALSE),"")</f>
        <v/>
      </c>
      <c r="R20" s="33" t="str">
        <f>IFERROR(VLOOKUP(I20,'Database Petugas'!$A$2:$C$4,3,FALSE)*'Database Parkir + status'!P20,"")</f>
        <v/>
      </c>
      <c r="S20" s="34" t="str">
        <f t="shared" si="2"/>
        <v/>
      </c>
    </row>
    <row r="21" spans="2:19" x14ac:dyDescent="0.25">
      <c r="B21" s="21" t="str">
        <f>IFERROR(VLOOKUP(A21,'Database Petugas'!#REF!,2,FALSE),"")</f>
        <v/>
      </c>
      <c r="C21" s="22">
        <v>19</v>
      </c>
      <c r="H21" s="24" t="str">
        <f>IFERROR(VLOOKUP(E21,'Database Plat'!$A$2:$B$60,2,FALSE),"")</f>
        <v/>
      </c>
      <c r="M21" s="36">
        <f t="shared" si="0"/>
        <v>0</v>
      </c>
      <c r="P21" s="31">
        <f t="shared" si="1"/>
        <v>0</v>
      </c>
      <c r="Q21" s="32" t="str">
        <f>IFERROR(VLOOKUP(I21,'Database Petugas'!$A$2:$B$4,2,FALSE),"")</f>
        <v/>
      </c>
      <c r="R21" s="33" t="str">
        <f>IFERROR(VLOOKUP(I21,'Database Petugas'!$A$2:$C$4,3,FALSE)*'Database Parkir + status'!P21,"")</f>
        <v/>
      </c>
      <c r="S21" s="34" t="str">
        <f t="shared" si="2"/>
        <v/>
      </c>
    </row>
    <row r="22" spans="2:19" x14ac:dyDescent="0.25">
      <c r="B22" s="21" t="str">
        <f>IFERROR(VLOOKUP(A22,'Database Petugas'!#REF!,2,FALSE),"")</f>
        <v/>
      </c>
      <c r="C22" s="22">
        <v>20</v>
      </c>
      <c r="H22" s="24" t="str">
        <f>IFERROR(VLOOKUP(E22,'Database Plat'!$A$2:$B$60,2,FALSE),"")</f>
        <v/>
      </c>
      <c r="M22" s="36">
        <f t="shared" si="0"/>
        <v>0</v>
      </c>
      <c r="P22" s="31">
        <f t="shared" si="1"/>
        <v>0</v>
      </c>
      <c r="Q22" s="32" t="str">
        <f>IFERROR(VLOOKUP(I22,'Database Petugas'!$A$2:$B$4,2,FALSE),"")</f>
        <v/>
      </c>
      <c r="R22" s="33" t="str">
        <f>IFERROR(VLOOKUP(I22,'Database Petugas'!$A$2:$C$4,3,FALSE)*'Database Parkir + status'!P22,"")</f>
        <v/>
      </c>
      <c r="S22" s="34" t="str">
        <f t="shared" si="2"/>
        <v/>
      </c>
    </row>
    <row r="23" spans="2:19" x14ac:dyDescent="0.25">
      <c r="B23" s="21" t="str">
        <f>IFERROR(VLOOKUP(A23,'Database Petugas'!#REF!,2,FALSE),"")</f>
        <v/>
      </c>
      <c r="C23" s="22">
        <v>21</v>
      </c>
      <c r="H23" s="24" t="str">
        <f>IFERROR(VLOOKUP(E23,'Database Plat'!$A$2:$B$60,2,FALSE),"")</f>
        <v/>
      </c>
      <c r="M23" s="36">
        <f t="shared" si="0"/>
        <v>0</v>
      </c>
      <c r="P23" s="31">
        <f t="shared" si="1"/>
        <v>0</v>
      </c>
      <c r="Q23" s="32" t="str">
        <f>IFERROR(VLOOKUP(I23,'Database Petugas'!$A$2:$B$4,2,FALSE),"")</f>
        <v/>
      </c>
      <c r="R23" s="33" t="str">
        <f>IFERROR(VLOOKUP(I23,'Database Petugas'!$A$2:$C$4,3,FALSE)*'Database Parkir + status'!P23,"")</f>
        <v/>
      </c>
      <c r="S23" s="34" t="str">
        <f t="shared" si="2"/>
        <v/>
      </c>
    </row>
    <row r="24" spans="2:19" x14ac:dyDescent="0.25">
      <c r="B24" s="21" t="str">
        <f>IFERROR(VLOOKUP(A24,'Database Petugas'!#REF!,2,FALSE),"")</f>
        <v/>
      </c>
      <c r="C24" s="22">
        <v>22</v>
      </c>
      <c r="H24" s="24" t="str">
        <f>IFERROR(VLOOKUP(E24,'Database Plat'!$A$2:$B$60,2,FALSE),"")</f>
        <v/>
      </c>
      <c r="M24" s="36">
        <f t="shared" si="0"/>
        <v>0</v>
      </c>
      <c r="P24" s="31">
        <f t="shared" si="1"/>
        <v>0</v>
      </c>
      <c r="Q24" s="32" t="str">
        <f>IFERROR(VLOOKUP(I24,'Database Petugas'!$A$2:$B$4,2,FALSE),"")</f>
        <v/>
      </c>
      <c r="R24" s="33" t="str">
        <f>IFERROR(VLOOKUP(I24,'Database Petugas'!$A$2:$C$4,3,FALSE)*'Database Parkir + status'!P24,"")</f>
        <v/>
      </c>
      <c r="S24" s="34" t="str">
        <f t="shared" si="2"/>
        <v/>
      </c>
    </row>
    <row r="25" spans="2:19" x14ac:dyDescent="0.25">
      <c r="B25" s="21" t="str">
        <f>IFERROR(VLOOKUP(A25,'Database Petugas'!#REF!,2,FALSE),"")</f>
        <v/>
      </c>
      <c r="C25" s="22">
        <v>23</v>
      </c>
      <c r="H25" s="24" t="str">
        <f>IFERROR(VLOOKUP(E25,'Database Plat'!$A$2:$B$60,2,FALSE),"")</f>
        <v/>
      </c>
      <c r="M25" s="36">
        <f t="shared" si="0"/>
        <v>0</v>
      </c>
      <c r="P25" s="31">
        <f t="shared" si="1"/>
        <v>0</v>
      </c>
      <c r="Q25" s="32" t="str">
        <f>IFERROR(VLOOKUP(I25,'Database Petugas'!$A$2:$B$4,2,FALSE),"")</f>
        <v/>
      </c>
      <c r="R25" s="33" t="str">
        <f>IFERROR(VLOOKUP(I25,'Database Petugas'!$A$2:$C$4,3,FALSE)*'Database Parkir + status'!P25,"")</f>
        <v/>
      </c>
      <c r="S25" s="34" t="str">
        <f t="shared" si="2"/>
        <v/>
      </c>
    </row>
    <row r="26" spans="2:19" x14ac:dyDescent="0.25">
      <c r="B26" s="21" t="str">
        <f>IFERROR(VLOOKUP(A26,'Database Petugas'!#REF!,2,FALSE),"")</f>
        <v/>
      </c>
      <c r="C26" s="22">
        <v>24</v>
      </c>
      <c r="H26" s="24" t="str">
        <f>IFERROR(VLOOKUP(E26,'Database Plat'!$A$2:$B$60,2,FALSE),"")</f>
        <v/>
      </c>
      <c r="M26" s="36">
        <f t="shared" si="0"/>
        <v>0</v>
      </c>
      <c r="P26" s="31">
        <f t="shared" si="1"/>
        <v>0</v>
      </c>
      <c r="Q26" s="32" t="str">
        <f>IFERROR(VLOOKUP(I26,'Database Petugas'!$A$2:$B$4,2,FALSE),"")</f>
        <v/>
      </c>
      <c r="R26" s="33" t="str">
        <f>IFERROR(VLOOKUP(I26,'Database Petugas'!$A$2:$C$4,3,FALSE)*'Database Parkir + status'!P26,"")</f>
        <v/>
      </c>
      <c r="S26" s="34" t="str">
        <f t="shared" si="2"/>
        <v/>
      </c>
    </row>
    <row r="27" spans="2:19" x14ac:dyDescent="0.25">
      <c r="B27" s="21" t="str">
        <f>IFERROR(VLOOKUP(A27,'Database Petugas'!#REF!,2,FALSE),"")</f>
        <v/>
      </c>
      <c r="C27" s="22">
        <v>25</v>
      </c>
      <c r="H27" s="24" t="str">
        <f>IFERROR(VLOOKUP(E27,'Database Plat'!$A$2:$B$60,2,FALSE),"")</f>
        <v/>
      </c>
      <c r="M27" s="36">
        <f t="shared" si="0"/>
        <v>0</v>
      </c>
      <c r="P27" s="31">
        <f t="shared" si="1"/>
        <v>0</v>
      </c>
      <c r="Q27" s="32" t="str">
        <f>IFERROR(VLOOKUP(I27,'Database Petugas'!$A$2:$B$4,2,FALSE),"")</f>
        <v/>
      </c>
      <c r="R27" s="33" t="str">
        <f>IFERROR(VLOOKUP(I27,'Database Petugas'!$A$2:$C$4,3,FALSE)*'Database Parkir + status'!P27,"")</f>
        <v/>
      </c>
      <c r="S27" s="34" t="str">
        <f t="shared" si="2"/>
        <v/>
      </c>
    </row>
    <row r="28" spans="2:19" x14ac:dyDescent="0.25">
      <c r="B28" s="21" t="str">
        <f>IFERROR(VLOOKUP(A28,'Database Petugas'!#REF!,2,FALSE),"")</f>
        <v/>
      </c>
      <c r="C28" s="22">
        <v>26</v>
      </c>
      <c r="H28" s="24" t="str">
        <f>IFERROR(VLOOKUP(E28,'Database Plat'!$A$2:$B$60,2,FALSE),"")</f>
        <v/>
      </c>
      <c r="M28" s="36">
        <f t="shared" si="0"/>
        <v>0</v>
      </c>
      <c r="P28" s="31">
        <f t="shared" si="1"/>
        <v>0</v>
      </c>
      <c r="Q28" s="32" t="str">
        <f>IFERROR(VLOOKUP(I28,'Database Petugas'!$A$2:$B$4,2,FALSE),"")</f>
        <v/>
      </c>
      <c r="R28" s="33" t="str">
        <f>IFERROR(VLOOKUP(I28,'Database Petugas'!$A$2:$C$4,3,FALSE)*'Database Parkir + status'!P28,"")</f>
        <v/>
      </c>
      <c r="S28" s="34" t="str">
        <f t="shared" si="2"/>
        <v/>
      </c>
    </row>
    <row r="29" spans="2:19" x14ac:dyDescent="0.25">
      <c r="B29" s="21" t="str">
        <f>IFERROR(VLOOKUP(A29,'Database Petugas'!#REF!,2,FALSE),"")</f>
        <v/>
      </c>
      <c r="C29" s="22">
        <v>27</v>
      </c>
      <c r="H29" s="24" t="str">
        <f>IFERROR(VLOOKUP(E29,'Database Plat'!$A$2:$B$60,2,FALSE),"")</f>
        <v/>
      </c>
      <c r="M29" s="36">
        <f t="shared" si="0"/>
        <v>0</v>
      </c>
      <c r="P29" s="31">
        <f t="shared" si="1"/>
        <v>0</v>
      </c>
      <c r="Q29" s="32" t="str">
        <f>IFERROR(VLOOKUP(I29,'Database Petugas'!$A$2:$B$4,2,FALSE),"")</f>
        <v/>
      </c>
      <c r="R29" s="33" t="str">
        <f>IFERROR(VLOOKUP(I29,'Database Petugas'!$A$2:$C$4,3,FALSE)*'Database Parkir + status'!P29,"")</f>
        <v/>
      </c>
      <c r="S29" s="34" t="str">
        <f t="shared" si="2"/>
        <v/>
      </c>
    </row>
    <row r="30" spans="2:19" x14ac:dyDescent="0.25">
      <c r="B30" s="21" t="str">
        <f>IFERROR(VLOOKUP(A30,'Database Petugas'!#REF!,2,FALSE),"")</f>
        <v/>
      </c>
      <c r="C30" s="22">
        <v>28</v>
      </c>
      <c r="H30" s="24" t="str">
        <f>IFERROR(VLOOKUP(E30,'Database Plat'!$A$2:$B$60,2,FALSE),"")</f>
        <v/>
      </c>
      <c r="M30" s="36">
        <f t="shared" si="0"/>
        <v>0</v>
      </c>
      <c r="P30" s="31">
        <f t="shared" si="1"/>
        <v>0</v>
      </c>
      <c r="Q30" s="32" t="str">
        <f>IFERROR(VLOOKUP(I30,'Database Petugas'!$A$2:$B$4,2,FALSE),"")</f>
        <v/>
      </c>
      <c r="R30" s="33" t="str">
        <f>IFERROR(VLOOKUP(I30,'Database Petugas'!$A$2:$C$4,3,FALSE)*'Database Parkir + status'!P30,"")</f>
        <v/>
      </c>
      <c r="S30" s="34" t="str">
        <f t="shared" si="2"/>
        <v/>
      </c>
    </row>
    <row r="31" spans="2:19" x14ac:dyDescent="0.25">
      <c r="B31" s="21" t="str">
        <f>IFERROR(VLOOKUP(A31,'Database Petugas'!#REF!,2,FALSE),"")</f>
        <v/>
      </c>
      <c r="C31" s="22">
        <v>29</v>
      </c>
      <c r="H31" s="24" t="str">
        <f>IFERROR(VLOOKUP(E31,'Database Plat'!$A$2:$B$60,2,FALSE),"")</f>
        <v/>
      </c>
      <c r="M31" s="36">
        <f t="shared" si="0"/>
        <v>0</v>
      </c>
      <c r="P31" s="31">
        <f t="shared" si="1"/>
        <v>0</v>
      </c>
      <c r="Q31" s="32" t="str">
        <f>IFERROR(VLOOKUP(I31,'Database Petugas'!$A$2:$B$4,2,FALSE),"")</f>
        <v/>
      </c>
      <c r="R31" s="33" t="str">
        <f>IFERROR(VLOOKUP(I31,'Database Petugas'!$A$2:$C$4,3,FALSE)*'Database Parkir + status'!P31,"")</f>
        <v/>
      </c>
      <c r="S31" s="34" t="str">
        <f t="shared" si="2"/>
        <v/>
      </c>
    </row>
    <row r="32" spans="2:19" x14ac:dyDescent="0.25">
      <c r="B32" s="21" t="str">
        <f>IFERROR(VLOOKUP(A32,'Database Petugas'!#REF!,2,FALSE),"")</f>
        <v/>
      </c>
      <c r="C32" s="22">
        <v>30</v>
      </c>
      <c r="H32" s="24" t="str">
        <f>IFERROR(VLOOKUP(E32,'Database Plat'!$A$2:$B$60,2,FALSE),"")</f>
        <v/>
      </c>
      <c r="M32" s="36">
        <f t="shared" si="0"/>
        <v>0</v>
      </c>
      <c r="P32" s="31">
        <f t="shared" si="1"/>
        <v>0</v>
      </c>
      <c r="Q32" s="32" t="str">
        <f>IFERROR(VLOOKUP(I32,'Database Petugas'!$A$2:$B$4,2,FALSE),"")</f>
        <v/>
      </c>
      <c r="R32" s="33" t="str">
        <f>IFERROR(VLOOKUP(I32,'Database Petugas'!$A$2:$C$4,3,FALSE)*'Database Parkir + status'!P32,"")</f>
        <v/>
      </c>
      <c r="S32" s="34" t="str">
        <f t="shared" si="2"/>
        <v/>
      </c>
    </row>
    <row r="33" spans="2:19" x14ac:dyDescent="0.25">
      <c r="B33" s="21" t="str">
        <f>IFERROR(VLOOKUP(A33,'Database Petugas'!#REF!,2,FALSE),"")</f>
        <v/>
      </c>
      <c r="C33" s="22">
        <v>31</v>
      </c>
      <c r="H33" s="24" t="str">
        <f>IFERROR(VLOOKUP(E33,'Database Plat'!$A$2:$B$60,2,FALSE),"")</f>
        <v/>
      </c>
      <c r="M33" s="36">
        <f t="shared" si="0"/>
        <v>0</v>
      </c>
      <c r="P33" s="31">
        <f t="shared" si="1"/>
        <v>0</v>
      </c>
      <c r="Q33" s="32" t="str">
        <f>IFERROR(VLOOKUP(I33,'Database Petugas'!$A$2:$B$4,2,FALSE),"")</f>
        <v/>
      </c>
      <c r="R33" s="33" t="str">
        <f>IFERROR(VLOOKUP(I33,'Database Petugas'!$A$2:$C$4,3,FALSE)*'Database Parkir + status'!P33,"")</f>
        <v/>
      </c>
      <c r="S33" s="34" t="str">
        <f t="shared" si="2"/>
        <v/>
      </c>
    </row>
    <row r="34" spans="2:19" x14ac:dyDescent="0.25">
      <c r="B34" s="21" t="str">
        <f>IFERROR(VLOOKUP(A34,'Database Petugas'!#REF!,2,FALSE),"")</f>
        <v/>
      </c>
      <c r="C34" s="22">
        <v>32</v>
      </c>
      <c r="H34" s="24" t="str">
        <f>IFERROR(VLOOKUP(E34,'Database Plat'!$A$2:$B$60,2,FALSE),"")</f>
        <v/>
      </c>
      <c r="M34" s="36">
        <f t="shared" si="0"/>
        <v>0</v>
      </c>
      <c r="P34" s="31">
        <f t="shared" si="1"/>
        <v>0</v>
      </c>
      <c r="Q34" s="32" t="str">
        <f>IFERROR(VLOOKUP(I34,'Database Petugas'!$A$2:$B$4,2,FALSE),"")</f>
        <v/>
      </c>
      <c r="R34" s="33" t="str">
        <f>IFERROR(VLOOKUP(I34,'Database Petugas'!$A$2:$C$4,3,FALSE)*'Database Parkir + status'!P34,"")</f>
        <v/>
      </c>
      <c r="S34" s="34" t="str">
        <f t="shared" si="2"/>
        <v/>
      </c>
    </row>
    <row r="35" spans="2:19" x14ac:dyDescent="0.25">
      <c r="B35" s="21" t="str">
        <f>IFERROR(VLOOKUP(A35,'Database Petugas'!#REF!,2,FALSE),"")</f>
        <v/>
      </c>
      <c r="C35" s="22">
        <v>33</v>
      </c>
      <c r="H35" s="24" t="str">
        <f>IFERROR(VLOOKUP(E35,'Database Plat'!$A$2:$B$60,2,FALSE),"")</f>
        <v/>
      </c>
      <c r="M35" s="36">
        <f t="shared" si="0"/>
        <v>0</v>
      </c>
      <c r="P35" s="31">
        <f t="shared" si="1"/>
        <v>0</v>
      </c>
      <c r="Q35" s="32" t="str">
        <f>IFERROR(VLOOKUP(I35,'Database Petugas'!$A$2:$B$4,2,FALSE),"")</f>
        <v/>
      </c>
      <c r="R35" s="33" t="str">
        <f>IFERROR(VLOOKUP(I35,'Database Petugas'!$A$2:$C$4,3,FALSE)*'Database Parkir + status'!P35,"")</f>
        <v/>
      </c>
      <c r="S35" s="34" t="str">
        <f t="shared" si="2"/>
        <v/>
      </c>
    </row>
    <row r="36" spans="2:19" x14ac:dyDescent="0.25">
      <c r="B36" s="21" t="str">
        <f>IFERROR(VLOOKUP(A36,'Database Petugas'!#REF!,2,FALSE),"")</f>
        <v/>
      </c>
      <c r="C36" s="22">
        <v>34</v>
      </c>
      <c r="H36" s="24" t="str">
        <f>IFERROR(VLOOKUP(E36,'Database Plat'!$A$2:$B$60,2,FALSE),"")</f>
        <v/>
      </c>
      <c r="M36" s="36">
        <f t="shared" si="0"/>
        <v>0</v>
      </c>
      <c r="P36" s="31">
        <f t="shared" si="1"/>
        <v>0</v>
      </c>
      <c r="Q36" s="32" t="str">
        <f>IFERROR(VLOOKUP(I36,'Database Petugas'!$A$2:$B$4,2,FALSE),"")</f>
        <v/>
      </c>
      <c r="R36" s="33" t="str">
        <f>IFERROR(VLOOKUP(I36,'Database Petugas'!$A$2:$C$4,3,FALSE)*'Database Parkir + status'!P36,"")</f>
        <v/>
      </c>
      <c r="S36" s="34" t="str">
        <f t="shared" si="2"/>
        <v/>
      </c>
    </row>
    <row r="37" spans="2:19" x14ac:dyDescent="0.25">
      <c r="B37" s="21" t="str">
        <f>IFERROR(VLOOKUP(A37,'Database Petugas'!#REF!,2,FALSE),"")</f>
        <v/>
      </c>
      <c r="C37" s="22">
        <v>35</v>
      </c>
      <c r="H37" s="24" t="str">
        <f>IFERROR(VLOOKUP(E37,'Database Plat'!$A$2:$B$60,2,FALSE),"")</f>
        <v/>
      </c>
      <c r="M37" s="36">
        <f t="shared" si="0"/>
        <v>0</v>
      </c>
      <c r="P37" s="31">
        <f t="shared" si="1"/>
        <v>0</v>
      </c>
      <c r="Q37" s="32" t="str">
        <f>IFERROR(VLOOKUP(I37,'Database Petugas'!$A$2:$B$4,2,FALSE),"")</f>
        <v/>
      </c>
      <c r="R37" s="33" t="str">
        <f>IFERROR(VLOOKUP(I37,'Database Petugas'!$A$2:$C$4,3,FALSE)*'Database Parkir + status'!P37,"")</f>
        <v/>
      </c>
      <c r="S37" s="34" t="str">
        <f t="shared" si="2"/>
        <v/>
      </c>
    </row>
    <row r="38" spans="2:19" x14ac:dyDescent="0.25">
      <c r="B38" s="21" t="str">
        <f>IFERROR(VLOOKUP(A38,'Database Petugas'!#REF!,2,FALSE),"")</f>
        <v/>
      </c>
      <c r="C38" s="22">
        <v>36</v>
      </c>
      <c r="H38" s="24" t="str">
        <f>IFERROR(VLOOKUP(E38,'Database Plat'!$A$2:$B$60,2,FALSE),"")</f>
        <v/>
      </c>
      <c r="M38" s="36">
        <f t="shared" si="0"/>
        <v>0</v>
      </c>
      <c r="P38" s="31">
        <f t="shared" si="1"/>
        <v>0</v>
      </c>
      <c r="Q38" s="32" t="str">
        <f>IFERROR(VLOOKUP(I38,'Database Petugas'!$A$2:$B$4,2,FALSE),"")</f>
        <v/>
      </c>
      <c r="R38" s="33" t="str">
        <f>IFERROR(VLOOKUP(I38,'Database Petugas'!$A$2:$C$4,3,FALSE)*'Database Parkir + status'!P38,"")</f>
        <v/>
      </c>
      <c r="S38" s="34" t="str">
        <f t="shared" si="2"/>
        <v/>
      </c>
    </row>
    <row r="39" spans="2:19" x14ac:dyDescent="0.25">
      <c r="B39" s="21" t="str">
        <f>IFERROR(VLOOKUP(A39,'Database Petugas'!#REF!,2,FALSE),"")</f>
        <v/>
      </c>
      <c r="C39" s="22">
        <v>37</v>
      </c>
      <c r="H39" s="24" t="str">
        <f>IFERROR(VLOOKUP(E39,'Database Plat'!$A$2:$B$60,2,FALSE),"")</f>
        <v/>
      </c>
      <c r="M39" s="36">
        <f t="shared" si="0"/>
        <v>0</v>
      </c>
      <c r="P39" s="31">
        <f t="shared" si="1"/>
        <v>0</v>
      </c>
      <c r="Q39" s="32" t="str">
        <f>IFERROR(VLOOKUP(I39,'Database Petugas'!$A$2:$B$4,2,FALSE),"")</f>
        <v/>
      </c>
      <c r="R39" s="33" t="str">
        <f>IFERROR(VLOOKUP(I39,'Database Petugas'!$A$2:$C$4,3,FALSE)*'Database Parkir + status'!P39,"")</f>
        <v/>
      </c>
      <c r="S39" s="34" t="str">
        <f t="shared" si="2"/>
        <v/>
      </c>
    </row>
    <row r="40" spans="2:19" x14ac:dyDescent="0.25">
      <c r="B40" s="21" t="str">
        <f>IFERROR(VLOOKUP(A40,'Database Petugas'!#REF!,2,FALSE),"")</f>
        <v/>
      </c>
      <c r="C40" s="22">
        <v>38</v>
      </c>
      <c r="H40" s="24" t="str">
        <f>IFERROR(VLOOKUP(E40,'Database Plat'!$A$2:$B$60,2,FALSE),"")</f>
        <v/>
      </c>
      <c r="M40" s="36">
        <f t="shared" si="0"/>
        <v>0</v>
      </c>
      <c r="P40" s="31">
        <f t="shared" si="1"/>
        <v>0</v>
      </c>
      <c r="Q40" s="32" t="str">
        <f>IFERROR(VLOOKUP(I40,'Database Petugas'!$A$2:$B$4,2,FALSE),"")</f>
        <v/>
      </c>
      <c r="R40" s="33" t="str">
        <f>IFERROR(VLOOKUP(I40,'Database Petugas'!$A$2:$C$4,3,FALSE)*'Database Parkir + status'!P40,"")</f>
        <v/>
      </c>
      <c r="S40" s="34" t="str">
        <f t="shared" si="2"/>
        <v/>
      </c>
    </row>
    <row r="41" spans="2:19" x14ac:dyDescent="0.25">
      <c r="B41" s="21" t="str">
        <f>IFERROR(VLOOKUP(A41,'Database Petugas'!#REF!,2,FALSE),"")</f>
        <v/>
      </c>
      <c r="C41" s="22">
        <v>39</v>
      </c>
      <c r="H41" s="24" t="str">
        <f>IFERROR(VLOOKUP(E41,'Database Plat'!$A$2:$B$60,2,FALSE),"")</f>
        <v/>
      </c>
      <c r="M41" s="36">
        <f t="shared" si="0"/>
        <v>0</v>
      </c>
      <c r="P41" s="31">
        <f t="shared" si="1"/>
        <v>0</v>
      </c>
      <c r="Q41" s="32" t="str">
        <f>IFERROR(VLOOKUP(I41,'Database Petugas'!$A$2:$B$4,2,FALSE),"")</f>
        <v/>
      </c>
      <c r="R41" s="33" t="str">
        <f>IFERROR(VLOOKUP(I41,'Database Petugas'!$A$2:$C$4,3,FALSE)*'Database Parkir + status'!P41,"")</f>
        <v/>
      </c>
      <c r="S41" s="34" t="str">
        <f t="shared" si="2"/>
        <v/>
      </c>
    </row>
    <row r="42" spans="2:19" x14ac:dyDescent="0.25">
      <c r="B42" s="21" t="str">
        <f>IFERROR(VLOOKUP(A42,'Database Petugas'!#REF!,2,FALSE),"")</f>
        <v/>
      </c>
      <c r="C42" s="22">
        <v>40</v>
      </c>
      <c r="H42" s="24" t="str">
        <f>IFERROR(VLOOKUP(E42,'Database Plat'!$A$2:$B$60,2,FALSE),"")</f>
        <v/>
      </c>
      <c r="M42" s="36">
        <f t="shared" si="0"/>
        <v>0</v>
      </c>
      <c r="P42" s="31">
        <f t="shared" si="1"/>
        <v>0</v>
      </c>
      <c r="Q42" s="32" t="str">
        <f>IFERROR(VLOOKUP(I42,'Database Petugas'!$A$2:$B$4,2,FALSE),"")</f>
        <v/>
      </c>
      <c r="R42" s="33" t="str">
        <f>IFERROR(VLOOKUP(I42,'Database Petugas'!$A$2:$C$4,3,FALSE)*'Database Parkir + status'!P42,"")</f>
        <v/>
      </c>
      <c r="S42" s="34" t="str">
        <f t="shared" si="2"/>
        <v/>
      </c>
    </row>
    <row r="43" spans="2:19" x14ac:dyDescent="0.25">
      <c r="B43" s="21" t="str">
        <f>IFERROR(VLOOKUP(A43,'Database Petugas'!#REF!,2,FALSE),"")</f>
        <v/>
      </c>
      <c r="C43" s="22">
        <v>41</v>
      </c>
      <c r="H43" s="24" t="str">
        <f>IFERROR(VLOOKUP(E43,'Database Plat'!$A$2:$B$60,2,FALSE),"")</f>
        <v/>
      </c>
      <c r="M43" s="36">
        <f t="shared" si="0"/>
        <v>0</v>
      </c>
      <c r="P43" s="31">
        <f t="shared" si="1"/>
        <v>0</v>
      </c>
      <c r="Q43" s="32" t="str">
        <f>IFERROR(VLOOKUP(I43,'Database Petugas'!$A$2:$B$4,2,FALSE),"")</f>
        <v/>
      </c>
      <c r="R43" s="33" t="str">
        <f>IFERROR(VLOOKUP(I43,'Database Petugas'!$A$2:$C$4,3,FALSE)*'Database Parkir + status'!P43,"")</f>
        <v/>
      </c>
      <c r="S43" s="34" t="str">
        <f t="shared" si="2"/>
        <v/>
      </c>
    </row>
    <row r="44" spans="2:19" x14ac:dyDescent="0.25">
      <c r="B44" s="21" t="str">
        <f>IFERROR(VLOOKUP(A44,'Database Petugas'!#REF!,2,FALSE),"")</f>
        <v/>
      </c>
      <c r="C44" s="22">
        <v>42</v>
      </c>
      <c r="H44" s="24" t="str">
        <f>IFERROR(VLOOKUP(E44,'Database Plat'!$A$2:$B$60,2,FALSE),"")</f>
        <v/>
      </c>
      <c r="M44" s="36">
        <f t="shared" si="0"/>
        <v>0</v>
      </c>
      <c r="P44" s="31">
        <f t="shared" si="1"/>
        <v>0</v>
      </c>
      <c r="Q44" s="32" t="str">
        <f>IFERROR(VLOOKUP(I44,'Database Petugas'!$A$2:$B$4,2,FALSE),"")</f>
        <v/>
      </c>
      <c r="R44" s="33" t="str">
        <f>IFERROR(VLOOKUP(I44,'Database Petugas'!$A$2:$C$4,3,FALSE)*'Database Parkir + status'!P44,"")</f>
        <v/>
      </c>
      <c r="S44" s="34" t="str">
        <f t="shared" si="2"/>
        <v/>
      </c>
    </row>
    <row r="45" spans="2:19" x14ac:dyDescent="0.25">
      <c r="B45" s="21" t="str">
        <f>IFERROR(VLOOKUP(A45,'Database Petugas'!#REF!,2,FALSE),"")</f>
        <v/>
      </c>
      <c r="C45" s="22">
        <v>43</v>
      </c>
      <c r="H45" s="24" t="str">
        <f>IFERROR(VLOOKUP(E45,'Database Plat'!$A$2:$B$60,2,FALSE),"")</f>
        <v/>
      </c>
      <c r="M45" s="36">
        <f t="shared" si="0"/>
        <v>0</v>
      </c>
      <c r="P45" s="31">
        <f t="shared" si="1"/>
        <v>0</v>
      </c>
      <c r="Q45" s="32" t="str">
        <f>IFERROR(VLOOKUP(I45,'Database Petugas'!$A$2:$B$4,2,FALSE),"")</f>
        <v/>
      </c>
      <c r="R45" s="33" t="str">
        <f>IFERROR(VLOOKUP(I45,'Database Petugas'!$A$2:$C$4,3,FALSE)*'Database Parkir + status'!P45,"")</f>
        <v/>
      </c>
      <c r="S45" s="34" t="str">
        <f t="shared" si="2"/>
        <v/>
      </c>
    </row>
    <row r="46" spans="2:19" x14ac:dyDescent="0.25">
      <c r="B46" s="21" t="str">
        <f>IFERROR(VLOOKUP(A46,'Database Petugas'!#REF!,2,FALSE),"")</f>
        <v/>
      </c>
      <c r="C46" s="22">
        <v>44</v>
      </c>
      <c r="H46" s="24" t="str">
        <f>IFERROR(VLOOKUP(E46,'Database Plat'!$A$2:$B$60,2,FALSE),"")</f>
        <v/>
      </c>
      <c r="M46" s="36">
        <f t="shared" si="0"/>
        <v>0</v>
      </c>
      <c r="P46" s="31">
        <f t="shared" si="1"/>
        <v>0</v>
      </c>
      <c r="Q46" s="32" t="str">
        <f>IFERROR(VLOOKUP(I46,'Database Petugas'!$A$2:$B$4,2,FALSE),"")</f>
        <v/>
      </c>
      <c r="R46" s="33" t="str">
        <f>IFERROR(VLOOKUP(I46,'Database Petugas'!$A$2:$C$4,3,FALSE)*'Database Parkir + status'!P46,"")</f>
        <v/>
      </c>
      <c r="S46" s="34" t="str">
        <f t="shared" si="2"/>
        <v/>
      </c>
    </row>
    <row r="47" spans="2:19" x14ac:dyDescent="0.25">
      <c r="B47" s="21" t="str">
        <f>IFERROR(VLOOKUP(A47,'Database Petugas'!#REF!,2,FALSE),"")</f>
        <v/>
      </c>
      <c r="C47" s="22">
        <v>45</v>
      </c>
      <c r="H47" s="24" t="str">
        <f>IFERROR(VLOOKUP(E47,'Database Plat'!$A$2:$B$60,2,FALSE),"")</f>
        <v/>
      </c>
      <c r="M47" s="36">
        <f t="shared" si="0"/>
        <v>0</v>
      </c>
      <c r="P47" s="31">
        <f t="shared" si="1"/>
        <v>0</v>
      </c>
      <c r="Q47" s="32" t="str">
        <f>IFERROR(VLOOKUP(I47,'Database Petugas'!$A$2:$B$4,2,FALSE),"")</f>
        <v/>
      </c>
      <c r="R47" s="33" t="str">
        <f>IFERROR(VLOOKUP(I47,'Database Petugas'!$A$2:$C$4,3,FALSE)*'Database Parkir + status'!P47,"")</f>
        <v/>
      </c>
      <c r="S47" s="34" t="str">
        <f t="shared" si="2"/>
        <v/>
      </c>
    </row>
    <row r="48" spans="2:19" x14ac:dyDescent="0.25">
      <c r="B48" s="21" t="str">
        <f>IFERROR(VLOOKUP(A48,'Database Petugas'!#REF!,2,FALSE),"")</f>
        <v/>
      </c>
      <c r="C48" s="22">
        <v>46</v>
      </c>
      <c r="H48" s="24" t="str">
        <f>IFERROR(VLOOKUP(E48,'Database Plat'!$A$2:$B$60,2,FALSE),"")</f>
        <v/>
      </c>
      <c r="M48" s="36">
        <f t="shared" si="0"/>
        <v>0</v>
      </c>
      <c r="P48" s="31">
        <f t="shared" si="1"/>
        <v>0</v>
      </c>
      <c r="Q48" s="32" t="str">
        <f>IFERROR(VLOOKUP(I48,'Database Petugas'!$A$2:$B$4,2,FALSE),"")</f>
        <v/>
      </c>
      <c r="R48" s="33" t="str">
        <f>IFERROR(VLOOKUP(I48,'Database Petugas'!$A$2:$C$4,3,FALSE)*'Database Parkir + status'!P48,"")</f>
        <v/>
      </c>
      <c r="S48" s="34" t="str">
        <f t="shared" si="2"/>
        <v/>
      </c>
    </row>
    <row r="49" spans="2:19" x14ac:dyDescent="0.25">
      <c r="B49" s="21" t="str">
        <f>IFERROR(VLOOKUP(A49,'Database Petugas'!#REF!,2,FALSE),"")</f>
        <v/>
      </c>
      <c r="C49" s="22">
        <v>47</v>
      </c>
      <c r="H49" s="24" t="str">
        <f>IFERROR(VLOOKUP(E49,'Database Plat'!$A$2:$B$60,2,FALSE),"")</f>
        <v/>
      </c>
      <c r="M49" s="36">
        <f t="shared" si="0"/>
        <v>0</v>
      </c>
      <c r="P49" s="31">
        <f t="shared" si="1"/>
        <v>0</v>
      </c>
      <c r="Q49" s="32" t="str">
        <f>IFERROR(VLOOKUP(I49,'Database Petugas'!$A$2:$B$4,2,FALSE),"")</f>
        <v/>
      </c>
      <c r="R49" s="33" t="str">
        <f>IFERROR(VLOOKUP(I49,'Database Petugas'!$A$2:$C$4,3,FALSE)*'Database Parkir + status'!P49,"")</f>
        <v/>
      </c>
      <c r="S49" s="34" t="str">
        <f t="shared" si="2"/>
        <v/>
      </c>
    </row>
    <row r="50" spans="2:19" x14ac:dyDescent="0.25">
      <c r="B50" s="21" t="str">
        <f>IFERROR(VLOOKUP(A50,'Database Petugas'!#REF!,2,FALSE),"")</f>
        <v/>
      </c>
      <c r="C50" s="22">
        <v>48</v>
      </c>
      <c r="H50" s="24" t="str">
        <f>IFERROR(VLOOKUP(E50,'Database Plat'!$A$2:$B$60,2,FALSE),"")</f>
        <v/>
      </c>
      <c r="M50" s="36">
        <f t="shared" si="0"/>
        <v>0</v>
      </c>
      <c r="P50" s="31">
        <f t="shared" si="1"/>
        <v>0</v>
      </c>
      <c r="Q50" s="32" t="str">
        <f>IFERROR(VLOOKUP(I50,'Database Petugas'!$A$2:$B$4,2,FALSE),"")</f>
        <v/>
      </c>
      <c r="R50" s="33" t="str">
        <f>IFERROR(VLOOKUP(I50,'Database Petugas'!$A$2:$C$4,3,FALSE)*'Database Parkir + status'!P50,"")</f>
        <v/>
      </c>
      <c r="S50" s="34" t="str">
        <f t="shared" si="2"/>
        <v/>
      </c>
    </row>
    <row r="51" spans="2:19" x14ac:dyDescent="0.25">
      <c r="B51" s="21" t="str">
        <f>IFERROR(VLOOKUP(A51,'Database Petugas'!#REF!,2,FALSE),"")</f>
        <v/>
      </c>
      <c r="C51" s="22">
        <v>49</v>
      </c>
      <c r="H51" s="24" t="str">
        <f>IFERROR(VLOOKUP(E51,'Database Plat'!$A$2:$B$60,2,FALSE),"")</f>
        <v/>
      </c>
      <c r="M51" s="36">
        <f t="shared" si="0"/>
        <v>0</v>
      </c>
      <c r="P51" s="31">
        <f t="shared" si="1"/>
        <v>0</v>
      </c>
      <c r="Q51" s="32" t="str">
        <f>IFERROR(VLOOKUP(I51,'Database Petugas'!$A$2:$B$4,2,FALSE),"")</f>
        <v/>
      </c>
      <c r="R51" s="33" t="str">
        <f>IFERROR(VLOOKUP(I51,'Database Petugas'!$A$2:$C$4,3,FALSE)*'Database Parkir + status'!P51,"")</f>
        <v/>
      </c>
      <c r="S51" s="34" t="str">
        <f t="shared" si="2"/>
        <v/>
      </c>
    </row>
    <row r="52" spans="2:19" x14ac:dyDescent="0.25">
      <c r="B52" s="21" t="str">
        <f>IFERROR(VLOOKUP(A52,'Database Petugas'!#REF!,2,FALSE),"")</f>
        <v/>
      </c>
      <c r="C52" s="22">
        <v>50</v>
      </c>
      <c r="H52" s="24" t="str">
        <f>IFERROR(VLOOKUP(E52,'Database Plat'!$A$2:$B$60,2,FALSE),"")</f>
        <v/>
      </c>
      <c r="M52" s="36">
        <f t="shared" si="0"/>
        <v>0</v>
      </c>
      <c r="P52" s="31">
        <f t="shared" si="1"/>
        <v>0</v>
      </c>
      <c r="Q52" s="32" t="str">
        <f>IFERROR(VLOOKUP(I52,'Database Petugas'!$A$2:$B$4,2,FALSE),"")</f>
        <v/>
      </c>
      <c r="R52" s="33" t="str">
        <f>IFERROR(VLOOKUP(I52,'Database Petugas'!$A$2:$C$4,3,FALSE)*'Database Parkir + status'!P52,"")</f>
        <v/>
      </c>
      <c r="S52" s="34" t="str">
        <f t="shared" si="2"/>
        <v/>
      </c>
    </row>
    <row r="53" spans="2:19" x14ac:dyDescent="0.25">
      <c r="B53" s="21" t="str">
        <f>IFERROR(VLOOKUP(A53,'Database Petugas'!#REF!,2,FALSE),"")</f>
        <v/>
      </c>
      <c r="C53" s="22">
        <v>51</v>
      </c>
      <c r="H53" s="24" t="str">
        <f>IFERROR(VLOOKUP(E53,'Database Plat'!$A$2:$B$60,2,FALSE),"")</f>
        <v/>
      </c>
      <c r="M53" s="36">
        <f t="shared" si="0"/>
        <v>0</v>
      </c>
      <c r="P53" s="31">
        <f t="shared" si="1"/>
        <v>0</v>
      </c>
      <c r="Q53" s="32" t="str">
        <f>IFERROR(VLOOKUP(I53,'Database Petugas'!$A$2:$B$4,2,FALSE),"")</f>
        <v/>
      </c>
      <c r="R53" s="33" t="str">
        <f>IFERROR(VLOOKUP(I53,'Database Petugas'!$A$2:$C$4,3,FALSE)*'Database Parkir + status'!P53,"")</f>
        <v/>
      </c>
      <c r="S53" s="34" t="str">
        <f t="shared" si="2"/>
        <v/>
      </c>
    </row>
    <row r="54" spans="2:19" x14ac:dyDescent="0.25">
      <c r="B54" s="21" t="str">
        <f>IFERROR(VLOOKUP(A54,'Database Petugas'!#REF!,2,FALSE),"")</f>
        <v/>
      </c>
      <c r="C54" s="22">
        <v>52</v>
      </c>
      <c r="H54" s="24" t="str">
        <f>IFERROR(VLOOKUP(E54,'Database Plat'!$A$2:$B$60,2,FALSE),"")</f>
        <v/>
      </c>
      <c r="M54" s="36">
        <f t="shared" si="0"/>
        <v>0</v>
      </c>
      <c r="P54" s="31">
        <f t="shared" si="1"/>
        <v>0</v>
      </c>
      <c r="Q54" s="32" t="str">
        <f>IFERROR(VLOOKUP(I54,'Database Petugas'!$A$2:$B$4,2,FALSE),"")</f>
        <v/>
      </c>
      <c r="R54" s="33" t="str">
        <f>IFERROR(VLOOKUP(I54,'Database Petugas'!$A$2:$C$4,3,FALSE)*'Database Parkir + status'!P54,"")</f>
        <v/>
      </c>
      <c r="S54" s="34" t="str">
        <f t="shared" si="2"/>
        <v/>
      </c>
    </row>
    <row r="55" spans="2:19" x14ac:dyDescent="0.25">
      <c r="B55" s="21" t="str">
        <f>IFERROR(VLOOKUP(A55,'Database Petugas'!#REF!,2,FALSE),"")</f>
        <v/>
      </c>
      <c r="C55" s="22">
        <v>53</v>
      </c>
      <c r="H55" s="24" t="str">
        <f>IFERROR(VLOOKUP(E55,'Database Plat'!$A$2:$B$60,2,FALSE),"")</f>
        <v/>
      </c>
      <c r="M55" s="36">
        <f t="shared" si="0"/>
        <v>0</v>
      </c>
      <c r="P55" s="31">
        <f t="shared" si="1"/>
        <v>0</v>
      </c>
      <c r="Q55" s="32" t="str">
        <f>IFERROR(VLOOKUP(I55,'Database Petugas'!$A$2:$B$4,2,FALSE),"")</f>
        <v/>
      </c>
      <c r="R55" s="33" t="str">
        <f>IFERROR(VLOOKUP(I55,'Database Petugas'!$A$2:$C$4,3,FALSE)*'Database Parkir + status'!P55,"")</f>
        <v/>
      </c>
      <c r="S55" s="34" t="str">
        <f t="shared" si="2"/>
        <v/>
      </c>
    </row>
    <row r="56" spans="2:19" x14ac:dyDescent="0.25">
      <c r="B56" s="21" t="str">
        <f>IFERROR(VLOOKUP(A56,'Database Petugas'!#REF!,2,FALSE),"")</f>
        <v/>
      </c>
      <c r="C56" s="22">
        <v>54</v>
      </c>
      <c r="H56" s="24" t="str">
        <f>IFERROR(VLOOKUP(E56,'Database Plat'!$A$2:$B$60,2,FALSE),"")</f>
        <v/>
      </c>
      <c r="M56" s="36">
        <f t="shared" si="0"/>
        <v>0</v>
      </c>
      <c r="P56" s="31">
        <f t="shared" si="1"/>
        <v>0</v>
      </c>
      <c r="Q56" s="32" t="str">
        <f>IFERROR(VLOOKUP(I56,'Database Petugas'!$A$2:$B$4,2,FALSE),"")</f>
        <v/>
      </c>
      <c r="R56" s="33" t="str">
        <f>IFERROR(VLOOKUP(I56,'Database Petugas'!$A$2:$C$4,3,FALSE)*'Database Parkir + status'!P56,"")</f>
        <v/>
      </c>
      <c r="S56" s="34" t="str">
        <f t="shared" si="2"/>
        <v/>
      </c>
    </row>
    <row r="57" spans="2:19" x14ac:dyDescent="0.25">
      <c r="B57" s="21" t="str">
        <f>IFERROR(VLOOKUP(A57,'Database Petugas'!#REF!,2,FALSE),"")</f>
        <v/>
      </c>
      <c r="C57" s="22">
        <v>55</v>
      </c>
      <c r="H57" s="24" t="str">
        <f>IFERROR(VLOOKUP(E57,'Database Plat'!$A$2:$B$60,2,FALSE),"")</f>
        <v/>
      </c>
      <c r="M57" s="36">
        <f t="shared" si="0"/>
        <v>0</v>
      </c>
      <c r="P57" s="31">
        <f t="shared" si="1"/>
        <v>0</v>
      </c>
      <c r="Q57" s="32" t="str">
        <f>IFERROR(VLOOKUP(I57,'Database Petugas'!$A$2:$B$4,2,FALSE),"")</f>
        <v/>
      </c>
      <c r="R57" s="33" t="str">
        <f>IFERROR(VLOOKUP(I57,'Database Petugas'!$A$2:$C$4,3,FALSE)*'Database Parkir + status'!P57,"")</f>
        <v/>
      </c>
      <c r="S57" s="34" t="str">
        <f t="shared" si="2"/>
        <v/>
      </c>
    </row>
    <row r="58" spans="2:19" x14ac:dyDescent="0.25">
      <c r="B58" s="21" t="str">
        <f>IFERROR(VLOOKUP(A58,'Database Petugas'!#REF!,2,FALSE),"")</f>
        <v/>
      </c>
      <c r="C58" s="22">
        <v>56</v>
      </c>
      <c r="H58" s="24" t="str">
        <f>IFERROR(VLOOKUP(E58,'Database Plat'!$A$2:$B$60,2,FALSE),"")</f>
        <v/>
      </c>
      <c r="M58" s="36">
        <f t="shared" si="0"/>
        <v>0</v>
      </c>
      <c r="P58" s="31">
        <f t="shared" si="1"/>
        <v>0</v>
      </c>
      <c r="Q58" s="32" t="str">
        <f>IFERROR(VLOOKUP(I58,'Database Petugas'!$A$2:$B$4,2,FALSE),"")</f>
        <v/>
      </c>
      <c r="R58" s="33" t="str">
        <f>IFERROR(VLOOKUP(I58,'Database Petugas'!$A$2:$C$4,3,FALSE)*'Database Parkir + status'!P58,"")</f>
        <v/>
      </c>
      <c r="S58" s="34" t="str">
        <f t="shared" si="2"/>
        <v/>
      </c>
    </row>
    <row r="59" spans="2:19" x14ac:dyDescent="0.25">
      <c r="B59" s="21" t="str">
        <f>IFERROR(VLOOKUP(A59,'Database Petugas'!#REF!,2,FALSE),"")</f>
        <v/>
      </c>
      <c r="C59" s="22">
        <v>57</v>
      </c>
      <c r="H59" s="24" t="str">
        <f>IFERROR(VLOOKUP(E59,'Database Plat'!$A$2:$B$60,2,FALSE),"")</f>
        <v/>
      </c>
      <c r="M59" s="36">
        <f t="shared" si="0"/>
        <v>0</v>
      </c>
      <c r="P59" s="31">
        <f t="shared" si="1"/>
        <v>0</v>
      </c>
      <c r="Q59" s="32" t="str">
        <f>IFERROR(VLOOKUP(I59,'Database Petugas'!$A$2:$B$4,2,FALSE),"")</f>
        <v/>
      </c>
      <c r="R59" s="33" t="str">
        <f>IFERROR(VLOOKUP(I59,'Database Petugas'!$A$2:$C$4,3,FALSE)*'Database Parkir + status'!P59,"")</f>
        <v/>
      </c>
      <c r="S59" s="34" t="str">
        <f t="shared" si="2"/>
        <v/>
      </c>
    </row>
    <row r="60" spans="2:19" x14ac:dyDescent="0.25">
      <c r="B60" s="21" t="str">
        <f>IFERROR(VLOOKUP(A60,'Database Petugas'!#REF!,2,FALSE),"")</f>
        <v/>
      </c>
      <c r="C60" s="22">
        <v>58</v>
      </c>
      <c r="H60" s="24" t="str">
        <f>IFERROR(VLOOKUP(E60,'Database Plat'!$A$2:$B$60,2,FALSE),"")</f>
        <v/>
      </c>
      <c r="M60" s="36">
        <f t="shared" si="0"/>
        <v>0</v>
      </c>
      <c r="P60" s="31">
        <f t="shared" si="1"/>
        <v>0</v>
      </c>
      <c r="Q60" s="32" t="str">
        <f>IFERROR(VLOOKUP(I60,'Database Petugas'!$A$2:$B$4,2,FALSE),"")</f>
        <v/>
      </c>
      <c r="R60" s="33" t="str">
        <f>IFERROR(VLOOKUP(I60,'Database Petugas'!$A$2:$C$4,3,FALSE)*'Database Parkir + status'!P60,"")</f>
        <v/>
      </c>
      <c r="S60" s="34" t="str">
        <f t="shared" si="2"/>
        <v/>
      </c>
    </row>
    <row r="61" spans="2:19" x14ac:dyDescent="0.25">
      <c r="B61" s="21" t="str">
        <f>IFERROR(VLOOKUP(A61,'Database Petugas'!#REF!,2,FALSE),"")</f>
        <v/>
      </c>
      <c r="C61" s="22">
        <v>59</v>
      </c>
      <c r="H61" s="24" t="str">
        <f>IFERROR(VLOOKUP(E61,'Database Plat'!$A$2:$B$60,2,FALSE),"")</f>
        <v/>
      </c>
      <c r="M61" s="36">
        <f t="shared" si="0"/>
        <v>0</v>
      </c>
      <c r="P61" s="31">
        <f t="shared" si="1"/>
        <v>0</v>
      </c>
      <c r="Q61" s="32" t="str">
        <f>IFERROR(VLOOKUP(I61,'Database Petugas'!$A$2:$B$4,2,FALSE),"")</f>
        <v/>
      </c>
      <c r="R61" s="33" t="str">
        <f>IFERROR(VLOOKUP(I61,'Database Petugas'!$A$2:$C$4,3,FALSE)*'Database Parkir + status'!P61,"")</f>
        <v/>
      </c>
      <c r="S61" s="34" t="str">
        <f t="shared" si="2"/>
        <v/>
      </c>
    </row>
    <row r="62" spans="2:19" x14ac:dyDescent="0.25">
      <c r="B62" s="21" t="str">
        <f>IFERROR(VLOOKUP(A62,'Database Petugas'!#REF!,2,FALSE),"")</f>
        <v/>
      </c>
      <c r="C62" s="22">
        <v>60</v>
      </c>
      <c r="H62" s="24" t="str">
        <f>IFERROR(VLOOKUP(E62,'Database Plat'!$A$2:$B$60,2,FALSE),"")</f>
        <v/>
      </c>
      <c r="M62" s="36">
        <f t="shared" si="0"/>
        <v>0</v>
      </c>
      <c r="P62" s="31">
        <f t="shared" si="1"/>
        <v>0</v>
      </c>
      <c r="Q62" s="32" t="str">
        <f>IFERROR(VLOOKUP(I62,'Database Petugas'!$A$2:$B$4,2,FALSE),"")</f>
        <v/>
      </c>
      <c r="R62" s="33" t="str">
        <f>IFERROR(VLOOKUP(I62,'Database Petugas'!$A$2:$C$4,3,FALSE)*'Database Parkir + status'!P62,"")</f>
        <v/>
      </c>
      <c r="S62" s="34" t="str">
        <f t="shared" si="2"/>
        <v/>
      </c>
    </row>
    <row r="63" spans="2:19" x14ac:dyDescent="0.25">
      <c r="B63" s="21" t="str">
        <f>IFERROR(VLOOKUP(A63,'Database Petugas'!#REF!,2,FALSE),"")</f>
        <v/>
      </c>
      <c r="C63" s="22">
        <v>61</v>
      </c>
      <c r="H63" s="24" t="str">
        <f>IFERROR(VLOOKUP(E63,'Database Plat'!$A$2:$B$60,2,FALSE),"")</f>
        <v/>
      </c>
      <c r="M63" s="36">
        <f t="shared" si="0"/>
        <v>0</v>
      </c>
      <c r="P63" s="31">
        <f t="shared" si="1"/>
        <v>0</v>
      </c>
      <c r="Q63" s="32" t="str">
        <f>IFERROR(VLOOKUP(I63,'Database Petugas'!$A$2:$B$4,2,FALSE),"")</f>
        <v/>
      </c>
      <c r="R63" s="33" t="str">
        <f>IFERROR(VLOOKUP(I63,'Database Petugas'!$A$2:$C$4,3,FALSE)*'Database Parkir + status'!P63,"")</f>
        <v/>
      </c>
      <c r="S63" s="34" t="str">
        <f t="shared" si="2"/>
        <v/>
      </c>
    </row>
    <row r="64" spans="2:19" x14ac:dyDescent="0.25">
      <c r="B64" s="21" t="str">
        <f>IFERROR(VLOOKUP(A64,'Database Petugas'!#REF!,2,FALSE),"")</f>
        <v/>
      </c>
      <c r="C64" s="22">
        <v>62</v>
      </c>
      <c r="H64" s="24" t="str">
        <f>IFERROR(VLOOKUP(E64,'Database Plat'!$A$2:$B$60,2,FALSE),"")</f>
        <v/>
      </c>
      <c r="M64" s="36">
        <f t="shared" si="0"/>
        <v>0</v>
      </c>
      <c r="P64" s="31">
        <f t="shared" si="1"/>
        <v>0</v>
      </c>
      <c r="Q64" s="32" t="str">
        <f>IFERROR(VLOOKUP(I64,'Database Petugas'!$A$2:$B$4,2,FALSE),"")</f>
        <v/>
      </c>
      <c r="R64" s="33" t="str">
        <f>IFERROR(VLOOKUP(I64,'Database Petugas'!$A$2:$C$4,3,FALSE)*'Database Parkir + status'!P64,"")</f>
        <v/>
      </c>
      <c r="S64" s="34" t="str">
        <f t="shared" si="2"/>
        <v/>
      </c>
    </row>
    <row r="65" spans="2:19" x14ac:dyDescent="0.25">
      <c r="B65" s="21" t="str">
        <f>IFERROR(VLOOKUP(A65,'Database Petugas'!#REF!,2,FALSE),"")</f>
        <v/>
      </c>
      <c r="C65" s="22">
        <v>63</v>
      </c>
      <c r="H65" s="24" t="str">
        <f>IFERROR(VLOOKUP(E65,'Database Plat'!$A$2:$B$60,2,FALSE),"")</f>
        <v/>
      </c>
      <c r="M65" s="36">
        <f t="shared" si="0"/>
        <v>0</v>
      </c>
      <c r="P65" s="31">
        <f t="shared" si="1"/>
        <v>0</v>
      </c>
      <c r="Q65" s="32" t="str">
        <f>IFERROR(VLOOKUP(I65,'Database Petugas'!$A$2:$B$4,2,FALSE),"")</f>
        <v/>
      </c>
      <c r="R65" s="33" t="str">
        <f>IFERROR(VLOOKUP(I65,'Database Petugas'!$A$2:$C$4,3,FALSE)*'Database Parkir + status'!P65,"")</f>
        <v/>
      </c>
      <c r="S65" s="34" t="str">
        <f t="shared" si="2"/>
        <v/>
      </c>
    </row>
    <row r="66" spans="2:19" x14ac:dyDescent="0.25">
      <c r="B66" s="21" t="str">
        <f>IFERROR(VLOOKUP(A66,'Database Petugas'!#REF!,2,FALSE),"")</f>
        <v/>
      </c>
      <c r="C66" s="22">
        <v>64</v>
      </c>
      <c r="H66" s="24" t="str">
        <f>IFERROR(VLOOKUP(E66,'Database Plat'!$A$2:$B$60,2,FALSE),"")</f>
        <v/>
      </c>
      <c r="M66" s="36">
        <f t="shared" si="0"/>
        <v>0</v>
      </c>
      <c r="P66" s="31">
        <f t="shared" si="1"/>
        <v>0</v>
      </c>
      <c r="Q66" s="32" t="str">
        <f>IFERROR(VLOOKUP(I66,'Database Petugas'!$A$2:$B$4,2,FALSE),"")</f>
        <v/>
      </c>
      <c r="R66" s="33" t="str">
        <f>IFERROR(VLOOKUP(I66,'Database Petugas'!$A$2:$C$4,3,FALSE)*'Database Parkir + status'!P66,"")</f>
        <v/>
      </c>
      <c r="S66" s="34" t="str">
        <f t="shared" si="2"/>
        <v/>
      </c>
    </row>
    <row r="67" spans="2:19" x14ac:dyDescent="0.25">
      <c r="B67" s="21" t="str">
        <f>IFERROR(VLOOKUP(A67,'Database Petugas'!#REF!,2,FALSE),"")</f>
        <v/>
      </c>
      <c r="C67" s="22">
        <v>65</v>
      </c>
      <c r="H67" s="24" t="str">
        <f>IFERROR(VLOOKUP(E67,'Database Plat'!$A$2:$B$60,2,FALSE),"")</f>
        <v/>
      </c>
      <c r="M67" s="36">
        <f t="shared" si="0"/>
        <v>0</v>
      </c>
      <c r="P67" s="31">
        <f t="shared" si="1"/>
        <v>0</v>
      </c>
      <c r="Q67" s="32" t="str">
        <f>IFERROR(VLOOKUP(I67,'Database Petugas'!$A$2:$B$4,2,FALSE),"")</f>
        <v/>
      </c>
      <c r="R67" s="33" t="str">
        <f>IFERROR(VLOOKUP(I67,'Database Petugas'!$A$2:$C$4,3,FALSE)*'Database Parkir + status'!P67,"")</f>
        <v/>
      </c>
      <c r="S67" s="34" t="str">
        <f t="shared" si="2"/>
        <v/>
      </c>
    </row>
    <row r="68" spans="2:19" x14ac:dyDescent="0.25">
      <c r="B68" s="21" t="str">
        <f>IFERROR(VLOOKUP(A68,'Database Petugas'!#REF!,2,FALSE),"")</f>
        <v/>
      </c>
      <c r="C68" s="22">
        <v>66</v>
      </c>
      <c r="H68" s="24" t="str">
        <f>IFERROR(VLOOKUP(E68,'Database Plat'!$A$2:$B$60,2,FALSE),"")</f>
        <v/>
      </c>
      <c r="M68" s="36">
        <f t="shared" ref="M68:M131" si="3">DATEDIF(K68,L68,"d")</f>
        <v>0</v>
      </c>
      <c r="P68" s="31">
        <f t="shared" ref="P68:P131" si="4">ROUNDUP((O68*24)-(N68*24)+(M68*24),0)</f>
        <v>0</v>
      </c>
      <c r="Q68" s="32" t="str">
        <f>IFERROR(VLOOKUP(I68,'Database Petugas'!$A$2:$B$4,2,FALSE),"")</f>
        <v/>
      </c>
      <c r="R68" s="33" t="str">
        <f>IFERROR(VLOOKUP(I68,'Database Petugas'!$A$2:$C$4,3,FALSE)*'Database Parkir + status'!P68,"")</f>
        <v/>
      </c>
      <c r="S68" s="34" t="str">
        <f t="shared" ref="S68:S131" si="5">IFERROR(IF(D68="vip","0",Q68+R68),"")</f>
        <v/>
      </c>
    </row>
    <row r="69" spans="2:19" x14ac:dyDescent="0.25">
      <c r="B69" s="21" t="str">
        <f>IFERROR(VLOOKUP(A69,'Database Petugas'!#REF!,2,FALSE),"")</f>
        <v/>
      </c>
      <c r="C69" s="22">
        <v>67</v>
      </c>
      <c r="H69" s="24" t="str">
        <f>IFERROR(VLOOKUP(E69,'Database Plat'!$A$2:$B$60,2,FALSE),"")</f>
        <v/>
      </c>
      <c r="M69" s="36">
        <f t="shared" si="3"/>
        <v>0</v>
      </c>
      <c r="P69" s="31">
        <f t="shared" si="4"/>
        <v>0</v>
      </c>
      <c r="Q69" s="32" t="str">
        <f>IFERROR(VLOOKUP(I69,'Database Petugas'!$A$2:$B$4,2,FALSE),"")</f>
        <v/>
      </c>
      <c r="R69" s="33" t="str">
        <f>IFERROR(VLOOKUP(I69,'Database Petugas'!$A$2:$C$4,3,FALSE)*'Database Parkir + status'!P69,"")</f>
        <v/>
      </c>
      <c r="S69" s="34" t="str">
        <f t="shared" si="5"/>
        <v/>
      </c>
    </row>
    <row r="70" spans="2:19" x14ac:dyDescent="0.25">
      <c r="B70" s="21" t="str">
        <f>IFERROR(VLOOKUP(A70,'Database Petugas'!#REF!,2,FALSE),"")</f>
        <v/>
      </c>
      <c r="C70" s="22">
        <v>68</v>
      </c>
      <c r="H70" s="24" t="str">
        <f>IFERROR(VLOOKUP(E70,'Database Plat'!$A$2:$B$60,2,FALSE),"")</f>
        <v/>
      </c>
      <c r="M70" s="36">
        <f t="shared" si="3"/>
        <v>0</v>
      </c>
      <c r="P70" s="31">
        <f t="shared" si="4"/>
        <v>0</v>
      </c>
      <c r="Q70" s="32" t="str">
        <f>IFERROR(VLOOKUP(I70,'Database Petugas'!$A$2:$B$4,2,FALSE),"")</f>
        <v/>
      </c>
      <c r="R70" s="33" t="str">
        <f>IFERROR(VLOOKUP(I70,'Database Petugas'!$A$2:$C$4,3,FALSE)*'Database Parkir + status'!P70,"")</f>
        <v/>
      </c>
      <c r="S70" s="34" t="str">
        <f t="shared" si="5"/>
        <v/>
      </c>
    </row>
    <row r="71" spans="2:19" x14ac:dyDescent="0.25">
      <c r="B71" s="21" t="str">
        <f>IFERROR(VLOOKUP(A71,'Database Petugas'!#REF!,2,FALSE),"")</f>
        <v/>
      </c>
      <c r="C71" s="22">
        <v>69</v>
      </c>
      <c r="H71" s="24" t="str">
        <f>IFERROR(VLOOKUP(E71,'Database Plat'!$A$2:$B$60,2,FALSE),"")</f>
        <v/>
      </c>
      <c r="M71" s="36">
        <f t="shared" si="3"/>
        <v>0</v>
      </c>
      <c r="P71" s="31">
        <f t="shared" si="4"/>
        <v>0</v>
      </c>
      <c r="Q71" s="32" t="str">
        <f>IFERROR(VLOOKUP(I71,'Database Petugas'!$A$2:$B$4,2,FALSE),"")</f>
        <v/>
      </c>
      <c r="R71" s="33" t="str">
        <f>IFERROR(VLOOKUP(I71,'Database Petugas'!$A$2:$C$4,3,FALSE)*'Database Parkir + status'!P71,"")</f>
        <v/>
      </c>
      <c r="S71" s="34" t="str">
        <f t="shared" si="5"/>
        <v/>
      </c>
    </row>
    <row r="72" spans="2:19" x14ac:dyDescent="0.25">
      <c r="B72" s="21" t="str">
        <f>IFERROR(VLOOKUP(A72,'Database Petugas'!#REF!,2,FALSE),"")</f>
        <v/>
      </c>
      <c r="H72" s="24" t="str">
        <f>IFERROR(VLOOKUP(E72,'Database Plat'!$A$2:$B$60,2,FALSE),"")</f>
        <v/>
      </c>
      <c r="M72" s="36">
        <f t="shared" si="3"/>
        <v>0</v>
      </c>
      <c r="P72" s="31">
        <f t="shared" si="4"/>
        <v>0</v>
      </c>
      <c r="Q72" s="32" t="str">
        <f>IFERROR(VLOOKUP(I72,'Database Petugas'!$A$2:$B$4,2,FALSE),"")</f>
        <v/>
      </c>
      <c r="R72" s="33" t="str">
        <f>IFERROR(VLOOKUP(I72,'Database Petugas'!$A$2:$C$4,3,FALSE)*'Database Parkir + status'!P72,"")</f>
        <v/>
      </c>
      <c r="S72" s="34" t="str">
        <f t="shared" si="5"/>
        <v/>
      </c>
    </row>
    <row r="73" spans="2:19" x14ac:dyDescent="0.25">
      <c r="B73" s="21" t="str">
        <f>IFERROR(VLOOKUP(A73,'Database Petugas'!#REF!,2,FALSE),"")</f>
        <v/>
      </c>
      <c r="H73" s="24" t="str">
        <f>IFERROR(VLOOKUP(E73,'Database Plat'!$A$2:$B$60,2,FALSE),"")</f>
        <v/>
      </c>
      <c r="M73" s="36">
        <f t="shared" si="3"/>
        <v>0</v>
      </c>
      <c r="P73" s="31">
        <f t="shared" si="4"/>
        <v>0</v>
      </c>
      <c r="Q73" s="32" t="str">
        <f>IFERROR(VLOOKUP(I73,'Database Petugas'!$A$2:$B$4,2,FALSE),"")</f>
        <v/>
      </c>
      <c r="R73" s="33" t="str">
        <f>IFERROR(VLOOKUP(I73,'Database Petugas'!$A$2:$C$4,3,FALSE)*'Database Parkir + status'!P73,"")</f>
        <v/>
      </c>
      <c r="S73" s="34" t="str">
        <f t="shared" si="5"/>
        <v/>
      </c>
    </row>
    <row r="74" spans="2:19" x14ac:dyDescent="0.25">
      <c r="B74" s="21" t="str">
        <f>IFERROR(VLOOKUP(A74,'Database Petugas'!#REF!,2,FALSE),"")</f>
        <v/>
      </c>
      <c r="H74" s="24" t="str">
        <f>IFERROR(VLOOKUP(E74,'Database Plat'!$A$2:$B$60,2,FALSE),"")</f>
        <v/>
      </c>
      <c r="M74" s="36">
        <f t="shared" si="3"/>
        <v>0</v>
      </c>
      <c r="P74" s="31">
        <f t="shared" si="4"/>
        <v>0</v>
      </c>
      <c r="Q74" s="32" t="str">
        <f>IFERROR(VLOOKUP(I74,'Database Petugas'!$A$2:$B$4,2,FALSE),"")</f>
        <v/>
      </c>
      <c r="R74" s="33" t="str">
        <f>IFERROR(VLOOKUP(I74,'Database Petugas'!$A$2:$C$4,3,FALSE)*'Database Parkir + status'!P74,"")</f>
        <v/>
      </c>
      <c r="S74" s="34" t="str">
        <f t="shared" si="5"/>
        <v/>
      </c>
    </row>
    <row r="75" spans="2:19" x14ac:dyDescent="0.25">
      <c r="B75" s="21" t="str">
        <f>IFERROR(VLOOKUP(A75,'Database Petugas'!#REF!,2,FALSE),"")</f>
        <v/>
      </c>
      <c r="H75" s="24" t="str">
        <f>IFERROR(VLOOKUP(E75,'Database Plat'!$A$2:$B$60,2,FALSE),"")</f>
        <v/>
      </c>
      <c r="M75" s="36">
        <f t="shared" si="3"/>
        <v>0</v>
      </c>
      <c r="P75" s="31">
        <f t="shared" si="4"/>
        <v>0</v>
      </c>
      <c r="Q75" s="32" t="str">
        <f>IFERROR(VLOOKUP(I75,'Database Petugas'!$A$2:$B$4,2,FALSE),"")</f>
        <v/>
      </c>
      <c r="R75" s="33" t="str">
        <f>IFERROR(VLOOKUP(I75,'Database Petugas'!$A$2:$C$4,3,FALSE)*'Database Parkir + status'!P75,"")</f>
        <v/>
      </c>
      <c r="S75" s="34" t="str">
        <f t="shared" si="5"/>
        <v/>
      </c>
    </row>
    <row r="76" spans="2:19" x14ac:dyDescent="0.25">
      <c r="B76" s="21" t="str">
        <f>IFERROR(VLOOKUP(A76,'Database Petugas'!#REF!,2,FALSE),"")</f>
        <v/>
      </c>
      <c r="H76" s="24" t="str">
        <f>IFERROR(VLOOKUP(E76,'Database Plat'!$A$2:$B$60,2,FALSE),"")</f>
        <v/>
      </c>
      <c r="M76" s="36">
        <f t="shared" si="3"/>
        <v>0</v>
      </c>
      <c r="P76" s="31">
        <f t="shared" si="4"/>
        <v>0</v>
      </c>
      <c r="Q76" s="32" t="str">
        <f>IFERROR(VLOOKUP(I76,'Database Petugas'!$A$2:$B$4,2,FALSE),"")</f>
        <v/>
      </c>
      <c r="R76" s="33" t="str">
        <f>IFERROR(VLOOKUP(I76,'Database Petugas'!$A$2:$C$4,3,FALSE)*'Database Parkir + status'!P76,"")</f>
        <v/>
      </c>
      <c r="S76" s="34" t="str">
        <f t="shared" si="5"/>
        <v/>
      </c>
    </row>
    <row r="77" spans="2:19" x14ac:dyDescent="0.25">
      <c r="B77" s="21" t="str">
        <f>IFERROR(VLOOKUP(A77,'Database Petugas'!#REF!,2,FALSE),"")</f>
        <v/>
      </c>
      <c r="H77" s="24" t="str">
        <f>IFERROR(VLOOKUP(E77,'Database Plat'!$A$2:$B$60,2,FALSE),"")</f>
        <v/>
      </c>
      <c r="M77" s="36">
        <f t="shared" si="3"/>
        <v>0</v>
      </c>
      <c r="P77" s="31">
        <f t="shared" si="4"/>
        <v>0</v>
      </c>
      <c r="Q77" s="32" t="str">
        <f>IFERROR(VLOOKUP(I77,'Database Petugas'!$A$2:$B$4,2,FALSE),"")</f>
        <v/>
      </c>
      <c r="R77" s="33" t="str">
        <f>IFERROR(VLOOKUP(I77,'Database Petugas'!$A$2:$C$4,3,FALSE)*'Database Parkir + status'!P77,"")</f>
        <v/>
      </c>
      <c r="S77" s="34" t="str">
        <f t="shared" si="5"/>
        <v/>
      </c>
    </row>
    <row r="78" spans="2:19" x14ac:dyDescent="0.25">
      <c r="B78" s="21" t="str">
        <f>IFERROR(VLOOKUP(A78,'Database Petugas'!#REF!,2,FALSE),"")</f>
        <v/>
      </c>
      <c r="H78" s="24" t="str">
        <f>IFERROR(VLOOKUP(E78,'Database Plat'!$A$2:$B$60,2,FALSE),"")</f>
        <v/>
      </c>
      <c r="M78" s="36">
        <f t="shared" si="3"/>
        <v>0</v>
      </c>
      <c r="P78" s="31">
        <f t="shared" si="4"/>
        <v>0</v>
      </c>
      <c r="Q78" s="32" t="str">
        <f>IFERROR(VLOOKUP(I78,'Database Petugas'!$A$2:$B$4,2,FALSE),"")</f>
        <v/>
      </c>
      <c r="R78" s="33" t="str">
        <f>IFERROR(VLOOKUP(I78,'Database Petugas'!$A$2:$C$4,3,FALSE)*'Database Parkir + status'!P78,"")</f>
        <v/>
      </c>
      <c r="S78" s="34" t="str">
        <f t="shared" si="5"/>
        <v/>
      </c>
    </row>
    <row r="79" spans="2:19" x14ac:dyDescent="0.25">
      <c r="B79" s="21" t="str">
        <f>IFERROR(VLOOKUP(A79,'Database Petugas'!#REF!,2,FALSE),"")</f>
        <v/>
      </c>
      <c r="H79" s="24" t="str">
        <f>IFERROR(VLOOKUP(E79,'Database Plat'!$A$2:$B$60,2,FALSE),"")</f>
        <v/>
      </c>
      <c r="M79" s="36">
        <f t="shared" si="3"/>
        <v>0</v>
      </c>
      <c r="P79" s="31">
        <f t="shared" si="4"/>
        <v>0</v>
      </c>
      <c r="Q79" s="32" t="str">
        <f>IFERROR(VLOOKUP(I79,'Database Petugas'!$A$2:$B$4,2,FALSE),"")</f>
        <v/>
      </c>
      <c r="R79" s="33" t="str">
        <f>IFERROR(VLOOKUP(I79,'Database Petugas'!$A$2:$C$4,3,FALSE)*'Database Parkir + status'!P79,"")</f>
        <v/>
      </c>
      <c r="S79" s="34" t="str">
        <f t="shared" si="5"/>
        <v/>
      </c>
    </row>
    <row r="80" spans="2:19" x14ac:dyDescent="0.25">
      <c r="B80" s="21" t="str">
        <f>IFERROR(VLOOKUP(A80,'Database Petugas'!#REF!,2,FALSE),"")</f>
        <v/>
      </c>
      <c r="H80" s="24" t="str">
        <f>IFERROR(VLOOKUP(E80,'Database Plat'!$A$2:$B$60,2,FALSE),"")</f>
        <v/>
      </c>
      <c r="M80" s="36">
        <f t="shared" si="3"/>
        <v>0</v>
      </c>
      <c r="P80" s="31">
        <f t="shared" si="4"/>
        <v>0</v>
      </c>
      <c r="Q80" s="32" t="str">
        <f>IFERROR(VLOOKUP(I80,'Database Petugas'!$A$2:$B$4,2,FALSE),"")</f>
        <v/>
      </c>
      <c r="R80" s="33" t="str">
        <f>IFERROR(VLOOKUP(I80,'Database Petugas'!$A$2:$C$4,3,FALSE)*'Database Parkir + status'!P80,"")</f>
        <v/>
      </c>
      <c r="S80" s="34" t="str">
        <f t="shared" si="5"/>
        <v/>
      </c>
    </row>
    <row r="81" spans="2:19" x14ac:dyDescent="0.25">
      <c r="B81" s="21" t="str">
        <f>IFERROR(VLOOKUP(A81,'Database Petugas'!#REF!,2,FALSE),"")</f>
        <v/>
      </c>
      <c r="H81" s="24" t="str">
        <f>IFERROR(VLOOKUP(E81,'Database Plat'!$A$2:$B$60,2,FALSE),"")</f>
        <v/>
      </c>
      <c r="M81" s="36">
        <f t="shared" si="3"/>
        <v>0</v>
      </c>
      <c r="P81" s="31">
        <f t="shared" si="4"/>
        <v>0</v>
      </c>
      <c r="Q81" s="32" t="str">
        <f>IFERROR(VLOOKUP(I81,'Database Petugas'!$A$2:$B$4,2,FALSE),"")</f>
        <v/>
      </c>
      <c r="R81" s="33" t="str">
        <f>IFERROR(VLOOKUP(I81,'Database Petugas'!$A$2:$C$4,3,FALSE)*'Database Parkir + status'!P81,"")</f>
        <v/>
      </c>
      <c r="S81" s="34" t="str">
        <f t="shared" si="5"/>
        <v/>
      </c>
    </row>
    <row r="82" spans="2:19" x14ac:dyDescent="0.25">
      <c r="B82" s="21" t="str">
        <f>IFERROR(VLOOKUP(A82,'Database Petugas'!#REF!,2,FALSE),"")</f>
        <v/>
      </c>
      <c r="H82" s="24" t="str">
        <f>IFERROR(VLOOKUP(E82,'Database Plat'!$A$2:$B$60,2,FALSE),"")</f>
        <v/>
      </c>
      <c r="M82" s="36">
        <f t="shared" si="3"/>
        <v>0</v>
      </c>
      <c r="P82" s="31">
        <f t="shared" si="4"/>
        <v>0</v>
      </c>
      <c r="Q82" s="32" t="str">
        <f>IFERROR(VLOOKUP(I82,'Database Petugas'!$A$2:$B$4,2,FALSE),"")</f>
        <v/>
      </c>
      <c r="R82" s="33" t="str">
        <f>IFERROR(VLOOKUP(I82,'Database Petugas'!$A$2:$C$4,3,FALSE)*'Database Parkir + status'!P82,"")</f>
        <v/>
      </c>
      <c r="S82" s="34" t="str">
        <f t="shared" si="5"/>
        <v/>
      </c>
    </row>
    <row r="83" spans="2:19" x14ac:dyDescent="0.25">
      <c r="B83" s="21" t="str">
        <f>IFERROR(VLOOKUP(A83,'Database Petugas'!#REF!,2,FALSE),"")</f>
        <v/>
      </c>
      <c r="H83" s="24" t="str">
        <f>IFERROR(VLOOKUP(E83,'Database Plat'!$A$2:$B$60,2,FALSE),"")</f>
        <v/>
      </c>
      <c r="M83" s="36">
        <f t="shared" si="3"/>
        <v>0</v>
      </c>
      <c r="P83" s="31">
        <f t="shared" si="4"/>
        <v>0</v>
      </c>
      <c r="Q83" s="32" t="str">
        <f>IFERROR(VLOOKUP(I83,'Database Petugas'!$A$2:$B$4,2,FALSE),"")</f>
        <v/>
      </c>
      <c r="R83" s="33" t="str">
        <f>IFERROR(VLOOKUP(I83,'Database Petugas'!$A$2:$C$4,3,FALSE)*'Database Parkir + status'!P83,"")</f>
        <v/>
      </c>
      <c r="S83" s="34" t="str">
        <f t="shared" si="5"/>
        <v/>
      </c>
    </row>
    <row r="84" spans="2:19" x14ac:dyDescent="0.25">
      <c r="B84" s="21" t="str">
        <f>IFERROR(VLOOKUP(A84,'Database Petugas'!#REF!,2,FALSE),"")</f>
        <v/>
      </c>
      <c r="H84" s="24" t="str">
        <f>IFERROR(VLOOKUP(E84,'Database Plat'!$A$2:$B$60,2,FALSE),"")</f>
        <v/>
      </c>
      <c r="M84" s="36">
        <f t="shared" si="3"/>
        <v>0</v>
      </c>
      <c r="P84" s="31">
        <f t="shared" si="4"/>
        <v>0</v>
      </c>
      <c r="Q84" s="32" t="str">
        <f>IFERROR(VLOOKUP(I84,'Database Petugas'!$A$2:$B$4,2,FALSE),"")</f>
        <v/>
      </c>
      <c r="R84" s="33" t="str">
        <f>IFERROR(VLOOKUP(I84,'Database Petugas'!$A$2:$C$4,3,FALSE)*'Database Parkir + status'!P84,"")</f>
        <v/>
      </c>
      <c r="S84" s="34" t="str">
        <f t="shared" si="5"/>
        <v/>
      </c>
    </row>
    <row r="85" spans="2:19" x14ac:dyDescent="0.25">
      <c r="B85" s="21" t="str">
        <f>IFERROR(VLOOKUP(A85,'Database Petugas'!#REF!,2,FALSE),"")</f>
        <v/>
      </c>
      <c r="H85" s="24" t="str">
        <f>IFERROR(VLOOKUP(E85,'Database Plat'!$A$2:$B$60,2,FALSE),"")</f>
        <v/>
      </c>
      <c r="M85" s="36">
        <f t="shared" si="3"/>
        <v>0</v>
      </c>
      <c r="P85" s="31">
        <f t="shared" si="4"/>
        <v>0</v>
      </c>
      <c r="Q85" s="32" t="str">
        <f>IFERROR(VLOOKUP(I85,'Database Petugas'!$A$2:$B$4,2,FALSE),"")</f>
        <v/>
      </c>
      <c r="R85" s="33" t="str">
        <f>IFERROR(VLOOKUP(I85,'Database Petugas'!$A$2:$C$4,3,FALSE)*'Database Parkir + status'!P85,"")</f>
        <v/>
      </c>
      <c r="S85" s="34" t="str">
        <f t="shared" si="5"/>
        <v/>
      </c>
    </row>
    <row r="86" spans="2:19" x14ac:dyDescent="0.25">
      <c r="B86" s="21" t="str">
        <f>IFERROR(VLOOKUP(A86,'Database Petugas'!#REF!,2,FALSE),"")</f>
        <v/>
      </c>
      <c r="H86" s="24" t="str">
        <f>IFERROR(VLOOKUP(E86,'Database Plat'!$A$2:$B$60,2,FALSE),"")</f>
        <v/>
      </c>
      <c r="M86" s="36">
        <f t="shared" si="3"/>
        <v>0</v>
      </c>
      <c r="P86" s="31">
        <f t="shared" si="4"/>
        <v>0</v>
      </c>
      <c r="Q86" s="32" t="str">
        <f>IFERROR(VLOOKUP(I86,'Database Petugas'!$A$2:$B$4,2,FALSE),"")</f>
        <v/>
      </c>
      <c r="R86" s="33" t="str">
        <f>IFERROR(VLOOKUP(I86,'Database Petugas'!$A$2:$C$4,3,FALSE)*'Database Parkir + status'!P86,"")</f>
        <v/>
      </c>
      <c r="S86" s="34" t="str">
        <f t="shared" si="5"/>
        <v/>
      </c>
    </row>
    <row r="87" spans="2:19" x14ac:dyDescent="0.25">
      <c r="B87" s="21" t="str">
        <f>IFERROR(VLOOKUP(A87,'Database Petugas'!#REF!,2,FALSE),"")</f>
        <v/>
      </c>
      <c r="H87" s="24" t="str">
        <f>IFERROR(VLOOKUP(E87,'Database Plat'!$A$2:$B$60,2,FALSE),"")</f>
        <v/>
      </c>
      <c r="M87" s="36">
        <f t="shared" si="3"/>
        <v>0</v>
      </c>
      <c r="P87" s="31">
        <f t="shared" si="4"/>
        <v>0</v>
      </c>
      <c r="Q87" s="32" t="str">
        <f>IFERROR(VLOOKUP(I87,'Database Petugas'!$A$2:$B$4,2,FALSE),"")</f>
        <v/>
      </c>
      <c r="R87" s="33" t="str">
        <f>IFERROR(VLOOKUP(I87,'Database Petugas'!$A$2:$C$4,3,FALSE)*'Database Parkir + status'!P87,"")</f>
        <v/>
      </c>
      <c r="S87" s="34" t="str">
        <f t="shared" si="5"/>
        <v/>
      </c>
    </row>
    <row r="88" spans="2:19" x14ac:dyDescent="0.25">
      <c r="B88" s="21" t="str">
        <f>IFERROR(VLOOKUP(A88,'Database Petugas'!#REF!,2,FALSE),"")</f>
        <v/>
      </c>
      <c r="H88" s="24" t="str">
        <f>IFERROR(VLOOKUP(E88,'Database Plat'!$A$2:$B$60,2,FALSE),"")</f>
        <v/>
      </c>
      <c r="M88" s="36">
        <f t="shared" si="3"/>
        <v>0</v>
      </c>
      <c r="P88" s="31">
        <f t="shared" si="4"/>
        <v>0</v>
      </c>
      <c r="Q88" s="32" t="str">
        <f>IFERROR(VLOOKUP(I88,'Database Petugas'!$A$2:$B$4,2,FALSE),"")</f>
        <v/>
      </c>
      <c r="R88" s="33" t="str">
        <f>IFERROR(VLOOKUP(I88,'Database Petugas'!$A$2:$C$4,3,FALSE)*'Database Parkir + status'!P88,"")</f>
        <v/>
      </c>
      <c r="S88" s="34" t="str">
        <f t="shared" si="5"/>
        <v/>
      </c>
    </row>
    <row r="89" spans="2:19" x14ac:dyDescent="0.25">
      <c r="B89" s="21" t="str">
        <f>IFERROR(VLOOKUP(A89,'Database Petugas'!#REF!,2,FALSE),"")</f>
        <v/>
      </c>
      <c r="H89" s="24" t="str">
        <f>IFERROR(VLOOKUP(E89,'Database Plat'!$A$2:$B$60,2,FALSE),"")</f>
        <v/>
      </c>
      <c r="M89" s="36">
        <f t="shared" si="3"/>
        <v>0</v>
      </c>
      <c r="P89" s="31">
        <f t="shared" si="4"/>
        <v>0</v>
      </c>
      <c r="Q89" s="32" t="str">
        <f>IFERROR(VLOOKUP(I89,'Database Petugas'!$A$2:$B$4,2,FALSE),"")</f>
        <v/>
      </c>
      <c r="R89" s="33" t="str">
        <f>IFERROR(VLOOKUP(I89,'Database Petugas'!$A$2:$C$4,3,FALSE)*'Database Parkir + status'!P89,"")</f>
        <v/>
      </c>
      <c r="S89" s="34" t="str">
        <f t="shared" si="5"/>
        <v/>
      </c>
    </row>
    <row r="90" spans="2:19" x14ac:dyDescent="0.25">
      <c r="B90" s="21" t="str">
        <f>IFERROR(VLOOKUP(A90,'Database Petugas'!#REF!,2,FALSE),"")</f>
        <v/>
      </c>
      <c r="H90" s="24" t="str">
        <f>IFERROR(VLOOKUP(E90,'Database Plat'!$A$2:$B$60,2,FALSE),"")</f>
        <v/>
      </c>
      <c r="M90" s="36">
        <f t="shared" si="3"/>
        <v>0</v>
      </c>
      <c r="P90" s="31">
        <f t="shared" si="4"/>
        <v>0</v>
      </c>
      <c r="Q90" s="32" t="str">
        <f>IFERROR(VLOOKUP(I90,'Database Petugas'!$A$2:$B$4,2,FALSE),"")</f>
        <v/>
      </c>
      <c r="R90" s="33" t="str">
        <f>IFERROR(VLOOKUP(I90,'Database Petugas'!$A$2:$C$4,3,FALSE)*'Database Parkir + status'!P90,"")</f>
        <v/>
      </c>
      <c r="S90" s="34" t="str">
        <f t="shared" si="5"/>
        <v/>
      </c>
    </row>
    <row r="91" spans="2:19" x14ac:dyDescent="0.25">
      <c r="B91" s="21" t="str">
        <f>IFERROR(VLOOKUP(A91,'Database Petugas'!#REF!,2,FALSE),"")</f>
        <v/>
      </c>
      <c r="H91" s="24" t="str">
        <f>IFERROR(VLOOKUP(E91,'Database Plat'!$A$2:$B$60,2,FALSE),"")</f>
        <v/>
      </c>
      <c r="M91" s="36">
        <f t="shared" si="3"/>
        <v>0</v>
      </c>
      <c r="P91" s="31">
        <f t="shared" si="4"/>
        <v>0</v>
      </c>
      <c r="Q91" s="32" t="str">
        <f>IFERROR(VLOOKUP(I91,'Database Petugas'!$A$2:$B$4,2,FALSE),"")</f>
        <v/>
      </c>
      <c r="R91" s="33" t="str">
        <f>IFERROR(VLOOKUP(I91,'Database Petugas'!$A$2:$C$4,3,FALSE)*'Database Parkir + status'!P91,"")</f>
        <v/>
      </c>
      <c r="S91" s="34" t="str">
        <f t="shared" si="5"/>
        <v/>
      </c>
    </row>
    <row r="92" spans="2:19" x14ac:dyDescent="0.25">
      <c r="B92" s="21" t="str">
        <f>IFERROR(VLOOKUP(A92,'Database Petugas'!#REF!,2,FALSE),"")</f>
        <v/>
      </c>
      <c r="H92" s="24" t="str">
        <f>IFERROR(VLOOKUP(E92,'Database Plat'!$A$2:$B$60,2,FALSE),"")</f>
        <v/>
      </c>
      <c r="M92" s="36">
        <f t="shared" si="3"/>
        <v>0</v>
      </c>
      <c r="P92" s="31">
        <f t="shared" si="4"/>
        <v>0</v>
      </c>
      <c r="Q92" s="32" t="str">
        <f>IFERROR(VLOOKUP(I92,'Database Petugas'!$A$2:$B$4,2,FALSE),"")</f>
        <v/>
      </c>
      <c r="R92" s="33" t="str">
        <f>IFERROR(VLOOKUP(I92,'Database Petugas'!$A$2:$C$4,3,FALSE)*'Database Parkir + status'!P92,"")</f>
        <v/>
      </c>
      <c r="S92" s="34" t="str">
        <f t="shared" si="5"/>
        <v/>
      </c>
    </row>
    <row r="93" spans="2:19" x14ac:dyDescent="0.25">
      <c r="B93" s="21" t="str">
        <f>IFERROR(VLOOKUP(A93,'Database Petugas'!#REF!,2,FALSE),"")</f>
        <v/>
      </c>
      <c r="H93" s="24" t="str">
        <f>IFERROR(VLOOKUP(E93,'Database Plat'!$A$2:$B$60,2,FALSE),"")</f>
        <v/>
      </c>
      <c r="M93" s="36">
        <f t="shared" si="3"/>
        <v>0</v>
      </c>
      <c r="P93" s="31">
        <f t="shared" si="4"/>
        <v>0</v>
      </c>
      <c r="Q93" s="32" t="str">
        <f>IFERROR(VLOOKUP(I93,'Database Petugas'!$A$2:$B$4,2,FALSE),"")</f>
        <v/>
      </c>
      <c r="R93" s="33" t="str">
        <f>IFERROR(VLOOKUP(I93,'Database Petugas'!$A$2:$C$4,3,FALSE)*'Database Parkir + status'!P93,"")</f>
        <v/>
      </c>
      <c r="S93" s="34" t="str">
        <f t="shared" si="5"/>
        <v/>
      </c>
    </row>
    <row r="94" spans="2:19" x14ac:dyDescent="0.25">
      <c r="B94" s="21" t="str">
        <f>IFERROR(VLOOKUP(A94,'Database Petugas'!#REF!,2,FALSE),"")</f>
        <v/>
      </c>
      <c r="H94" s="24" t="str">
        <f>IFERROR(VLOOKUP(E94,'Database Plat'!$A$2:$B$60,2,FALSE),"")</f>
        <v/>
      </c>
      <c r="M94" s="36">
        <f t="shared" si="3"/>
        <v>0</v>
      </c>
      <c r="P94" s="31">
        <f t="shared" si="4"/>
        <v>0</v>
      </c>
      <c r="Q94" s="32" t="str">
        <f>IFERROR(VLOOKUP(I94,'Database Petugas'!$A$2:$B$4,2,FALSE),"")</f>
        <v/>
      </c>
      <c r="R94" s="33" t="str">
        <f>IFERROR(VLOOKUP(I94,'Database Petugas'!$A$2:$C$4,3,FALSE)*'Database Parkir + status'!P94,"")</f>
        <v/>
      </c>
      <c r="S94" s="34" t="str">
        <f t="shared" si="5"/>
        <v/>
      </c>
    </row>
    <row r="95" spans="2:19" x14ac:dyDescent="0.25">
      <c r="B95" s="21" t="str">
        <f>IFERROR(VLOOKUP(A95,'Database Petugas'!#REF!,2,FALSE),"")</f>
        <v/>
      </c>
      <c r="H95" s="24" t="str">
        <f>IFERROR(VLOOKUP(E95,'Database Plat'!$A$2:$B$60,2,FALSE),"")</f>
        <v/>
      </c>
      <c r="M95" s="36">
        <f t="shared" si="3"/>
        <v>0</v>
      </c>
      <c r="P95" s="31">
        <f t="shared" si="4"/>
        <v>0</v>
      </c>
      <c r="Q95" s="32" t="str">
        <f>IFERROR(VLOOKUP(I95,'Database Petugas'!$A$2:$B$4,2,FALSE),"")</f>
        <v/>
      </c>
      <c r="R95" s="33" t="str">
        <f>IFERROR(VLOOKUP(I95,'Database Petugas'!$A$2:$C$4,3,FALSE)*'Database Parkir + status'!P95,"")</f>
        <v/>
      </c>
      <c r="S95" s="34" t="str">
        <f t="shared" si="5"/>
        <v/>
      </c>
    </row>
    <row r="96" spans="2:19" x14ac:dyDescent="0.25">
      <c r="B96" s="21" t="str">
        <f>IFERROR(VLOOKUP(A96,'Database Petugas'!#REF!,2,FALSE),"")</f>
        <v/>
      </c>
      <c r="H96" s="24" t="str">
        <f>IFERROR(VLOOKUP(E96,'Database Plat'!$A$2:$B$60,2,FALSE),"")</f>
        <v/>
      </c>
      <c r="M96" s="36">
        <f t="shared" si="3"/>
        <v>0</v>
      </c>
      <c r="P96" s="31">
        <f t="shared" si="4"/>
        <v>0</v>
      </c>
      <c r="Q96" s="32" t="str">
        <f>IFERROR(VLOOKUP(I96,'Database Petugas'!$A$2:$B$4,2,FALSE),"")</f>
        <v/>
      </c>
      <c r="R96" s="33" t="str">
        <f>IFERROR(VLOOKUP(I96,'Database Petugas'!$A$2:$C$4,3,FALSE)*'Database Parkir + status'!P96,"")</f>
        <v/>
      </c>
      <c r="S96" s="34" t="str">
        <f t="shared" si="5"/>
        <v/>
      </c>
    </row>
    <row r="97" spans="2:19" x14ac:dyDescent="0.25">
      <c r="B97" s="21" t="str">
        <f>IFERROR(VLOOKUP(A97,'Database Petugas'!#REF!,2,FALSE),"")</f>
        <v/>
      </c>
      <c r="H97" s="24" t="str">
        <f>IFERROR(VLOOKUP(E97,'Database Plat'!$A$2:$B$60,2,FALSE),"")</f>
        <v/>
      </c>
      <c r="M97" s="36">
        <f t="shared" si="3"/>
        <v>0</v>
      </c>
      <c r="P97" s="31">
        <f t="shared" si="4"/>
        <v>0</v>
      </c>
      <c r="Q97" s="32" t="str">
        <f>IFERROR(VLOOKUP(I97,'Database Petugas'!$A$2:$B$4,2,FALSE),"")</f>
        <v/>
      </c>
      <c r="R97" s="33" t="str">
        <f>IFERROR(VLOOKUP(I97,'Database Petugas'!$A$2:$C$4,3,FALSE)*'Database Parkir + status'!P97,"")</f>
        <v/>
      </c>
      <c r="S97" s="34" t="str">
        <f t="shared" si="5"/>
        <v/>
      </c>
    </row>
    <row r="98" spans="2:19" x14ac:dyDescent="0.25">
      <c r="B98" s="21" t="str">
        <f>IFERROR(VLOOKUP(A98,'Database Petugas'!#REF!,2,FALSE),"")</f>
        <v/>
      </c>
      <c r="H98" s="24" t="str">
        <f>IFERROR(VLOOKUP(E98,'Database Plat'!$A$2:$B$60,2,FALSE),"")</f>
        <v/>
      </c>
      <c r="M98" s="36">
        <f t="shared" si="3"/>
        <v>0</v>
      </c>
      <c r="P98" s="31">
        <f t="shared" si="4"/>
        <v>0</v>
      </c>
      <c r="Q98" s="32" t="str">
        <f>IFERROR(VLOOKUP(I98,'Database Petugas'!$A$2:$B$4,2,FALSE),"")</f>
        <v/>
      </c>
      <c r="R98" s="33" t="str">
        <f>IFERROR(VLOOKUP(I98,'Database Petugas'!$A$2:$C$4,3,FALSE)*'Database Parkir + status'!P98,"")</f>
        <v/>
      </c>
      <c r="S98" s="34" t="str">
        <f t="shared" si="5"/>
        <v/>
      </c>
    </row>
    <row r="99" spans="2:19" x14ac:dyDescent="0.25">
      <c r="B99" s="21" t="str">
        <f>IFERROR(VLOOKUP(A99,'Database Petugas'!#REF!,2,FALSE),"")</f>
        <v/>
      </c>
      <c r="H99" s="24" t="str">
        <f>IFERROR(VLOOKUP(E99,'Database Plat'!$A$2:$B$60,2,FALSE),"")</f>
        <v/>
      </c>
      <c r="M99" s="36">
        <f t="shared" si="3"/>
        <v>0</v>
      </c>
      <c r="P99" s="31">
        <f t="shared" si="4"/>
        <v>0</v>
      </c>
      <c r="Q99" s="32" t="str">
        <f>IFERROR(VLOOKUP(I99,'Database Petugas'!$A$2:$B$4,2,FALSE),"")</f>
        <v/>
      </c>
      <c r="R99" s="33" t="str">
        <f>IFERROR(VLOOKUP(I99,'Database Petugas'!$A$2:$C$4,3,FALSE)*'Database Parkir + status'!P99,"")</f>
        <v/>
      </c>
      <c r="S99" s="34" t="str">
        <f t="shared" si="5"/>
        <v/>
      </c>
    </row>
    <row r="100" spans="2:19" x14ac:dyDescent="0.25">
      <c r="B100" s="21" t="str">
        <f>IFERROR(VLOOKUP(A100,'Database Petugas'!#REF!,2,FALSE),"")</f>
        <v/>
      </c>
      <c r="H100" s="24" t="str">
        <f>IFERROR(VLOOKUP(E100,'Database Plat'!$A$2:$B$60,2,FALSE),"")</f>
        <v/>
      </c>
      <c r="M100" s="36">
        <f t="shared" si="3"/>
        <v>0</v>
      </c>
      <c r="P100" s="31">
        <f t="shared" si="4"/>
        <v>0</v>
      </c>
      <c r="Q100" s="32" t="str">
        <f>IFERROR(VLOOKUP(I100,'Database Petugas'!$A$2:$B$4,2,FALSE),"")</f>
        <v/>
      </c>
      <c r="R100" s="33" t="str">
        <f>IFERROR(VLOOKUP(I100,'Database Petugas'!$A$2:$C$4,3,FALSE)*'Database Parkir + status'!P100,"")</f>
        <v/>
      </c>
      <c r="S100" s="34" t="str">
        <f t="shared" si="5"/>
        <v/>
      </c>
    </row>
    <row r="101" spans="2:19" x14ac:dyDescent="0.25">
      <c r="B101" s="21" t="str">
        <f>IFERROR(VLOOKUP(A101,'Database Petugas'!#REF!,2,FALSE),"")</f>
        <v/>
      </c>
      <c r="H101" s="24" t="str">
        <f>IFERROR(VLOOKUP(E101,'Database Plat'!$A$2:$B$60,2,FALSE),"")</f>
        <v/>
      </c>
      <c r="M101" s="36">
        <f t="shared" si="3"/>
        <v>0</v>
      </c>
      <c r="P101" s="31">
        <f t="shared" si="4"/>
        <v>0</v>
      </c>
      <c r="Q101" s="32" t="str">
        <f>IFERROR(VLOOKUP(I101,'Database Petugas'!$A$2:$B$4,2,FALSE),"")</f>
        <v/>
      </c>
      <c r="R101" s="33" t="str">
        <f>IFERROR(VLOOKUP(I101,'Database Petugas'!$A$2:$C$4,3,FALSE)*'Database Parkir + status'!P101,"")</f>
        <v/>
      </c>
      <c r="S101" s="34" t="str">
        <f t="shared" si="5"/>
        <v/>
      </c>
    </row>
    <row r="102" spans="2:19" x14ac:dyDescent="0.25">
      <c r="B102" s="21" t="str">
        <f>IFERROR(VLOOKUP(A102,'Database Petugas'!#REF!,2,FALSE),"")</f>
        <v/>
      </c>
      <c r="H102" s="24" t="str">
        <f>IFERROR(VLOOKUP(E102,'Database Plat'!$A$2:$B$60,2,FALSE),"")</f>
        <v/>
      </c>
      <c r="M102" s="36">
        <f t="shared" si="3"/>
        <v>0</v>
      </c>
      <c r="P102" s="31">
        <f t="shared" si="4"/>
        <v>0</v>
      </c>
      <c r="Q102" s="32" t="str">
        <f>IFERROR(VLOOKUP(I102,'Database Petugas'!$A$2:$B$4,2,FALSE),"")</f>
        <v/>
      </c>
      <c r="R102" s="33" t="str">
        <f>IFERROR(VLOOKUP(I102,'Database Petugas'!$A$2:$C$4,3,FALSE)*'Database Parkir + status'!P102,"")</f>
        <v/>
      </c>
      <c r="S102" s="34" t="str">
        <f t="shared" si="5"/>
        <v/>
      </c>
    </row>
    <row r="103" spans="2:19" x14ac:dyDescent="0.25">
      <c r="B103" s="21" t="str">
        <f>IFERROR(VLOOKUP(A103,'Database Petugas'!#REF!,2,FALSE),"")</f>
        <v/>
      </c>
      <c r="H103" s="24" t="str">
        <f>IFERROR(VLOOKUP(E103,'Database Plat'!$A$2:$B$60,2,FALSE),"")</f>
        <v/>
      </c>
      <c r="M103" s="36">
        <f t="shared" si="3"/>
        <v>0</v>
      </c>
      <c r="P103" s="31">
        <f t="shared" si="4"/>
        <v>0</v>
      </c>
      <c r="Q103" s="32" t="str">
        <f>IFERROR(VLOOKUP(I103,'Database Petugas'!$A$2:$B$4,2,FALSE),"")</f>
        <v/>
      </c>
      <c r="R103" s="33" t="str">
        <f>IFERROR(VLOOKUP(I103,'Database Petugas'!$A$2:$C$4,3,FALSE)*'Database Parkir + status'!P103,"")</f>
        <v/>
      </c>
      <c r="S103" s="34" t="str">
        <f t="shared" si="5"/>
        <v/>
      </c>
    </row>
    <row r="104" spans="2:19" x14ac:dyDescent="0.25">
      <c r="B104" s="21" t="str">
        <f>IFERROR(VLOOKUP(A104,'Database Petugas'!#REF!,2,FALSE),"")</f>
        <v/>
      </c>
      <c r="H104" s="24" t="str">
        <f>IFERROR(VLOOKUP(E104,'Database Plat'!$A$2:$B$60,2,FALSE),"")</f>
        <v/>
      </c>
      <c r="M104" s="36">
        <f t="shared" si="3"/>
        <v>0</v>
      </c>
      <c r="P104" s="31">
        <f t="shared" si="4"/>
        <v>0</v>
      </c>
      <c r="Q104" s="32" t="str">
        <f>IFERROR(VLOOKUP(I104,'Database Petugas'!$A$2:$B$4,2,FALSE),"")</f>
        <v/>
      </c>
      <c r="R104" s="33" t="str">
        <f>IFERROR(VLOOKUP(I104,'Database Petugas'!$A$2:$C$4,3,FALSE)*'Database Parkir + status'!P104,"")</f>
        <v/>
      </c>
      <c r="S104" s="34" t="str">
        <f t="shared" si="5"/>
        <v/>
      </c>
    </row>
    <row r="105" spans="2:19" x14ac:dyDescent="0.25">
      <c r="B105" s="21" t="str">
        <f>IFERROR(VLOOKUP(A105,'Database Petugas'!#REF!,2,FALSE),"")</f>
        <v/>
      </c>
      <c r="H105" s="24" t="str">
        <f>IFERROR(VLOOKUP(E105,'Database Plat'!$A$2:$B$60,2,FALSE),"")</f>
        <v/>
      </c>
      <c r="M105" s="36">
        <f t="shared" si="3"/>
        <v>0</v>
      </c>
      <c r="P105" s="31">
        <f t="shared" si="4"/>
        <v>0</v>
      </c>
      <c r="Q105" s="32" t="str">
        <f>IFERROR(VLOOKUP(I105,'Database Petugas'!$A$2:$B$4,2,FALSE),"")</f>
        <v/>
      </c>
      <c r="R105" s="33" t="str">
        <f>IFERROR(VLOOKUP(I105,'Database Petugas'!$A$2:$C$4,3,FALSE)*'Database Parkir + status'!P105,"")</f>
        <v/>
      </c>
      <c r="S105" s="34" t="str">
        <f t="shared" si="5"/>
        <v/>
      </c>
    </row>
    <row r="106" spans="2:19" x14ac:dyDescent="0.25">
      <c r="B106" s="21" t="str">
        <f>IFERROR(VLOOKUP(A106,'Database Petugas'!#REF!,2,FALSE),"")</f>
        <v/>
      </c>
      <c r="H106" s="24" t="str">
        <f>IFERROR(VLOOKUP(E106,'Database Plat'!$A$2:$B$60,2,FALSE),"")</f>
        <v/>
      </c>
      <c r="M106" s="36">
        <f t="shared" si="3"/>
        <v>0</v>
      </c>
      <c r="P106" s="31">
        <f t="shared" si="4"/>
        <v>0</v>
      </c>
      <c r="Q106" s="32" t="str">
        <f>IFERROR(VLOOKUP(I106,'Database Petugas'!$A$2:$B$4,2,FALSE),"")</f>
        <v/>
      </c>
      <c r="R106" s="33" t="str">
        <f>IFERROR(VLOOKUP(I106,'Database Petugas'!$A$2:$C$4,3,FALSE)*'Database Parkir + status'!P106,"")</f>
        <v/>
      </c>
      <c r="S106" s="34" t="str">
        <f t="shared" si="5"/>
        <v/>
      </c>
    </row>
    <row r="107" spans="2:19" x14ac:dyDescent="0.25">
      <c r="B107" s="21" t="str">
        <f>IFERROR(VLOOKUP(A107,'Database Petugas'!#REF!,2,FALSE),"")</f>
        <v/>
      </c>
      <c r="H107" s="24" t="str">
        <f>IFERROR(VLOOKUP(E107,'Database Plat'!$A$2:$B$60,2,FALSE),"")</f>
        <v/>
      </c>
      <c r="M107" s="36">
        <f t="shared" si="3"/>
        <v>0</v>
      </c>
      <c r="P107" s="31">
        <f t="shared" si="4"/>
        <v>0</v>
      </c>
      <c r="Q107" s="32" t="str">
        <f>IFERROR(VLOOKUP(I107,'Database Petugas'!$A$2:$B$4,2,FALSE),"")</f>
        <v/>
      </c>
      <c r="R107" s="33" t="str">
        <f>IFERROR(VLOOKUP(I107,'Database Petugas'!$A$2:$C$4,3,FALSE)*'Database Parkir + status'!P107,"")</f>
        <v/>
      </c>
      <c r="S107" s="34" t="str">
        <f t="shared" si="5"/>
        <v/>
      </c>
    </row>
    <row r="108" spans="2:19" x14ac:dyDescent="0.25">
      <c r="B108" s="21" t="str">
        <f>IFERROR(VLOOKUP(A108,'Database Petugas'!#REF!,2,FALSE),"")</f>
        <v/>
      </c>
      <c r="H108" s="24" t="str">
        <f>IFERROR(VLOOKUP(E108,'Database Plat'!$A$2:$B$60,2,FALSE),"")</f>
        <v/>
      </c>
      <c r="M108" s="36">
        <f t="shared" si="3"/>
        <v>0</v>
      </c>
      <c r="P108" s="31">
        <f t="shared" si="4"/>
        <v>0</v>
      </c>
      <c r="Q108" s="32" t="str">
        <f>IFERROR(VLOOKUP(I108,'Database Petugas'!$A$2:$B$4,2,FALSE),"")</f>
        <v/>
      </c>
      <c r="R108" s="33" t="str">
        <f>IFERROR(VLOOKUP(I108,'Database Petugas'!$A$2:$C$4,3,FALSE)*'Database Parkir + status'!P108,"")</f>
        <v/>
      </c>
      <c r="S108" s="34" t="str">
        <f t="shared" si="5"/>
        <v/>
      </c>
    </row>
    <row r="109" spans="2:19" x14ac:dyDescent="0.25">
      <c r="B109" s="21" t="str">
        <f>IFERROR(VLOOKUP(A109,'Database Petugas'!#REF!,2,FALSE),"")</f>
        <v/>
      </c>
      <c r="H109" s="24" t="str">
        <f>IFERROR(VLOOKUP(E109,'Database Plat'!$A$2:$B$60,2,FALSE),"")</f>
        <v/>
      </c>
      <c r="M109" s="36">
        <f t="shared" si="3"/>
        <v>0</v>
      </c>
      <c r="P109" s="31">
        <f t="shared" si="4"/>
        <v>0</v>
      </c>
      <c r="Q109" s="32" t="str">
        <f>IFERROR(VLOOKUP(I109,'Database Petugas'!$A$2:$B$4,2,FALSE),"")</f>
        <v/>
      </c>
      <c r="R109" s="33" t="str">
        <f>IFERROR(VLOOKUP(I109,'Database Petugas'!$A$2:$C$4,3,FALSE)*'Database Parkir + status'!P109,"")</f>
        <v/>
      </c>
      <c r="S109" s="34" t="str">
        <f t="shared" si="5"/>
        <v/>
      </c>
    </row>
    <row r="110" spans="2:19" x14ac:dyDescent="0.25">
      <c r="B110" s="21" t="str">
        <f>IFERROR(VLOOKUP(A110,'Database Petugas'!#REF!,2,FALSE),"")</f>
        <v/>
      </c>
      <c r="H110" s="24" t="str">
        <f>IFERROR(VLOOKUP(E110,'Database Plat'!$A$2:$B$60,2,FALSE),"")</f>
        <v/>
      </c>
      <c r="M110" s="36">
        <f t="shared" si="3"/>
        <v>0</v>
      </c>
      <c r="P110" s="31">
        <f t="shared" si="4"/>
        <v>0</v>
      </c>
      <c r="Q110" s="32" t="str">
        <f>IFERROR(VLOOKUP(I110,'Database Petugas'!$A$2:$B$4,2,FALSE),"")</f>
        <v/>
      </c>
      <c r="R110" s="33" t="str">
        <f>IFERROR(VLOOKUP(I110,'Database Petugas'!$A$2:$C$4,3,FALSE)*'Database Parkir + status'!P110,"")</f>
        <v/>
      </c>
      <c r="S110" s="34" t="str">
        <f t="shared" si="5"/>
        <v/>
      </c>
    </row>
    <row r="111" spans="2:19" x14ac:dyDescent="0.25">
      <c r="B111" s="21" t="str">
        <f>IFERROR(VLOOKUP(A111,'Database Petugas'!#REF!,2,FALSE),"")</f>
        <v/>
      </c>
      <c r="H111" s="24" t="str">
        <f>IFERROR(VLOOKUP(E111,'Database Plat'!$A$2:$B$60,2,FALSE),"")</f>
        <v/>
      </c>
      <c r="M111" s="36">
        <f t="shared" si="3"/>
        <v>0</v>
      </c>
      <c r="P111" s="31">
        <f t="shared" si="4"/>
        <v>0</v>
      </c>
      <c r="Q111" s="32" t="str">
        <f>IFERROR(VLOOKUP(I111,'Database Petugas'!$A$2:$B$4,2,FALSE),"")</f>
        <v/>
      </c>
      <c r="R111" s="33" t="str">
        <f>IFERROR(VLOOKUP(I111,'Database Petugas'!$A$2:$C$4,3,FALSE)*'Database Parkir + status'!P111,"")</f>
        <v/>
      </c>
      <c r="S111" s="34" t="str">
        <f t="shared" si="5"/>
        <v/>
      </c>
    </row>
    <row r="112" spans="2:19" x14ac:dyDescent="0.25">
      <c r="B112" s="21" t="str">
        <f>IFERROR(VLOOKUP(A112,'Database Petugas'!#REF!,2,FALSE),"")</f>
        <v/>
      </c>
      <c r="H112" s="24" t="str">
        <f>IFERROR(VLOOKUP(E112,'Database Plat'!$A$2:$B$60,2,FALSE),"")</f>
        <v/>
      </c>
      <c r="M112" s="36">
        <f t="shared" si="3"/>
        <v>0</v>
      </c>
      <c r="P112" s="31">
        <f t="shared" si="4"/>
        <v>0</v>
      </c>
      <c r="Q112" s="32" t="str">
        <f>IFERROR(VLOOKUP(I112,'Database Petugas'!$A$2:$B$4,2,FALSE),"")</f>
        <v/>
      </c>
      <c r="R112" s="33" t="str">
        <f>IFERROR(VLOOKUP(I112,'Database Petugas'!$A$2:$C$4,3,FALSE)*'Database Parkir + status'!P112,"")</f>
        <v/>
      </c>
      <c r="S112" s="34" t="str">
        <f t="shared" si="5"/>
        <v/>
      </c>
    </row>
    <row r="113" spans="2:19" x14ac:dyDescent="0.25">
      <c r="B113" s="21" t="str">
        <f>IFERROR(VLOOKUP(A113,'Database Petugas'!#REF!,2,FALSE),"")</f>
        <v/>
      </c>
      <c r="H113" s="24" t="str">
        <f>IFERROR(VLOOKUP(E113,'Database Plat'!$A$2:$B$60,2,FALSE),"")</f>
        <v/>
      </c>
      <c r="M113" s="36">
        <f t="shared" si="3"/>
        <v>0</v>
      </c>
      <c r="P113" s="31">
        <f t="shared" si="4"/>
        <v>0</v>
      </c>
      <c r="Q113" s="32" t="str">
        <f>IFERROR(VLOOKUP(I113,'Database Petugas'!$A$2:$B$4,2,FALSE),"")</f>
        <v/>
      </c>
      <c r="R113" s="33" t="str">
        <f>IFERROR(VLOOKUP(I113,'Database Petugas'!$A$2:$C$4,3,FALSE)*'Database Parkir + status'!P113,"")</f>
        <v/>
      </c>
      <c r="S113" s="34" t="str">
        <f t="shared" si="5"/>
        <v/>
      </c>
    </row>
    <row r="114" spans="2:19" x14ac:dyDescent="0.25">
      <c r="B114" s="21" t="str">
        <f>IFERROR(VLOOKUP(A114,'Database Petugas'!#REF!,2,FALSE),"")</f>
        <v/>
      </c>
      <c r="H114" s="24" t="str">
        <f>IFERROR(VLOOKUP(E114,'Database Plat'!$A$2:$B$60,2,FALSE),"")</f>
        <v/>
      </c>
      <c r="M114" s="36">
        <f t="shared" si="3"/>
        <v>0</v>
      </c>
      <c r="P114" s="31">
        <f t="shared" si="4"/>
        <v>0</v>
      </c>
      <c r="Q114" s="32" t="str">
        <f>IFERROR(VLOOKUP(I114,'Database Petugas'!$A$2:$B$4,2,FALSE),"")</f>
        <v/>
      </c>
      <c r="R114" s="33" t="str">
        <f>IFERROR(VLOOKUP(I114,'Database Petugas'!$A$2:$C$4,3,FALSE)*'Database Parkir + status'!P114,"")</f>
        <v/>
      </c>
      <c r="S114" s="34" t="str">
        <f t="shared" si="5"/>
        <v/>
      </c>
    </row>
    <row r="115" spans="2:19" x14ac:dyDescent="0.25">
      <c r="B115" s="21" t="str">
        <f>IFERROR(VLOOKUP(A115,'Database Petugas'!#REF!,2,FALSE),"")</f>
        <v/>
      </c>
      <c r="H115" s="24" t="str">
        <f>IFERROR(VLOOKUP(E115,'Database Plat'!$A$2:$B$60,2,FALSE),"")</f>
        <v/>
      </c>
      <c r="M115" s="36">
        <f t="shared" si="3"/>
        <v>0</v>
      </c>
      <c r="P115" s="31">
        <f t="shared" si="4"/>
        <v>0</v>
      </c>
      <c r="Q115" s="32" t="str">
        <f>IFERROR(VLOOKUP(I115,'Database Petugas'!$A$2:$B$4,2,FALSE),"")</f>
        <v/>
      </c>
      <c r="R115" s="33" t="str">
        <f>IFERROR(VLOOKUP(I115,'Database Petugas'!$A$2:$C$4,3,FALSE)*'Database Parkir + status'!P115,"")</f>
        <v/>
      </c>
      <c r="S115" s="34" t="str">
        <f t="shared" si="5"/>
        <v/>
      </c>
    </row>
    <row r="116" spans="2:19" x14ac:dyDescent="0.25">
      <c r="B116" s="21" t="str">
        <f>IFERROR(VLOOKUP(A116,'Database Petugas'!#REF!,2,FALSE),"")</f>
        <v/>
      </c>
      <c r="H116" s="24" t="str">
        <f>IFERROR(VLOOKUP(E116,'Database Plat'!$A$2:$B$60,2,FALSE),"")</f>
        <v/>
      </c>
      <c r="M116" s="36">
        <f t="shared" si="3"/>
        <v>0</v>
      </c>
      <c r="P116" s="31">
        <f t="shared" si="4"/>
        <v>0</v>
      </c>
      <c r="Q116" s="32" t="str">
        <f>IFERROR(VLOOKUP(I116,'Database Petugas'!$A$2:$B$4,2,FALSE),"")</f>
        <v/>
      </c>
      <c r="R116" s="33" t="str">
        <f>IFERROR(VLOOKUP(I116,'Database Petugas'!$A$2:$C$4,3,FALSE)*'Database Parkir + status'!P116,"")</f>
        <v/>
      </c>
      <c r="S116" s="34" t="str">
        <f t="shared" si="5"/>
        <v/>
      </c>
    </row>
    <row r="117" spans="2:19" x14ac:dyDescent="0.25">
      <c r="B117" s="21" t="str">
        <f>IFERROR(VLOOKUP(A117,'Database Petugas'!#REF!,2,FALSE),"")</f>
        <v/>
      </c>
      <c r="H117" s="24" t="str">
        <f>IFERROR(VLOOKUP(E117,'Database Plat'!$A$2:$B$60,2,FALSE),"")</f>
        <v/>
      </c>
      <c r="M117" s="36">
        <f t="shared" si="3"/>
        <v>0</v>
      </c>
      <c r="P117" s="31">
        <f t="shared" si="4"/>
        <v>0</v>
      </c>
      <c r="Q117" s="32" t="str">
        <f>IFERROR(VLOOKUP(I117,'Database Petugas'!$A$2:$B$4,2,FALSE),"")</f>
        <v/>
      </c>
      <c r="R117" s="33" t="str">
        <f>IFERROR(VLOOKUP(I117,'Database Petugas'!$A$2:$C$4,3,FALSE)*'Database Parkir + status'!P117,"")</f>
        <v/>
      </c>
      <c r="S117" s="34" t="str">
        <f t="shared" si="5"/>
        <v/>
      </c>
    </row>
    <row r="118" spans="2:19" x14ac:dyDescent="0.25">
      <c r="B118" s="21" t="str">
        <f>IFERROR(VLOOKUP(A118,'Database Petugas'!#REF!,2,FALSE),"")</f>
        <v/>
      </c>
      <c r="H118" s="24" t="str">
        <f>IFERROR(VLOOKUP(E118,'Database Plat'!$A$2:$B$60,2,FALSE),"")</f>
        <v/>
      </c>
      <c r="M118" s="36">
        <f t="shared" si="3"/>
        <v>0</v>
      </c>
      <c r="P118" s="31">
        <f t="shared" si="4"/>
        <v>0</v>
      </c>
      <c r="Q118" s="32" t="str">
        <f>IFERROR(VLOOKUP(I118,'Database Petugas'!$A$2:$B$4,2,FALSE),"")</f>
        <v/>
      </c>
      <c r="R118" s="33" t="str">
        <f>IFERROR(VLOOKUP(I118,'Database Petugas'!$A$2:$C$4,3,FALSE)*'Database Parkir + status'!P118,"")</f>
        <v/>
      </c>
      <c r="S118" s="34" t="str">
        <f t="shared" si="5"/>
        <v/>
      </c>
    </row>
    <row r="119" spans="2:19" x14ac:dyDescent="0.25">
      <c r="B119" s="21" t="str">
        <f>IFERROR(VLOOKUP(A119,'Database Petugas'!#REF!,2,FALSE),"")</f>
        <v/>
      </c>
      <c r="H119" s="24" t="str">
        <f>IFERROR(VLOOKUP(E119,'Database Plat'!$A$2:$B$60,2,FALSE),"")</f>
        <v/>
      </c>
      <c r="M119" s="36">
        <f t="shared" si="3"/>
        <v>0</v>
      </c>
      <c r="P119" s="31">
        <f t="shared" si="4"/>
        <v>0</v>
      </c>
      <c r="Q119" s="32" t="str">
        <f>IFERROR(VLOOKUP(I119,'Database Petugas'!$A$2:$B$4,2,FALSE),"")</f>
        <v/>
      </c>
      <c r="R119" s="33" t="str">
        <f>IFERROR(VLOOKUP(I119,'Database Petugas'!$A$2:$C$4,3,FALSE)*'Database Parkir + status'!P119,"")</f>
        <v/>
      </c>
      <c r="S119" s="34" t="str">
        <f t="shared" si="5"/>
        <v/>
      </c>
    </row>
    <row r="120" spans="2:19" x14ac:dyDescent="0.25">
      <c r="B120" s="21" t="str">
        <f>IFERROR(VLOOKUP(A120,'Database Petugas'!#REF!,2,FALSE),"")</f>
        <v/>
      </c>
      <c r="H120" s="24" t="str">
        <f>IFERROR(VLOOKUP(E120,'Database Plat'!$A$2:$B$60,2,FALSE),"")</f>
        <v/>
      </c>
      <c r="M120" s="36">
        <f t="shared" si="3"/>
        <v>0</v>
      </c>
      <c r="P120" s="31">
        <f t="shared" si="4"/>
        <v>0</v>
      </c>
      <c r="Q120" s="32" t="str">
        <f>IFERROR(VLOOKUP(I120,'Database Petugas'!$A$2:$B$4,2,FALSE),"")</f>
        <v/>
      </c>
      <c r="R120" s="33" t="str">
        <f>IFERROR(VLOOKUP(I120,'Database Petugas'!$A$2:$C$4,3,FALSE)*'Database Parkir + status'!P120,"")</f>
        <v/>
      </c>
      <c r="S120" s="34" t="str">
        <f t="shared" si="5"/>
        <v/>
      </c>
    </row>
    <row r="121" spans="2:19" x14ac:dyDescent="0.25">
      <c r="B121" s="21" t="str">
        <f>IFERROR(VLOOKUP(A121,'Database Petugas'!#REF!,2,FALSE),"")</f>
        <v/>
      </c>
      <c r="H121" s="24" t="str">
        <f>IFERROR(VLOOKUP(E121,'Database Plat'!$A$2:$B$60,2,FALSE),"")</f>
        <v/>
      </c>
      <c r="M121" s="36">
        <f t="shared" si="3"/>
        <v>0</v>
      </c>
      <c r="P121" s="31">
        <f t="shared" si="4"/>
        <v>0</v>
      </c>
      <c r="Q121" s="32" t="str">
        <f>IFERROR(VLOOKUP(I121,'Database Petugas'!$A$2:$B$4,2,FALSE),"")</f>
        <v/>
      </c>
      <c r="R121" s="33" t="str">
        <f>IFERROR(VLOOKUP(I121,'Database Petugas'!$A$2:$C$4,3,FALSE)*'Database Parkir + status'!P121,"")</f>
        <v/>
      </c>
      <c r="S121" s="34" t="str">
        <f t="shared" si="5"/>
        <v/>
      </c>
    </row>
    <row r="122" spans="2:19" x14ac:dyDescent="0.25">
      <c r="B122" s="21" t="str">
        <f>IFERROR(VLOOKUP(A122,'Database Petugas'!#REF!,2,FALSE),"")</f>
        <v/>
      </c>
      <c r="H122" s="24" t="str">
        <f>IFERROR(VLOOKUP(E122,'Database Plat'!$A$2:$B$60,2,FALSE),"")</f>
        <v/>
      </c>
      <c r="M122" s="36">
        <f t="shared" si="3"/>
        <v>0</v>
      </c>
      <c r="P122" s="31">
        <f t="shared" si="4"/>
        <v>0</v>
      </c>
      <c r="Q122" s="32" t="str">
        <f>IFERROR(VLOOKUP(I122,'Database Petugas'!$A$2:$B$4,2,FALSE),"")</f>
        <v/>
      </c>
      <c r="R122" s="33" t="str">
        <f>IFERROR(VLOOKUP(I122,'Database Petugas'!$A$2:$C$4,3,FALSE)*'Database Parkir + status'!P122,"")</f>
        <v/>
      </c>
      <c r="S122" s="34" t="str">
        <f t="shared" si="5"/>
        <v/>
      </c>
    </row>
    <row r="123" spans="2:19" x14ac:dyDescent="0.25">
      <c r="B123" s="21" t="str">
        <f>IFERROR(VLOOKUP(A123,'Database Petugas'!#REF!,2,FALSE),"")</f>
        <v/>
      </c>
      <c r="H123" s="24" t="str">
        <f>IFERROR(VLOOKUP(E123,'Database Plat'!$A$2:$B$60,2,FALSE),"")</f>
        <v/>
      </c>
      <c r="M123" s="36">
        <f t="shared" si="3"/>
        <v>0</v>
      </c>
      <c r="P123" s="31">
        <f t="shared" si="4"/>
        <v>0</v>
      </c>
      <c r="Q123" s="32" t="str">
        <f>IFERROR(VLOOKUP(I123,'Database Petugas'!$A$2:$B$4,2,FALSE),"")</f>
        <v/>
      </c>
      <c r="R123" s="33" t="str">
        <f>IFERROR(VLOOKUP(I123,'Database Petugas'!$A$2:$C$4,3,FALSE)*'Database Parkir + status'!P123,"")</f>
        <v/>
      </c>
      <c r="S123" s="34" t="str">
        <f t="shared" si="5"/>
        <v/>
      </c>
    </row>
    <row r="124" spans="2:19" x14ac:dyDescent="0.25">
      <c r="B124" s="21" t="str">
        <f>IFERROR(VLOOKUP(A124,'Database Petugas'!#REF!,2,FALSE),"")</f>
        <v/>
      </c>
      <c r="H124" s="24" t="str">
        <f>IFERROR(VLOOKUP(E124,'Database Plat'!$A$2:$B$60,2,FALSE),"")</f>
        <v/>
      </c>
      <c r="M124" s="36">
        <f t="shared" si="3"/>
        <v>0</v>
      </c>
      <c r="P124" s="31">
        <f t="shared" si="4"/>
        <v>0</v>
      </c>
      <c r="Q124" s="32" t="str">
        <f>IFERROR(VLOOKUP(I124,'Database Petugas'!$A$2:$B$4,2,FALSE),"")</f>
        <v/>
      </c>
      <c r="R124" s="33" t="str">
        <f>IFERROR(VLOOKUP(I124,'Database Petugas'!$A$2:$C$4,3,FALSE)*'Database Parkir + status'!P124,"")</f>
        <v/>
      </c>
      <c r="S124" s="34" t="str">
        <f t="shared" si="5"/>
        <v/>
      </c>
    </row>
    <row r="125" spans="2:19" x14ac:dyDescent="0.25">
      <c r="B125" s="21" t="str">
        <f>IFERROR(VLOOKUP(A125,'Database Petugas'!#REF!,2,FALSE),"")</f>
        <v/>
      </c>
      <c r="H125" s="24" t="str">
        <f>IFERROR(VLOOKUP(E125,'Database Plat'!$A$2:$B$60,2,FALSE),"")</f>
        <v/>
      </c>
      <c r="M125" s="36">
        <f t="shared" si="3"/>
        <v>0</v>
      </c>
      <c r="P125" s="31">
        <f t="shared" si="4"/>
        <v>0</v>
      </c>
      <c r="Q125" s="32" t="str">
        <f>IFERROR(VLOOKUP(I125,'Database Petugas'!$A$2:$B$4,2,FALSE),"")</f>
        <v/>
      </c>
      <c r="R125" s="33" t="str">
        <f>IFERROR(VLOOKUP(I125,'Database Petugas'!$A$2:$C$4,3,FALSE)*'Database Parkir + status'!P125,"")</f>
        <v/>
      </c>
      <c r="S125" s="34" t="str">
        <f t="shared" si="5"/>
        <v/>
      </c>
    </row>
    <row r="126" spans="2:19" x14ac:dyDescent="0.25">
      <c r="B126" s="21" t="str">
        <f>IFERROR(VLOOKUP(A126,'Database Petugas'!#REF!,2,FALSE),"")</f>
        <v/>
      </c>
      <c r="H126" s="24" t="str">
        <f>IFERROR(VLOOKUP(E126,'Database Plat'!$A$2:$B$60,2,FALSE),"")</f>
        <v/>
      </c>
      <c r="M126" s="36">
        <f t="shared" si="3"/>
        <v>0</v>
      </c>
      <c r="P126" s="31">
        <f t="shared" si="4"/>
        <v>0</v>
      </c>
      <c r="Q126" s="32" t="str">
        <f>IFERROR(VLOOKUP(I126,'Database Petugas'!$A$2:$B$4,2,FALSE),"")</f>
        <v/>
      </c>
      <c r="R126" s="33" t="str">
        <f>IFERROR(VLOOKUP(I126,'Database Petugas'!$A$2:$C$4,3,FALSE)*'Database Parkir + status'!P126,"")</f>
        <v/>
      </c>
      <c r="S126" s="34" t="str">
        <f t="shared" si="5"/>
        <v/>
      </c>
    </row>
    <row r="127" spans="2:19" x14ac:dyDescent="0.25">
      <c r="B127" s="21" t="str">
        <f>IFERROR(VLOOKUP(A127,'Database Petugas'!#REF!,2,FALSE),"")</f>
        <v/>
      </c>
      <c r="H127" s="24" t="str">
        <f>IFERROR(VLOOKUP(E127,'Database Plat'!$A$2:$B$60,2,FALSE),"")</f>
        <v/>
      </c>
      <c r="M127" s="36">
        <f t="shared" si="3"/>
        <v>0</v>
      </c>
      <c r="P127" s="31">
        <f t="shared" si="4"/>
        <v>0</v>
      </c>
      <c r="Q127" s="32" t="str">
        <f>IFERROR(VLOOKUP(I127,'Database Petugas'!$A$2:$B$4,2,FALSE),"")</f>
        <v/>
      </c>
      <c r="R127" s="33" t="str">
        <f>IFERROR(VLOOKUP(I127,'Database Petugas'!$A$2:$C$4,3,FALSE)*'Database Parkir + status'!P127,"")</f>
        <v/>
      </c>
      <c r="S127" s="34" t="str">
        <f t="shared" si="5"/>
        <v/>
      </c>
    </row>
    <row r="128" spans="2:19" x14ac:dyDescent="0.25">
      <c r="B128" s="21" t="str">
        <f>IFERROR(VLOOKUP(A128,'Database Petugas'!#REF!,2,FALSE),"")</f>
        <v/>
      </c>
      <c r="H128" s="24" t="str">
        <f>IFERROR(VLOOKUP(E128,'Database Plat'!$A$2:$B$60,2,FALSE),"")</f>
        <v/>
      </c>
      <c r="M128" s="36">
        <f t="shared" si="3"/>
        <v>0</v>
      </c>
      <c r="P128" s="31">
        <f t="shared" si="4"/>
        <v>0</v>
      </c>
      <c r="Q128" s="32" t="str">
        <f>IFERROR(VLOOKUP(I128,'Database Petugas'!$A$2:$B$4,2,FALSE),"")</f>
        <v/>
      </c>
      <c r="R128" s="33" t="str">
        <f>IFERROR(VLOOKUP(I128,'Database Petugas'!$A$2:$C$4,3,FALSE)*'Database Parkir + status'!P128,"")</f>
        <v/>
      </c>
      <c r="S128" s="34" t="str">
        <f t="shared" si="5"/>
        <v/>
      </c>
    </row>
    <row r="129" spans="2:19" x14ac:dyDescent="0.25">
      <c r="B129" s="21" t="str">
        <f>IFERROR(VLOOKUP(A129,'Database Petugas'!#REF!,2,FALSE),"")</f>
        <v/>
      </c>
      <c r="H129" s="24" t="str">
        <f>IFERROR(VLOOKUP(E129,'Database Plat'!$A$2:$B$60,2,FALSE),"")</f>
        <v/>
      </c>
      <c r="M129" s="36">
        <f t="shared" si="3"/>
        <v>0</v>
      </c>
      <c r="P129" s="31">
        <f t="shared" si="4"/>
        <v>0</v>
      </c>
      <c r="Q129" s="32" t="str">
        <f>IFERROR(VLOOKUP(I129,'Database Petugas'!$A$2:$B$4,2,FALSE),"")</f>
        <v/>
      </c>
      <c r="R129" s="33" t="str">
        <f>IFERROR(VLOOKUP(I129,'Database Petugas'!$A$2:$C$4,3,FALSE)*'Database Parkir + status'!P129,"")</f>
        <v/>
      </c>
      <c r="S129" s="34" t="str">
        <f t="shared" si="5"/>
        <v/>
      </c>
    </row>
    <row r="130" spans="2:19" x14ac:dyDescent="0.25">
      <c r="B130" s="21" t="str">
        <f>IFERROR(VLOOKUP(A130,'Database Petugas'!#REF!,2,FALSE),"")</f>
        <v/>
      </c>
      <c r="H130" s="24" t="str">
        <f>IFERROR(VLOOKUP(E130,'Database Plat'!$A$2:$B$60,2,FALSE),"")</f>
        <v/>
      </c>
      <c r="M130" s="36">
        <f t="shared" si="3"/>
        <v>0</v>
      </c>
      <c r="P130" s="31">
        <f t="shared" si="4"/>
        <v>0</v>
      </c>
      <c r="Q130" s="32" t="str">
        <f>IFERROR(VLOOKUP(I130,'Database Petugas'!$A$2:$B$4,2,FALSE),"")</f>
        <v/>
      </c>
      <c r="R130" s="33" t="str">
        <f>IFERROR(VLOOKUP(I130,'Database Petugas'!$A$2:$C$4,3,FALSE)*'Database Parkir + status'!P130,"")</f>
        <v/>
      </c>
      <c r="S130" s="34" t="str">
        <f t="shared" si="5"/>
        <v/>
      </c>
    </row>
    <row r="131" spans="2:19" x14ac:dyDescent="0.25">
      <c r="B131" s="21" t="str">
        <f>IFERROR(VLOOKUP(A131,'Database Petugas'!#REF!,2,FALSE),"")</f>
        <v/>
      </c>
      <c r="H131" s="24" t="str">
        <f>IFERROR(VLOOKUP(E131,'Database Plat'!$A$2:$B$60,2,FALSE),"")</f>
        <v/>
      </c>
      <c r="M131" s="36">
        <f t="shared" si="3"/>
        <v>0</v>
      </c>
      <c r="P131" s="31">
        <f t="shared" si="4"/>
        <v>0</v>
      </c>
      <c r="Q131" s="32" t="str">
        <f>IFERROR(VLOOKUP(I131,'Database Petugas'!$A$2:$B$4,2,FALSE),"")</f>
        <v/>
      </c>
      <c r="R131" s="33" t="str">
        <f>IFERROR(VLOOKUP(I131,'Database Petugas'!$A$2:$C$4,3,FALSE)*'Database Parkir + status'!P131,"")</f>
        <v/>
      </c>
      <c r="S131" s="34" t="str">
        <f t="shared" si="5"/>
        <v/>
      </c>
    </row>
    <row r="132" spans="2:19" x14ac:dyDescent="0.25">
      <c r="B132" s="21" t="str">
        <f>IFERROR(VLOOKUP(A132,'Database Petugas'!#REF!,2,FALSE),"")</f>
        <v/>
      </c>
      <c r="H132" s="24" t="str">
        <f>IFERROR(VLOOKUP(E132,'Database Plat'!$A$2:$B$60,2,FALSE),"")</f>
        <v/>
      </c>
      <c r="M132" s="36">
        <f t="shared" ref="M132:M195" si="6">DATEDIF(K132,L132,"d")</f>
        <v>0</v>
      </c>
      <c r="P132" s="31">
        <f t="shared" ref="P132:P195" si="7">ROUNDUP((O132*24)-(N132*24)+(M132*24),0)</f>
        <v>0</v>
      </c>
      <c r="Q132" s="32" t="str">
        <f>IFERROR(VLOOKUP(I132,'Database Petugas'!$A$2:$B$4,2,FALSE),"")</f>
        <v/>
      </c>
      <c r="R132" s="33" t="str">
        <f>IFERROR(VLOOKUP(I132,'Database Petugas'!$A$2:$C$4,3,FALSE)*'Database Parkir + status'!P132,"")</f>
        <v/>
      </c>
      <c r="S132" s="34" t="str">
        <f t="shared" ref="S132:S195" si="8">IFERROR(IF(D132="vip","0",Q132+R132),"")</f>
        <v/>
      </c>
    </row>
    <row r="133" spans="2:19" x14ac:dyDescent="0.25">
      <c r="B133" s="21" t="str">
        <f>IFERROR(VLOOKUP(A133,'Database Petugas'!#REF!,2,FALSE),"")</f>
        <v/>
      </c>
      <c r="H133" s="24" t="str">
        <f>IFERROR(VLOOKUP(E133,'Database Plat'!$A$2:$B$60,2,FALSE),"")</f>
        <v/>
      </c>
      <c r="M133" s="36">
        <f t="shared" si="6"/>
        <v>0</v>
      </c>
      <c r="P133" s="31">
        <f t="shared" si="7"/>
        <v>0</v>
      </c>
      <c r="Q133" s="32" t="str">
        <f>IFERROR(VLOOKUP(I133,'Database Petugas'!$A$2:$B$4,2,FALSE),"")</f>
        <v/>
      </c>
      <c r="R133" s="33" t="str">
        <f>IFERROR(VLOOKUP(I133,'Database Petugas'!$A$2:$C$4,3,FALSE)*'Database Parkir + status'!P133,"")</f>
        <v/>
      </c>
      <c r="S133" s="34" t="str">
        <f t="shared" si="8"/>
        <v/>
      </c>
    </row>
    <row r="134" spans="2:19" x14ac:dyDescent="0.25">
      <c r="B134" s="21" t="str">
        <f>IFERROR(VLOOKUP(A134,'Database Petugas'!#REF!,2,FALSE),"")</f>
        <v/>
      </c>
      <c r="H134" s="24" t="str">
        <f>IFERROR(VLOOKUP(E134,'Database Plat'!$A$2:$B$60,2,FALSE),"")</f>
        <v/>
      </c>
      <c r="M134" s="36">
        <f t="shared" si="6"/>
        <v>0</v>
      </c>
      <c r="P134" s="31">
        <f t="shared" si="7"/>
        <v>0</v>
      </c>
      <c r="Q134" s="32" t="str">
        <f>IFERROR(VLOOKUP(I134,'Database Petugas'!$A$2:$B$4,2,FALSE),"")</f>
        <v/>
      </c>
      <c r="R134" s="33" t="str">
        <f>IFERROR(VLOOKUP(I134,'Database Petugas'!$A$2:$C$4,3,FALSE)*'Database Parkir + status'!P134,"")</f>
        <v/>
      </c>
      <c r="S134" s="34" t="str">
        <f t="shared" si="8"/>
        <v/>
      </c>
    </row>
    <row r="135" spans="2:19" x14ac:dyDescent="0.25">
      <c r="B135" s="21" t="str">
        <f>IFERROR(VLOOKUP(A135,'Database Petugas'!#REF!,2,FALSE),"")</f>
        <v/>
      </c>
      <c r="H135" s="24" t="str">
        <f>IFERROR(VLOOKUP(E135,'Database Plat'!$A$2:$B$60,2,FALSE),"")</f>
        <v/>
      </c>
      <c r="M135" s="36">
        <f t="shared" si="6"/>
        <v>0</v>
      </c>
      <c r="P135" s="31">
        <f t="shared" si="7"/>
        <v>0</v>
      </c>
      <c r="Q135" s="32" t="str">
        <f>IFERROR(VLOOKUP(I135,'Database Petugas'!$A$2:$B$4,2,FALSE),"")</f>
        <v/>
      </c>
      <c r="R135" s="33" t="str">
        <f>IFERROR(VLOOKUP(I135,'Database Petugas'!$A$2:$C$4,3,FALSE)*'Database Parkir + status'!P135,"")</f>
        <v/>
      </c>
      <c r="S135" s="34" t="str">
        <f t="shared" si="8"/>
        <v/>
      </c>
    </row>
    <row r="136" spans="2:19" x14ac:dyDescent="0.25">
      <c r="B136" s="21" t="str">
        <f>IFERROR(VLOOKUP(A136,'Database Petugas'!#REF!,2,FALSE),"")</f>
        <v/>
      </c>
      <c r="H136" s="24" t="str">
        <f>IFERROR(VLOOKUP(E136,'Database Plat'!$A$2:$B$60,2,FALSE),"")</f>
        <v/>
      </c>
      <c r="M136" s="36">
        <f t="shared" si="6"/>
        <v>0</v>
      </c>
      <c r="P136" s="31">
        <f t="shared" si="7"/>
        <v>0</v>
      </c>
      <c r="Q136" s="32" t="str">
        <f>IFERROR(VLOOKUP(I136,'Database Petugas'!$A$2:$B$4,2,FALSE),"")</f>
        <v/>
      </c>
      <c r="R136" s="33" t="str">
        <f>IFERROR(VLOOKUP(I136,'Database Petugas'!$A$2:$C$4,3,FALSE)*'Database Parkir + status'!P136,"")</f>
        <v/>
      </c>
      <c r="S136" s="34" t="str">
        <f t="shared" si="8"/>
        <v/>
      </c>
    </row>
    <row r="137" spans="2:19" x14ac:dyDescent="0.25">
      <c r="B137" s="21" t="str">
        <f>IFERROR(VLOOKUP(A137,'Database Petugas'!#REF!,2,FALSE),"")</f>
        <v/>
      </c>
      <c r="H137" s="24" t="str">
        <f>IFERROR(VLOOKUP(E137,'Database Plat'!$A$2:$B$60,2,FALSE),"")</f>
        <v/>
      </c>
      <c r="M137" s="36">
        <f t="shared" si="6"/>
        <v>0</v>
      </c>
      <c r="P137" s="31">
        <f t="shared" si="7"/>
        <v>0</v>
      </c>
      <c r="Q137" s="32" t="str">
        <f>IFERROR(VLOOKUP(I137,'Database Petugas'!$A$2:$B$4,2,FALSE),"")</f>
        <v/>
      </c>
      <c r="R137" s="33" t="str">
        <f>IFERROR(VLOOKUP(I137,'Database Petugas'!$A$2:$C$4,3,FALSE)*'Database Parkir + status'!P137,"")</f>
        <v/>
      </c>
      <c r="S137" s="34" t="str">
        <f t="shared" si="8"/>
        <v/>
      </c>
    </row>
    <row r="138" spans="2:19" x14ac:dyDescent="0.25">
      <c r="B138" s="21" t="str">
        <f>IFERROR(VLOOKUP(A138,'Database Petugas'!#REF!,2,FALSE),"")</f>
        <v/>
      </c>
      <c r="H138" s="24" t="str">
        <f>IFERROR(VLOOKUP(E138,'Database Plat'!$A$2:$B$60,2,FALSE),"")</f>
        <v/>
      </c>
      <c r="M138" s="36">
        <f t="shared" si="6"/>
        <v>0</v>
      </c>
      <c r="P138" s="31">
        <f t="shared" si="7"/>
        <v>0</v>
      </c>
      <c r="Q138" s="32" t="str">
        <f>IFERROR(VLOOKUP(I138,'Database Petugas'!$A$2:$B$4,2,FALSE),"")</f>
        <v/>
      </c>
      <c r="R138" s="33" t="str">
        <f>IFERROR(VLOOKUP(I138,'Database Petugas'!$A$2:$C$4,3,FALSE)*'Database Parkir + status'!P138,"")</f>
        <v/>
      </c>
      <c r="S138" s="34" t="str">
        <f t="shared" si="8"/>
        <v/>
      </c>
    </row>
    <row r="139" spans="2:19" x14ac:dyDescent="0.25">
      <c r="B139" s="21" t="str">
        <f>IFERROR(VLOOKUP(A139,'Database Petugas'!#REF!,2,FALSE),"")</f>
        <v/>
      </c>
      <c r="H139" s="24" t="str">
        <f>IFERROR(VLOOKUP(E139,'Database Plat'!$A$2:$B$60,2,FALSE),"")</f>
        <v/>
      </c>
      <c r="M139" s="36">
        <f t="shared" si="6"/>
        <v>0</v>
      </c>
      <c r="P139" s="31">
        <f t="shared" si="7"/>
        <v>0</v>
      </c>
      <c r="Q139" s="32" t="str">
        <f>IFERROR(VLOOKUP(I139,'Database Petugas'!$A$2:$B$4,2,FALSE),"")</f>
        <v/>
      </c>
      <c r="R139" s="33" t="str">
        <f>IFERROR(VLOOKUP(I139,'Database Petugas'!$A$2:$C$4,3,FALSE)*'Database Parkir + status'!P139,"")</f>
        <v/>
      </c>
      <c r="S139" s="34" t="str">
        <f t="shared" si="8"/>
        <v/>
      </c>
    </row>
    <row r="140" spans="2:19" x14ac:dyDescent="0.25">
      <c r="B140" s="21" t="str">
        <f>IFERROR(VLOOKUP(A140,'Database Petugas'!#REF!,2,FALSE),"")</f>
        <v/>
      </c>
      <c r="H140" s="24" t="str">
        <f>IFERROR(VLOOKUP(E140,'Database Plat'!$A$2:$B$60,2,FALSE),"")</f>
        <v/>
      </c>
      <c r="M140" s="36">
        <f t="shared" si="6"/>
        <v>0</v>
      </c>
      <c r="P140" s="31">
        <f t="shared" si="7"/>
        <v>0</v>
      </c>
      <c r="Q140" s="32" t="str">
        <f>IFERROR(VLOOKUP(I140,'Database Petugas'!$A$2:$B$4,2,FALSE),"")</f>
        <v/>
      </c>
      <c r="R140" s="33" t="str">
        <f>IFERROR(VLOOKUP(I140,'Database Petugas'!$A$2:$C$4,3,FALSE)*'Database Parkir + status'!P140,"")</f>
        <v/>
      </c>
      <c r="S140" s="34" t="str">
        <f t="shared" si="8"/>
        <v/>
      </c>
    </row>
    <row r="141" spans="2:19" x14ac:dyDescent="0.25">
      <c r="B141" s="21" t="str">
        <f>IFERROR(VLOOKUP(A141,'Database Petugas'!#REF!,2,FALSE),"")</f>
        <v/>
      </c>
      <c r="H141" s="24" t="str">
        <f>IFERROR(VLOOKUP(E141,'Database Plat'!$A$2:$B$60,2,FALSE),"")</f>
        <v/>
      </c>
      <c r="M141" s="36">
        <f t="shared" si="6"/>
        <v>0</v>
      </c>
      <c r="P141" s="31">
        <f t="shared" si="7"/>
        <v>0</v>
      </c>
      <c r="Q141" s="32" t="str">
        <f>IFERROR(VLOOKUP(I141,'Database Petugas'!$A$2:$B$4,2,FALSE),"")</f>
        <v/>
      </c>
      <c r="R141" s="33" t="str">
        <f>IFERROR(VLOOKUP(I141,'Database Petugas'!$A$2:$C$4,3,FALSE)*'Database Parkir + status'!P141,"")</f>
        <v/>
      </c>
      <c r="S141" s="34" t="str">
        <f t="shared" si="8"/>
        <v/>
      </c>
    </row>
    <row r="142" spans="2:19" x14ac:dyDescent="0.25">
      <c r="B142" s="21" t="str">
        <f>IFERROR(VLOOKUP(A142,'Database Petugas'!#REF!,2,FALSE),"")</f>
        <v/>
      </c>
      <c r="H142" s="24" t="str">
        <f>IFERROR(VLOOKUP(E142,'Database Plat'!$A$2:$B$60,2,FALSE),"")</f>
        <v/>
      </c>
      <c r="M142" s="36">
        <f t="shared" si="6"/>
        <v>0</v>
      </c>
      <c r="P142" s="31">
        <f t="shared" si="7"/>
        <v>0</v>
      </c>
      <c r="Q142" s="32" t="str">
        <f>IFERROR(VLOOKUP(I142,'Database Petugas'!$A$2:$B$4,2,FALSE),"")</f>
        <v/>
      </c>
      <c r="R142" s="33" t="str">
        <f>IFERROR(VLOOKUP(I142,'Database Petugas'!$A$2:$C$4,3,FALSE)*'Database Parkir + status'!P142,"")</f>
        <v/>
      </c>
      <c r="S142" s="34" t="str">
        <f t="shared" si="8"/>
        <v/>
      </c>
    </row>
    <row r="143" spans="2:19" x14ac:dyDescent="0.25">
      <c r="B143" s="21" t="str">
        <f>IFERROR(VLOOKUP(A143,'Database Petugas'!#REF!,2,FALSE),"")</f>
        <v/>
      </c>
      <c r="H143" s="24" t="str">
        <f>IFERROR(VLOOKUP(E143,'Database Plat'!$A$2:$B$60,2,FALSE),"")</f>
        <v/>
      </c>
      <c r="M143" s="36">
        <f t="shared" si="6"/>
        <v>0</v>
      </c>
      <c r="P143" s="31">
        <f t="shared" si="7"/>
        <v>0</v>
      </c>
      <c r="Q143" s="32" t="str">
        <f>IFERROR(VLOOKUP(I143,'Database Petugas'!$A$2:$B$4,2,FALSE),"")</f>
        <v/>
      </c>
      <c r="R143" s="33" t="str">
        <f>IFERROR(VLOOKUP(I143,'Database Petugas'!$A$2:$C$4,3,FALSE)*'Database Parkir + status'!P143,"")</f>
        <v/>
      </c>
      <c r="S143" s="34" t="str">
        <f t="shared" si="8"/>
        <v/>
      </c>
    </row>
    <row r="144" spans="2:19" x14ac:dyDescent="0.25">
      <c r="B144" s="21" t="str">
        <f>IFERROR(VLOOKUP(A144,'Database Petugas'!#REF!,2,FALSE),"")</f>
        <v/>
      </c>
      <c r="H144" s="24" t="str">
        <f>IFERROR(VLOOKUP(E144,'Database Plat'!$A$2:$B$60,2,FALSE),"")</f>
        <v/>
      </c>
      <c r="M144" s="36">
        <f t="shared" si="6"/>
        <v>0</v>
      </c>
      <c r="P144" s="31">
        <f t="shared" si="7"/>
        <v>0</v>
      </c>
      <c r="Q144" s="32" t="str">
        <f>IFERROR(VLOOKUP(I144,'Database Petugas'!$A$2:$B$4,2,FALSE),"")</f>
        <v/>
      </c>
      <c r="R144" s="33" t="str">
        <f>IFERROR(VLOOKUP(I144,'Database Petugas'!$A$2:$C$4,3,FALSE)*'Database Parkir + status'!P144,"")</f>
        <v/>
      </c>
      <c r="S144" s="34" t="str">
        <f t="shared" si="8"/>
        <v/>
      </c>
    </row>
    <row r="145" spans="2:19" x14ac:dyDescent="0.25">
      <c r="B145" s="21" t="str">
        <f>IFERROR(VLOOKUP(A145,'Database Petugas'!#REF!,2,FALSE),"")</f>
        <v/>
      </c>
      <c r="H145" s="24" t="str">
        <f>IFERROR(VLOOKUP(E145,'Database Plat'!$A$2:$B$60,2,FALSE),"")</f>
        <v/>
      </c>
      <c r="M145" s="36">
        <f t="shared" si="6"/>
        <v>0</v>
      </c>
      <c r="P145" s="31">
        <f t="shared" si="7"/>
        <v>0</v>
      </c>
      <c r="Q145" s="32" t="str">
        <f>IFERROR(VLOOKUP(I145,'Database Petugas'!$A$2:$B$4,2,FALSE),"")</f>
        <v/>
      </c>
      <c r="R145" s="33" t="str">
        <f>IFERROR(VLOOKUP(I145,'Database Petugas'!$A$2:$C$4,3,FALSE)*'Database Parkir + status'!P145,"")</f>
        <v/>
      </c>
      <c r="S145" s="34" t="str">
        <f t="shared" si="8"/>
        <v/>
      </c>
    </row>
    <row r="146" spans="2:19" x14ac:dyDescent="0.25">
      <c r="B146" s="21" t="str">
        <f>IFERROR(VLOOKUP(A146,'Database Petugas'!#REF!,2,FALSE),"")</f>
        <v/>
      </c>
      <c r="H146" s="24" t="str">
        <f>IFERROR(VLOOKUP(E146,'Database Plat'!$A$2:$B$60,2,FALSE),"")</f>
        <v/>
      </c>
      <c r="M146" s="36">
        <f t="shared" si="6"/>
        <v>0</v>
      </c>
      <c r="P146" s="31">
        <f t="shared" si="7"/>
        <v>0</v>
      </c>
      <c r="Q146" s="32" t="str">
        <f>IFERROR(VLOOKUP(I146,'Database Petugas'!$A$2:$B$4,2,FALSE),"")</f>
        <v/>
      </c>
      <c r="R146" s="33" t="str">
        <f>IFERROR(VLOOKUP(I146,'Database Petugas'!$A$2:$C$4,3,FALSE)*'Database Parkir + status'!P146,"")</f>
        <v/>
      </c>
      <c r="S146" s="34" t="str">
        <f t="shared" si="8"/>
        <v/>
      </c>
    </row>
    <row r="147" spans="2:19" x14ac:dyDescent="0.25">
      <c r="B147" s="21" t="str">
        <f>IFERROR(VLOOKUP(A147,'Database Petugas'!#REF!,2,FALSE),"")</f>
        <v/>
      </c>
      <c r="H147" s="24" t="str">
        <f>IFERROR(VLOOKUP(E147,'Database Plat'!$A$2:$B$60,2,FALSE),"")</f>
        <v/>
      </c>
      <c r="M147" s="36">
        <f t="shared" si="6"/>
        <v>0</v>
      </c>
      <c r="P147" s="31">
        <f t="shared" si="7"/>
        <v>0</v>
      </c>
      <c r="Q147" s="32" t="str">
        <f>IFERROR(VLOOKUP(I147,'Database Petugas'!$A$2:$B$4,2,FALSE),"")</f>
        <v/>
      </c>
      <c r="R147" s="33" t="str">
        <f>IFERROR(VLOOKUP(I147,'Database Petugas'!$A$2:$C$4,3,FALSE)*'Database Parkir + status'!P147,"")</f>
        <v/>
      </c>
      <c r="S147" s="34" t="str">
        <f t="shared" si="8"/>
        <v/>
      </c>
    </row>
    <row r="148" spans="2:19" x14ac:dyDescent="0.25">
      <c r="B148" s="21" t="str">
        <f>IFERROR(VLOOKUP(A148,'Database Petugas'!#REF!,2,FALSE),"")</f>
        <v/>
      </c>
      <c r="H148" s="24" t="str">
        <f>IFERROR(VLOOKUP(E148,'Database Plat'!$A$2:$B$60,2,FALSE),"")</f>
        <v/>
      </c>
      <c r="M148" s="36">
        <f t="shared" si="6"/>
        <v>0</v>
      </c>
      <c r="P148" s="31">
        <f t="shared" si="7"/>
        <v>0</v>
      </c>
      <c r="Q148" s="32" t="str">
        <f>IFERROR(VLOOKUP(I148,'Database Petugas'!$A$2:$B$4,2,FALSE),"")</f>
        <v/>
      </c>
      <c r="R148" s="33" t="str">
        <f>IFERROR(VLOOKUP(I148,'Database Petugas'!$A$2:$C$4,3,FALSE)*'Database Parkir + status'!P148,"")</f>
        <v/>
      </c>
      <c r="S148" s="34" t="str">
        <f t="shared" si="8"/>
        <v/>
      </c>
    </row>
    <row r="149" spans="2:19" x14ac:dyDescent="0.25">
      <c r="B149" s="21" t="str">
        <f>IFERROR(VLOOKUP(A149,'Database Petugas'!#REF!,2,FALSE),"")</f>
        <v/>
      </c>
      <c r="H149" s="24" t="str">
        <f>IFERROR(VLOOKUP(E149,'Database Plat'!$A$2:$B$60,2,FALSE),"")</f>
        <v/>
      </c>
      <c r="M149" s="36">
        <f t="shared" si="6"/>
        <v>0</v>
      </c>
      <c r="P149" s="31">
        <f t="shared" si="7"/>
        <v>0</v>
      </c>
      <c r="Q149" s="32" t="str">
        <f>IFERROR(VLOOKUP(I149,'Database Petugas'!$A$2:$B$4,2,FALSE),"")</f>
        <v/>
      </c>
      <c r="R149" s="33" t="str">
        <f>IFERROR(VLOOKUP(I149,'Database Petugas'!$A$2:$C$4,3,FALSE)*'Database Parkir + status'!P149,"")</f>
        <v/>
      </c>
      <c r="S149" s="34" t="str">
        <f t="shared" si="8"/>
        <v/>
      </c>
    </row>
    <row r="150" spans="2:19" x14ac:dyDescent="0.25">
      <c r="B150" s="21" t="str">
        <f>IFERROR(VLOOKUP(A150,'Database Petugas'!#REF!,2,FALSE),"")</f>
        <v/>
      </c>
      <c r="H150" s="24" t="str">
        <f>IFERROR(VLOOKUP(E150,'Database Plat'!$A$2:$B$60,2,FALSE),"")</f>
        <v/>
      </c>
      <c r="M150" s="36">
        <f t="shared" si="6"/>
        <v>0</v>
      </c>
      <c r="P150" s="31">
        <f t="shared" si="7"/>
        <v>0</v>
      </c>
      <c r="Q150" s="32" t="str">
        <f>IFERROR(VLOOKUP(I150,'Database Petugas'!$A$2:$B$4,2,FALSE),"")</f>
        <v/>
      </c>
      <c r="R150" s="33" t="str">
        <f>IFERROR(VLOOKUP(I150,'Database Petugas'!$A$2:$C$4,3,FALSE)*'Database Parkir + status'!P150,"")</f>
        <v/>
      </c>
      <c r="S150" s="34" t="str">
        <f t="shared" si="8"/>
        <v/>
      </c>
    </row>
    <row r="151" spans="2:19" x14ac:dyDescent="0.25">
      <c r="B151" s="21" t="str">
        <f>IFERROR(VLOOKUP(A151,'Database Petugas'!#REF!,2,FALSE),"")</f>
        <v/>
      </c>
      <c r="H151" s="24" t="str">
        <f>IFERROR(VLOOKUP(E151,'Database Plat'!$A$2:$B$60,2,FALSE),"")</f>
        <v/>
      </c>
      <c r="M151" s="36">
        <f t="shared" si="6"/>
        <v>0</v>
      </c>
      <c r="P151" s="31">
        <f t="shared" si="7"/>
        <v>0</v>
      </c>
      <c r="Q151" s="32" t="str">
        <f>IFERROR(VLOOKUP(I151,'Database Petugas'!$A$2:$B$4,2,FALSE),"")</f>
        <v/>
      </c>
      <c r="R151" s="33" t="str">
        <f>IFERROR(VLOOKUP(I151,'Database Petugas'!$A$2:$C$4,3,FALSE)*'Database Parkir + status'!P151,"")</f>
        <v/>
      </c>
      <c r="S151" s="34" t="str">
        <f t="shared" si="8"/>
        <v/>
      </c>
    </row>
    <row r="152" spans="2:19" x14ac:dyDescent="0.25">
      <c r="B152" s="21" t="str">
        <f>IFERROR(VLOOKUP(A152,'Database Petugas'!#REF!,2,FALSE),"")</f>
        <v/>
      </c>
      <c r="H152" s="24" t="str">
        <f>IFERROR(VLOOKUP(E152,'Database Plat'!$A$2:$B$60,2,FALSE),"")</f>
        <v/>
      </c>
      <c r="M152" s="36">
        <f t="shared" si="6"/>
        <v>0</v>
      </c>
      <c r="P152" s="31">
        <f t="shared" si="7"/>
        <v>0</v>
      </c>
      <c r="Q152" s="32" t="str">
        <f>IFERROR(VLOOKUP(I152,'Database Petugas'!$A$2:$B$4,2,FALSE),"")</f>
        <v/>
      </c>
      <c r="R152" s="33" t="str">
        <f>IFERROR(VLOOKUP(I152,'Database Petugas'!$A$2:$C$4,3,FALSE)*'Database Parkir + status'!P152,"")</f>
        <v/>
      </c>
      <c r="S152" s="34" t="str">
        <f t="shared" si="8"/>
        <v/>
      </c>
    </row>
    <row r="153" spans="2:19" x14ac:dyDescent="0.25">
      <c r="B153" s="21" t="str">
        <f>IFERROR(VLOOKUP(A153,'Database Petugas'!#REF!,2,FALSE),"")</f>
        <v/>
      </c>
      <c r="H153" s="24" t="str">
        <f>IFERROR(VLOOKUP(E153,'Database Plat'!$A$2:$B$60,2,FALSE),"")</f>
        <v/>
      </c>
      <c r="M153" s="36">
        <f t="shared" si="6"/>
        <v>0</v>
      </c>
      <c r="P153" s="31">
        <f t="shared" si="7"/>
        <v>0</v>
      </c>
      <c r="Q153" s="32" t="str">
        <f>IFERROR(VLOOKUP(I153,'Database Petugas'!$A$2:$B$4,2,FALSE),"")</f>
        <v/>
      </c>
      <c r="R153" s="33" t="str">
        <f>IFERROR(VLOOKUP(I153,'Database Petugas'!$A$2:$C$4,3,FALSE)*'Database Parkir + status'!P153,"")</f>
        <v/>
      </c>
      <c r="S153" s="34" t="str">
        <f t="shared" si="8"/>
        <v/>
      </c>
    </row>
    <row r="154" spans="2:19" x14ac:dyDescent="0.25">
      <c r="B154" s="21" t="str">
        <f>IFERROR(VLOOKUP(A154,'Database Petugas'!#REF!,2,FALSE),"")</f>
        <v/>
      </c>
      <c r="H154" s="24" t="str">
        <f>IFERROR(VLOOKUP(E154,'Database Plat'!$A$2:$B$60,2,FALSE),"")</f>
        <v/>
      </c>
      <c r="M154" s="36">
        <f t="shared" si="6"/>
        <v>0</v>
      </c>
      <c r="P154" s="31">
        <f t="shared" si="7"/>
        <v>0</v>
      </c>
      <c r="Q154" s="32" t="str">
        <f>IFERROR(VLOOKUP(I154,'Database Petugas'!$A$2:$B$4,2,FALSE),"")</f>
        <v/>
      </c>
      <c r="R154" s="33" t="str">
        <f>IFERROR(VLOOKUP(I154,'Database Petugas'!$A$2:$C$4,3,FALSE)*'Database Parkir + status'!P154,"")</f>
        <v/>
      </c>
      <c r="S154" s="34" t="str">
        <f t="shared" si="8"/>
        <v/>
      </c>
    </row>
    <row r="155" spans="2:19" x14ac:dyDescent="0.25">
      <c r="B155" s="21" t="str">
        <f>IFERROR(VLOOKUP(A155,'Database Petugas'!#REF!,2,FALSE),"")</f>
        <v/>
      </c>
      <c r="H155" s="24" t="str">
        <f>IFERROR(VLOOKUP(E155,'Database Plat'!$A$2:$B$60,2,FALSE),"")</f>
        <v/>
      </c>
      <c r="M155" s="36">
        <f t="shared" si="6"/>
        <v>0</v>
      </c>
      <c r="P155" s="31">
        <f t="shared" si="7"/>
        <v>0</v>
      </c>
      <c r="Q155" s="32" t="str">
        <f>IFERROR(VLOOKUP(I155,'Database Petugas'!$A$2:$B$4,2,FALSE),"")</f>
        <v/>
      </c>
      <c r="R155" s="33" t="str">
        <f>IFERROR(VLOOKUP(I155,'Database Petugas'!$A$2:$C$4,3,FALSE)*'Database Parkir + status'!P155,"")</f>
        <v/>
      </c>
      <c r="S155" s="34" t="str">
        <f t="shared" si="8"/>
        <v/>
      </c>
    </row>
    <row r="156" spans="2:19" x14ac:dyDescent="0.25">
      <c r="B156" s="21" t="str">
        <f>IFERROR(VLOOKUP(A156,'Database Petugas'!#REF!,2,FALSE),"")</f>
        <v/>
      </c>
      <c r="H156" s="24" t="str">
        <f>IFERROR(VLOOKUP(E156,'Database Plat'!$A$2:$B$60,2,FALSE),"")</f>
        <v/>
      </c>
      <c r="M156" s="36">
        <f t="shared" si="6"/>
        <v>0</v>
      </c>
      <c r="P156" s="31">
        <f t="shared" si="7"/>
        <v>0</v>
      </c>
      <c r="Q156" s="32" t="str">
        <f>IFERROR(VLOOKUP(I156,'Database Petugas'!$A$2:$B$4,2,FALSE),"")</f>
        <v/>
      </c>
      <c r="R156" s="33" t="str">
        <f>IFERROR(VLOOKUP(I156,'Database Petugas'!$A$2:$C$4,3,FALSE)*'Database Parkir + status'!P156,"")</f>
        <v/>
      </c>
      <c r="S156" s="34" t="str">
        <f t="shared" si="8"/>
        <v/>
      </c>
    </row>
    <row r="157" spans="2:19" x14ac:dyDescent="0.25">
      <c r="B157" s="21" t="str">
        <f>IFERROR(VLOOKUP(A157,'Database Petugas'!#REF!,2,FALSE),"")</f>
        <v/>
      </c>
      <c r="H157" s="24" t="str">
        <f>IFERROR(VLOOKUP(E157,'Database Plat'!$A$2:$B$60,2,FALSE),"")</f>
        <v/>
      </c>
      <c r="M157" s="36">
        <f t="shared" si="6"/>
        <v>0</v>
      </c>
      <c r="P157" s="31">
        <f t="shared" si="7"/>
        <v>0</v>
      </c>
      <c r="Q157" s="32" t="str">
        <f>IFERROR(VLOOKUP(I157,'Database Petugas'!$A$2:$B$4,2,FALSE),"")</f>
        <v/>
      </c>
      <c r="R157" s="33" t="str">
        <f>IFERROR(VLOOKUP(I157,'Database Petugas'!$A$2:$C$4,3,FALSE)*'Database Parkir + status'!P157,"")</f>
        <v/>
      </c>
      <c r="S157" s="34" t="str">
        <f t="shared" si="8"/>
        <v/>
      </c>
    </row>
    <row r="158" spans="2:19" x14ac:dyDescent="0.25">
      <c r="B158" s="21" t="str">
        <f>IFERROR(VLOOKUP(A158,'Database Petugas'!#REF!,2,FALSE),"")</f>
        <v/>
      </c>
      <c r="H158" s="24" t="str">
        <f>IFERROR(VLOOKUP(E158,'Database Plat'!$A$2:$B$60,2,FALSE),"")</f>
        <v/>
      </c>
      <c r="M158" s="36">
        <f t="shared" si="6"/>
        <v>0</v>
      </c>
      <c r="P158" s="31">
        <f t="shared" si="7"/>
        <v>0</v>
      </c>
      <c r="Q158" s="32" t="str">
        <f>IFERROR(VLOOKUP(I158,'Database Petugas'!$A$2:$B$4,2,FALSE),"")</f>
        <v/>
      </c>
      <c r="R158" s="33" t="str">
        <f>IFERROR(VLOOKUP(I158,'Database Petugas'!$A$2:$C$4,3,FALSE)*'Database Parkir + status'!P158,"")</f>
        <v/>
      </c>
      <c r="S158" s="34" t="str">
        <f t="shared" si="8"/>
        <v/>
      </c>
    </row>
    <row r="159" spans="2:19" x14ac:dyDescent="0.25">
      <c r="B159" s="21" t="str">
        <f>IFERROR(VLOOKUP(A159,'Database Petugas'!#REF!,2,FALSE),"")</f>
        <v/>
      </c>
      <c r="H159" s="24" t="str">
        <f>IFERROR(VLOOKUP(E159,'Database Plat'!$A$2:$B$60,2,FALSE),"")</f>
        <v/>
      </c>
      <c r="M159" s="36">
        <f t="shared" si="6"/>
        <v>0</v>
      </c>
      <c r="P159" s="31">
        <f t="shared" si="7"/>
        <v>0</v>
      </c>
      <c r="Q159" s="32" t="str">
        <f>IFERROR(VLOOKUP(I159,'Database Petugas'!$A$2:$B$4,2,FALSE),"")</f>
        <v/>
      </c>
      <c r="R159" s="33" t="str">
        <f>IFERROR(VLOOKUP(I159,'Database Petugas'!$A$2:$C$4,3,FALSE)*'Database Parkir + status'!P159,"")</f>
        <v/>
      </c>
      <c r="S159" s="34" t="str">
        <f t="shared" si="8"/>
        <v/>
      </c>
    </row>
    <row r="160" spans="2:19" x14ac:dyDescent="0.25">
      <c r="B160" s="21" t="str">
        <f>IFERROR(VLOOKUP(A160,'Database Petugas'!#REF!,2,FALSE),"")</f>
        <v/>
      </c>
      <c r="H160" s="24" t="str">
        <f>IFERROR(VLOOKUP(E160,'Database Plat'!$A$2:$B$60,2,FALSE),"")</f>
        <v/>
      </c>
      <c r="M160" s="36">
        <f t="shared" si="6"/>
        <v>0</v>
      </c>
      <c r="P160" s="31">
        <f t="shared" si="7"/>
        <v>0</v>
      </c>
      <c r="Q160" s="32" t="str">
        <f>IFERROR(VLOOKUP(I160,'Database Petugas'!$A$2:$B$4,2,FALSE),"")</f>
        <v/>
      </c>
      <c r="R160" s="33" t="str">
        <f>IFERROR(VLOOKUP(I160,'Database Petugas'!$A$2:$C$4,3,FALSE)*'Database Parkir + status'!P160,"")</f>
        <v/>
      </c>
      <c r="S160" s="34" t="str">
        <f t="shared" si="8"/>
        <v/>
      </c>
    </row>
    <row r="161" spans="2:19" x14ac:dyDescent="0.25">
      <c r="B161" s="21" t="str">
        <f>IFERROR(VLOOKUP(A161,'Database Petugas'!#REF!,2,FALSE),"")</f>
        <v/>
      </c>
      <c r="H161" s="24" t="str">
        <f>IFERROR(VLOOKUP(E161,'Database Plat'!$A$2:$B$60,2,FALSE),"")</f>
        <v/>
      </c>
      <c r="M161" s="36">
        <f t="shared" si="6"/>
        <v>0</v>
      </c>
      <c r="P161" s="31">
        <f t="shared" si="7"/>
        <v>0</v>
      </c>
      <c r="Q161" s="32" t="str">
        <f>IFERROR(VLOOKUP(I161,'Database Petugas'!$A$2:$B$4,2,FALSE),"")</f>
        <v/>
      </c>
      <c r="R161" s="33" t="str">
        <f>IFERROR(VLOOKUP(I161,'Database Petugas'!$A$2:$C$4,3,FALSE)*'Database Parkir + status'!P161,"")</f>
        <v/>
      </c>
      <c r="S161" s="34" t="str">
        <f t="shared" si="8"/>
        <v/>
      </c>
    </row>
    <row r="162" spans="2:19" x14ac:dyDescent="0.25">
      <c r="B162" s="21" t="str">
        <f>IFERROR(VLOOKUP(A162,'Database Petugas'!#REF!,2,FALSE),"")</f>
        <v/>
      </c>
      <c r="H162" s="24" t="str">
        <f>IFERROR(VLOOKUP(E162,'Database Plat'!$A$2:$B$60,2,FALSE),"")</f>
        <v/>
      </c>
      <c r="M162" s="36">
        <f t="shared" si="6"/>
        <v>0</v>
      </c>
      <c r="P162" s="31">
        <f t="shared" si="7"/>
        <v>0</v>
      </c>
      <c r="Q162" s="32" t="str">
        <f>IFERROR(VLOOKUP(I162,'Database Petugas'!$A$2:$B$4,2,FALSE),"")</f>
        <v/>
      </c>
      <c r="R162" s="33" t="str">
        <f>IFERROR(VLOOKUP(I162,'Database Petugas'!$A$2:$C$4,3,FALSE)*'Database Parkir + status'!P162,"")</f>
        <v/>
      </c>
      <c r="S162" s="34" t="str">
        <f t="shared" si="8"/>
        <v/>
      </c>
    </row>
    <row r="163" spans="2:19" x14ac:dyDescent="0.25">
      <c r="B163" s="21" t="str">
        <f>IFERROR(VLOOKUP(A163,'Database Petugas'!#REF!,2,FALSE),"")</f>
        <v/>
      </c>
      <c r="H163" s="24" t="str">
        <f>IFERROR(VLOOKUP(E163,'Database Plat'!$A$2:$B$60,2,FALSE),"")</f>
        <v/>
      </c>
      <c r="M163" s="36">
        <f t="shared" si="6"/>
        <v>0</v>
      </c>
      <c r="P163" s="31">
        <f t="shared" si="7"/>
        <v>0</v>
      </c>
      <c r="Q163" s="32" t="str">
        <f>IFERROR(VLOOKUP(I163,'Database Petugas'!$A$2:$B$4,2,FALSE),"")</f>
        <v/>
      </c>
      <c r="R163" s="33" t="str">
        <f>IFERROR(VLOOKUP(I163,'Database Petugas'!$A$2:$C$4,3,FALSE)*'Database Parkir + status'!P163,"")</f>
        <v/>
      </c>
      <c r="S163" s="34" t="str">
        <f t="shared" si="8"/>
        <v/>
      </c>
    </row>
    <row r="164" spans="2:19" x14ac:dyDescent="0.25">
      <c r="B164" s="21" t="str">
        <f>IFERROR(VLOOKUP(A164,'Database Petugas'!#REF!,2,FALSE),"")</f>
        <v/>
      </c>
      <c r="H164" s="24" t="str">
        <f>IFERROR(VLOOKUP(E164,'Database Plat'!$A$2:$B$60,2,FALSE),"")</f>
        <v/>
      </c>
      <c r="M164" s="36">
        <f t="shared" si="6"/>
        <v>0</v>
      </c>
      <c r="P164" s="31">
        <f t="shared" si="7"/>
        <v>0</v>
      </c>
      <c r="Q164" s="32" t="str">
        <f>IFERROR(VLOOKUP(I164,'Database Petugas'!$A$2:$B$4,2,FALSE),"")</f>
        <v/>
      </c>
      <c r="R164" s="33" t="str">
        <f>IFERROR(VLOOKUP(I164,'Database Petugas'!$A$2:$C$4,3,FALSE)*'Database Parkir + status'!P164,"")</f>
        <v/>
      </c>
      <c r="S164" s="34" t="str">
        <f t="shared" si="8"/>
        <v/>
      </c>
    </row>
    <row r="165" spans="2:19" x14ac:dyDescent="0.25">
      <c r="B165" s="21" t="str">
        <f>IFERROR(VLOOKUP(A165,'Database Petugas'!#REF!,2,FALSE),"")</f>
        <v/>
      </c>
      <c r="H165" s="24" t="str">
        <f>IFERROR(VLOOKUP(E165,'Database Plat'!$A$2:$B$60,2,FALSE),"")</f>
        <v/>
      </c>
      <c r="M165" s="36">
        <f t="shared" si="6"/>
        <v>0</v>
      </c>
      <c r="P165" s="31">
        <f t="shared" si="7"/>
        <v>0</v>
      </c>
      <c r="Q165" s="32" t="str">
        <f>IFERROR(VLOOKUP(I165,'Database Petugas'!$A$2:$B$4,2,FALSE),"")</f>
        <v/>
      </c>
      <c r="R165" s="33" t="str">
        <f>IFERROR(VLOOKUP(I165,'Database Petugas'!$A$2:$C$4,3,FALSE)*'Database Parkir + status'!P165,"")</f>
        <v/>
      </c>
      <c r="S165" s="34" t="str">
        <f t="shared" si="8"/>
        <v/>
      </c>
    </row>
    <row r="166" spans="2:19" x14ac:dyDescent="0.25">
      <c r="B166" s="21" t="str">
        <f>IFERROR(VLOOKUP(A166,'Database Petugas'!#REF!,2,FALSE),"")</f>
        <v/>
      </c>
      <c r="H166" s="24" t="str">
        <f>IFERROR(VLOOKUP(E166,'Database Plat'!$A$2:$B$60,2,FALSE),"")</f>
        <v/>
      </c>
      <c r="M166" s="36">
        <f t="shared" si="6"/>
        <v>0</v>
      </c>
      <c r="P166" s="31">
        <f t="shared" si="7"/>
        <v>0</v>
      </c>
      <c r="Q166" s="32" t="str">
        <f>IFERROR(VLOOKUP(I166,'Database Petugas'!$A$2:$B$4,2,FALSE),"")</f>
        <v/>
      </c>
      <c r="R166" s="33" t="str">
        <f>IFERROR(VLOOKUP(I166,'Database Petugas'!$A$2:$C$4,3,FALSE)*'Database Parkir + status'!P166,"")</f>
        <v/>
      </c>
      <c r="S166" s="34" t="str">
        <f t="shared" si="8"/>
        <v/>
      </c>
    </row>
    <row r="167" spans="2:19" x14ac:dyDescent="0.25">
      <c r="B167" s="21" t="str">
        <f>IFERROR(VLOOKUP(A167,'Database Petugas'!#REF!,2,FALSE),"")</f>
        <v/>
      </c>
      <c r="H167" s="24" t="str">
        <f>IFERROR(VLOOKUP(E167,'Database Plat'!$A$2:$B$60,2,FALSE),"")</f>
        <v/>
      </c>
      <c r="M167" s="36">
        <f t="shared" si="6"/>
        <v>0</v>
      </c>
      <c r="P167" s="31">
        <f t="shared" si="7"/>
        <v>0</v>
      </c>
      <c r="Q167" s="32" t="str">
        <f>IFERROR(VLOOKUP(I167,'Database Petugas'!$A$2:$B$4,2,FALSE),"")</f>
        <v/>
      </c>
      <c r="R167" s="33" t="str">
        <f>IFERROR(VLOOKUP(I167,'Database Petugas'!$A$2:$C$4,3,FALSE)*'Database Parkir + status'!P167,"")</f>
        <v/>
      </c>
      <c r="S167" s="34" t="str">
        <f t="shared" si="8"/>
        <v/>
      </c>
    </row>
    <row r="168" spans="2:19" x14ac:dyDescent="0.25">
      <c r="B168" s="21" t="str">
        <f>IFERROR(VLOOKUP(A168,'Database Petugas'!#REF!,2,FALSE),"")</f>
        <v/>
      </c>
      <c r="H168" s="24" t="str">
        <f>IFERROR(VLOOKUP(E168,'Database Plat'!$A$2:$B$60,2,FALSE),"")</f>
        <v/>
      </c>
      <c r="M168" s="36">
        <f t="shared" si="6"/>
        <v>0</v>
      </c>
      <c r="P168" s="31">
        <f t="shared" si="7"/>
        <v>0</v>
      </c>
      <c r="Q168" s="32" t="str">
        <f>IFERROR(VLOOKUP(I168,'Database Petugas'!$A$2:$B$4,2,FALSE),"")</f>
        <v/>
      </c>
      <c r="R168" s="33" t="str">
        <f>IFERROR(VLOOKUP(I168,'Database Petugas'!$A$2:$C$4,3,FALSE)*'Database Parkir + status'!P168,"")</f>
        <v/>
      </c>
      <c r="S168" s="34" t="str">
        <f t="shared" si="8"/>
        <v/>
      </c>
    </row>
    <row r="169" spans="2:19" x14ac:dyDescent="0.25">
      <c r="B169" s="21" t="str">
        <f>IFERROR(VLOOKUP(A169,'Database Petugas'!#REF!,2,FALSE),"")</f>
        <v/>
      </c>
      <c r="H169" s="24" t="str">
        <f>IFERROR(VLOOKUP(E169,'Database Plat'!$A$2:$B$60,2,FALSE),"")</f>
        <v/>
      </c>
      <c r="M169" s="36">
        <f t="shared" si="6"/>
        <v>0</v>
      </c>
      <c r="P169" s="31">
        <f t="shared" si="7"/>
        <v>0</v>
      </c>
      <c r="Q169" s="32" t="str">
        <f>IFERROR(VLOOKUP(I169,'Database Petugas'!$A$2:$B$4,2,FALSE),"")</f>
        <v/>
      </c>
      <c r="R169" s="33" t="str">
        <f>IFERROR(VLOOKUP(I169,'Database Petugas'!$A$2:$C$4,3,FALSE)*'Database Parkir + status'!P169,"")</f>
        <v/>
      </c>
      <c r="S169" s="34" t="str">
        <f t="shared" si="8"/>
        <v/>
      </c>
    </row>
    <row r="170" spans="2:19" x14ac:dyDescent="0.25">
      <c r="B170" s="21" t="str">
        <f>IFERROR(VLOOKUP(A170,'Database Petugas'!#REF!,2,FALSE),"")</f>
        <v/>
      </c>
      <c r="H170" s="24" t="str">
        <f>IFERROR(VLOOKUP(E170,'Database Plat'!$A$2:$B$60,2,FALSE),"")</f>
        <v/>
      </c>
      <c r="M170" s="36">
        <f t="shared" si="6"/>
        <v>0</v>
      </c>
      <c r="P170" s="31">
        <f t="shared" si="7"/>
        <v>0</v>
      </c>
      <c r="Q170" s="32" t="str">
        <f>IFERROR(VLOOKUP(I170,'Database Petugas'!$A$2:$B$4,2,FALSE),"")</f>
        <v/>
      </c>
      <c r="R170" s="33" t="str">
        <f>IFERROR(VLOOKUP(I170,'Database Petugas'!$A$2:$C$4,3,FALSE)*'Database Parkir + status'!P170,"")</f>
        <v/>
      </c>
      <c r="S170" s="34" t="str">
        <f t="shared" si="8"/>
        <v/>
      </c>
    </row>
    <row r="171" spans="2:19" x14ac:dyDescent="0.25">
      <c r="B171" s="21" t="str">
        <f>IFERROR(VLOOKUP(A171,'Database Petugas'!#REF!,2,FALSE),"")</f>
        <v/>
      </c>
      <c r="H171" s="24" t="str">
        <f>IFERROR(VLOOKUP(E171,'Database Plat'!$A$2:$B$60,2,FALSE),"")</f>
        <v/>
      </c>
      <c r="M171" s="36">
        <f t="shared" si="6"/>
        <v>0</v>
      </c>
      <c r="P171" s="31">
        <f t="shared" si="7"/>
        <v>0</v>
      </c>
      <c r="Q171" s="32" t="str">
        <f>IFERROR(VLOOKUP(I171,'Database Petugas'!$A$2:$B$4,2,FALSE),"")</f>
        <v/>
      </c>
      <c r="R171" s="33" t="str">
        <f>IFERROR(VLOOKUP(I171,'Database Petugas'!$A$2:$C$4,3,FALSE)*'Database Parkir + status'!P171,"")</f>
        <v/>
      </c>
      <c r="S171" s="34" t="str">
        <f t="shared" si="8"/>
        <v/>
      </c>
    </row>
    <row r="172" spans="2:19" x14ac:dyDescent="0.25">
      <c r="B172" s="21" t="str">
        <f>IFERROR(VLOOKUP(A172,'Database Petugas'!#REF!,2,FALSE),"")</f>
        <v/>
      </c>
      <c r="H172" s="24" t="str">
        <f>IFERROR(VLOOKUP(E172,'Database Plat'!$A$2:$B$60,2,FALSE),"")</f>
        <v/>
      </c>
      <c r="M172" s="36">
        <f t="shared" si="6"/>
        <v>0</v>
      </c>
      <c r="P172" s="31">
        <f t="shared" si="7"/>
        <v>0</v>
      </c>
      <c r="Q172" s="32" t="str">
        <f>IFERROR(VLOOKUP(I172,'Database Petugas'!$A$2:$B$4,2,FALSE),"")</f>
        <v/>
      </c>
      <c r="R172" s="33" t="str">
        <f>IFERROR(VLOOKUP(I172,'Database Petugas'!$A$2:$C$4,3,FALSE)*'Database Parkir + status'!P172,"")</f>
        <v/>
      </c>
      <c r="S172" s="34" t="str">
        <f t="shared" si="8"/>
        <v/>
      </c>
    </row>
    <row r="173" spans="2:19" x14ac:dyDescent="0.25">
      <c r="B173" s="21" t="str">
        <f>IFERROR(VLOOKUP(A173,'Database Petugas'!#REF!,2,FALSE),"")</f>
        <v/>
      </c>
      <c r="H173" s="24" t="str">
        <f>IFERROR(VLOOKUP(E173,'Database Plat'!$A$2:$B$60,2,FALSE),"")</f>
        <v/>
      </c>
      <c r="M173" s="36">
        <f t="shared" si="6"/>
        <v>0</v>
      </c>
      <c r="P173" s="31">
        <f t="shared" si="7"/>
        <v>0</v>
      </c>
      <c r="Q173" s="32" t="str">
        <f>IFERROR(VLOOKUP(I173,'Database Petugas'!$A$2:$B$4,2,FALSE),"")</f>
        <v/>
      </c>
      <c r="R173" s="33" t="str">
        <f>IFERROR(VLOOKUP(I173,'Database Petugas'!$A$2:$C$4,3,FALSE)*'Database Parkir + status'!P173,"")</f>
        <v/>
      </c>
      <c r="S173" s="34" t="str">
        <f t="shared" si="8"/>
        <v/>
      </c>
    </row>
    <row r="174" spans="2:19" x14ac:dyDescent="0.25">
      <c r="B174" s="21" t="str">
        <f>IFERROR(VLOOKUP(A174,'Database Petugas'!#REF!,2,FALSE),"")</f>
        <v/>
      </c>
      <c r="H174" s="24" t="str">
        <f>IFERROR(VLOOKUP(E174,'Database Plat'!$A$2:$B$60,2,FALSE),"")</f>
        <v/>
      </c>
      <c r="M174" s="36">
        <f t="shared" si="6"/>
        <v>0</v>
      </c>
      <c r="P174" s="31">
        <f t="shared" si="7"/>
        <v>0</v>
      </c>
      <c r="Q174" s="32" t="str">
        <f>IFERROR(VLOOKUP(I174,'Database Petugas'!$A$2:$B$4,2,FALSE),"")</f>
        <v/>
      </c>
      <c r="R174" s="33" t="str">
        <f>IFERROR(VLOOKUP(I174,'Database Petugas'!$A$2:$C$4,3,FALSE)*'Database Parkir + status'!P174,"")</f>
        <v/>
      </c>
      <c r="S174" s="34" t="str">
        <f t="shared" si="8"/>
        <v/>
      </c>
    </row>
    <row r="175" spans="2:19" x14ac:dyDescent="0.25">
      <c r="B175" s="21" t="str">
        <f>IFERROR(VLOOKUP(A175,'Database Petugas'!#REF!,2,FALSE),"")</f>
        <v/>
      </c>
      <c r="H175" s="24" t="str">
        <f>IFERROR(VLOOKUP(E175,'Database Plat'!$A$2:$B$60,2,FALSE),"")</f>
        <v/>
      </c>
      <c r="M175" s="36">
        <f t="shared" si="6"/>
        <v>0</v>
      </c>
      <c r="P175" s="31">
        <f t="shared" si="7"/>
        <v>0</v>
      </c>
      <c r="Q175" s="32" t="str">
        <f>IFERROR(VLOOKUP(I175,'Database Petugas'!$A$2:$B$4,2,FALSE),"")</f>
        <v/>
      </c>
      <c r="R175" s="33" t="str">
        <f>IFERROR(VLOOKUP(I175,'Database Petugas'!$A$2:$C$4,3,FALSE)*'Database Parkir + status'!P175,"")</f>
        <v/>
      </c>
      <c r="S175" s="34" t="str">
        <f t="shared" si="8"/>
        <v/>
      </c>
    </row>
    <row r="176" spans="2:19" x14ac:dyDescent="0.25">
      <c r="B176" s="21" t="str">
        <f>IFERROR(VLOOKUP(A176,'Database Petugas'!#REF!,2,FALSE),"")</f>
        <v/>
      </c>
      <c r="H176" s="24" t="str">
        <f>IFERROR(VLOOKUP(E176,'Database Plat'!$A$2:$B$60,2,FALSE),"")</f>
        <v/>
      </c>
      <c r="M176" s="36">
        <f t="shared" si="6"/>
        <v>0</v>
      </c>
      <c r="P176" s="31">
        <f t="shared" si="7"/>
        <v>0</v>
      </c>
      <c r="Q176" s="32" t="str">
        <f>IFERROR(VLOOKUP(I176,'Database Petugas'!$A$2:$B$4,2,FALSE),"")</f>
        <v/>
      </c>
      <c r="R176" s="33" t="str">
        <f>IFERROR(VLOOKUP(I176,'Database Petugas'!$A$2:$C$4,3,FALSE)*'Database Parkir + status'!P176,"")</f>
        <v/>
      </c>
      <c r="S176" s="34" t="str">
        <f t="shared" si="8"/>
        <v/>
      </c>
    </row>
    <row r="177" spans="2:19" x14ac:dyDescent="0.25">
      <c r="B177" s="21" t="str">
        <f>IFERROR(VLOOKUP(A177,'Database Petugas'!#REF!,2,FALSE),"")</f>
        <v/>
      </c>
      <c r="H177" s="24" t="str">
        <f>IFERROR(VLOOKUP(E177,'Database Plat'!$A$2:$B$60,2,FALSE),"")</f>
        <v/>
      </c>
      <c r="M177" s="36">
        <f t="shared" si="6"/>
        <v>0</v>
      </c>
      <c r="P177" s="31">
        <f t="shared" si="7"/>
        <v>0</v>
      </c>
      <c r="Q177" s="32" t="str">
        <f>IFERROR(VLOOKUP(I177,'Database Petugas'!$A$2:$B$4,2,FALSE),"")</f>
        <v/>
      </c>
      <c r="R177" s="33" t="str">
        <f>IFERROR(VLOOKUP(I177,'Database Petugas'!$A$2:$C$4,3,FALSE)*'Database Parkir + status'!P177,"")</f>
        <v/>
      </c>
      <c r="S177" s="34" t="str">
        <f t="shared" si="8"/>
        <v/>
      </c>
    </row>
    <row r="178" spans="2:19" x14ac:dyDescent="0.25">
      <c r="B178" s="21" t="str">
        <f>IFERROR(VLOOKUP(A178,'Database Petugas'!#REF!,2,FALSE),"")</f>
        <v/>
      </c>
      <c r="H178" s="24" t="str">
        <f>IFERROR(VLOOKUP(E178,'Database Plat'!$A$2:$B$60,2,FALSE),"")</f>
        <v/>
      </c>
      <c r="M178" s="36">
        <f t="shared" si="6"/>
        <v>0</v>
      </c>
      <c r="P178" s="31">
        <f t="shared" si="7"/>
        <v>0</v>
      </c>
      <c r="Q178" s="32" t="str">
        <f>IFERROR(VLOOKUP(I178,'Database Petugas'!$A$2:$B$4,2,FALSE),"")</f>
        <v/>
      </c>
      <c r="R178" s="33" t="str">
        <f>IFERROR(VLOOKUP(I178,'Database Petugas'!$A$2:$C$4,3,FALSE)*'Database Parkir + status'!P178,"")</f>
        <v/>
      </c>
      <c r="S178" s="34" t="str">
        <f t="shared" si="8"/>
        <v/>
      </c>
    </row>
    <row r="179" spans="2:19" x14ac:dyDescent="0.25">
      <c r="B179" s="21" t="str">
        <f>IFERROR(VLOOKUP(A179,'Database Petugas'!#REF!,2,FALSE),"")</f>
        <v/>
      </c>
      <c r="H179" s="24" t="str">
        <f>IFERROR(VLOOKUP(E179,'Database Plat'!$A$2:$B$60,2,FALSE),"")</f>
        <v/>
      </c>
      <c r="M179" s="36">
        <f t="shared" si="6"/>
        <v>0</v>
      </c>
      <c r="P179" s="31">
        <f t="shared" si="7"/>
        <v>0</v>
      </c>
      <c r="Q179" s="32" t="str">
        <f>IFERROR(VLOOKUP(I179,'Database Petugas'!$A$2:$B$4,2,FALSE),"")</f>
        <v/>
      </c>
      <c r="R179" s="33" t="str">
        <f>IFERROR(VLOOKUP(I179,'Database Petugas'!$A$2:$C$4,3,FALSE)*'Database Parkir + status'!P179,"")</f>
        <v/>
      </c>
      <c r="S179" s="34" t="str">
        <f t="shared" si="8"/>
        <v/>
      </c>
    </row>
    <row r="180" spans="2:19" x14ac:dyDescent="0.25">
      <c r="B180" s="21" t="str">
        <f>IFERROR(VLOOKUP(A180,'Database Petugas'!#REF!,2,FALSE),"")</f>
        <v/>
      </c>
      <c r="H180" s="24" t="str">
        <f>IFERROR(VLOOKUP(E180,'Database Plat'!$A$2:$B$60,2,FALSE),"")</f>
        <v/>
      </c>
      <c r="M180" s="36">
        <f t="shared" si="6"/>
        <v>0</v>
      </c>
      <c r="P180" s="31">
        <f t="shared" si="7"/>
        <v>0</v>
      </c>
      <c r="Q180" s="32" t="str">
        <f>IFERROR(VLOOKUP(I180,'Database Petugas'!$A$2:$B$4,2,FALSE),"")</f>
        <v/>
      </c>
      <c r="R180" s="33" t="str">
        <f>IFERROR(VLOOKUP(I180,'Database Petugas'!$A$2:$C$4,3,FALSE)*'Database Parkir + status'!P180,"")</f>
        <v/>
      </c>
      <c r="S180" s="34" t="str">
        <f t="shared" si="8"/>
        <v/>
      </c>
    </row>
    <row r="181" spans="2:19" x14ac:dyDescent="0.25">
      <c r="B181" s="21" t="str">
        <f>IFERROR(VLOOKUP(A181,'Database Petugas'!#REF!,2,FALSE),"")</f>
        <v/>
      </c>
      <c r="H181" s="24" t="str">
        <f>IFERROR(VLOOKUP(E181,'Database Plat'!$A$2:$B$60,2,FALSE),"")</f>
        <v/>
      </c>
      <c r="M181" s="36">
        <f t="shared" si="6"/>
        <v>0</v>
      </c>
      <c r="P181" s="31">
        <f t="shared" si="7"/>
        <v>0</v>
      </c>
      <c r="Q181" s="32" t="str">
        <f>IFERROR(VLOOKUP(I181,'Database Petugas'!$A$2:$B$4,2,FALSE),"")</f>
        <v/>
      </c>
      <c r="R181" s="33" t="str">
        <f>IFERROR(VLOOKUP(I181,'Database Petugas'!$A$2:$C$4,3,FALSE)*'Database Parkir + status'!P181,"")</f>
        <v/>
      </c>
      <c r="S181" s="34" t="str">
        <f t="shared" si="8"/>
        <v/>
      </c>
    </row>
    <row r="182" spans="2:19" x14ac:dyDescent="0.25">
      <c r="B182" s="21" t="str">
        <f>IFERROR(VLOOKUP(A182,'Database Petugas'!#REF!,2,FALSE),"")</f>
        <v/>
      </c>
      <c r="H182" s="24" t="str">
        <f>IFERROR(VLOOKUP(E182,'Database Plat'!$A$2:$B$60,2,FALSE),"")</f>
        <v/>
      </c>
      <c r="M182" s="36">
        <f t="shared" si="6"/>
        <v>0</v>
      </c>
      <c r="P182" s="31">
        <f t="shared" si="7"/>
        <v>0</v>
      </c>
      <c r="Q182" s="32" t="str">
        <f>IFERROR(VLOOKUP(I182,'Database Petugas'!$A$2:$B$4,2,FALSE),"")</f>
        <v/>
      </c>
      <c r="R182" s="33" t="str">
        <f>IFERROR(VLOOKUP(I182,'Database Petugas'!$A$2:$C$4,3,FALSE)*'Database Parkir + status'!P182,"")</f>
        <v/>
      </c>
      <c r="S182" s="34" t="str">
        <f t="shared" si="8"/>
        <v/>
      </c>
    </row>
    <row r="183" spans="2:19" x14ac:dyDescent="0.25">
      <c r="B183" s="21" t="str">
        <f>IFERROR(VLOOKUP(A183,'Database Petugas'!#REF!,2,FALSE),"")</f>
        <v/>
      </c>
      <c r="H183" s="24" t="str">
        <f>IFERROR(VLOOKUP(E183,'Database Plat'!$A$2:$B$60,2,FALSE),"")</f>
        <v/>
      </c>
      <c r="M183" s="36">
        <f t="shared" si="6"/>
        <v>0</v>
      </c>
      <c r="P183" s="31">
        <f t="shared" si="7"/>
        <v>0</v>
      </c>
      <c r="Q183" s="32" t="str">
        <f>IFERROR(VLOOKUP(I183,'Database Petugas'!$A$2:$B$4,2,FALSE),"")</f>
        <v/>
      </c>
      <c r="R183" s="33" t="str">
        <f>IFERROR(VLOOKUP(I183,'Database Petugas'!$A$2:$C$4,3,FALSE)*'Database Parkir + status'!P183,"")</f>
        <v/>
      </c>
      <c r="S183" s="34" t="str">
        <f t="shared" si="8"/>
        <v/>
      </c>
    </row>
    <row r="184" spans="2:19" x14ac:dyDescent="0.25">
      <c r="B184" s="21" t="str">
        <f>IFERROR(VLOOKUP(A184,'Database Petugas'!#REF!,2,FALSE),"")</f>
        <v/>
      </c>
      <c r="H184" s="24" t="str">
        <f>IFERROR(VLOOKUP(E184,'Database Plat'!$A$2:$B$60,2,FALSE),"")</f>
        <v/>
      </c>
      <c r="M184" s="36">
        <f t="shared" si="6"/>
        <v>0</v>
      </c>
      <c r="P184" s="31">
        <f t="shared" si="7"/>
        <v>0</v>
      </c>
      <c r="Q184" s="32" t="str">
        <f>IFERROR(VLOOKUP(I184,'Database Petugas'!$A$2:$B$4,2,FALSE),"")</f>
        <v/>
      </c>
      <c r="R184" s="33" t="str">
        <f>IFERROR(VLOOKUP(I184,'Database Petugas'!$A$2:$C$4,3,FALSE)*'Database Parkir + status'!P184,"")</f>
        <v/>
      </c>
      <c r="S184" s="34" t="str">
        <f t="shared" si="8"/>
        <v/>
      </c>
    </row>
    <row r="185" spans="2:19" x14ac:dyDescent="0.25">
      <c r="B185" s="21" t="str">
        <f>IFERROR(VLOOKUP(A185,'Database Petugas'!#REF!,2,FALSE),"")</f>
        <v/>
      </c>
      <c r="H185" s="24" t="str">
        <f>IFERROR(VLOOKUP(E185,'Database Plat'!$A$2:$B$60,2,FALSE),"")</f>
        <v/>
      </c>
      <c r="M185" s="36">
        <f t="shared" si="6"/>
        <v>0</v>
      </c>
      <c r="P185" s="31">
        <f t="shared" si="7"/>
        <v>0</v>
      </c>
      <c r="Q185" s="32" t="str">
        <f>IFERROR(VLOOKUP(I185,'Database Petugas'!$A$2:$B$4,2,FALSE),"")</f>
        <v/>
      </c>
      <c r="R185" s="33" t="str">
        <f>IFERROR(VLOOKUP(I185,'Database Petugas'!$A$2:$C$4,3,FALSE)*'Database Parkir + status'!P185,"")</f>
        <v/>
      </c>
      <c r="S185" s="34" t="str">
        <f t="shared" si="8"/>
        <v/>
      </c>
    </row>
    <row r="186" spans="2:19" x14ac:dyDescent="0.25">
      <c r="B186" s="21" t="str">
        <f>IFERROR(VLOOKUP(A186,'Database Petugas'!#REF!,2,FALSE),"")</f>
        <v/>
      </c>
      <c r="H186" s="24" t="str">
        <f>IFERROR(VLOOKUP(E186,'Database Plat'!$A$2:$B$60,2,FALSE),"")</f>
        <v/>
      </c>
      <c r="M186" s="36">
        <f t="shared" si="6"/>
        <v>0</v>
      </c>
      <c r="P186" s="31">
        <f t="shared" si="7"/>
        <v>0</v>
      </c>
      <c r="Q186" s="32" t="str">
        <f>IFERROR(VLOOKUP(I186,'Database Petugas'!$A$2:$B$4,2,FALSE),"")</f>
        <v/>
      </c>
      <c r="R186" s="33" t="str">
        <f>IFERROR(VLOOKUP(I186,'Database Petugas'!$A$2:$C$4,3,FALSE)*'Database Parkir + status'!P186,"")</f>
        <v/>
      </c>
      <c r="S186" s="34" t="str">
        <f t="shared" si="8"/>
        <v/>
      </c>
    </row>
    <row r="187" spans="2:19" x14ac:dyDescent="0.25">
      <c r="B187" s="21" t="str">
        <f>IFERROR(VLOOKUP(A187,'Database Petugas'!#REF!,2,FALSE),"")</f>
        <v/>
      </c>
      <c r="H187" s="24" t="str">
        <f>IFERROR(VLOOKUP(E187,'Database Plat'!$A$2:$B$60,2,FALSE),"")</f>
        <v/>
      </c>
      <c r="M187" s="36">
        <f t="shared" si="6"/>
        <v>0</v>
      </c>
      <c r="P187" s="31">
        <f t="shared" si="7"/>
        <v>0</v>
      </c>
      <c r="Q187" s="32" t="str">
        <f>IFERROR(VLOOKUP(I187,'Database Petugas'!$A$2:$B$4,2,FALSE),"")</f>
        <v/>
      </c>
      <c r="R187" s="33" t="str">
        <f>IFERROR(VLOOKUP(I187,'Database Petugas'!$A$2:$C$4,3,FALSE)*'Database Parkir + status'!P187,"")</f>
        <v/>
      </c>
      <c r="S187" s="34" t="str">
        <f t="shared" si="8"/>
        <v/>
      </c>
    </row>
    <row r="188" spans="2:19" x14ac:dyDescent="0.25">
      <c r="B188" s="21" t="str">
        <f>IFERROR(VLOOKUP(A188,'Database Petugas'!#REF!,2,FALSE),"")</f>
        <v/>
      </c>
      <c r="H188" s="24" t="str">
        <f>IFERROR(VLOOKUP(E188,'Database Plat'!$A$2:$B$60,2,FALSE),"")</f>
        <v/>
      </c>
      <c r="M188" s="36">
        <f t="shared" si="6"/>
        <v>0</v>
      </c>
      <c r="P188" s="31">
        <f t="shared" si="7"/>
        <v>0</v>
      </c>
      <c r="Q188" s="32" t="str">
        <f>IFERROR(VLOOKUP(I188,'Database Petugas'!$A$2:$B$4,2,FALSE),"")</f>
        <v/>
      </c>
      <c r="R188" s="33" t="str">
        <f>IFERROR(VLOOKUP(I188,'Database Petugas'!$A$2:$C$4,3,FALSE)*'Database Parkir + status'!P188,"")</f>
        <v/>
      </c>
      <c r="S188" s="34" t="str">
        <f t="shared" si="8"/>
        <v/>
      </c>
    </row>
    <row r="189" spans="2:19" x14ac:dyDescent="0.25">
      <c r="B189" s="21" t="str">
        <f>IFERROR(VLOOKUP(A189,'Database Petugas'!#REF!,2,FALSE),"")</f>
        <v/>
      </c>
      <c r="H189" s="24" t="str">
        <f>IFERROR(VLOOKUP(E189,'Database Plat'!$A$2:$B$60,2,FALSE),"")</f>
        <v/>
      </c>
      <c r="M189" s="36">
        <f t="shared" si="6"/>
        <v>0</v>
      </c>
      <c r="P189" s="31">
        <f t="shared" si="7"/>
        <v>0</v>
      </c>
      <c r="Q189" s="32" t="str">
        <f>IFERROR(VLOOKUP(I189,'Database Petugas'!$A$2:$B$4,2,FALSE),"")</f>
        <v/>
      </c>
      <c r="R189" s="33" t="str">
        <f>IFERROR(VLOOKUP(I189,'Database Petugas'!$A$2:$C$4,3,FALSE)*'Database Parkir + status'!P189,"")</f>
        <v/>
      </c>
      <c r="S189" s="34" t="str">
        <f t="shared" si="8"/>
        <v/>
      </c>
    </row>
    <row r="190" spans="2:19" x14ac:dyDescent="0.25">
      <c r="B190" s="21" t="str">
        <f>IFERROR(VLOOKUP(A190,'Database Petugas'!#REF!,2,FALSE),"")</f>
        <v/>
      </c>
      <c r="H190" s="24" t="str">
        <f>IFERROR(VLOOKUP(E190,'Database Plat'!$A$2:$B$60,2,FALSE),"")</f>
        <v/>
      </c>
      <c r="M190" s="36">
        <f t="shared" si="6"/>
        <v>0</v>
      </c>
      <c r="P190" s="31">
        <f t="shared" si="7"/>
        <v>0</v>
      </c>
      <c r="Q190" s="32" t="str">
        <f>IFERROR(VLOOKUP(I190,'Database Petugas'!$A$2:$B$4,2,FALSE),"")</f>
        <v/>
      </c>
      <c r="R190" s="33" t="str">
        <f>IFERROR(VLOOKUP(I190,'Database Petugas'!$A$2:$C$4,3,FALSE)*'Database Parkir + status'!P190,"")</f>
        <v/>
      </c>
      <c r="S190" s="34" t="str">
        <f t="shared" si="8"/>
        <v/>
      </c>
    </row>
    <row r="191" spans="2:19" x14ac:dyDescent="0.25">
      <c r="B191" s="21" t="str">
        <f>IFERROR(VLOOKUP(A191,'Database Petugas'!#REF!,2,FALSE),"")</f>
        <v/>
      </c>
      <c r="H191" s="24" t="str">
        <f>IFERROR(VLOOKUP(E191,'Database Plat'!$A$2:$B$60,2,FALSE),"")</f>
        <v/>
      </c>
      <c r="M191" s="36">
        <f t="shared" si="6"/>
        <v>0</v>
      </c>
      <c r="P191" s="31">
        <f t="shared" si="7"/>
        <v>0</v>
      </c>
      <c r="Q191" s="32" t="str">
        <f>IFERROR(VLOOKUP(I191,'Database Petugas'!$A$2:$B$4,2,FALSE),"")</f>
        <v/>
      </c>
      <c r="R191" s="33" t="str">
        <f>IFERROR(VLOOKUP(I191,'Database Petugas'!$A$2:$C$4,3,FALSE)*'Database Parkir + status'!P191,"")</f>
        <v/>
      </c>
      <c r="S191" s="34" t="str">
        <f t="shared" si="8"/>
        <v/>
      </c>
    </row>
    <row r="192" spans="2:19" x14ac:dyDescent="0.25">
      <c r="B192" s="21" t="str">
        <f>IFERROR(VLOOKUP(A192,'Database Petugas'!#REF!,2,FALSE),"")</f>
        <v/>
      </c>
      <c r="H192" s="24" t="str">
        <f>IFERROR(VLOOKUP(E192,'Database Plat'!$A$2:$B$60,2,FALSE),"")</f>
        <v/>
      </c>
      <c r="M192" s="36">
        <f t="shared" si="6"/>
        <v>0</v>
      </c>
      <c r="P192" s="31">
        <f t="shared" si="7"/>
        <v>0</v>
      </c>
      <c r="Q192" s="32" t="str">
        <f>IFERROR(VLOOKUP(I192,'Database Petugas'!$A$2:$B$4,2,FALSE),"")</f>
        <v/>
      </c>
      <c r="R192" s="33" t="str">
        <f>IFERROR(VLOOKUP(I192,'Database Petugas'!$A$2:$C$4,3,FALSE)*'Database Parkir + status'!P192,"")</f>
        <v/>
      </c>
      <c r="S192" s="34" t="str">
        <f t="shared" si="8"/>
        <v/>
      </c>
    </row>
    <row r="193" spans="2:19" x14ac:dyDescent="0.25">
      <c r="B193" s="21" t="str">
        <f>IFERROR(VLOOKUP(A193,'Database Petugas'!#REF!,2,FALSE),"")</f>
        <v/>
      </c>
      <c r="H193" s="24" t="str">
        <f>IFERROR(VLOOKUP(E193,'Database Plat'!$A$2:$B$60,2,FALSE),"")</f>
        <v/>
      </c>
      <c r="M193" s="36">
        <f t="shared" si="6"/>
        <v>0</v>
      </c>
      <c r="P193" s="31">
        <f t="shared" si="7"/>
        <v>0</v>
      </c>
      <c r="Q193" s="32" t="str">
        <f>IFERROR(VLOOKUP(I193,'Database Petugas'!$A$2:$B$4,2,FALSE),"")</f>
        <v/>
      </c>
      <c r="R193" s="33" t="str">
        <f>IFERROR(VLOOKUP(I193,'Database Petugas'!$A$2:$C$4,3,FALSE)*'Database Parkir + status'!P193,"")</f>
        <v/>
      </c>
      <c r="S193" s="34" t="str">
        <f t="shared" si="8"/>
        <v/>
      </c>
    </row>
    <row r="194" spans="2:19" x14ac:dyDescent="0.25">
      <c r="B194" s="21" t="str">
        <f>IFERROR(VLOOKUP(A194,'Database Petugas'!#REF!,2,FALSE),"")</f>
        <v/>
      </c>
      <c r="H194" s="24" t="str">
        <f>IFERROR(VLOOKUP(E194,'Database Plat'!$A$2:$B$60,2,FALSE),"")</f>
        <v/>
      </c>
      <c r="M194" s="36">
        <f t="shared" si="6"/>
        <v>0</v>
      </c>
      <c r="P194" s="31">
        <f t="shared" si="7"/>
        <v>0</v>
      </c>
      <c r="Q194" s="32" t="str">
        <f>IFERROR(VLOOKUP(I194,'Database Petugas'!$A$2:$B$4,2,FALSE),"")</f>
        <v/>
      </c>
      <c r="R194" s="33" t="str">
        <f>IFERROR(VLOOKUP(I194,'Database Petugas'!$A$2:$C$4,3,FALSE)*'Database Parkir + status'!P194,"")</f>
        <v/>
      </c>
      <c r="S194" s="34" t="str">
        <f t="shared" si="8"/>
        <v/>
      </c>
    </row>
    <row r="195" spans="2:19" x14ac:dyDescent="0.25">
      <c r="B195" s="21" t="str">
        <f>IFERROR(VLOOKUP(A195,'Database Petugas'!#REF!,2,FALSE),"")</f>
        <v/>
      </c>
      <c r="H195" s="24" t="str">
        <f>IFERROR(VLOOKUP(E195,'Database Plat'!$A$2:$B$60,2,FALSE),"")</f>
        <v/>
      </c>
      <c r="M195" s="36">
        <f t="shared" si="6"/>
        <v>0</v>
      </c>
      <c r="P195" s="31">
        <f t="shared" si="7"/>
        <v>0</v>
      </c>
      <c r="Q195" s="32" t="str">
        <f>IFERROR(VLOOKUP(I195,'Database Petugas'!$A$2:$B$4,2,FALSE),"")</f>
        <v/>
      </c>
      <c r="R195" s="33" t="str">
        <f>IFERROR(VLOOKUP(I195,'Database Petugas'!$A$2:$C$4,3,FALSE)*'Database Parkir + status'!P195,"")</f>
        <v/>
      </c>
      <c r="S195" s="34" t="str">
        <f t="shared" si="8"/>
        <v/>
      </c>
    </row>
    <row r="196" spans="2:19" x14ac:dyDescent="0.25">
      <c r="B196" s="21" t="str">
        <f>IFERROR(VLOOKUP(A196,'Database Petugas'!#REF!,2,FALSE),"")</f>
        <v/>
      </c>
      <c r="H196" s="24" t="str">
        <f>IFERROR(VLOOKUP(E196,'Database Plat'!$A$2:$B$60,2,FALSE),"")</f>
        <v/>
      </c>
      <c r="M196" s="36">
        <f t="shared" ref="M196:M259" si="9">DATEDIF(K196,L196,"d")</f>
        <v>0</v>
      </c>
      <c r="P196" s="31">
        <f t="shared" ref="P196:P259" si="10">ROUNDUP((O196*24)-(N196*24)+(M196*24),0)</f>
        <v>0</v>
      </c>
      <c r="Q196" s="32" t="str">
        <f>IFERROR(VLOOKUP(I196,'Database Petugas'!$A$2:$B$4,2,FALSE),"")</f>
        <v/>
      </c>
      <c r="R196" s="33" t="str">
        <f>IFERROR(VLOOKUP(I196,'Database Petugas'!$A$2:$C$4,3,FALSE)*'Database Parkir + status'!P196,"")</f>
        <v/>
      </c>
      <c r="S196" s="34" t="str">
        <f t="shared" ref="S196:S259" si="11">IFERROR(IF(D196="vip","0",Q196+R196),"")</f>
        <v/>
      </c>
    </row>
    <row r="197" spans="2:19" x14ac:dyDescent="0.25">
      <c r="B197" s="21" t="str">
        <f>IFERROR(VLOOKUP(A197,'Database Petugas'!#REF!,2,FALSE),"")</f>
        <v/>
      </c>
      <c r="H197" s="24" t="str">
        <f>IFERROR(VLOOKUP(E197,'Database Plat'!$A$2:$B$60,2,FALSE),"")</f>
        <v/>
      </c>
      <c r="M197" s="36">
        <f t="shared" si="9"/>
        <v>0</v>
      </c>
      <c r="P197" s="31">
        <f t="shared" si="10"/>
        <v>0</v>
      </c>
      <c r="Q197" s="32" t="str">
        <f>IFERROR(VLOOKUP(I197,'Database Petugas'!$A$2:$B$4,2,FALSE),"")</f>
        <v/>
      </c>
      <c r="R197" s="33" t="str">
        <f>IFERROR(VLOOKUP(I197,'Database Petugas'!$A$2:$C$4,3,FALSE)*'Database Parkir + status'!P197,"")</f>
        <v/>
      </c>
      <c r="S197" s="34" t="str">
        <f t="shared" si="11"/>
        <v/>
      </c>
    </row>
    <row r="198" spans="2:19" x14ac:dyDescent="0.25">
      <c r="B198" s="21" t="str">
        <f>IFERROR(VLOOKUP(A198,'Database Petugas'!#REF!,2,FALSE),"")</f>
        <v/>
      </c>
      <c r="H198" s="24" t="str">
        <f>IFERROR(VLOOKUP(E198,'Database Plat'!$A$2:$B$60,2,FALSE),"")</f>
        <v/>
      </c>
      <c r="M198" s="36">
        <f t="shared" si="9"/>
        <v>0</v>
      </c>
      <c r="P198" s="31">
        <f t="shared" si="10"/>
        <v>0</v>
      </c>
      <c r="Q198" s="32" t="str">
        <f>IFERROR(VLOOKUP(I198,'Database Petugas'!$A$2:$B$4,2,FALSE),"")</f>
        <v/>
      </c>
      <c r="R198" s="33" t="str">
        <f>IFERROR(VLOOKUP(I198,'Database Petugas'!$A$2:$C$4,3,FALSE)*'Database Parkir + status'!P198,"")</f>
        <v/>
      </c>
      <c r="S198" s="34" t="str">
        <f t="shared" si="11"/>
        <v/>
      </c>
    </row>
    <row r="199" spans="2:19" x14ac:dyDescent="0.25">
      <c r="B199" s="21" t="str">
        <f>IFERROR(VLOOKUP(A199,'Database Petugas'!#REF!,2,FALSE),"")</f>
        <v/>
      </c>
      <c r="H199" s="24" t="str">
        <f>IFERROR(VLOOKUP(E199,'Database Plat'!$A$2:$B$60,2,FALSE),"")</f>
        <v/>
      </c>
      <c r="M199" s="36">
        <f t="shared" si="9"/>
        <v>0</v>
      </c>
      <c r="P199" s="31">
        <f t="shared" si="10"/>
        <v>0</v>
      </c>
      <c r="Q199" s="32" t="str">
        <f>IFERROR(VLOOKUP(I199,'Database Petugas'!$A$2:$B$4,2,FALSE),"")</f>
        <v/>
      </c>
      <c r="R199" s="33" t="str">
        <f>IFERROR(VLOOKUP(I199,'Database Petugas'!$A$2:$C$4,3,FALSE)*'Database Parkir + status'!P199,"")</f>
        <v/>
      </c>
      <c r="S199" s="34" t="str">
        <f t="shared" si="11"/>
        <v/>
      </c>
    </row>
    <row r="200" spans="2:19" x14ac:dyDescent="0.25">
      <c r="B200" s="21" t="str">
        <f>IFERROR(VLOOKUP(A200,'Database Petugas'!#REF!,2,FALSE),"")</f>
        <v/>
      </c>
      <c r="H200" s="24" t="str">
        <f>IFERROR(VLOOKUP(E200,'Database Plat'!$A$2:$B$60,2,FALSE),"")</f>
        <v/>
      </c>
      <c r="M200" s="36">
        <f t="shared" si="9"/>
        <v>0</v>
      </c>
      <c r="P200" s="31">
        <f t="shared" si="10"/>
        <v>0</v>
      </c>
      <c r="Q200" s="32" t="str">
        <f>IFERROR(VLOOKUP(I200,'Database Petugas'!$A$2:$B$4,2,FALSE),"")</f>
        <v/>
      </c>
      <c r="R200" s="33" t="str">
        <f>IFERROR(VLOOKUP(I200,'Database Petugas'!$A$2:$C$4,3,FALSE)*'Database Parkir + status'!P200,"")</f>
        <v/>
      </c>
      <c r="S200" s="34" t="str">
        <f t="shared" si="11"/>
        <v/>
      </c>
    </row>
    <row r="201" spans="2:19" x14ac:dyDescent="0.25">
      <c r="B201" s="21" t="str">
        <f>IFERROR(VLOOKUP(A201,'Database Petugas'!#REF!,2,FALSE),"")</f>
        <v/>
      </c>
      <c r="H201" s="24" t="str">
        <f>IFERROR(VLOOKUP(E201,'Database Plat'!$A$2:$B$60,2,FALSE),"")</f>
        <v/>
      </c>
      <c r="J201" s="26" t="str">
        <f t="shared" ref="J201:J208" si="12">D201&amp;C201&amp;F201&amp;E201&amp;A201</f>
        <v/>
      </c>
      <c r="M201" s="36">
        <f t="shared" si="9"/>
        <v>0</v>
      </c>
      <c r="P201" s="31">
        <f t="shared" si="10"/>
        <v>0</v>
      </c>
      <c r="Q201" s="32" t="str">
        <f>IFERROR(VLOOKUP(I201,'Database Petugas'!$A$2:$B$4,2,FALSE),"")</f>
        <v/>
      </c>
      <c r="R201" s="33" t="str">
        <f>IFERROR(VLOOKUP(I201,'Database Petugas'!$A$2:$C$4,3,FALSE)*'Database Parkir + status'!P201,"")</f>
        <v/>
      </c>
      <c r="S201" s="34" t="str">
        <f t="shared" si="11"/>
        <v/>
      </c>
    </row>
    <row r="202" spans="2:19" x14ac:dyDescent="0.25">
      <c r="B202" s="21" t="str">
        <f>IFERROR(VLOOKUP(A202,'Database Petugas'!#REF!,2,FALSE),"")</f>
        <v/>
      </c>
      <c r="H202" s="24" t="str">
        <f>IFERROR(VLOOKUP(E202,'Database Plat'!$A$2:$B$60,2,FALSE),"")</f>
        <v/>
      </c>
      <c r="J202" s="26" t="str">
        <f t="shared" si="12"/>
        <v/>
      </c>
      <c r="M202" s="36">
        <f t="shared" si="9"/>
        <v>0</v>
      </c>
      <c r="P202" s="31">
        <f t="shared" si="10"/>
        <v>0</v>
      </c>
      <c r="Q202" s="32" t="str">
        <f>IFERROR(VLOOKUP(I202,'Database Petugas'!$A$2:$B$4,2,FALSE),"")</f>
        <v/>
      </c>
      <c r="R202" s="33" t="str">
        <f>IFERROR(VLOOKUP(I202,'Database Petugas'!$A$2:$C$4,3,FALSE)*'Database Parkir + status'!P202,"")</f>
        <v/>
      </c>
      <c r="S202" s="34" t="str">
        <f t="shared" si="11"/>
        <v/>
      </c>
    </row>
    <row r="203" spans="2:19" x14ac:dyDescent="0.25">
      <c r="B203" s="21" t="str">
        <f>IFERROR(VLOOKUP(A203,'Database Petugas'!#REF!,2,FALSE),"")</f>
        <v/>
      </c>
      <c r="H203" s="24" t="str">
        <f>IFERROR(VLOOKUP(E203,'Database Plat'!$A$2:$B$60,2,FALSE),"")</f>
        <v/>
      </c>
      <c r="J203" s="26" t="str">
        <f t="shared" si="12"/>
        <v/>
      </c>
      <c r="M203" s="36">
        <f t="shared" si="9"/>
        <v>0</v>
      </c>
      <c r="P203" s="31">
        <f t="shared" si="10"/>
        <v>0</v>
      </c>
      <c r="Q203" s="32" t="str">
        <f>IFERROR(VLOOKUP(I203,'Database Petugas'!$A$2:$B$4,2,FALSE),"")</f>
        <v/>
      </c>
      <c r="R203" s="33" t="str">
        <f>IFERROR(VLOOKUP(I203,'Database Petugas'!$A$2:$C$4,3,FALSE)*'Database Parkir + status'!P203,"")</f>
        <v/>
      </c>
      <c r="S203" s="34" t="str">
        <f t="shared" si="11"/>
        <v/>
      </c>
    </row>
    <row r="204" spans="2:19" x14ac:dyDescent="0.25">
      <c r="B204" s="21" t="str">
        <f>IFERROR(VLOOKUP(A204,'Database Petugas'!#REF!,2,FALSE),"")</f>
        <v/>
      </c>
      <c r="H204" s="24" t="str">
        <f>IFERROR(VLOOKUP(E204,'Database Plat'!$A$2:$B$60,2,FALSE),"")</f>
        <v/>
      </c>
      <c r="J204" s="26" t="str">
        <f t="shared" si="12"/>
        <v/>
      </c>
      <c r="M204" s="36">
        <f t="shared" si="9"/>
        <v>0</v>
      </c>
      <c r="P204" s="31">
        <f t="shared" si="10"/>
        <v>0</v>
      </c>
      <c r="Q204" s="32" t="str">
        <f>IFERROR(VLOOKUP(I204,'Database Petugas'!$A$2:$B$4,2,FALSE),"")</f>
        <v/>
      </c>
      <c r="R204" s="33" t="str">
        <f>IFERROR(VLOOKUP(I204,'Database Petugas'!$A$2:$C$4,3,FALSE)*'Database Parkir + status'!P204,"")</f>
        <v/>
      </c>
      <c r="S204" s="34" t="str">
        <f t="shared" si="11"/>
        <v/>
      </c>
    </row>
    <row r="205" spans="2:19" x14ac:dyDescent="0.25">
      <c r="B205" s="21" t="str">
        <f>IFERROR(VLOOKUP(A205,'Database Petugas'!#REF!,2,FALSE),"")</f>
        <v/>
      </c>
      <c r="H205" s="24" t="str">
        <f>IFERROR(VLOOKUP(E205,'Database Plat'!$A$2:$B$60,2,FALSE),"")</f>
        <v/>
      </c>
      <c r="J205" s="26" t="str">
        <f t="shared" si="12"/>
        <v/>
      </c>
      <c r="M205" s="36">
        <f t="shared" si="9"/>
        <v>0</v>
      </c>
      <c r="P205" s="31">
        <f t="shared" si="10"/>
        <v>0</v>
      </c>
      <c r="Q205" s="32" t="str">
        <f>IFERROR(VLOOKUP(I205,'Database Petugas'!$A$2:$B$4,2,FALSE),"")</f>
        <v/>
      </c>
      <c r="R205" s="33" t="str">
        <f>IFERROR(VLOOKUP(I205,'Database Petugas'!$A$2:$C$4,3,FALSE)*'Database Parkir + status'!P205,"")</f>
        <v/>
      </c>
      <c r="S205" s="34" t="str">
        <f t="shared" si="11"/>
        <v/>
      </c>
    </row>
    <row r="206" spans="2:19" x14ac:dyDescent="0.25">
      <c r="B206" s="21" t="str">
        <f>IFERROR(VLOOKUP(A206,'Database Petugas'!#REF!,2,FALSE),"")</f>
        <v/>
      </c>
      <c r="H206" s="24" t="str">
        <f>IFERROR(VLOOKUP(E206,'Database Plat'!$A$2:$B$60,2,FALSE),"")</f>
        <v/>
      </c>
      <c r="J206" s="26" t="str">
        <f t="shared" si="12"/>
        <v/>
      </c>
      <c r="M206" s="36">
        <f t="shared" si="9"/>
        <v>0</v>
      </c>
      <c r="P206" s="31">
        <f t="shared" si="10"/>
        <v>0</v>
      </c>
      <c r="Q206" s="32" t="str">
        <f>IFERROR(VLOOKUP(I206,'Database Petugas'!$A$2:$B$4,2,FALSE),"")</f>
        <v/>
      </c>
      <c r="R206" s="33" t="str">
        <f>IFERROR(VLOOKUP(I206,'Database Petugas'!$A$2:$C$4,3,FALSE)*'Database Parkir + status'!P206,"")</f>
        <v/>
      </c>
      <c r="S206" s="34" t="str">
        <f t="shared" si="11"/>
        <v/>
      </c>
    </row>
    <row r="207" spans="2:19" x14ac:dyDescent="0.25">
      <c r="B207" s="21" t="str">
        <f>IFERROR(VLOOKUP(A207,'Database Petugas'!#REF!,2,FALSE),"")</f>
        <v/>
      </c>
      <c r="H207" s="24" t="str">
        <f>IFERROR(VLOOKUP(E207,'Database Plat'!$A$2:$B$60,2,FALSE),"")</f>
        <v/>
      </c>
      <c r="J207" s="26" t="str">
        <f t="shared" si="12"/>
        <v/>
      </c>
      <c r="M207" s="36">
        <f t="shared" si="9"/>
        <v>0</v>
      </c>
      <c r="P207" s="31">
        <f t="shared" si="10"/>
        <v>0</v>
      </c>
      <c r="Q207" s="32" t="str">
        <f>IFERROR(VLOOKUP(I207,'Database Petugas'!$A$2:$B$4,2,FALSE),"")</f>
        <v/>
      </c>
      <c r="R207" s="33" t="str">
        <f>IFERROR(VLOOKUP(I207,'Database Petugas'!$A$2:$C$4,3,FALSE)*'Database Parkir + status'!P207,"")</f>
        <v/>
      </c>
      <c r="S207" s="34" t="str">
        <f t="shared" si="11"/>
        <v/>
      </c>
    </row>
    <row r="208" spans="2:19" x14ac:dyDescent="0.25">
      <c r="B208" s="21" t="str">
        <f>IFERROR(VLOOKUP(A208,'Database Petugas'!#REF!,2,FALSE),"")</f>
        <v/>
      </c>
      <c r="H208" s="24" t="str">
        <f>IFERROR(VLOOKUP(E208,'Database Plat'!$A$2:$B$60,2,FALSE),"")</f>
        <v/>
      </c>
      <c r="J208" s="26" t="str">
        <f t="shared" si="12"/>
        <v/>
      </c>
      <c r="M208" s="36">
        <f t="shared" si="9"/>
        <v>0</v>
      </c>
      <c r="P208" s="31">
        <f t="shared" si="10"/>
        <v>0</v>
      </c>
      <c r="Q208" s="32" t="str">
        <f>IFERROR(VLOOKUP(I208,'Database Petugas'!$A$2:$B$4,2,FALSE),"")</f>
        <v/>
      </c>
      <c r="R208" s="33" t="str">
        <f>IFERROR(VLOOKUP(I208,'Database Petugas'!$A$2:$C$4,3,FALSE)*'Database Parkir + status'!P208,"")</f>
        <v/>
      </c>
      <c r="S208" s="34" t="str">
        <f t="shared" si="11"/>
        <v/>
      </c>
    </row>
    <row r="209" spans="2:19" x14ac:dyDescent="0.25">
      <c r="B209" s="21" t="str">
        <f>IFERROR(VLOOKUP(A209,'Database Petugas'!#REF!,2,FALSE),"")</f>
        <v/>
      </c>
      <c r="H209" s="24" t="str">
        <f>IFERROR(VLOOKUP(E209,'Database Plat'!$A$2:$B$60,2,FALSE),"")</f>
        <v/>
      </c>
      <c r="M209" s="36">
        <f t="shared" si="9"/>
        <v>0</v>
      </c>
      <c r="P209" s="31">
        <f t="shared" si="10"/>
        <v>0</v>
      </c>
      <c r="Q209" s="32" t="str">
        <f>IFERROR(VLOOKUP(I209,'Database Petugas'!$A$2:$B$4,2,FALSE),"")</f>
        <v/>
      </c>
      <c r="R209" s="33" t="str">
        <f>IFERROR(VLOOKUP(I209,'Database Petugas'!$A$2:$C$4,3,FALSE)*'Database Parkir + status'!P209,"")</f>
        <v/>
      </c>
      <c r="S209" s="34" t="str">
        <f t="shared" si="11"/>
        <v/>
      </c>
    </row>
    <row r="210" spans="2:19" x14ac:dyDescent="0.25">
      <c r="B210" s="21" t="str">
        <f>IFERROR(VLOOKUP(A210,'Database Petugas'!#REF!,2,FALSE),"")</f>
        <v/>
      </c>
      <c r="H210" s="24" t="str">
        <f>IFERROR(VLOOKUP(E210,'Database Plat'!$A$2:$B$60,2,FALSE),"")</f>
        <v/>
      </c>
      <c r="M210" s="36">
        <f t="shared" si="9"/>
        <v>0</v>
      </c>
      <c r="P210" s="31">
        <f t="shared" si="10"/>
        <v>0</v>
      </c>
      <c r="Q210" s="32" t="str">
        <f>IFERROR(VLOOKUP(I210,'Database Petugas'!$A$2:$B$4,2,FALSE),"")</f>
        <v/>
      </c>
      <c r="R210" s="33" t="str">
        <f>IFERROR(VLOOKUP(I210,'Database Petugas'!$A$2:$C$4,3,FALSE)*'Database Parkir + status'!P210,"")</f>
        <v/>
      </c>
      <c r="S210" s="34" t="str">
        <f t="shared" si="11"/>
        <v/>
      </c>
    </row>
    <row r="211" spans="2:19" x14ac:dyDescent="0.25">
      <c r="B211" s="21" t="str">
        <f>IFERROR(VLOOKUP(A211,'Database Petugas'!#REF!,2,FALSE),"")</f>
        <v/>
      </c>
      <c r="H211" s="24" t="str">
        <f>IFERROR(VLOOKUP(E211,'Database Plat'!$A$2:$B$60,2,FALSE),"")</f>
        <v/>
      </c>
      <c r="M211" s="36">
        <f t="shared" si="9"/>
        <v>0</v>
      </c>
      <c r="P211" s="31">
        <f t="shared" si="10"/>
        <v>0</v>
      </c>
      <c r="Q211" s="32" t="str">
        <f>IFERROR(VLOOKUP(I211,'Database Petugas'!$A$2:$B$4,2,FALSE),"")</f>
        <v/>
      </c>
      <c r="R211" s="33" t="str">
        <f>IFERROR(VLOOKUP(I211,'Database Petugas'!$A$2:$C$4,3,FALSE)*'Database Parkir + status'!P211,"")</f>
        <v/>
      </c>
      <c r="S211" s="34" t="str">
        <f t="shared" si="11"/>
        <v/>
      </c>
    </row>
    <row r="212" spans="2:19" x14ac:dyDescent="0.25">
      <c r="B212" s="21" t="str">
        <f>IFERROR(VLOOKUP(A212,'Database Petugas'!#REF!,2,FALSE),"")</f>
        <v/>
      </c>
      <c r="H212" s="24" t="str">
        <f>IFERROR(VLOOKUP(E212,'Database Plat'!$A$2:$B$60,2,FALSE),"")</f>
        <v/>
      </c>
      <c r="M212" s="36">
        <f t="shared" si="9"/>
        <v>0</v>
      </c>
      <c r="P212" s="31">
        <f t="shared" si="10"/>
        <v>0</v>
      </c>
      <c r="Q212" s="32" t="str">
        <f>IFERROR(VLOOKUP(I212,'Database Petugas'!$A$2:$B$4,2,FALSE),"")</f>
        <v/>
      </c>
      <c r="R212" s="33" t="str">
        <f>IFERROR(VLOOKUP(I212,'Database Petugas'!$A$2:$C$4,3,FALSE)*'Database Parkir + status'!P212,"")</f>
        <v/>
      </c>
      <c r="S212" s="34" t="str">
        <f t="shared" si="11"/>
        <v/>
      </c>
    </row>
    <row r="213" spans="2:19" x14ac:dyDescent="0.25">
      <c r="B213" s="21" t="str">
        <f>IFERROR(VLOOKUP(A213,'Database Petugas'!#REF!,2,FALSE),"")</f>
        <v/>
      </c>
      <c r="H213" s="24" t="str">
        <f>IFERROR(VLOOKUP(E213,'Database Plat'!$A$2:$B$60,2,FALSE),"")</f>
        <v/>
      </c>
      <c r="M213" s="36">
        <f t="shared" si="9"/>
        <v>0</v>
      </c>
      <c r="P213" s="31">
        <f t="shared" si="10"/>
        <v>0</v>
      </c>
      <c r="Q213" s="32" t="str">
        <f>IFERROR(VLOOKUP(I213,'Database Petugas'!$A$2:$B$4,2,FALSE),"")</f>
        <v/>
      </c>
      <c r="R213" s="33" t="str">
        <f>IFERROR(VLOOKUP(I213,'Database Petugas'!$A$2:$C$4,3,FALSE)*'Database Parkir + status'!P213,"")</f>
        <v/>
      </c>
      <c r="S213" s="34" t="str">
        <f t="shared" si="11"/>
        <v/>
      </c>
    </row>
    <row r="214" spans="2:19" x14ac:dyDescent="0.25">
      <c r="B214" s="21" t="str">
        <f>IFERROR(VLOOKUP(A214,'Database Petugas'!#REF!,2,FALSE),"")</f>
        <v/>
      </c>
      <c r="H214" s="24" t="str">
        <f>IFERROR(VLOOKUP(E214,'Database Plat'!$A$2:$B$60,2,FALSE),"")</f>
        <v/>
      </c>
      <c r="M214" s="36">
        <f t="shared" si="9"/>
        <v>0</v>
      </c>
      <c r="P214" s="31">
        <f t="shared" si="10"/>
        <v>0</v>
      </c>
      <c r="Q214" s="32" t="str">
        <f>IFERROR(VLOOKUP(I214,'Database Petugas'!$A$2:$B$4,2,FALSE),"")</f>
        <v/>
      </c>
      <c r="R214" s="33" t="str">
        <f>IFERROR(VLOOKUP(I214,'Database Petugas'!$A$2:$C$4,3,FALSE)*'Database Parkir + status'!P214,"")</f>
        <v/>
      </c>
      <c r="S214" s="34" t="str">
        <f t="shared" si="11"/>
        <v/>
      </c>
    </row>
    <row r="215" spans="2:19" x14ac:dyDescent="0.25">
      <c r="B215" s="21" t="str">
        <f>IFERROR(VLOOKUP(A215,'Database Petugas'!#REF!,2,FALSE),"")</f>
        <v/>
      </c>
      <c r="H215" s="24" t="str">
        <f>IFERROR(VLOOKUP(E215,'Database Plat'!$A$2:$B$60,2,FALSE),"")</f>
        <v/>
      </c>
      <c r="M215" s="36">
        <f t="shared" si="9"/>
        <v>0</v>
      </c>
      <c r="P215" s="31">
        <f t="shared" si="10"/>
        <v>0</v>
      </c>
      <c r="Q215" s="32" t="str">
        <f>IFERROR(VLOOKUP(I215,'Database Petugas'!$A$2:$B$4,2,FALSE),"")</f>
        <v/>
      </c>
      <c r="R215" s="33" t="str">
        <f>IFERROR(VLOOKUP(I215,'Database Petugas'!$A$2:$C$4,3,FALSE)*'Database Parkir + status'!P215,"")</f>
        <v/>
      </c>
      <c r="S215" s="34" t="str">
        <f t="shared" si="11"/>
        <v/>
      </c>
    </row>
    <row r="216" spans="2:19" x14ac:dyDescent="0.25">
      <c r="B216" s="21" t="str">
        <f>IFERROR(VLOOKUP(A216,'Database Petugas'!#REF!,2,FALSE),"")</f>
        <v/>
      </c>
      <c r="H216" s="24" t="str">
        <f>IFERROR(VLOOKUP(E216,'Database Plat'!$A$2:$B$60,2,FALSE),"")</f>
        <v/>
      </c>
      <c r="M216" s="36">
        <f t="shared" si="9"/>
        <v>0</v>
      </c>
      <c r="P216" s="31">
        <f t="shared" si="10"/>
        <v>0</v>
      </c>
      <c r="Q216" s="32" t="str">
        <f>IFERROR(VLOOKUP(I216,'Database Petugas'!$A$2:$B$4,2,FALSE),"")</f>
        <v/>
      </c>
      <c r="R216" s="33" t="str">
        <f>IFERROR(VLOOKUP(I216,'Database Petugas'!$A$2:$C$4,3,FALSE)*'Database Parkir + status'!P216,"")</f>
        <v/>
      </c>
      <c r="S216" s="34" t="str">
        <f t="shared" si="11"/>
        <v/>
      </c>
    </row>
    <row r="217" spans="2:19" x14ac:dyDescent="0.25">
      <c r="B217" s="21" t="str">
        <f>IFERROR(VLOOKUP(A217,'Database Petugas'!#REF!,2,FALSE),"")</f>
        <v/>
      </c>
      <c r="H217" s="24" t="str">
        <f>IFERROR(VLOOKUP(E217,'Database Plat'!$A$2:$B$60,2,FALSE),"")</f>
        <v/>
      </c>
      <c r="M217" s="36">
        <f t="shared" si="9"/>
        <v>0</v>
      </c>
      <c r="P217" s="31">
        <f t="shared" si="10"/>
        <v>0</v>
      </c>
      <c r="Q217" s="32" t="str">
        <f>IFERROR(VLOOKUP(I217,'Database Petugas'!$A$2:$B$4,2,FALSE),"")</f>
        <v/>
      </c>
      <c r="R217" s="33" t="str">
        <f>IFERROR(VLOOKUP(I217,'Database Petugas'!$A$2:$C$4,3,FALSE)*'Database Parkir + status'!P217,"")</f>
        <v/>
      </c>
      <c r="S217" s="34" t="str">
        <f t="shared" si="11"/>
        <v/>
      </c>
    </row>
    <row r="218" spans="2:19" x14ac:dyDescent="0.25">
      <c r="B218" s="21" t="str">
        <f>IFERROR(VLOOKUP(A218,'Database Petugas'!#REF!,2,FALSE),"")</f>
        <v/>
      </c>
      <c r="H218" s="24" t="str">
        <f>IFERROR(VLOOKUP(E218,'Database Plat'!$A$2:$B$60,2,FALSE),"")</f>
        <v/>
      </c>
      <c r="M218" s="36">
        <f t="shared" si="9"/>
        <v>0</v>
      </c>
      <c r="P218" s="31">
        <f t="shared" si="10"/>
        <v>0</v>
      </c>
      <c r="Q218" s="32" t="str">
        <f>IFERROR(VLOOKUP(I218,'Database Petugas'!$A$2:$B$4,2,FALSE),"")</f>
        <v/>
      </c>
      <c r="R218" s="33" t="str">
        <f>IFERROR(VLOOKUP(I218,'Database Petugas'!$A$2:$C$4,3,FALSE)*'Database Parkir + status'!P218,"")</f>
        <v/>
      </c>
      <c r="S218" s="34" t="str">
        <f t="shared" si="11"/>
        <v/>
      </c>
    </row>
    <row r="219" spans="2:19" x14ac:dyDescent="0.25">
      <c r="B219" s="21" t="str">
        <f>IFERROR(VLOOKUP(A219,'Database Petugas'!#REF!,2,FALSE),"")</f>
        <v/>
      </c>
      <c r="H219" s="24" t="str">
        <f>IFERROR(VLOOKUP(E219,'Database Plat'!$A$2:$B$60,2,FALSE),"")</f>
        <v/>
      </c>
      <c r="M219" s="36">
        <f t="shared" si="9"/>
        <v>0</v>
      </c>
      <c r="P219" s="31">
        <f t="shared" si="10"/>
        <v>0</v>
      </c>
      <c r="Q219" s="32" t="str">
        <f>IFERROR(VLOOKUP(I219,'Database Petugas'!$A$2:$B$4,2,FALSE),"")</f>
        <v/>
      </c>
      <c r="R219" s="33" t="str">
        <f>IFERROR(VLOOKUP(I219,'Database Petugas'!$A$2:$C$4,3,FALSE)*'Database Parkir + status'!P219,"")</f>
        <v/>
      </c>
      <c r="S219" s="34" t="str">
        <f t="shared" si="11"/>
        <v/>
      </c>
    </row>
    <row r="220" spans="2:19" x14ac:dyDescent="0.25">
      <c r="B220" s="21" t="str">
        <f>IFERROR(VLOOKUP(A220,'Database Petugas'!#REF!,2,FALSE),"")</f>
        <v/>
      </c>
      <c r="H220" s="24" t="str">
        <f>IFERROR(VLOOKUP(E220,'Database Plat'!$A$2:$B$60,2,FALSE),"")</f>
        <v/>
      </c>
      <c r="M220" s="36">
        <f t="shared" si="9"/>
        <v>0</v>
      </c>
      <c r="P220" s="31">
        <f t="shared" si="10"/>
        <v>0</v>
      </c>
      <c r="Q220" s="32" t="str">
        <f>IFERROR(VLOOKUP(I220,'Database Petugas'!$A$2:$B$4,2,FALSE),"")</f>
        <v/>
      </c>
      <c r="R220" s="33" t="str">
        <f>IFERROR(VLOOKUP(I220,'Database Petugas'!$A$2:$C$4,3,FALSE)*'Database Parkir + status'!P220,"")</f>
        <v/>
      </c>
      <c r="S220" s="34" t="str">
        <f t="shared" si="11"/>
        <v/>
      </c>
    </row>
    <row r="221" spans="2:19" x14ac:dyDescent="0.25">
      <c r="B221" s="21" t="str">
        <f>IFERROR(VLOOKUP(A221,'Database Petugas'!#REF!,2,FALSE),"")</f>
        <v/>
      </c>
      <c r="H221" s="24" t="str">
        <f>IFERROR(VLOOKUP(E221,'Database Plat'!$A$2:$B$60,2,FALSE),"")</f>
        <v/>
      </c>
      <c r="M221" s="36">
        <f t="shared" si="9"/>
        <v>0</v>
      </c>
      <c r="P221" s="31">
        <f t="shared" si="10"/>
        <v>0</v>
      </c>
      <c r="Q221" s="32" t="str">
        <f>IFERROR(VLOOKUP(I221,'Database Petugas'!$A$2:$B$4,2,FALSE),"")</f>
        <v/>
      </c>
      <c r="R221" s="33" t="str">
        <f>IFERROR(VLOOKUP(I221,'Database Petugas'!$A$2:$C$4,3,FALSE)*'Database Parkir + status'!P221,"")</f>
        <v/>
      </c>
      <c r="S221" s="34" t="str">
        <f t="shared" si="11"/>
        <v/>
      </c>
    </row>
    <row r="222" spans="2:19" x14ac:dyDescent="0.25">
      <c r="B222" s="21" t="str">
        <f>IFERROR(VLOOKUP(A222,'Database Petugas'!#REF!,2,FALSE),"")</f>
        <v/>
      </c>
      <c r="H222" s="24" t="str">
        <f>IFERROR(VLOOKUP(E222,'Database Plat'!$A$2:$B$60,2,FALSE),"")</f>
        <v/>
      </c>
      <c r="M222" s="36">
        <f t="shared" si="9"/>
        <v>0</v>
      </c>
      <c r="P222" s="31">
        <f t="shared" si="10"/>
        <v>0</v>
      </c>
      <c r="Q222" s="32" t="str">
        <f>IFERROR(VLOOKUP(I222,'Database Petugas'!$A$2:$B$4,2,FALSE),"")</f>
        <v/>
      </c>
      <c r="R222" s="33" t="str">
        <f>IFERROR(VLOOKUP(I222,'Database Petugas'!$A$2:$C$4,3,FALSE)*'Database Parkir + status'!P222,"")</f>
        <v/>
      </c>
      <c r="S222" s="34" t="str">
        <f t="shared" si="11"/>
        <v/>
      </c>
    </row>
    <row r="223" spans="2:19" x14ac:dyDescent="0.25">
      <c r="B223" s="21" t="str">
        <f>IFERROR(VLOOKUP(A223,'Database Petugas'!#REF!,2,FALSE),"")</f>
        <v/>
      </c>
      <c r="H223" s="24" t="str">
        <f>IFERROR(VLOOKUP(E223,'Database Plat'!$A$2:$B$60,2,FALSE),"")</f>
        <v/>
      </c>
      <c r="M223" s="36">
        <f t="shared" si="9"/>
        <v>0</v>
      </c>
      <c r="P223" s="31">
        <f t="shared" si="10"/>
        <v>0</v>
      </c>
      <c r="Q223" s="32" t="str">
        <f>IFERROR(VLOOKUP(I223,'Database Petugas'!$A$2:$B$4,2,FALSE),"")</f>
        <v/>
      </c>
      <c r="R223" s="33" t="str">
        <f>IFERROR(VLOOKUP(I223,'Database Petugas'!$A$2:$C$4,3,FALSE)*'Database Parkir + status'!P223,"")</f>
        <v/>
      </c>
      <c r="S223" s="34" t="str">
        <f t="shared" si="11"/>
        <v/>
      </c>
    </row>
    <row r="224" spans="2:19" x14ac:dyDescent="0.25">
      <c r="B224" s="21" t="str">
        <f>IFERROR(VLOOKUP(A224,'Database Petugas'!#REF!,2,FALSE),"")</f>
        <v/>
      </c>
      <c r="H224" s="24" t="str">
        <f>IFERROR(VLOOKUP(E224,'Database Plat'!$A$2:$B$60,2,FALSE),"")</f>
        <v/>
      </c>
      <c r="M224" s="36">
        <f t="shared" si="9"/>
        <v>0</v>
      </c>
      <c r="P224" s="31">
        <f t="shared" si="10"/>
        <v>0</v>
      </c>
      <c r="Q224" s="32" t="str">
        <f>IFERROR(VLOOKUP(I224,'Database Petugas'!$A$2:$B$4,2,FALSE),"")</f>
        <v/>
      </c>
      <c r="R224" s="33" t="str">
        <f>IFERROR(VLOOKUP(I224,'Database Petugas'!$A$2:$C$4,3,FALSE)*'Database Parkir + status'!P224,"")</f>
        <v/>
      </c>
      <c r="S224" s="34" t="str">
        <f t="shared" si="11"/>
        <v/>
      </c>
    </row>
    <row r="225" spans="2:19" x14ac:dyDescent="0.25">
      <c r="B225" s="21" t="str">
        <f>IFERROR(VLOOKUP(A225,'Database Petugas'!#REF!,2,FALSE),"")</f>
        <v/>
      </c>
      <c r="H225" s="24" t="str">
        <f>IFERROR(VLOOKUP(E225,'Database Plat'!$A$2:$B$60,2,FALSE),"")</f>
        <v/>
      </c>
      <c r="M225" s="36">
        <f t="shared" si="9"/>
        <v>0</v>
      </c>
      <c r="P225" s="31">
        <f t="shared" si="10"/>
        <v>0</v>
      </c>
      <c r="Q225" s="32" t="str">
        <f>IFERROR(VLOOKUP(I225,'Database Petugas'!$A$2:$B$4,2,FALSE),"")</f>
        <v/>
      </c>
      <c r="R225" s="33" t="str">
        <f>IFERROR(VLOOKUP(I225,'Database Petugas'!$A$2:$C$4,3,FALSE)*'Database Parkir + status'!P225,"")</f>
        <v/>
      </c>
      <c r="S225" s="34" t="str">
        <f t="shared" si="11"/>
        <v/>
      </c>
    </row>
    <row r="226" spans="2:19" x14ac:dyDescent="0.25">
      <c r="B226" s="21" t="str">
        <f>IFERROR(VLOOKUP(A226,'Database Petugas'!#REF!,2,FALSE),"")</f>
        <v/>
      </c>
      <c r="H226" s="24" t="str">
        <f>IFERROR(VLOOKUP(E226,'Database Plat'!$A$2:$B$60,2,FALSE),"")</f>
        <v/>
      </c>
      <c r="M226" s="36">
        <f t="shared" si="9"/>
        <v>0</v>
      </c>
      <c r="P226" s="31">
        <f t="shared" si="10"/>
        <v>0</v>
      </c>
      <c r="Q226" s="32" t="str">
        <f>IFERROR(VLOOKUP(I226,'Database Petugas'!$A$2:$B$4,2,FALSE),"")</f>
        <v/>
      </c>
      <c r="R226" s="33" t="str">
        <f>IFERROR(VLOOKUP(I226,'Database Petugas'!$A$2:$C$4,3,FALSE)*'Database Parkir + status'!P226,"")</f>
        <v/>
      </c>
      <c r="S226" s="34" t="str">
        <f t="shared" si="11"/>
        <v/>
      </c>
    </row>
    <row r="227" spans="2:19" x14ac:dyDescent="0.25">
      <c r="B227" s="21" t="str">
        <f>IFERROR(VLOOKUP(A227,'Database Petugas'!#REF!,2,FALSE),"")</f>
        <v/>
      </c>
      <c r="H227" s="24" t="str">
        <f>IFERROR(VLOOKUP(E227,'Database Plat'!$A$2:$B$60,2,FALSE),"")</f>
        <v/>
      </c>
      <c r="M227" s="36">
        <f t="shared" si="9"/>
        <v>0</v>
      </c>
      <c r="P227" s="31">
        <f t="shared" si="10"/>
        <v>0</v>
      </c>
      <c r="Q227" s="32" t="str">
        <f>IFERROR(VLOOKUP(I227,'Database Petugas'!$A$2:$B$4,2,FALSE),"")</f>
        <v/>
      </c>
      <c r="R227" s="33" t="str">
        <f>IFERROR(VLOOKUP(I227,'Database Petugas'!$A$2:$C$4,3,FALSE)*'Database Parkir + status'!P227,"")</f>
        <v/>
      </c>
      <c r="S227" s="34" t="str">
        <f t="shared" si="11"/>
        <v/>
      </c>
    </row>
    <row r="228" spans="2:19" x14ac:dyDescent="0.25">
      <c r="B228" s="21" t="str">
        <f>IFERROR(VLOOKUP(A228,'Database Petugas'!#REF!,2,FALSE),"")</f>
        <v/>
      </c>
      <c r="H228" s="24" t="str">
        <f>IFERROR(VLOOKUP(E228,'Database Plat'!$A$2:$B$60,2,FALSE),"")</f>
        <v/>
      </c>
      <c r="M228" s="36">
        <f t="shared" si="9"/>
        <v>0</v>
      </c>
      <c r="P228" s="31">
        <f t="shared" si="10"/>
        <v>0</v>
      </c>
      <c r="Q228" s="32" t="str">
        <f>IFERROR(VLOOKUP(I228,'Database Petugas'!$A$2:$B$4,2,FALSE),"")</f>
        <v/>
      </c>
      <c r="R228" s="33" t="str">
        <f>IFERROR(VLOOKUP(I228,'Database Petugas'!$A$2:$C$4,3,FALSE)*'Database Parkir + status'!P228,"")</f>
        <v/>
      </c>
      <c r="S228" s="34" t="str">
        <f t="shared" si="11"/>
        <v/>
      </c>
    </row>
    <row r="229" spans="2:19" x14ac:dyDescent="0.25">
      <c r="B229" s="21" t="str">
        <f>IFERROR(VLOOKUP(A229,'Database Petugas'!#REF!,2,FALSE),"")</f>
        <v/>
      </c>
      <c r="H229" s="24" t="str">
        <f>IFERROR(VLOOKUP(E229,'Database Plat'!$A$2:$B$60,2,FALSE),"")</f>
        <v/>
      </c>
      <c r="M229" s="36">
        <f t="shared" si="9"/>
        <v>0</v>
      </c>
      <c r="P229" s="31">
        <f t="shared" si="10"/>
        <v>0</v>
      </c>
      <c r="Q229" s="32" t="str">
        <f>IFERROR(VLOOKUP(I229,'Database Petugas'!$A$2:$B$4,2,FALSE),"")</f>
        <v/>
      </c>
      <c r="R229" s="33" t="str">
        <f>IFERROR(VLOOKUP(I229,'Database Petugas'!$A$2:$C$4,3,FALSE)*'Database Parkir + status'!P229,"")</f>
        <v/>
      </c>
      <c r="S229" s="34" t="str">
        <f t="shared" si="11"/>
        <v/>
      </c>
    </row>
    <row r="230" spans="2:19" x14ac:dyDescent="0.25">
      <c r="B230" s="21" t="str">
        <f>IFERROR(VLOOKUP(A230,'Database Petugas'!#REF!,2,FALSE),"")</f>
        <v/>
      </c>
      <c r="H230" s="24" t="str">
        <f>IFERROR(VLOOKUP(E230,'Database Plat'!$A$2:$B$60,2,FALSE),"")</f>
        <v/>
      </c>
      <c r="M230" s="36">
        <f t="shared" si="9"/>
        <v>0</v>
      </c>
      <c r="P230" s="31">
        <f t="shared" si="10"/>
        <v>0</v>
      </c>
      <c r="Q230" s="32" t="str">
        <f>IFERROR(VLOOKUP(I230,'Database Petugas'!$A$2:$B$4,2,FALSE),"")</f>
        <v/>
      </c>
      <c r="R230" s="33" t="str">
        <f>IFERROR(VLOOKUP(I230,'Database Petugas'!$A$2:$C$4,3,FALSE)*'Database Parkir + status'!P230,"")</f>
        <v/>
      </c>
      <c r="S230" s="34" t="str">
        <f t="shared" si="11"/>
        <v/>
      </c>
    </row>
    <row r="231" spans="2:19" x14ac:dyDescent="0.25">
      <c r="B231" s="21" t="str">
        <f>IFERROR(VLOOKUP(A231,'Database Petugas'!#REF!,2,FALSE),"")</f>
        <v/>
      </c>
      <c r="H231" s="24" t="str">
        <f>IFERROR(VLOOKUP(E231,'Database Plat'!$A$2:$B$60,2,FALSE),"")</f>
        <v/>
      </c>
      <c r="M231" s="36">
        <f t="shared" si="9"/>
        <v>0</v>
      </c>
      <c r="P231" s="31">
        <f t="shared" si="10"/>
        <v>0</v>
      </c>
      <c r="Q231" s="32" t="str">
        <f>IFERROR(VLOOKUP(I231,'Database Petugas'!$A$2:$B$4,2,FALSE),"")</f>
        <v/>
      </c>
      <c r="R231" s="33" t="str">
        <f>IFERROR(VLOOKUP(I231,'Database Petugas'!$A$2:$C$4,3,FALSE)*'Database Parkir + status'!P231,"")</f>
        <v/>
      </c>
      <c r="S231" s="34" t="str">
        <f t="shared" si="11"/>
        <v/>
      </c>
    </row>
    <row r="232" spans="2:19" x14ac:dyDescent="0.25">
      <c r="B232" s="21" t="str">
        <f>IFERROR(VLOOKUP(A232,'Database Petugas'!#REF!,2,FALSE),"")</f>
        <v/>
      </c>
      <c r="H232" s="24" t="str">
        <f>IFERROR(VLOOKUP(E232,'Database Plat'!$A$2:$B$60,2,FALSE),"")</f>
        <v/>
      </c>
      <c r="M232" s="36">
        <f t="shared" si="9"/>
        <v>0</v>
      </c>
      <c r="P232" s="31">
        <f t="shared" si="10"/>
        <v>0</v>
      </c>
      <c r="Q232" s="32" t="str">
        <f>IFERROR(VLOOKUP(I232,'Database Petugas'!$A$2:$B$4,2,FALSE),"")</f>
        <v/>
      </c>
      <c r="R232" s="33" t="str">
        <f>IFERROR(VLOOKUP(I232,'Database Petugas'!$A$2:$C$4,3,FALSE)*'Database Parkir + status'!P232,"")</f>
        <v/>
      </c>
      <c r="S232" s="34" t="str">
        <f t="shared" si="11"/>
        <v/>
      </c>
    </row>
    <row r="233" spans="2:19" x14ac:dyDescent="0.25">
      <c r="B233" s="21" t="str">
        <f>IFERROR(VLOOKUP(A233,'Database Petugas'!#REF!,2,FALSE),"")</f>
        <v/>
      </c>
      <c r="H233" s="24" t="str">
        <f>IFERROR(VLOOKUP(E233,'Database Plat'!$A$2:$B$60,2,FALSE),"")</f>
        <v/>
      </c>
      <c r="M233" s="36">
        <f t="shared" si="9"/>
        <v>0</v>
      </c>
      <c r="P233" s="31">
        <f t="shared" si="10"/>
        <v>0</v>
      </c>
      <c r="Q233" s="32" t="str">
        <f>IFERROR(VLOOKUP(I233,'Database Petugas'!$A$2:$B$4,2,FALSE),"")</f>
        <v/>
      </c>
      <c r="R233" s="33" t="str">
        <f>IFERROR(VLOOKUP(I233,'Database Petugas'!$A$2:$C$4,3,FALSE)*'Database Parkir + status'!P233,"")</f>
        <v/>
      </c>
      <c r="S233" s="34" t="str">
        <f t="shared" si="11"/>
        <v/>
      </c>
    </row>
    <row r="234" spans="2:19" x14ac:dyDescent="0.25">
      <c r="B234" s="21" t="str">
        <f>IFERROR(VLOOKUP(A234,'Database Petugas'!#REF!,2,FALSE),"")</f>
        <v/>
      </c>
      <c r="H234" s="24" t="str">
        <f>IFERROR(VLOOKUP(E234,'Database Plat'!$A$2:$B$60,2,FALSE),"")</f>
        <v/>
      </c>
      <c r="M234" s="36">
        <f t="shared" si="9"/>
        <v>0</v>
      </c>
      <c r="P234" s="31">
        <f t="shared" si="10"/>
        <v>0</v>
      </c>
      <c r="Q234" s="32" t="str">
        <f>IFERROR(VLOOKUP(I234,'Database Petugas'!$A$2:$B$4,2,FALSE),"")</f>
        <v/>
      </c>
      <c r="R234" s="33" t="str">
        <f>IFERROR(VLOOKUP(I234,'Database Petugas'!$A$2:$C$4,3,FALSE)*'Database Parkir + status'!P234,"")</f>
        <v/>
      </c>
      <c r="S234" s="34" t="str">
        <f t="shared" si="11"/>
        <v/>
      </c>
    </row>
    <row r="235" spans="2:19" x14ac:dyDescent="0.25">
      <c r="B235" s="21" t="str">
        <f>IFERROR(VLOOKUP(A235,'Database Petugas'!#REF!,2,FALSE),"")</f>
        <v/>
      </c>
      <c r="H235" s="24" t="str">
        <f>IFERROR(VLOOKUP(E235,'Database Plat'!$A$2:$B$60,2,FALSE),"")</f>
        <v/>
      </c>
      <c r="M235" s="36">
        <f t="shared" si="9"/>
        <v>0</v>
      </c>
      <c r="P235" s="31">
        <f t="shared" si="10"/>
        <v>0</v>
      </c>
      <c r="Q235" s="32" t="str">
        <f>IFERROR(VLOOKUP(I235,'Database Petugas'!$A$2:$B$4,2,FALSE),"")</f>
        <v/>
      </c>
      <c r="R235" s="33" t="str">
        <f>IFERROR(VLOOKUP(I235,'Database Petugas'!$A$2:$C$4,3,FALSE)*'Database Parkir + status'!P235,"")</f>
        <v/>
      </c>
      <c r="S235" s="34" t="str">
        <f t="shared" si="11"/>
        <v/>
      </c>
    </row>
    <row r="236" spans="2:19" x14ac:dyDescent="0.25">
      <c r="B236" s="21" t="str">
        <f>IFERROR(VLOOKUP(A236,'Database Petugas'!#REF!,2,FALSE),"")</f>
        <v/>
      </c>
      <c r="H236" s="24" t="str">
        <f>IFERROR(VLOOKUP(E236,'Database Plat'!$A$2:$B$60,2,FALSE),"")</f>
        <v/>
      </c>
      <c r="M236" s="36">
        <f t="shared" si="9"/>
        <v>0</v>
      </c>
      <c r="P236" s="31">
        <f t="shared" si="10"/>
        <v>0</v>
      </c>
      <c r="Q236" s="32" t="str">
        <f>IFERROR(VLOOKUP(I236,'Database Petugas'!$A$2:$B$4,2,FALSE),"")</f>
        <v/>
      </c>
      <c r="R236" s="33" t="str">
        <f>IFERROR(VLOOKUP(I236,'Database Petugas'!$A$2:$C$4,3,FALSE)*'Database Parkir + status'!P236,"")</f>
        <v/>
      </c>
      <c r="S236" s="34" t="str">
        <f t="shared" si="11"/>
        <v/>
      </c>
    </row>
    <row r="237" spans="2:19" x14ac:dyDescent="0.25">
      <c r="B237" s="21" t="str">
        <f>IFERROR(VLOOKUP(A237,'Database Petugas'!#REF!,2,FALSE),"")</f>
        <v/>
      </c>
      <c r="H237" s="24" t="str">
        <f>IFERROR(VLOOKUP(E237,'Database Plat'!$A$2:$B$60,2,FALSE),"")</f>
        <v/>
      </c>
      <c r="M237" s="36">
        <f t="shared" si="9"/>
        <v>0</v>
      </c>
      <c r="P237" s="31">
        <f t="shared" si="10"/>
        <v>0</v>
      </c>
      <c r="Q237" s="32" t="str">
        <f>IFERROR(VLOOKUP(I237,'Database Petugas'!$A$2:$B$4,2,FALSE),"")</f>
        <v/>
      </c>
      <c r="R237" s="33" t="str">
        <f>IFERROR(VLOOKUP(I237,'Database Petugas'!$A$2:$C$4,3,FALSE)*'Database Parkir + status'!P237,"")</f>
        <v/>
      </c>
      <c r="S237" s="34" t="str">
        <f t="shared" si="11"/>
        <v/>
      </c>
    </row>
    <row r="238" spans="2:19" x14ac:dyDescent="0.25">
      <c r="B238" s="21" t="str">
        <f>IFERROR(VLOOKUP(A238,'Database Petugas'!#REF!,2,FALSE),"")</f>
        <v/>
      </c>
      <c r="H238" s="24" t="str">
        <f>IFERROR(VLOOKUP(E238,'Database Plat'!$A$2:$B$60,2,FALSE),"")</f>
        <v/>
      </c>
      <c r="M238" s="36">
        <f t="shared" si="9"/>
        <v>0</v>
      </c>
      <c r="P238" s="31">
        <f t="shared" si="10"/>
        <v>0</v>
      </c>
      <c r="Q238" s="32" t="str">
        <f>IFERROR(VLOOKUP(I238,'Database Petugas'!$A$2:$B$4,2,FALSE),"")</f>
        <v/>
      </c>
      <c r="R238" s="33" t="str">
        <f>IFERROR(VLOOKUP(I238,'Database Petugas'!$A$2:$C$4,3,FALSE)*'Database Parkir + status'!P238,"")</f>
        <v/>
      </c>
      <c r="S238" s="34" t="str">
        <f t="shared" si="11"/>
        <v/>
      </c>
    </row>
    <row r="239" spans="2:19" x14ac:dyDescent="0.25">
      <c r="B239" s="21" t="str">
        <f>IFERROR(VLOOKUP(A239,'Database Petugas'!#REF!,2,FALSE),"")</f>
        <v/>
      </c>
      <c r="H239" s="24" t="str">
        <f>IFERROR(VLOOKUP(E239,'Database Plat'!$A$2:$B$60,2,FALSE),"")</f>
        <v/>
      </c>
      <c r="M239" s="36">
        <f t="shared" si="9"/>
        <v>0</v>
      </c>
      <c r="P239" s="31">
        <f t="shared" si="10"/>
        <v>0</v>
      </c>
      <c r="Q239" s="32" t="str">
        <f>IFERROR(VLOOKUP(I239,'Database Petugas'!$A$2:$B$4,2,FALSE),"")</f>
        <v/>
      </c>
      <c r="R239" s="33" t="str">
        <f>IFERROR(VLOOKUP(I239,'Database Petugas'!$A$2:$C$4,3,FALSE)*'Database Parkir + status'!P239,"")</f>
        <v/>
      </c>
      <c r="S239" s="34" t="str">
        <f t="shared" si="11"/>
        <v/>
      </c>
    </row>
    <row r="240" spans="2:19" x14ac:dyDescent="0.25">
      <c r="B240" s="21" t="str">
        <f>IFERROR(VLOOKUP(A240,'Database Petugas'!#REF!,2,FALSE),"")</f>
        <v/>
      </c>
      <c r="H240" s="24" t="str">
        <f>IFERROR(VLOOKUP(E240,'Database Plat'!$A$2:$B$60,2,FALSE),"")</f>
        <v/>
      </c>
      <c r="M240" s="36">
        <f t="shared" si="9"/>
        <v>0</v>
      </c>
      <c r="P240" s="31">
        <f t="shared" si="10"/>
        <v>0</v>
      </c>
      <c r="Q240" s="32" t="str">
        <f>IFERROR(VLOOKUP(I240,'Database Petugas'!$A$2:$B$4,2,FALSE),"")</f>
        <v/>
      </c>
      <c r="R240" s="33" t="str">
        <f>IFERROR(VLOOKUP(I240,'Database Petugas'!$A$2:$C$4,3,FALSE)*'Database Parkir + status'!P240,"")</f>
        <v/>
      </c>
      <c r="S240" s="34" t="str">
        <f t="shared" si="11"/>
        <v/>
      </c>
    </row>
    <row r="241" spans="2:19" x14ac:dyDescent="0.25">
      <c r="B241" s="21" t="str">
        <f>IFERROR(VLOOKUP(A241,'Database Petugas'!#REF!,2,FALSE),"")</f>
        <v/>
      </c>
      <c r="H241" s="24" t="str">
        <f>IFERROR(VLOOKUP(E241,'Database Plat'!$A$2:$B$60,2,FALSE),"")</f>
        <v/>
      </c>
      <c r="M241" s="36">
        <f t="shared" si="9"/>
        <v>0</v>
      </c>
      <c r="P241" s="31">
        <f t="shared" si="10"/>
        <v>0</v>
      </c>
      <c r="Q241" s="32" t="str">
        <f>IFERROR(VLOOKUP(I241,'Database Petugas'!$A$2:$B$4,2,FALSE),"")</f>
        <v/>
      </c>
      <c r="R241" s="33" t="str">
        <f>IFERROR(VLOOKUP(I241,'Database Petugas'!$A$2:$C$4,3,FALSE)*'Database Parkir + status'!P241,"")</f>
        <v/>
      </c>
      <c r="S241" s="34" t="str">
        <f t="shared" si="11"/>
        <v/>
      </c>
    </row>
    <row r="242" spans="2:19" x14ac:dyDescent="0.25">
      <c r="B242" s="21" t="str">
        <f>IFERROR(VLOOKUP(A242,'Database Petugas'!#REF!,2,FALSE),"")</f>
        <v/>
      </c>
      <c r="H242" s="24" t="str">
        <f>IFERROR(VLOOKUP(E242,'Database Plat'!$A$2:$B$60,2,FALSE),"")</f>
        <v/>
      </c>
      <c r="M242" s="36">
        <f t="shared" si="9"/>
        <v>0</v>
      </c>
      <c r="P242" s="31">
        <f t="shared" si="10"/>
        <v>0</v>
      </c>
      <c r="Q242" s="32" t="str">
        <f>IFERROR(VLOOKUP(I242,'Database Petugas'!$A$2:$B$4,2,FALSE),"")</f>
        <v/>
      </c>
      <c r="R242" s="33" t="str">
        <f>IFERROR(VLOOKUP(I242,'Database Petugas'!$A$2:$C$4,3,FALSE)*'Database Parkir + status'!P242,"")</f>
        <v/>
      </c>
      <c r="S242" s="34" t="str">
        <f t="shared" si="11"/>
        <v/>
      </c>
    </row>
    <row r="243" spans="2:19" x14ac:dyDescent="0.25">
      <c r="B243" s="21" t="str">
        <f>IFERROR(VLOOKUP(A243,'Database Petugas'!#REF!,2,FALSE),"")</f>
        <v/>
      </c>
      <c r="H243" s="24" t="str">
        <f>IFERROR(VLOOKUP(E243,'Database Plat'!$A$2:$B$60,2,FALSE),"")</f>
        <v/>
      </c>
      <c r="M243" s="36">
        <f t="shared" si="9"/>
        <v>0</v>
      </c>
      <c r="P243" s="31">
        <f t="shared" si="10"/>
        <v>0</v>
      </c>
      <c r="Q243" s="32" t="str">
        <f>IFERROR(VLOOKUP(I243,'Database Petugas'!$A$2:$B$4,2,FALSE),"")</f>
        <v/>
      </c>
      <c r="R243" s="33" t="str">
        <f>IFERROR(VLOOKUP(I243,'Database Petugas'!$A$2:$C$4,3,FALSE)*'Database Parkir + status'!P243,"")</f>
        <v/>
      </c>
      <c r="S243" s="34" t="str">
        <f t="shared" si="11"/>
        <v/>
      </c>
    </row>
    <row r="244" spans="2:19" x14ac:dyDescent="0.25">
      <c r="B244" s="21" t="str">
        <f>IFERROR(VLOOKUP(A244,'Database Petugas'!#REF!,2,FALSE),"")</f>
        <v/>
      </c>
      <c r="H244" s="24" t="str">
        <f>IFERROR(VLOOKUP(E244,'Database Plat'!$A$2:$B$60,2,FALSE),"")</f>
        <v/>
      </c>
      <c r="M244" s="36">
        <f t="shared" si="9"/>
        <v>0</v>
      </c>
      <c r="P244" s="31">
        <f t="shared" si="10"/>
        <v>0</v>
      </c>
      <c r="Q244" s="32" t="str">
        <f>IFERROR(VLOOKUP(I244,'Database Petugas'!$A$2:$B$4,2,FALSE),"")</f>
        <v/>
      </c>
      <c r="R244" s="33" t="str">
        <f>IFERROR(VLOOKUP(I244,'Database Petugas'!$A$2:$C$4,3,FALSE)*'Database Parkir + status'!P244,"")</f>
        <v/>
      </c>
      <c r="S244" s="34" t="str">
        <f t="shared" si="11"/>
        <v/>
      </c>
    </row>
    <row r="245" spans="2:19" x14ac:dyDescent="0.25">
      <c r="B245" s="21" t="str">
        <f>IFERROR(VLOOKUP(A245,'Database Petugas'!#REF!,2,FALSE),"")</f>
        <v/>
      </c>
      <c r="H245" s="24" t="str">
        <f>IFERROR(VLOOKUP(E245,'Database Plat'!$A$2:$B$60,2,FALSE),"")</f>
        <v/>
      </c>
      <c r="M245" s="36">
        <f t="shared" si="9"/>
        <v>0</v>
      </c>
      <c r="P245" s="31">
        <f t="shared" si="10"/>
        <v>0</v>
      </c>
      <c r="Q245" s="32" t="str">
        <f>IFERROR(VLOOKUP(I245,'Database Petugas'!$A$2:$B$4,2,FALSE),"")</f>
        <v/>
      </c>
      <c r="R245" s="33" t="str">
        <f>IFERROR(VLOOKUP(I245,'Database Petugas'!$A$2:$C$4,3,FALSE)*'Database Parkir + status'!P245,"")</f>
        <v/>
      </c>
      <c r="S245" s="34" t="str">
        <f t="shared" si="11"/>
        <v/>
      </c>
    </row>
    <row r="246" spans="2:19" x14ac:dyDescent="0.25">
      <c r="B246" s="21" t="str">
        <f>IFERROR(VLOOKUP(A246,'Database Petugas'!#REF!,2,FALSE),"")</f>
        <v/>
      </c>
      <c r="H246" s="24" t="str">
        <f>IFERROR(VLOOKUP(E246,'Database Plat'!$A$2:$B$60,2,FALSE),"")</f>
        <v/>
      </c>
      <c r="M246" s="36">
        <f t="shared" si="9"/>
        <v>0</v>
      </c>
      <c r="P246" s="31">
        <f t="shared" si="10"/>
        <v>0</v>
      </c>
      <c r="Q246" s="32" t="str">
        <f>IFERROR(VLOOKUP(I246,'Database Petugas'!$A$2:$B$4,2,FALSE),"")</f>
        <v/>
      </c>
      <c r="R246" s="33" t="str">
        <f>IFERROR(VLOOKUP(I246,'Database Petugas'!$A$2:$C$4,3,FALSE)*'Database Parkir + status'!P246,"")</f>
        <v/>
      </c>
      <c r="S246" s="34" t="str">
        <f t="shared" si="11"/>
        <v/>
      </c>
    </row>
    <row r="247" spans="2:19" x14ac:dyDescent="0.25">
      <c r="B247" s="21" t="str">
        <f>IFERROR(VLOOKUP(A247,'Database Petugas'!#REF!,2,FALSE),"")</f>
        <v/>
      </c>
      <c r="H247" s="24" t="str">
        <f>IFERROR(VLOOKUP(E247,'Database Plat'!$A$2:$B$60,2,FALSE),"")</f>
        <v/>
      </c>
      <c r="M247" s="36">
        <f t="shared" si="9"/>
        <v>0</v>
      </c>
      <c r="P247" s="31">
        <f t="shared" si="10"/>
        <v>0</v>
      </c>
      <c r="Q247" s="32" t="str">
        <f>IFERROR(VLOOKUP(I247,'Database Petugas'!$A$2:$B$4,2,FALSE),"")</f>
        <v/>
      </c>
      <c r="R247" s="33" t="str">
        <f>IFERROR(VLOOKUP(I247,'Database Petugas'!$A$2:$C$4,3,FALSE)*'Database Parkir + status'!P247,"")</f>
        <v/>
      </c>
      <c r="S247" s="34" t="str">
        <f t="shared" si="11"/>
        <v/>
      </c>
    </row>
    <row r="248" spans="2:19" x14ac:dyDescent="0.25">
      <c r="B248" s="21" t="str">
        <f>IFERROR(VLOOKUP(A248,'Database Petugas'!#REF!,2,FALSE),"")</f>
        <v/>
      </c>
      <c r="H248" s="24" t="str">
        <f>IFERROR(VLOOKUP(E248,'Database Plat'!$A$2:$B$60,2,FALSE),"")</f>
        <v/>
      </c>
      <c r="M248" s="36">
        <f t="shared" si="9"/>
        <v>0</v>
      </c>
      <c r="P248" s="31">
        <f t="shared" si="10"/>
        <v>0</v>
      </c>
      <c r="Q248" s="32" t="str">
        <f>IFERROR(VLOOKUP(I248,'Database Petugas'!$A$2:$B$4,2,FALSE),"")</f>
        <v/>
      </c>
      <c r="R248" s="33" t="str">
        <f>IFERROR(VLOOKUP(I248,'Database Petugas'!$A$2:$C$4,3,FALSE)*'Database Parkir + status'!P248,"")</f>
        <v/>
      </c>
      <c r="S248" s="34" t="str">
        <f t="shared" si="11"/>
        <v/>
      </c>
    </row>
    <row r="249" spans="2:19" x14ac:dyDescent="0.25">
      <c r="B249" s="21" t="str">
        <f>IFERROR(VLOOKUP(A249,'Database Petugas'!#REF!,2,FALSE),"")</f>
        <v/>
      </c>
      <c r="H249" s="24" t="str">
        <f>IFERROR(VLOOKUP(E249,'Database Plat'!$A$2:$B$60,2,FALSE),"")</f>
        <v/>
      </c>
      <c r="M249" s="36">
        <f t="shared" si="9"/>
        <v>0</v>
      </c>
      <c r="P249" s="31">
        <f t="shared" si="10"/>
        <v>0</v>
      </c>
      <c r="Q249" s="32" t="str">
        <f>IFERROR(VLOOKUP(I249,'Database Petugas'!$A$2:$B$4,2,FALSE),"")</f>
        <v/>
      </c>
      <c r="R249" s="33" t="str">
        <f>IFERROR(VLOOKUP(I249,'Database Petugas'!$A$2:$C$4,3,FALSE)*'Database Parkir + status'!P249,"")</f>
        <v/>
      </c>
      <c r="S249" s="34" t="str">
        <f t="shared" si="11"/>
        <v/>
      </c>
    </row>
    <row r="250" spans="2:19" x14ac:dyDescent="0.25">
      <c r="B250" s="21" t="str">
        <f>IFERROR(VLOOKUP(A250,'Database Petugas'!#REF!,2,FALSE),"")</f>
        <v/>
      </c>
      <c r="H250" s="24" t="str">
        <f>IFERROR(VLOOKUP(E250,'Database Plat'!$A$2:$B$60,2,FALSE),"")</f>
        <v/>
      </c>
      <c r="M250" s="36">
        <f t="shared" si="9"/>
        <v>0</v>
      </c>
      <c r="P250" s="31">
        <f t="shared" si="10"/>
        <v>0</v>
      </c>
      <c r="Q250" s="32" t="str">
        <f>IFERROR(VLOOKUP(I250,'Database Petugas'!$A$2:$B$4,2,FALSE),"")</f>
        <v/>
      </c>
      <c r="R250" s="33" t="str">
        <f>IFERROR(VLOOKUP(I250,'Database Petugas'!$A$2:$C$4,3,FALSE)*'Database Parkir + status'!P250,"")</f>
        <v/>
      </c>
      <c r="S250" s="34" t="str">
        <f t="shared" si="11"/>
        <v/>
      </c>
    </row>
    <row r="251" spans="2:19" x14ac:dyDescent="0.25">
      <c r="B251" s="21" t="str">
        <f>IFERROR(VLOOKUP(A251,'Database Petugas'!#REF!,2,FALSE),"")</f>
        <v/>
      </c>
      <c r="H251" s="24" t="str">
        <f>IFERROR(VLOOKUP(E251,'Database Plat'!$A$2:$B$60,2,FALSE),"")</f>
        <v/>
      </c>
      <c r="M251" s="36">
        <f t="shared" si="9"/>
        <v>0</v>
      </c>
      <c r="P251" s="31">
        <f t="shared" si="10"/>
        <v>0</v>
      </c>
      <c r="Q251" s="32" t="str">
        <f>IFERROR(VLOOKUP(I251,'Database Petugas'!$A$2:$B$4,2,FALSE),"")</f>
        <v/>
      </c>
      <c r="R251" s="33" t="str">
        <f>IFERROR(VLOOKUP(I251,'Database Petugas'!$A$2:$C$4,3,FALSE)*'Database Parkir + status'!P251,"")</f>
        <v/>
      </c>
      <c r="S251" s="34" t="str">
        <f t="shared" si="11"/>
        <v/>
      </c>
    </row>
    <row r="252" spans="2:19" x14ac:dyDescent="0.25">
      <c r="B252" s="21" t="str">
        <f>IFERROR(VLOOKUP(A252,'Database Petugas'!#REF!,2,FALSE),"")</f>
        <v/>
      </c>
      <c r="H252" s="24" t="str">
        <f>IFERROR(VLOOKUP(E252,'Database Plat'!$A$2:$B$60,2,FALSE),"")</f>
        <v/>
      </c>
      <c r="M252" s="36">
        <f t="shared" si="9"/>
        <v>0</v>
      </c>
      <c r="P252" s="31">
        <f t="shared" si="10"/>
        <v>0</v>
      </c>
      <c r="Q252" s="32" t="str">
        <f>IFERROR(VLOOKUP(I252,'Database Petugas'!$A$2:$B$4,2,FALSE),"")</f>
        <v/>
      </c>
      <c r="R252" s="33" t="str">
        <f>IFERROR(VLOOKUP(I252,'Database Petugas'!$A$2:$C$4,3,FALSE)*'Database Parkir + status'!P252,"")</f>
        <v/>
      </c>
      <c r="S252" s="34" t="str">
        <f t="shared" si="11"/>
        <v/>
      </c>
    </row>
    <row r="253" spans="2:19" x14ac:dyDescent="0.25">
      <c r="B253" s="21" t="str">
        <f>IFERROR(VLOOKUP(A253,'Database Petugas'!#REF!,2,FALSE),"")</f>
        <v/>
      </c>
      <c r="H253" s="24" t="str">
        <f>IFERROR(VLOOKUP(E253,'Database Plat'!$A$2:$B$60,2,FALSE),"")</f>
        <v/>
      </c>
      <c r="M253" s="36">
        <f t="shared" si="9"/>
        <v>0</v>
      </c>
      <c r="P253" s="31">
        <f t="shared" si="10"/>
        <v>0</v>
      </c>
      <c r="Q253" s="32" t="str">
        <f>IFERROR(VLOOKUP(I253,'Database Petugas'!$A$2:$B$4,2,FALSE),"")</f>
        <v/>
      </c>
      <c r="R253" s="33" t="str">
        <f>IFERROR(VLOOKUP(I253,'Database Petugas'!$A$2:$C$4,3,FALSE)*'Database Parkir + status'!P253,"")</f>
        <v/>
      </c>
      <c r="S253" s="34" t="str">
        <f t="shared" si="11"/>
        <v/>
      </c>
    </row>
    <row r="254" spans="2:19" x14ac:dyDescent="0.25">
      <c r="B254" s="21" t="str">
        <f>IFERROR(VLOOKUP(A254,'Database Petugas'!#REF!,2,FALSE),"")</f>
        <v/>
      </c>
      <c r="H254" s="24" t="str">
        <f>IFERROR(VLOOKUP(E254,'Database Plat'!$A$2:$B$60,2,FALSE),"")</f>
        <v/>
      </c>
      <c r="M254" s="36">
        <f t="shared" si="9"/>
        <v>0</v>
      </c>
      <c r="P254" s="31">
        <f t="shared" si="10"/>
        <v>0</v>
      </c>
      <c r="Q254" s="32" t="str">
        <f>IFERROR(VLOOKUP(I254,'Database Petugas'!$A$2:$B$4,2,FALSE),"")</f>
        <v/>
      </c>
      <c r="R254" s="33" t="str">
        <f>IFERROR(VLOOKUP(I254,'Database Petugas'!$A$2:$C$4,3,FALSE)*'Database Parkir + status'!P254,"")</f>
        <v/>
      </c>
      <c r="S254" s="34" t="str">
        <f t="shared" si="11"/>
        <v/>
      </c>
    </row>
    <row r="255" spans="2:19" x14ac:dyDescent="0.25">
      <c r="B255" s="21" t="str">
        <f>IFERROR(VLOOKUP(A255,'Database Petugas'!#REF!,2,FALSE),"")</f>
        <v/>
      </c>
      <c r="H255" s="24" t="str">
        <f>IFERROR(VLOOKUP(E255,'Database Plat'!$A$2:$B$60,2,FALSE),"")</f>
        <v/>
      </c>
      <c r="M255" s="36">
        <f t="shared" si="9"/>
        <v>0</v>
      </c>
      <c r="P255" s="31">
        <f t="shared" si="10"/>
        <v>0</v>
      </c>
      <c r="Q255" s="32" t="str">
        <f>IFERROR(VLOOKUP(I255,'Database Petugas'!$A$2:$B$4,2,FALSE),"")</f>
        <v/>
      </c>
      <c r="R255" s="33" t="str">
        <f>IFERROR(VLOOKUP(I255,'Database Petugas'!$A$2:$C$4,3,FALSE)*'Database Parkir + status'!P255,"")</f>
        <v/>
      </c>
      <c r="S255" s="34" t="str">
        <f t="shared" si="11"/>
        <v/>
      </c>
    </row>
    <row r="256" spans="2:19" x14ac:dyDescent="0.25">
      <c r="B256" s="21" t="str">
        <f>IFERROR(VLOOKUP(A256,'Database Petugas'!#REF!,2,FALSE),"")</f>
        <v/>
      </c>
      <c r="H256" s="24" t="str">
        <f>IFERROR(VLOOKUP(E256,'Database Plat'!$A$2:$B$60,2,FALSE),"")</f>
        <v/>
      </c>
      <c r="M256" s="36">
        <f t="shared" si="9"/>
        <v>0</v>
      </c>
      <c r="P256" s="31">
        <f t="shared" si="10"/>
        <v>0</v>
      </c>
      <c r="Q256" s="32" t="str">
        <f>IFERROR(VLOOKUP(I256,'Database Petugas'!$A$2:$B$4,2,FALSE),"")</f>
        <v/>
      </c>
      <c r="R256" s="33" t="str">
        <f>IFERROR(VLOOKUP(I256,'Database Petugas'!$A$2:$C$4,3,FALSE)*'Database Parkir + status'!P256,"")</f>
        <v/>
      </c>
      <c r="S256" s="34" t="str">
        <f t="shared" si="11"/>
        <v/>
      </c>
    </row>
    <row r="257" spans="2:19" x14ac:dyDescent="0.25">
      <c r="B257" s="21" t="str">
        <f>IFERROR(VLOOKUP(A257,'Database Petugas'!#REF!,2,FALSE),"")</f>
        <v/>
      </c>
      <c r="H257" s="24" t="str">
        <f>IFERROR(VLOOKUP(E257,'Database Plat'!$A$2:$B$60,2,FALSE),"")</f>
        <v/>
      </c>
      <c r="M257" s="36">
        <f t="shared" si="9"/>
        <v>0</v>
      </c>
      <c r="P257" s="31">
        <f t="shared" si="10"/>
        <v>0</v>
      </c>
      <c r="Q257" s="32" t="str">
        <f>IFERROR(VLOOKUP(I257,'Database Petugas'!$A$2:$B$4,2,FALSE),"")</f>
        <v/>
      </c>
      <c r="R257" s="33" t="str">
        <f>IFERROR(VLOOKUP(I257,'Database Petugas'!$A$2:$C$4,3,FALSE)*'Database Parkir + status'!P257,"")</f>
        <v/>
      </c>
      <c r="S257" s="34" t="str">
        <f t="shared" si="11"/>
        <v/>
      </c>
    </row>
    <row r="258" spans="2:19" x14ac:dyDescent="0.25">
      <c r="B258" s="21" t="str">
        <f>IFERROR(VLOOKUP(A258,'Database Petugas'!#REF!,2,FALSE),"")</f>
        <v/>
      </c>
      <c r="H258" s="24" t="str">
        <f>IFERROR(VLOOKUP(E258,'Database Plat'!$A$2:$B$60,2,FALSE),"")</f>
        <v/>
      </c>
      <c r="M258" s="36">
        <f t="shared" si="9"/>
        <v>0</v>
      </c>
      <c r="P258" s="31">
        <f t="shared" si="10"/>
        <v>0</v>
      </c>
      <c r="Q258" s="32" t="str">
        <f>IFERROR(VLOOKUP(I258,'Database Petugas'!$A$2:$B$4,2,FALSE),"")</f>
        <v/>
      </c>
      <c r="R258" s="33" t="str">
        <f>IFERROR(VLOOKUP(I258,'Database Petugas'!$A$2:$C$4,3,FALSE)*'Database Parkir + status'!P258,"")</f>
        <v/>
      </c>
      <c r="S258" s="34" t="str">
        <f t="shared" si="11"/>
        <v/>
      </c>
    </row>
    <row r="259" spans="2:19" x14ac:dyDescent="0.25">
      <c r="B259" s="21" t="str">
        <f>IFERROR(VLOOKUP(A259,'Database Petugas'!#REF!,2,FALSE),"")</f>
        <v/>
      </c>
      <c r="H259" s="24" t="str">
        <f>IFERROR(VLOOKUP(E259,'Database Plat'!$A$2:$B$60,2,FALSE),"")</f>
        <v/>
      </c>
      <c r="M259" s="36">
        <f t="shared" si="9"/>
        <v>0</v>
      </c>
      <c r="P259" s="31">
        <f t="shared" si="10"/>
        <v>0</v>
      </c>
      <c r="Q259" s="32" t="str">
        <f>IFERROR(VLOOKUP(I259,'Database Petugas'!$A$2:$B$4,2,FALSE),"")</f>
        <v/>
      </c>
      <c r="R259" s="33" t="str">
        <f>IFERROR(VLOOKUP(I259,'Database Petugas'!$A$2:$C$4,3,FALSE)*'Database Parkir + status'!P259,"")</f>
        <v/>
      </c>
      <c r="S259" s="34" t="str">
        <f t="shared" si="11"/>
        <v/>
      </c>
    </row>
    <row r="260" spans="2:19" x14ac:dyDescent="0.25">
      <c r="B260" s="21" t="str">
        <f>IFERROR(VLOOKUP(A260,'Database Petugas'!#REF!,2,FALSE),"")</f>
        <v/>
      </c>
      <c r="H260" s="24" t="str">
        <f>IFERROR(VLOOKUP(E260,'Database Plat'!$A$2:$B$60,2,FALSE),"")</f>
        <v/>
      </c>
      <c r="M260" s="36">
        <f t="shared" ref="M260:M323" si="13">DATEDIF(K260,L260,"d")</f>
        <v>0</v>
      </c>
      <c r="P260" s="31">
        <f t="shared" ref="P260:P267" si="14">ROUNDUP((O260*24)-(N260*24)+(M260*24),0)</f>
        <v>0</v>
      </c>
      <c r="Q260" s="32" t="str">
        <f>IFERROR(VLOOKUP(I260,'Database Petugas'!$A$2:$B$4,2,FALSE),"")</f>
        <v/>
      </c>
      <c r="R260" s="33" t="str">
        <f>IFERROR(VLOOKUP(I260,'Database Petugas'!$A$2:$C$4,3,FALSE)*'Database Parkir + status'!P260,"")</f>
        <v/>
      </c>
      <c r="S260" s="34" t="str">
        <f t="shared" ref="S260:S323" si="15">IFERROR(IF(D260="vip","0",Q260+R260),"")</f>
        <v/>
      </c>
    </row>
    <row r="261" spans="2:19" x14ac:dyDescent="0.25">
      <c r="B261" s="21" t="str">
        <f>IFERROR(VLOOKUP(A261,'Database Petugas'!#REF!,2,FALSE),"")</f>
        <v/>
      </c>
      <c r="H261" s="24" t="str">
        <f>IFERROR(VLOOKUP(E261,'Database Plat'!$A$2:$B$60,2,FALSE),"")</f>
        <v/>
      </c>
      <c r="M261" s="36">
        <f t="shared" si="13"/>
        <v>0</v>
      </c>
      <c r="P261" s="31">
        <f t="shared" si="14"/>
        <v>0</v>
      </c>
      <c r="Q261" s="32" t="str">
        <f>IFERROR(VLOOKUP(I261,'Database Petugas'!$A$2:$B$4,2,FALSE),"")</f>
        <v/>
      </c>
      <c r="R261" s="33" t="str">
        <f>IFERROR(VLOOKUP(I261,'Database Petugas'!$A$2:$C$4,3,FALSE)*'Database Parkir + status'!P261,"")</f>
        <v/>
      </c>
      <c r="S261" s="34" t="str">
        <f t="shared" si="15"/>
        <v/>
      </c>
    </row>
    <row r="262" spans="2:19" x14ac:dyDescent="0.25">
      <c r="B262" s="21" t="str">
        <f>IFERROR(VLOOKUP(A262,'Database Petugas'!#REF!,2,FALSE),"")</f>
        <v/>
      </c>
      <c r="H262" s="24" t="str">
        <f>IFERROR(VLOOKUP(E262,'Database Plat'!$A$2:$B$60,2,FALSE),"")</f>
        <v/>
      </c>
      <c r="M262" s="36">
        <f t="shared" si="13"/>
        <v>0</v>
      </c>
      <c r="P262" s="31">
        <f t="shared" si="14"/>
        <v>0</v>
      </c>
      <c r="Q262" s="32" t="str">
        <f>IFERROR(VLOOKUP(I262,'Database Petugas'!$A$2:$B$4,2,FALSE),"")</f>
        <v/>
      </c>
      <c r="R262" s="33" t="str">
        <f>IFERROR(VLOOKUP(I262,'Database Petugas'!$A$2:$C$4,3,FALSE)*'Database Parkir + status'!P262,"")</f>
        <v/>
      </c>
      <c r="S262" s="34" t="str">
        <f t="shared" si="15"/>
        <v/>
      </c>
    </row>
    <row r="263" spans="2:19" x14ac:dyDescent="0.25">
      <c r="B263" s="21" t="str">
        <f>IFERROR(VLOOKUP(A263,'Database Petugas'!#REF!,2,FALSE),"")</f>
        <v/>
      </c>
      <c r="H263" s="24" t="str">
        <f>IFERROR(VLOOKUP(E263,'Database Plat'!$A$2:$B$60,2,FALSE),"")</f>
        <v/>
      </c>
      <c r="M263" s="36">
        <f t="shared" si="13"/>
        <v>0</v>
      </c>
      <c r="P263" s="31">
        <f t="shared" si="14"/>
        <v>0</v>
      </c>
      <c r="Q263" s="32" t="str">
        <f>IFERROR(VLOOKUP(I263,'Database Petugas'!$A$2:$B$4,2,FALSE),"")</f>
        <v/>
      </c>
      <c r="R263" s="33" t="str">
        <f>IFERROR(VLOOKUP(I263,'Database Petugas'!$A$2:$C$4,3,FALSE)*'Database Parkir + status'!P263,"")</f>
        <v/>
      </c>
      <c r="S263" s="34" t="str">
        <f t="shared" si="15"/>
        <v/>
      </c>
    </row>
    <row r="264" spans="2:19" x14ac:dyDescent="0.25">
      <c r="B264" s="21" t="str">
        <f>IFERROR(VLOOKUP(A264,'Database Petugas'!#REF!,2,FALSE),"")</f>
        <v/>
      </c>
      <c r="H264" s="24" t="str">
        <f>IFERROR(VLOOKUP(E264,'Database Plat'!$A$2:$B$60,2,FALSE),"")</f>
        <v/>
      </c>
      <c r="M264" s="36">
        <f t="shared" si="13"/>
        <v>0</v>
      </c>
      <c r="P264" s="31">
        <f t="shared" si="14"/>
        <v>0</v>
      </c>
      <c r="Q264" s="32" t="str">
        <f>IFERROR(VLOOKUP(I264,'Database Petugas'!$A$2:$B$4,2,FALSE),"")</f>
        <v/>
      </c>
      <c r="R264" s="33" t="str">
        <f>IFERROR(VLOOKUP(I264,'Database Petugas'!$A$2:$C$4,3,FALSE)*'Database Parkir + status'!P264,"")</f>
        <v/>
      </c>
      <c r="S264" s="34" t="str">
        <f t="shared" si="15"/>
        <v/>
      </c>
    </row>
    <row r="265" spans="2:19" x14ac:dyDescent="0.25">
      <c r="B265" s="21" t="str">
        <f>IFERROR(VLOOKUP(A265,'Database Petugas'!#REF!,2,FALSE),"")</f>
        <v/>
      </c>
      <c r="H265" s="24" t="str">
        <f>IFERROR(VLOOKUP(E265,'Database Plat'!$A$2:$B$60,2,FALSE),"")</f>
        <v/>
      </c>
      <c r="M265" s="36">
        <f t="shared" si="13"/>
        <v>0</v>
      </c>
      <c r="P265" s="31">
        <f t="shared" si="14"/>
        <v>0</v>
      </c>
      <c r="Q265" s="32" t="str">
        <f>IFERROR(VLOOKUP(I265,'Database Petugas'!$A$2:$B$4,2,FALSE),"")</f>
        <v/>
      </c>
      <c r="R265" s="33" t="str">
        <f>IFERROR(VLOOKUP(I265,'Database Petugas'!$A$2:$C$4,3,FALSE)*'Database Parkir + status'!P265,"")</f>
        <v/>
      </c>
      <c r="S265" s="34" t="str">
        <f t="shared" si="15"/>
        <v/>
      </c>
    </row>
    <row r="266" spans="2:19" x14ac:dyDescent="0.25">
      <c r="B266" s="21" t="str">
        <f>IFERROR(VLOOKUP(A266,'Database Petugas'!#REF!,2,FALSE),"")</f>
        <v/>
      </c>
      <c r="H266" s="24" t="str">
        <f>IFERROR(VLOOKUP(E266,'Database Plat'!$A$2:$B$60,2,FALSE),"")</f>
        <v/>
      </c>
      <c r="M266" s="36">
        <f t="shared" si="13"/>
        <v>0</v>
      </c>
      <c r="P266" s="31">
        <f t="shared" si="14"/>
        <v>0</v>
      </c>
      <c r="Q266" s="32" t="str">
        <f>IFERROR(VLOOKUP(I266,'Database Petugas'!$A$2:$B$4,2,FALSE),"")</f>
        <v/>
      </c>
      <c r="R266" s="33" t="str">
        <f>IFERROR(VLOOKUP(I266,'Database Petugas'!$A$2:$C$4,3,FALSE)*'Database Parkir + status'!P266,"")</f>
        <v/>
      </c>
      <c r="S266" s="34" t="str">
        <f t="shared" si="15"/>
        <v/>
      </c>
    </row>
    <row r="267" spans="2:19" x14ac:dyDescent="0.25">
      <c r="B267" s="21" t="str">
        <f>IFERROR(VLOOKUP(A267,'Database Petugas'!#REF!,2,FALSE),"")</f>
        <v/>
      </c>
      <c r="H267" s="24" t="str">
        <f>IFERROR(VLOOKUP(E267,'Database Plat'!$A$2:$B$60,2,FALSE),"")</f>
        <v/>
      </c>
      <c r="M267" s="36">
        <f t="shared" si="13"/>
        <v>0</v>
      </c>
      <c r="P267" s="31">
        <f t="shared" si="14"/>
        <v>0</v>
      </c>
      <c r="Q267" s="32" t="str">
        <f>IFERROR(VLOOKUP(I267,'Database Petugas'!$A$2:$B$4,2,FALSE),"")</f>
        <v/>
      </c>
      <c r="R267" s="33" t="str">
        <f>IFERROR(VLOOKUP(I267,'Database Petugas'!$A$2:$C$4,3,FALSE)*'Database Parkir + status'!P267,"")</f>
        <v/>
      </c>
      <c r="S267" s="34" t="str">
        <f t="shared" si="15"/>
        <v/>
      </c>
    </row>
    <row r="268" spans="2:19" x14ac:dyDescent="0.25">
      <c r="B268" s="21" t="str">
        <f>IFERROR(VLOOKUP(A268,'Database Petugas'!#REF!,2,FALSE),"")</f>
        <v/>
      </c>
      <c r="H268" s="24" t="str">
        <f>IFERROR(VLOOKUP(E268,'Database Plat'!$A$2:$B$60,2,FALSE),"")</f>
        <v/>
      </c>
      <c r="M268" s="36">
        <f t="shared" si="13"/>
        <v>0</v>
      </c>
      <c r="Q268" s="32" t="str">
        <f>IFERROR(VLOOKUP(I268,'Database Petugas'!$A$2:$B$4,2,FALSE),"")</f>
        <v/>
      </c>
      <c r="R268" s="33" t="str">
        <f>IFERROR(VLOOKUP(I268,'Database Petugas'!$A$2:$C$4,3,FALSE)*'Database Parkir + status'!P268,"")</f>
        <v/>
      </c>
      <c r="S268" s="34" t="str">
        <f t="shared" si="15"/>
        <v/>
      </c>
    </row>
    <row r="269" spans="2:19" x14ac:dyDescent="0.25">
      <c r="B269" s="21" t="str">
        <f>IFERROR(VLOOKUP(A269,'Database Petugas'!#REF!,2,FALSE),"")</f>
        <v/>
      </c>
      <c r="H269" s="24" t="str">
        <f>IFERROR(VLOOKUP(E269,'Database Plat'!$A$2:$B$60,2,FALSE),"")</f>
        <v/>
      </c>
      <c r="M269" s="36">
        <f t="shared" si="13"/>
        <v>0</v>
      </c>
      <c r="Q269" s="32" t="str">
        <f>IFERROR(VLOOKUP(I269,'Database Petugas'!$A$2:$B$4,2,FALSE),"")</f>
        <v/>
      </c>
      <c r="R269" s="33" t="str">
        <f>IFERROR(VLOOKUP(I269,'Database Petugas'!$A$2:$C$4,3,FALSE)*'Database Parkir + status'!P269,"")</f>
        <v/>
      </c>
      <c r="S269" s="34" t="str">
        <f t="shared" si="15"/>
        <v/>
      </c>
    </row>
    <row r="270" spans="2:19" x14ac:dyDescent="0.25">
      <c r="B270" s="21" t="str">
        <f>IFERROR(VLOOKUP(A270,'Database Petugas'!#REF!,2,FALSE),"")</f>
        <v/>
      </c>
      <c r="H270" s="24" t="str">
        <f>IFERROR(VLOOKUP(E270,'Database Plat'!$A$2:$B$60,2,FALSE),"")</f>
        <v/>
      </c>
      <c r="M270" s="36">
        <f t="shared" si="13"/>
        <v>0</v>
      </c>
      <c r="Q270" s="32" t="str">
        <f>IFERROR(VLOOKUP(I270,'Database Petugas'!$A$2:$B$4,2,FALSE),"")</f>
        <v/>
      </c>
      <c r="R270" s="33" t="str">
        <f>IFERROR(VLOOKUP(I270,'Database Petugas'!$A$2:$C$4,3,FALSE)*'Database Parkir + status'!P270,"")</f>
        <v/>
      </c>
      <c r="S270" s="34" t="str">
        <f t="shared" si="15"/>
        <v/>
      </c>
    </row>
    <row r="271" spans="2:19" x14ac:dyDescent="0.25">
      <c r="B271" s="21" t="str">
        <f>IFERROR(VLOOKUP(A271,'Database Petugas'!#REF!,2,FALSE),"")</f>
        <v/>
      </c>
      <c r="H271" s="24" t="str">
        <f>IFERROR(VLOOKUP(E271,'Database Plat'!$A$2:$B$60,2,FALSE),"")</f>
        <v/>
      </c>
      <c r="M271" s="36">
        <f t="shared" si="13"/>
        <v>0</v>
      </c>
      <c r="Q271" s="32" t="str">
        <f>IFERROR(VLOOKUP(I271,'Database Petugas'!$A$2:$B$4,2,FALSE),"")</f>
        <v/>
      </c>
      <c r="R271" s="33" t="str">
        <f>IFERROR(VLOOKUP(I271,'Database Petugas'!$A$2:$C$4,3,FALSE)*'Database Parkir + status'!P271,"")</f>
        <v/>
      </c>
      <c r="S271" s="34" t="str">
        <f t="shared" si="15"/>
        <v/>
      </c>
    </row>
    <row r="272" spans="2:19" x14ac:dyDescent="0.25">
      <c r="B272" s="21" t="str">
        <f>IFERROR(VLOOKUP(A272,'Database Petugas'!#REF!,2,FALSE),"")</f>
        <v/>
      </c>
      <c r="H272" s="24" t="str">
        <f>IFERROR(VLOOKUP(E272,'Database Plat'!$A$2:$B$60,2,FALSE),"")</f>
        <v/>
      </c>
      <c r="M272" s="36">
        <f t="shared" si="13"/>
        <v>0</v>
      </c>
      <c r="Q272" s="32" t="str">
        <f>IFERROR(VLOOKUP(I272,'Database Petugas'!$A$2:$B$4,2,FALSE),"")</f>
        <v/>
      </c>
      <c r="R272" s="33" t="str">
        <f>IFERROR(VLOOKUP(I272,'Database Petugas'!$A$2:$C$4,3,FALSE)*'Database Parkir + status'!P272,"")</f>
        <v/>
      </c>
      <c r="S272" s="34" t="str">
        <f t="shared" si="15"/>
        <v/>
      </c>
    </row>
    <row r="273" spans="2:19" x14ac:dyDescent="0.25">
      <c r="B273" s="21" t="str">
        <f>IFERROR(VLOOKUP(A273,'Database Petugas'!#REF!,2,FALSE),"")</f>
        <v/>
      </c>
      <c r="H273" s="24" t="str">
        <f>IFERROR(VLOOKUP(E273,'Database Plat'!$A$2:$B$60,2,FALSE),"")</f>
        <v/>
      </c>
      <c r="M273" s="36">
        <f t="shared" si="13"/>
        <v>0</v>
      </c>
      <c r="Q273" s="32" t="str">
        <f>IFERROR(VLOOKUP(I273,'Database Petugas'!$A$2:$B$4,2,FALSE),"")</f>
        <v/>
      </c>
      <c r="R273" s="33" t="str">
        <f>IFERROR(VLOOKUP(I273,'Database Petugas'!$A$2:$C$4,3,FALSE)*'Database Parkir + status'!P273,"")</f>
        <v/>
      </c>
      <c r="S273" s="34" t="str">
        <f t="shared" si="15"/>
        <v/>
      </c>
    </row>
    <row r="274" spans="2:19" x14ac:dyDescent="0.25">
      <c r="B274" s="21" t="str">
        <f>IFERROR(VLOOKUP(A274,'Database Petugas'!#REF!,2,FALSE),"")</f>
        <v/>
      </c>
      <c r="H274" s="24" t="str">
        <f>IFERROR(VLOOKUP(E274,'Database Plat'!$A$2:$B$60,2,FALSE),"")</f>
        <v/>
      </c>
      <c r="M274" s="36">
        <f t="shared" si="13"/>
        <v>0</v>
      </c>
      <c r="Q274" s="32" t="str">
        <f>IFERROR(VLOOKUP(I274,'Database Petugas'!$A$2:$B$4,2,FALSE),"")</f>
        <v/>
      </c>
      <c r="R274" s="33" t="str">
        <f>IFERROR(VLOOKUP(I274,'Database Petugas'!$A$2:$C$4,3,FALSE)*'Database Parkir + status'!P274,"")</f>
        <v/>
      </c>
      <c r="S274" s="34" t="str">
        <f t="shared" si="15"/>
        <v/>
      </c>
    </row>
    <row r="275" spans="2:19" x14ac:dyDescent="0.25">
      <c r="B275" s="21" t="str">
        <f>IFERROR(VLOOKUP(A275,'Database Petugas'!#REF!,2,FALSE),"")</f>
        <v/>
      </c>
      <c r="H275" s="24" t="str">
        <f>IFERROR(VLOOKUP(E275,'Database Plat'!$A$2:$B$60,2,FALSE),"")</f>
        <v/>
      </c>
      <c r="M275" s="36">
        <f t="shared" si="13"/>
        <v>0</v>
      </c>
      <c r="Q275" s="32" t="str">
        <f>IFERROR(VLOOKUP(I275,'Database Petugas'!$A$2:$B$4,2,FALSE),"")</f>
        <v/>
      </c>
      <c r="R275" s="33" t="str">
        <f>IFERROR(VLOOKUP(I275,'Database Petugas'!$A$2:$C$4,3,FALSE)*'Database Parkir + status'!P275,"")</f>
        <v/>
      </c>
      <c r="S275" s="34" t="str">
        <f t="shared" si="15"/>
        <v/>
      </c>
    </row>
    <row r="276" spans="2:19" x14ac:dyDescent="0.25">
      <c r="B276" s="21" t="str">
        <f>IFERROR(VLOOKUP(A276,'Database Petugas'!#REF!,2,FALSE),"")</f>
        <v/>
      </c>
      <c r="H276" s="24" t="str">
        <f>IFERROR(VLOOKUP(E276,'Database Plat'!$A$2:$B$60,2,FALSE),"")</f>
        <v/>
      </c>
      <c r="M276" s="36">
        <f t="shared" si="13"/>
        <v>0</v>
      </c>
      <c r="Q276" s="32" t="str">
        <f>IFERROR(VLOOKUP(I276,'Database Petugas'!$A$2:$B$4,2,FALSE),"")</f>
        <v/>
      </c>
      <c r="R276" s="33" t="str">
        <f>IFERROR(VLOOKUP(I276,'Database Petugas'!$A$2:$C$4,3,FALSE)*'Database Parkir + status'!P276,"")</f>
        <v/>
      </c>
      <c r="S276" s="34" t="str">
        <f t="shared" si="15"/>
        <v/>
      </c>
    </row>
    <row r="277" spans="2:19" x14ac:dyDescent="0.25">
      <c r="B277" s="21" t="str">
        <f>IFERROR(VLOOKUP(A277,'Database Petugas'!#REF!,2,FALSE),"")</f>
        <v/>
      </c>
      <c r="H277" s="24" t="str">
        <f>IFERROR(VLOOKUP(E277,'Database Plat'!$A$2:$B$60,2,FALSE),"")</f>
        <v/>
      </c>
      <c r="M277" s="36">
        <f t="shared" si="13"/>
        <v>0</v>
      </c>
      <c r="Q277" s="32" t="str">
        <f>IFERROR(VLOOKUP(I277,'Database Petugas'!$A$2:$B$4,2,FALSE),"")</f>
        <v/>
      </c>
      <c r="R277" s="33" t="str">
        <f>IFERROR(VLOOKUP(I277,'Database Petugas'!$A$2:$C$4,3,FALSE)*'Database Parkir + status'!P277,"")</f>
        <v/>
      </c>
      <c r="S277" s="34" t="str">
        <f t="shared" si="15"/>
        <v/>
      </c>
    </row>
    <row r="278" spans="2:19" x14ac:dyDescent="0.25">
      <c r="B278" s="21" t="str">
        <f>IFERROR(VLOOKUP(A278,'Database Petugas'!#REF!,2,FALSE),"")</f>
        <v/>
      </c>
      <c r="H278" s="24" t="str">
        <f>IFERROR(VLOOKUP(E278,'Database Plat'!$A$2:$B$60,2,FALSE),"")</f>
        <v/>
      </c>
      <c r="M278" s="36">
        <f t="shared" si="13"/>
        <v>0</v>
      </c>
      <c r="Q278" s="32" t="str">
        <f>IFERROR(VLOOKUP(I278,'Database Petugas'!$A$2:$B$4,2,FALSE),"")</f>
        <v/>
      </c>
      <c r="R278" s="33" t="str">
        <f>IFERROR(VLOOKUP(I278,'Database Petugas'!$A$2:$C$4,3,FALSE)*'Database Parkir + status'!P278,"")</f>
        <v/>
      </c>
      <c r="S278" s="34" t="str">
        <f t="shared" si="15"/>
        <v/>
      </c>
    </row>
    <row r="279" spans="2:19" x14ac:dyDescent="0.25">
      <c r="B279" s="21" t="str">
        <f>IFERROR(VLOOKUP(A279,'Database Petugas'!#REF!,2,FALSE),"")</f>
        <v/>
      </c>
      <c r="H279" s="24" t="str">
        <f>IFERROR(VLOOKUP(E279,'Database Plat'!$A$2:$B$60,2,FALSE),"")</f>
        <v/>
      </c>
      <c r="M279" s="36">
        <f t="shared" si="13"/>
        <v>0</v>
      </c>
      <c r="Q279" s="32" t="str">
        <f>IFERROR(VLOOKUP(I279,'Database Petugas'!$A$2:$B$4,2,FALSE),"")</f>
        <v/>
      </c>
      <c r="R279" s="33" t="str">
        <f>IFERROR(VLOOKUP(I279,'Database Petugas'!$A$2:$C$4,3,FALSE)*'Database Parkir + status'!P279,"")</f>
        <v/>
      </c>
      <c r="S279" s="34" t="str">
        <f t="shared" si="15"/>
        <v/>
      </c>
    </row>
    <row r="280" spans="2:19" x14ac:dyDescent="0.25">
      <c r="B280" s="21" t="str">
        <f>IFERROR(VLOOKUP(A280,'Database Petugas'!#REF!,2,FALSE),"")</f>
        <v/>
      </c>
      <c r="H280" s="24" t="str">
        <f>IFERROR(VLOOKUP(E280,'Database Plat'!$A$2:$B$60,2,FALSE),"")</f>
        <v/>
      </c>
      <c r="M280" s="36">
        <f t="shared" si="13"/>
        <v>0</v>
      </c>
      <c r="Q280" s="32" t="str">
        <f>IFERROR(VLOOKUP(I280,'Database Petugas'!$A$2:$B$4,2,FALSE),"")</f>
        <v/>
      </c>
      <c r="R280" s="33" t="str">
        <f>IFERROR(VLOOKUP(I280,'Database Petugas'!$A$2:$C$4,3,FALSE)*'Database Parkir + status'!P280,"")</f>
        <v/>
      </c>
      <c r="S280" s="34" t="str">
        <f t="shared" si="15"/>
        <v/>
      </c>
    </row>
    <row r="281" spans="2:19" x14ac:dyDescent="0.25">
      <c r="B281" s="21" t="str">
        <f>IFERROR(VLOOKUP(A281,'Database Petugas'!#REF!,2,FALSE),"")</f>
        <v/>
      </c>
      <c r="H281" s="24" t="str">
        <f>IFERROR(VLOOKUP(E281,'Database Plat'!$A$2:$B$60,2,FALSE),"")</f>
        <v/>
      </c>
      <c r="M281" s="36">
        <f t="shared" si="13"/>
        <v>0</v>
      </c>
      <c r="Q281" s="32" t="str">
        <f>IFERROR(VLOOKUP(I281,'Database Petugas'!$A$2:$B$4,2,FALSE),"")</f>
        <v/>
      </c>
      <c r="R281" s="33" t="str">
        <f>IFERROR(VLOOKUP(I281,'Database Petugas'!$A$2:$C$4,3,FALSE)*'Database Parkir + status'!P281,"")</f>
        <v/>
      </c>
      <c r="S281" s="34" t="str">
        <f t="shared" si="15"/>
        <v/>
      </c>
    </row>
    <row r="282" spans="2:19" x14ac:dyDescent="0.25">
      <c r="B282" s="21" t="str">
        <f>IFERROR(VLOOKUP(A282,'Database Petugas'!#REF!,2,FALSE),"")</f>
        <v/>
      </c>
      <c r="H282" s="24" t="str">
        <f>IFERROR(VLOOKUP(E282,'Database Plat'!$A$2:$B$60,2,FALSE),"")</f>
        <v/>
      </c>
      <c r="M282" s="36">
        <f t="shared" si="13"/>
        <v>0</v>
      </c>
      <c r="Q282" s="32" t="str">
        <f>IFERROR(VLOOKUP(I282,'Database Petugas'!$A$2:$B$4,2,FALSE),"")</f>
        <v/>
      </c>
      <c r="R282" s="33" t="str">
        <f>IFERROR(VLOOKUP(I282,'Database Petugas'!$A$2:$C$4,3,FALSE)*'Database Parkir + status'!P282,"")</f>
        <v/>
      </c>
      <c r="S282" s="34" t="str">
        <f t="shared" si="15"/>
        <v/>
      </c>
    </row>
    <row r="283" spans="2:19" x14ac:dyDescent="0.25">
      <c r="B283" s="21" t="str">
        <f>IFERROR(VLOOKUP(A283,'Database Petugas'!#REF!,2,FALSE),"")</f>
        <v/>
      </c>
      <c r="H283" s="24" t="str">
        <f>IFERROR(VLOOKUP(E283,'Database Plat'!$A$2:$B$60,2,FALSE),"")</f>
        <v/>
      </c>
      <c r="M283" s="36">
        <f t="shared" si="13"/>
        <v>0</v>
      </c>
      <c r="Q283" s="32" t="str">
        <f>IFERROR(VLOOKUP(I283,'Database Petugas'!$A$2:$B$4,2,FALSE),"")</f>
        <v/>
      </c>
      <c r="R283" s="33" t="str">
        <f>IFERROR(VLOOKUP(I283,'Database Petugas'!$A$2:$C$4,3,FALSE)*'Database Parkir + status'!P283,"")</f>
        <v/>
      </c>
      <c r="S283" s="34" t="str">
        <f t="shared" si="15"/>
        <v/>
      </c>
    </row>
    <row r="284" spans="2:19" x14ac:dyDescent="0.25">
      <c r="B284" s="21" t="str">
        <f>IFERROR(VLOOKUP(A284,'Database Petugas'!#REF!,2,FALSE),"")</f>
        <v/>
      </c>
      <c r="H284" s="24" t="str">
        <f>IFERROR(VLOOKUP(E284,'Database Plat'!$A$2:$B$60,2,FALSE),"")</f>
        <v/>
      </c>
      <c r="M284" s="36">
        <f t="shared" si="13"/>
        <v>0</v>
      </c>
      <c r="Q284" s="32" t="str">
        <f>IFERROR(VLOOKUP(I284,'Database Petugas'!$A$2:$B$4,2,FALSE),"")</f>
        <v/>
      </c>
      <c r="R284" s="33" t="str">
        <f>IFERROR(VLOOKUP(I284,'Database Petugas'!$A$2:$C$4,3,FALSE)*'Database Parkir + status'!P284,"")</f>
        <v/>
      </c>
      <c r="S284" s="34" t="str">
        <f t="shared" si="15"/>
        <v/>
      </c>
    </row>
    <row r="285" spans="2:19" x14ac:dyDescent="0.25">
      <c r="B285" s="21" t="str">
        <f>IFERROR(VLOOKUP(A285,'Database Petugas'!#REF!,2,FALSE),"")</f>
        <v/>
      </c>
      <c r="H285" s="24" t="str">
        <f>IFERROR(VLOOKUP(E285,'Database Plat'!$A$2:$B$60,2,FALSE),"")</f>
        <v/>
      </c>
      <c r="M285" s="36">
        <f t="shared" si="13"/>
        <v>0</v>
      </c>
      <c r="Q285" s="32" t="str">
        <f>IFERROR(VLOOKUP(I285,'Database Petugas'!$A$2:$B$4,2,FALSE),"")</f>
        <v/>
      </c>
      <c r="R285" s="33" t="str">
        <f>IFERROR(VLOOKUP(I285,'Database Petugas'!$A$2:$C$4,3,FALSE)*'Database Parkir + status'!P285,"")</f>
        <v/>
      </c>
      <c r="S285" s="34" t="str">
        <f t="shared" si="15"/>
        <v/>
      </c>
    </row>
    <row r="286" spans="2:19" x14ac:dyDescent="0.25">
      <c r="B286" s="21" t="str">
        <f>IFERROR(VLOOKUP(A286,'Database Petugas'!#REF!,2,FALSE),"")</f>
        <v/>
      </c>
      <c r="H286" s="24" t="str">
        <f>IFERROR(VLOOKUP(E286,'Database Plat'!$A$2:$B$60,2,FALSE),"")</f>
        <v/>
      </c>
      <c r="M286" s="36">
        <f t="shared" si="13"/>
        <v>0</v>
      </c>
      <c r="Q286" s="32" t="str">
        <f>IFERROR(VLOOKUP(I286,'Database Petugas'!$A$2:$B$4,2,FALSE),"")</f>
        <v/>
      </c>
      <c r="R286" s="33" t="str">
        <f>IFERROR(VLOOKUP(I286,'Database Petugas'!$A$2:$C$4,3,FALSE)*'Database Parkir + status'!P286,"")</f>
        <v/>
      </c>
      <c r="S286" s="34" t="str">
        <f t="shared" si="15"/>
        <v/>
      </c>
    </row>
    <row r="287" spans="2:19" x14ac:dyDescent="0.25">
      <c r="B287" s="21" t="str">
        <f>IFERROR(VLOOKUP(A287,'Database Petugas'!#REF!,2,FALSE),"")</f>
        <v/>
      </c>
      <c r="H287" s="24" t="str">
        <f>IFERROR(VLOOKUP(E287,'Database Plat'!$A$2:$B$60,2,FALSE),"")</f>
        <v/>
      </c>
      <c r="M287" s="36">
        <f t="shared" si="13"/>
        <v>0</v>
      </c>
      <c r="Q287" s="32" t="str">
        <f>IFERROR(VLOOKUP(I287,'Database Petugas'!$A$2:$B$4,2,FALSE),"")</f>
        <v/>
      </c>
      <c r="R287" s="33" t="str">
        <f>IFERROR(VLOOKUP(I287,'Database Petugas'!$A$2:$C$4,3,FALSE)*'Database Parkir + status'!P287,"")</f>
        <v/>
      </c>
      <c r="S287" s="34" t="str">
        <f t="shared" si="15"/>
        <v/>
      </c>
    </row>
    <row r="288" spans="2:19" x14ac:dyDescent="0.25">
      <c r="B288" s="21" t="str">
        <f>IFERROR(VLOOKUP(A288,'Database Petugas'!#REF!,2,FALSE),"")</f>
        <v/>
      </c>
      <c r="H288" s="24" t="str">
        <f>IFERROR(VLOOKUP(E288,'Database Plat'!$A$2:$B$60,2,FALSE),"")</f>
        <v/>
      </c>
      <c r="M288" s="36">
        <f t="shared" si="13"/>
        <v>0</v>
      </c>
      <c r="Q288" s="32" t="str">
        <f>IFERROR(VLOOKUP(I288,'Database Petugas'!$A$2:$B$4,2,FALSE),"")</f>
        <v/>
      </c>
      <c r="R288" s="33" t="str">
        <f>IFERROR(VLOOKUP(I288,'Database Petugas'!$A$2:$C$4,3,FALSE)*'Database Parkir + status'!P288,"")</f>
        <v/>
      </c>
      <c r="S288" s="34" t="str">
        <f t="shared" si="15"/>
        <v/>
      </c>
    </row>
    <row r="289" spans="2:19" x14ac:dyDescent="0.25">
      <c r="B289" s="21" t="str">
        <f>IFERROR(VLOOKUP(A289,'Database Petugas'!#REF!,2,FALSE),"")</f>
        <v/>
      </c>
      <c r="H289" s="24" t="str">
        <f>IFERROR(VLOOKUP(E289,'Database Plat'!$A$2:$B$60,2,FALSE),"")</f>
        <v/>
      </c>
      <c r="M289" s="36">
        <f t="shared" si="13"/>
        <v>0</v>
      </c>
      <c r="Q289" s="32" t="str">
        <f>IFERROR(VLOOKUP(I289,'Database Petugas'!$A$2:$B$4,2,FALSE),"")</f>
        <v/>
      </c>
      <c r="R289" s="33" t="str">
        <f>IFERROR(VLOOKUP(I289,'Database Petugas'!$A$2:$C$4,3,FALSE)*'Database Parkir + status'!P289,"")</f>
        <v/>
      </c>
      <c r="S289" s="34" t="str">
        <f t="shared" si="15"/>
        <v/>
      </c>
    </row>
    <row r="290" spans="2:19" x14ac:dyDescent="0.25">
      <c r="B290" s="21" t="str">
        <f>IFERROR(VLOOKUP(A290,'Database Petugas'!#REF!,2,FALSE),"")</f>
        <v/>
      </c>
      <c r="H290" s="24" t="str">
        <f>IFERROR(VLOOKUP(E290,'Database Plat'!$A$2:$B$60,2,FALSE),"")</f>
        <v/>
      </c>
      <c r="M290" s="36">
        <f t="shared" si="13"/>
        <v>0</v>
      </c>
      <c r="Q290" s="32" t="str">
        <f>IFERROR(VLOOKUP(I290,'Database Petugas'!$A$2:$B$4,2,FALSE),"")</f>
        <v/>
      </c>
      <c r="R290" s="33" t="str">
        <f>IFERROR(VLOOKUP(I290,'Database Petugas'!$A$2:$C$4,3,FALSE)*'Database Parkir + status'!P290,"")</f>
        <v/>
      </c>
      <c r="S290" s="34" t="str">
        <f t="shared" si="15"/>
        <v/>
      </c>
    </row>
    <row r="291" spans="2:19" x14ac:dyDescent="0.25">
      <c r="B291" s="21" t="str">
        <f>IFERROR(VLOOKUP(A291,'Database Petugas'!#REF!,2,FALSE),"")</f>
        <v/>
      </c>
      <c r="H291" s="24" t="str">
        <f>IFERROR(VLOOKUP(E291,'Database Plat'!$A$2:$B$60,2,FALSE),"")</f>
        <v/>
      </c>
      <c r="M291" s="36">
        <f t="shared" si="13"/>
        <v>0</v>
      </c>
      <c r="Q291" s="32" t="str">
        <f>IFERROR(VLOOKUP(I291,'Database Petugas'!$A$2:$B$4,2,FALSE),"")</f>
        <v/>
      </c>
      <c r="R291" s="33" t="str">
        <f>IFERROR(VLOOKUP(I291,'Database Petugas'!$A$2:$C$4,3,FALSE)*'Database Parkir + status'!P291,"")</f>
        <v/>
      </c>
      <c r="S291" s="34" t="str">
        <f t="shared" si="15"/>
        <v/>
      </c>
    </row>
    <row r="292" spans="2:19" x14ac:dyDescent="0.25">
      <c r="B292" s="21" t="str">
        <f>IFERROR(VLOOKUP(A292,'Database Petugas'!#REF!,2,FALSE),"")</f>
        <v/>
      </c>
      <c r="H292" s="24" t="str">
        <f>IFERROR(VLOOKUP(E292,'Database Plat'!$A$2:$B$60,2,FALSE),"")</f>
        <v/>
      </c>
      <c r="M292" s="36">
        <f t="shared" si="13"/>
        <v>0</v>
      </c>
      <c r="Q292" s="32" t="str">
        <f>IFERROR(VLOOKUP(I292,'Database Petugas'!$A$2:$B$4,2,FALSE),"")</f>
        <v/>
      </c>
      <c r="R292" s="33" t="str">
        <f>IFERROR(VLOOKUP(I292,'Database Petugas'!$A$2:$C$4,3,FALSE)*'Database Parkir + status'!P292,"")</f>
        <v/>
      </c>
      <c r="S292" s="34" t="str">
        <f t="shared" si="15"/>
        <v/>
      </c>
    </row>
    <row r="293" spans="2:19" x14ac:dyDescent="0.25">
      <c r="B293" s="21" t="str">
        <f>IFERROR(VLOOKUP(A293,'Database Petugas'!#REF!,2,FALSE),"")</f>
        <v/>
      </c>
      <c r="H293" s="24" t="str">
        <f>IFERROR(VLOOKUP(E293,'Database Plat'!$A$2:$B$60,2,FALSE),"")</f>
        <v/>
      </c>
      <c r="M293" s="36">
        <f t="shared" si="13"/>
        <v>0</v>
      </c>
      <c r="Q293" s="32" t="str">
        <f>IFERROR(VLOOKUP(I293,'Database Petugas'!$A$2:$B$4,2,FALSE),"")</f>
        <v/>
      </c>
      <c r="R293" s="33" t="str">
        <f>IFERROR(VLOOKUP(I293,'Database Petugas'!$A$2:$C$4,3,FALSE)*'Database Parkir + status'!P293,"")</f>
        <v/>
      </c>
      <c r="S293" s="34" t="str">
        <f t="shared" si="15"/>
        <v/>
      </c>
    </row>
    <row r="294" spans="2:19" x14ac:dyDescent="0.25">
      <c r="B294" s="21" t="str">
        <f>IFERROR(VLOOKUP(A294,'Database Petugas'!#REF!,2,FALSE),"")</f>
        <v/>
      </c>
      <c r="H294" s="24" t="str">
        <f>IFERROR(VLOOKUP(E294,'Database Plat'!$A$2:$B$60,2,FALSE),"")</f>
        <v/>
      </c>
      <c r="M294" s="36">
        <f t="shared" si="13"/>
        <v>0</v>
      </c>
      <c r="Q294" s="32" t="str">
        <f>IFERROR(VLOOKUP(I294,'Database Petugas'!$A$2:$B$4,2,FALSE),"")</f>
        <v/>
      </c>
      <c r="R294" s="33" t="str">
        <f>IFERROR(VLOOKUP(I294,'Database Petugas'!$A$2:$C$4,3,FALSE)*'Database Parkir + status'!P294,"")</f>
        <v/>
      </c>
      <c r="S294" s="34" t="str">
        <f t="shared" si="15"/>
        <v/>
      </c>
    </row>
    <row r="295" spans="2:19" x14ac:dyDescent="0.25">
      <c r="B295" s="21" t="str">
        <f>IFERROR(VLOOKUP(A295,'Database Petugas'!#REF!,2,FALSE),"")</f>
        <v/>
      </c>
      <c r="H295" s="24" t="str">
        <f>IFERROR(VLOOKUP(E295,'Database Plat'!$A$2:$B$60,2,FALSE),"")</f>
        <v/>
      </c>
      <c r="M295" s="36">
        <f t="shared" si="13"/>
        <v>0</v>
      </c>
      <c r="Q295" s="32" t="str">
        <f>IFERROR(VLOOKUP(I295,'Database Petugas'!$A$2:$B$4,2,FALSE),"")</f>
        <v/>
      </c>
      <c r="R295" s="33" t="str">
        <f>IFERROR(VLOOKUP(I295,'Database Petugas'!$A$2:$C$4,3,FALSE)*'Database Parkir + status'!P295,"")</f>
        <v/>
      </c>
      <c r="S295" s="34" t="str">
        <f t="shared" si="15"/>
        <v/>
      </c>
    </row>
    <row r="296" spans="2:19" x14ac:dyDescent="0.25">
      <c r="B296" s="21" t="str">
        <f>IFERROR(VLOOKUP(A296,'Database Petugas'!#REF!,2,FALSE),"")</f>
        <v/>
      </c>
      <c r="H296" s="24" t="str">
        <f>IFERROR(VLOOKUP(E296,'Database Plat'!$A$2:$B$60,2,FALSE),"")</f>
        <v/>
      </c>
      <c r="M296" s="36">
        <f t="shared" si="13"/>
        <v>0</v>
      </c>
      <c r="Q296" s="32" t="str">
        <f>IFERROR(VLOOKUP(I296,'Database Petugas'!$A$2:$B$4,2,FALSE),"")</f>
        <v/>
      </c>
      <c r="R296" s="33" t="str">
        <f>IFERROR(VLOOKUP(I296,'Database Petugas'!$A$2:$C$4,3,FALSE)*'Database Parkir + status'!P296,"")</f>
        <v/>
      </c>
      <c r="S296" s="34" t="str">
        <f t="shared" si="15"/>
        <v/>
      </c>
    </row>
    <row r="297" spans="2:19" x14ac:dyDescent="0.25">
      <c r="B297" s="21" t="str">
        <f>IFERROR(VLOOKUP(A297,'Database Petugas'!#REF!,2,FALSE),"")</f>
        <v/>
      </c>
      <c r="H297" s="24" t="str">
        <f>IFERROR(VLOOKUP(E297,'Database Plat'!$A$2:$B$60,2,FALSE),"")</f>
        <v/>
      </c>
      <c r="M297" s="36">
        <f t="shared" si="13"/>
        <v>0</v>
      </c>
      <c r="Q297" s="32" t="str">
        <f>IFERROR(VLOOKUP(I297,'Database Petugas'!$A$2:$B$4,2,FALSE),"")</f>
        <v/>
      </c>
      <c r="R297" s="33" t="str">
        <f>IFERROR(VLOOKUP(I297,'Database Petugas'!$A$2:$C$4,3,FALSE)*'Database Parkir + status'!P297,"")</f>
        <v/>
      </c>
      <c r="S297" s="34" t="str">
        <f t="shared" si="15"/>
        <v/>
      </c>
    </row>
    <row r="298" spans="2:19" x14ac:dyDescent="0.25">
      <c r="B298" s="21" t="str">
        <f>IFERROR(VLOOKUP(A298,'Database Petugas'!#REF!,2,FALSE),"")</f>
        <v/>
      </c>
      <c r="H298" s="24" t="str">
        <f>IFERROR(VLOOKUP(E298,'Database Plat'!$A$2:$B$60,2,FALSE),"")</f>
        <v/>
      </c>
      <c r="M298" s="36">
        <f t="shared" si="13"/>
        <v>0</v>
      </c>
      <c r="Q298" s="32" t="str">
        <f>IFERROR(VLOOKUP(I298,'Database Petugas'!$A$2:$B$4,2,FALSE),"")</f>
        <v/>
      </c>
      <c r="R298" s="33" t="str">
        <f>IFERROR(VLOOKUP(I298,'Database Petugas'!$A$2:$C$4,3,FALSE)*'Database Parkir + status'!P298,"")</f>
        <v/>
      </c>
      <c r="S298" s="34" t="str">
        <f t="shared" si="15"/>
        <v/>
      </c>
    </row>
    <row r="299" spans="2:19" x14ac:dyDescent="0.25">
      <c r="B299" s="21" t="str">
        <f>IFERROR(VLOOKUP(A299,'Database Petugas'!#REF!,2,FALSE),"")</f>
        <v/>
      </c>
      <c r="H299" s="24" t="str">
        <f>IFERROR(VLOOKUP(E299,'Database Plat'!$A$2:$B$60,2,FALSE),"")</f>
        <v/>
      </c>
      <c r="M299" s="36">
        <f t="shared" si="13"/>
        <v>0</v>
      </c>
      <c r="Q299" s="32" t="str">
        <f>IFERROR(VLOOKUP(I299,'Database Petugas'!$A$2:$B$4,2,FALSE),"")</f>
        <v/>
      </c>
      <c r="R299" s="33" t="str">
        <f>IFERROR(VLOOKUP(I299,'Database Petugas'!$A$2:$C$4,3,FALSE)*'Database Parkir + status'!P299,"")</f>
        <v/>
      </c>
      <c r="S299" s="34" t="str">
        <f t="shared" si="15"/>
        <v/>
      </c>
    </row>
    <row r="300" spans="2:19" x14ac:dyDescent="0.25">
      <c r="B300" s="21" t="str">
        <f>IFERROR(VLOOKUP(A300,'Database Petugas'!#REF!,2,FALSE),"")</f>
        <v/>
      </c>
      <c r="H300" s="24" t="str">
        <f>IFERROR(VLOOKUP(E300,'Database Plat'!$A$2:$B$60,2,FALSE),"")</f>
        <v/>
      </c>
      <c r="M300" s="36">
        <f t="shared" si="13"/>
        <v>0</v>
      </c>
      <c r="Q300" s="32" t="str">
        <f>IFERROR(VLOOKUP(I300,'Database Petugas'!$A$2:$B$4,2,FALSE),"")</f>
        <v/>
      </c>
      <c r="R300" s="33" t="str">
        <f>IFERROR(VLOOKUP(I300,'Database Petugas'!$A$2:$C$4,3,FALSE)*'Database Parkir + status'!P300,"")</f>
        <v/>
      </c>
      <c r="S300" s="34" t="str">
        <f t="shared" si="15"/>
        <v/>
      </c>
    </row>
    <row r="301" spans="2:19" x14ac:dyDescent="0.25">
      <c r="B301" s="21" t="str">
        <f>IFERROR(VLOOKUP(A301,'Database Petugas'!#REF!,2,FALSE),"")</f>
        <v/>
      </c>
      <c r="H301" s="24" t="str">
        <f>IFERROR(VLOOKUP(E301,'Database Plat'!$A$2:$B$60,2,FALSE),"")</f>
        <v/>
      </c>
      <c r="M301" s="36">
        <f t="shared" si="13"/>
        <v>0</v>
      </c>
      <c r="Q301" s="32" t="str">
        <f>IFERROR(VLOOKUP(I301,'Database Petugas'!$A$2:$B$4,2,FALSE),"")</f>
        <v/>
      </c>
      <c r="R301" s="33" t="str">
        <f>IFERROR(VLOOKUP(I301,'Database Petugas'!$A$2:$C$4,3,FALSE)*'Database Parkir + status'!P301,"")</f>
        <v/>
      </c>
      <c r="S301" s="34" t="str">
        <f t="shared" si="15"/>
        <v/>
      </c>
    </row>
    <row r="302" spans="2:19" x14ac:dyDescent="0.25">
      <c r="B302" s="21" t="str">
        <f>IFERROR(VLOOKUP(A302,'Database Petugas'!#REF!,2,FALSE),"")</f>
        <v/>
      </c>
      <c r="H302" s="24" t="str">
        <f>IFERROR(VLOOKUP(E302,'Database Plat'!$A$2:$B$60,2,FALSE),"")</f>
        <v/>
      </c>
      <c r="M302" s="36">
        <f t="shared" si="13"/>
        <v>0</v>
      </c>
      <c r="Q302" s="32" t="str">
        <f>IFERROR(VLOOKUP(I302,'Database Petugas'!$A$2:$B$4,2,FALSE),"")</f>
        <v/>
      </c>
      <c r="R302" s="33" t="str">
        <f>IFERROR(VLOOKUP(I302,'Database Petugas'!$A$2:$C$4,3,FALSE)*'Database Parkir + status'!P302,"")</f>
        <v/>
      </c>
      <c r="S302" s="34" t="str">
        <f t="shared" si="15"/>
        <v/>
      </c>
    </row>
    <row r="303" spans="2:19" x14ac:dyDescent="0.25">
      <c r="B303" s="21" t="str">
        <f>IFERROR(VLOOKUP(A303,'Database Petugas'!#REF!,2,FALSE),"")</f>
        <v/>
      </c>
      <c r="H303" s="24" t="str">
        <f>IFERROR(VLOOKUP(E303,'Database Plat'!$A$2:$B$60,2,FALSE),"")</f>
        <v/>
      </c>
      <c r="M303" s="36">
        <f t="shared" si="13"/>
        <v>0</v>
      </c>
      <c r="Q303" s="32" t="str">
        <f>IFERROR(VLOOKUP(I303,'Database Petugas'!$A$2:$B$4,2,FALSE),"")</f>
        <v/>
      </c>
      <c r="R303" s="33" t="str">
        <f>IFERROR(VLOOKUP(I303,'Database Petugas'!$A$2:$C$4,3,FALSE)*'Database Parkir + status'!P303,"")</f>
        <v/>
      </c>
      <c r="S303" s="34" t="str">
        <f t="shared" si="15"/>
        <v/>
      </c>
    </row>
    <row r="304" spans="2:19" x14ac:dyDescent="0.25">
      <c r="B304" s="21" t="str">
        <f>IFERROR(VLOOKUP(A304,'Database Petugas'!#REF!,2,FALSE),"")</f>
        <v/>
      </c>
      <c r="H304" s="24" t="str">
        <f>IFERROR(VLOOKUP(E304,'Database Plat'!$A$2:$B$60,2,FALSE),"")</f>
        <v/>
      </c>
      <c r="M304" s="36">
        <f t="shared" si="13"/>
        <v>0</v>
      </c>
      <c r="Q304" s="32" t="str">
        <f>IFERROR(VLOOKUP(I304,'Database Petugas'!$A$2:$B$4,2,FALSE),"")</f>
        <v/>
      </c>
      <c r="R304" s="33" t="str">
        <f>IFERROR(VLOOKUP(I304,'Database Petugas'!$A$2:$C$4,3,FALSE)*'Database Parkir + status'!P304,"")</f>
        <v/>
      </c>
      <c r="S304" s="34" t="str">
        <f t="shared" si="15"/>
        <v/>
      </c>
    </row>
    <row r="305" spans="2:19" x14ac:dyDescent="0.25">
      <c r="B305" s="21" t="str">
        <f>IFERROR(VLOOKUP(A305,'Database Petugas'!#REF!,2,FALSE),"")</f>
        <v/>
      </c>
      <c r="H305" s="24" t="str">
        <f>IFERROR(VLOOKUP(E305,'Database Plat'!$A$2:$B$60,2,FALSE),"")</f>
        <v/>
      </c>
      <c r="M305" s="36">
        <f t="shared" si="13"/>
        <v>0</v>
      </c>
      <c r="Q305" s="32" t="str">
        <f>IFERROR(VLOOKUP(I305,'Database Petugas'!$A$2:$B$4,2,FALSE),"")</f>
        <v/>
      </c>
      <c r="R305" s="33" t="str">
        <f>IFERROR(VLOOKUP(I305,'Database Petugas'!$A$2:$C$4,3,FALSE)*'Database Parkir + status'!P305,"")</f>
        <v/>
      </c>
      <c r="S305" s="34" t="str">
        <f t="shared" si="15"/>
        <v/>
      </c>
    </row>
    <row r="306" spans="2:19" x14ac:dyDescent="0.25">
      <c r="B306" s="21" t="str">
        <f>IFERROR(VLOOKUP(A306,'Database Petugas'!#REF!,2,FALSE),"")</f>
        <v/>
      </c>
      <c r="H306" s="24" t="str">
        <f>IFERROR(VLOOKUP(E306,'Database Plat'!$A$2:$B$60,2,FALSE),"")</f>
        <v/>
      </c>
      <c r="M306" s="36">
        <f t="shared" si="13"/>
        <v>0</v>
      </c>
      <c r="Q306" s="32" t="str">
        <f>IFERROR(VLOOKUP(I306,'Database Petugas'!$A$2:$B$4,2,FALSE),"")</f>
        <v/>
      </c>
      <c r="R306" s="33" t="str">
        <f>IFERROR(VLOOKUP(I306,'Database Petugas'!$A$2:$C$4,3,FALSE)*'Database Parkir + status'!P306,"")</f>
        <v/>
      </c>
      <c r="S306" s="34" t="str">
        <f t="shared" si="15"/>
        <v/>
      </c>
    </row>
    <row r="307" spans="2:19" x14ac:dyDescent="0.25">
      <c r="B307" s="21" t="str">
        <f>IFERROR(VLOOKUP(A307,'Database Petugas'!#REF!,2,FALSE),"")</f>
        <v/>
      </c>
      <c r="H307" s="24" t="str">
        <f>IFERROR(VLOOKUP(E307,'Database Plat'!$A$2:$B$60,2,FALSE),"")</f>
        <v/>
      </c>
      <c r="M307" s="36">
        <f t="shared" si="13"/>
        <v>0</v>
      </c>
      <c r="Q307" s="32" t="str">
        <f>IFERROR(VLOOKUP(I307,'Database Petugas'!$A$2:$B$4,2,FALSE),"")</f>
        <v/>
      </c>
      <c r="R307" s="33" t="str">
        <f>IFERROR(VLOOKUP(I307,'Database Petugas'!$A$2:$C$4,3,FALSE)*'Database Parkir + status'!P307,"")</f>
        <v/>
      </c>
      <c r="S307" s="34" t="str">
        <f t="shared" si="15"/>
        <v/>
      </c>
    </row>
    <row r="308" spans="2:19" x14ac:dyDescent="0.25">
      <c r="B308" s="21" t="str">
        <f>IFERROR(VLOOKUP(A308,'Database Petugas'!#REF!,2,FALSE),"")</f>
        <v/>
      </c>
      <c r="H308" s="24" t="str">
        <f>IFERROR(VLOOKUP(E308,'Database Plat'!$A$2:$B$60,2,FALSE),"")</f>
        <v/>
      </c>
      <c r="M308" s="36">
        <f t="shared" si="13"/>
        <v>0</v>
      </c>
      <c r="Q308" s="32" t="str">
        <f>IFERROR(VLOOKUP(I308,'Database Petugas'!$A$2:$B$4,2,FALSE),"")</f>
        <v/>
      </c>
      <c r="R308" s="33" t="str">
        <f>IFERROR(VLOOKUP(I308,'Database Petugas'!$A$2:$C$4,3,FALSE)*'Database Parkir + status'!P308,"")</f>
        <v/>
      </c>
      <c r="S308" s="34" t="str">
        <f t="shared" si="15"/>
        <v/>
      </c>
    </row>
    <row r="309" spans="2:19" x14ac:dyDescent="0.25">
      <c r="B309" s="21" t="str">
        <f>IFERROR(VLOOKUP(A309,'Database Petugas'!#REF!,2,FALSE),"")</f>
        <v/>
      </c>
      <c r="H309" s="24" t="str">
        <f>IFERROR(VLOOKUP(E309,'Database Plat'!$A$2:$B$60,2,FALSE),"")</f>
        <v/>
      </c>
      <c r="M309" s="36">
        <f t="shared" si="13"/>
        <v>0</v>
      </c>
      <c r="Q309" s="32" t="str">
        <f>IFERROR(VLOOKUP(I309,'Database Petugas'!$A$2:$B$4,2,FALSE),"")</f>
        <v/>
      </c>
      <c r="R309" s="33" t="str">
        <f>IFERROR(VLOOKUP(I309,'Database Petugas'!$A$2:$C$4,3,FALSE)*'Database Parkir + status'!P309,"")</f>
        <v/>
      </c>
      <c r="S309" s="34" t="str">
        <f t="shared" si="15"/>
        <v/>
      </c>
    </row>
    <row r="310" spans="2:19" x14ac:dyDescent="0.25">
      <c r="B310" s="21" t="str">
        <f>IFERROR(VLOOKUP(A310,'Database Petugas'!#REF!,2,FALSE),"")</f>
        <v/>
      </c>
      <c r="H310" s="24" t="str">
        <f>IFERROR(VLOOKUP(E310,'Database Plat'!$A$2:$B$60,2,FALSE),"")</f>
        <v/>
      </c>
      <c r="M310" s="36">
        <f t="shared" si="13"/>
        <v>0</v>
      </c>
      <c r="Q310" s="32" t="str">
        <f>IFERROR(VLOOKUP(I310,'Database Petugas'!$A$2:$B$4,2,FALSE),"")</f>
        <v/>
      </c>
      <c r="R310" s="33" t="str">
        <f>IFERROR(VLOOKUP(I310,'Database Petugas'!$A$2:$C$4,3,FALSE)*'Database Parkir + status'!P310,"")</f>
        <v/>
      </c>
      <c r="S310" s="34" t="str">
        <f t="shared" si="15"/>
        <v/>
      </c>
    </row>
    <row r="311" spans="2:19" x14ac:dyDescent="0.25">
      <c r="B311" s="21" t="str">
        <f>IFERROR(VLOOKUP(A311,'Database Petugas'!#REF!,2,FALSE),"")</f>
        <v/>
      </c>
      <c r="H311" s="24" t="str">
        <f>IFERROR(VLOOKUP(E311,'Database Plat'!$A$2:$B$60,2,FALSE),"")</f>
        <v/>
      </c>
      <c r="M311" s="36">
        <f t="shared" si="13"/>
        <v>0</v>
      </c>
      <c r="Q311" s="32" t="str">
        <f>IFERROR(VLOOKUP(I311,'Database Petugas'!$A$2:$B$4,2,FALSE),"")</f>
        <v/>
      </c>
      <c r="R311" s="33" t="str">
        <f>IFERROR(VLOOKUP(I311,'Database Petugas'!$A$2:$C$4,3,FALSE)*'Database Parkir + status'!P311,"")</f>
        <v/>
      </c>
      <c r="S311" s="34" t="str">
        <f t="shared" si="15"/>
        <v/>
      </c>
    </row>
    <row r="312" spans="2:19" x14ac:dyDescent="0.25">
      <c r="B312" s="21" t="str">
        <f>IFERROR(VLOOKUP(A312,'Database Petugas'!#REF!,2,FALSE),"")</f>
        <v/>
      </c>
      <c r="H312" s="24" t="str">
        <f>IFERROR(VLOOKUP(E312,'Database Plat'!$A$2:$B$60,2,FALSE),"")</f>
        <v/>
      </c>
      <c r="M312" s="36">
        <f t="shared" si="13"/>
        <v>0</v>
      </c>
      <c r="Q312" s="32" t="str">
        <f>IFERROR(VLOOKUP(I312,'Database Petugas'!$A$2:$B$4,2,FALSE),"")</f>
        <v/>
      </c>
      <c r="R312" s="33" t="str">
        <f>IFERROR(VLOOKUP(I312,'Database Petugas'!$A$2:$C$4,3,FALSE)*'Database Parkir + status'!P312,"")</f>
        <v/>
      </c>
      <c r="S312" s="34" t="str">
        <f t="shared" si="15"/>
        <v/>
      </c>
    </row>
    <row r="313" spans="2:19" x14ac:dyDescent="0.25">
      <c r="B313" s="21" t="str">
        <f>IFERROR(VLOOKUP(A313,'Database Petugas'!#REF!,2,FALSE),"")</f>
        <v/>
      </c>
      <c r="H313" s="24" t="str">
        <f>IFERROR(VLOOKUP(E313,'Database Plat'!$A$2:$B$60,2,FALSE),"")</f>
        <v/>
      </c>
      <c r="M313" s="36">
        <f t="shared" si="13"/>
        <v>0</v>
      </c>
      <c r="Q313" s="32" t="str">
        <f>IFERROR(VLOOKUP(I313,'Database Petugas'!$A$2:$B$4,2,FALSE),"")</f>
        <v/>
      </c>
      <c r="R313" s="33" t="str">
        <f>IFERROR(VLOOKUP(I313,'Database Petugas'!$A$2:$C$4,3,FALSE)*'Database Parkir + status'!P313,"")</f>
        <v/>
      </c>
      <c r="S313" s="34" t="str">
        <f t="shared" si="15"/>
        <v/>
      </c>
    </row>
    <row r="314" spans="2:19" x14ac:dyDescent="0.25">
      <c r="B314" s="21" t="str">
        <f>IFERROR(VLOOKUP(A314,'Database Petugas'!#REF!,2,FALSE),"")</f>
        <v/>
      </c>
      <c r="H314" s="24" t="str">
        <f>IFERROR(VLOOKUP(E314,'Database Plat'!$A$2:$B$60,2,FALSE),"")</f>
        <v/>
      </c>
      <c r="M314" s="36">
        <f t="shared" si="13"/>
        <v>0</v>
      </c>
      <c r="Q314" s="32" t="str">
        <f>IFERROR(VLOOKUP(I314,'Database Petugas'!$A$2:$B$4,2,FALSE),"")</f>
        <v/>
      </c>
      <c r="R314" s="33" t="str">
        <f>IFERROR(VLOOKUP(I314,'Database Petugas'!$A$2:$C$4,3,FALSE)*'Database Parkir + status'!P314,"")</f>
        <v/>
      </c>
      <c r="S314" s="34" t="str">
        <f t="shared" si="15"/>
        <v/>
      </c>
    </row>
    <row r="315" spans="2:19" x14ac:dyDescent="0.25">
      <c r="B315" s="21" t="str">
        <f>IFERROR(VLOOKUP(A315,'Database Petugas'!#REF!,2,FALSE),"")</f>
        <v/>
      </c>
      <c r="H315" s="24" t="str">
        <f>IFERROR(VLOOKUP(E315,'Database Plat'!$A$2:$B$60,2,FALSE),"")</f>
        <v/>
      </c>
      <c r="M315" s="36">
        <f t="shared" si="13"/>
        <v>0</v>
      </c>
      <c r="Q315" s="32" t="str">
        <f>IFERROR(VLOOKUP(I315,'Database Petugas'!$A$2:$B$4,2,FALSE),"")</f>
        <v/>
      </c>
      <c r="R315" s="33" t="str">
        <f>IFERROR(VLOOKUP(I315,'Database Petugas'!$A$2:$C$4,3,FALSE)*'Database Parkir + status'!P315,"")</f>
        <v/>
      </c>
      <c r="S315" s="34" t="str">
        <f t="shared" si="15"/>
        <v/>
      </c>
    </row>
    <row r="316" spans="2:19" x14ac:dyDescent="0.25">
      <c r="B316" s="21" t="str">
        <f>IFERROR(VLOOKUP(A316,'Database Petugas'!#REF!,2,FALSE),"")</f>
        <v/>
      </c>
      <c r="H316" s="24" t="str">
        <f>IFERROR(VLOOKUP(E316,'Database Plat'!$A$2:$B$60,2,FALSE),"")</f>
        <v/>
      </c>
      <c r="M316" s="36">
        <f t="shared" si="13"/>
        <v>0</v>
      </c>
      <c r="Q316" s="32" t="str">
        <f>IFERROR(VLOOKUP(I316,'Database Petugas'!$A$2:$B$4,2,FALSE),"")</f>
        <v/>
      </c>
      <c r="R316" s="33" t="str">
        <f>IFERROR(VLOOKUP(I316,'Database Petugas'!$A$2:$C$4,3,FALSE)*'Database Parkir + status'!P316,"")</f>
        <v/>
      </c>
      <c r="S316" s="34" t="str">
        <f t="shared" si="15"/>
        <v/>
      </c>
    </row>
    <row r="317" spans="2:19" x14ac:dyDescent="0.25">
      <c r="B317" s="21" t="str">
        <f>IFERROR(VLOOKUP(A317,'Database Petugas'!#REF!,2,FALSE),"")</f>
        <v/>
      </c>
      <c r="H317" s="24" t="str">
        <f>IFERROR(VLOOKUP(E317,'Database Plat'!$A$2:$B$60,2,FALSE),"")</f>
        <v/>
      </c>
      <c r="M317" s="36">
        <f t="shared" si="13"/>
        <v>0</v>
      </c>
      <c r="Q317" s="32" t="str">
        <f>IFERROR(VLOOKUP(I317,'Database Petugas'!$A$2:$B$4,2,FALSE),"")</f>
        <v/>
      </c>
      <c r="R317" s="33" t="str">
        <f>IFERROR(VLOOKUP(I317,'Database Petugas'!$A$2:$C$4,3,FALSE)*'Database Parkir + status'!P317,"")</f>
        <v/>
      </c>
      <c r="S317" s="34" t="str">
        <f t="shared" si="15"/>
        <v/>
      </c>
    </row>
    <row r="318" spans="2:19" x14ac:dyDescent="0.25">
      <c r="B318" s="21" t="str">
        <f>IFERROR(VLOOKUP(A318,'Database Petugas'!#REF!,2,FALSE),"")</f>
        <v/>
      </c>
      <c r="H318" s="24" t="str">
        <f>IFERROR(VLOOKUP(E318,'Database Plat'!$A$2:$B$60,2,FALSE),"")</f>
        <v/>
      </c>
      <c r="M318" s="36">
        <f t="shared" si="13"/>
        <v>0</v>
      </c>
      <c r="Q318" s="32" t="str">
        <f>IFERROR(VLOOKUP(I318,'Database Petugas'!$A$2:$B$4,2,FALSE),"")</f>
        <v/>
      </c>
      <c r="R318" s="33" t="str">
        <f>IFERROR(VLOOKUP(I318,'Database Petugas'!$A$2:$C$4,3,FALSE)*'Database Parkir + status'!P318,"")</f>
        <v/>
      </c>
      <c r="S318" s="34" t="str">
        <f t="shared" si="15"/>
        <v/>
      </c>
    </row>
    <row r="319" spans="2:19" x14ac:dyDescent="0.25">
      <c r="B319" s="21" t="str">
        <f>IFERROR(VLOOKUP(A319,'Database Petugas'!#REF!,2,FALSE),"")</f>
        <v/>
      </c>
      <c r="H319" s="24" t="str">
        <f>IFERROR(VLOOKUP(E319,'Database Plat'!$A$2:$B$60,2,FALSE),"")</f>
        <v/>
      </c>
      <c r="M319" s="36">
        <f t="shared" si="13"/>
        <v>0</v>
      </c>
      <c r="Q319" s="32" t="str">
        <f>IFERROR(VLOOKUP(I319,'Database Petugas'!$A$2:$B$4,2,FALSE),"")</f>
        <v/>
      </c>
      <c r="R319" s="33" t="str">
        <f>IFERROR(VLOOKUP(I319,'Database Petugas'!$A$2:$C$4,3,FALSE)*'Database Parkir + status'!P319,"")</f>
        <v/>
      </c>
      <c r="S319" s="34" t="str">
        <f t="shared" si="15"/>
        <v/>
      </c>
    </row>
    <row r="320" spans="2:19" x14ac:dyDescent="0.25">
      <c r="B320" s="21" t="str">
        <f>IFERROR(VLOOKUP(A320,'Database Petugas'!#REF!,2,FALSE),"")</f>
        <v/>
      </c>
      <c r="H320" s="24" t="str">
        <f>IFERROR(VLOOKUP(E320,'Database Plat'!$A$2:$B$60,2,FALSE),"")</f>
        <v/>
      </c>
      <c r="M320" s="36">
        <f t="shared" si="13"/>
        <v>0</v>
      </c>
      <c r="Q320" s="32" t="str">
        <f>IFERROR(VLOOKUP(I320,'Database Petugas'!$A$2:$B$4,2,FALSE),"")</f>
        <v/>
      </c>
      <c r="R320" s="33" t="str">
        <f>IFERROR(VLOOKUP(I320,'Database Petugas'!$A$2:$C$4,3,FALSE)*'Database Parkir + status'!P320,"")</f>
        <v/>
      </c>
      <c r="S320" s="34" t="str">
        <f t="shared" si="15"/>
        <v/>
      </c>
    </row>
    <row r="321" spans="2:19" x14ac:dyDescent="0.25">
      <c r="B321" s="21" t="str">
        <f>IFERROR(VLOOKUP(A321,'Database Petugas'!#REF!,2,FALSE),"")</f>
        <v/>
      </c>
      <c r="H321" s="24" t="str">
        <f>IFERROR(VLOOKUP(E321,'Database Plat'!$A$2:$B$60,2,FALSE),"")</f>
        <v/>
      </c>
      <c r="M321" s="36">
        <f t="shared" si="13"/>
        <v>0</v>
      </c>
      <c r="Q321" s="32" t="str">
        <f>IFERROR(VLOOKUP(I321,'Database Petugas'!$A$2:$B$4,2,FALSE),"")</f>
        <v/>
      </c>
      <c r="R321" s="33" t="str">
        <f>IFERROR(VLOOKUP(I321,'Database Petugas'!$A$2:$C$4,3,FALSE)*'Database Parkir + status'!P321,"")</f>
        <v/>
      </c>
      <c r="S321" s="34" t="str">
        <f t="shared" si="15"/>
        <v/>
      </c>
    </row>
    <row r="322" spans="2:19" x14ac:dyDescent="0.25">
      <c r="B322" s="21" t="str">
        <f>IFERROR(VLOOKUP(A322,'Database Petugas'!#REF!,2,FALSE),"")</f>
        <v/>
      </c>
      <c r="H322" s="24" t="str">
        <f>IFERROR(VLOOKUP(E322,'Database Plat'!$A$2:$B$60,2,FALSE),"")</f>
        <v/>
      </c>
      <c r="M322" s="36">
        <f t="shared" si="13"/>
        <v>0</v>
      </c>
      <c r="Q322" s="32" t="str">
        <f>IFERROR(VLOOKUP(I322,'Database Petugas'!$A$2:$B$4,2,FALSE),"")</f>
        <v/>
      </c>
      <c r="R322" s="33" t="str">
        <f>IFERROR(VLOOKUP(I322,'Database Petugas'!$A$2:$C$4,3,FALSE)*'Database Parkir + status'!P322,"")</f>
        <v/>
      </c>
      <c r="S322" s="34" t="str">
        <f t="shared" si="15"/>
        <v/>
      </c>
    </row>
    <row r="323" spans="2:19" x14ac:dyDescent="0.25">
      <c r="B323" s="21" t="str">
        <f>IFERROR(VLOOKUP(A323,'Database Petugas'!#REF!,2,FALSE),"")</f>
        <v/>
      </c>
      <c r="H323" s="24" t="str">
        <f>IFERROR(VLOOKUP(E323,'Database Plat'!$A$2:$B$60,2,FALSE),"")</f>
        <v/>
      </c>
      <c r="M323" s="36">
        <f t="shared" si="13"/>
        <v>0</v>
      </c>
      <c r="Q323" s="32" t="str">
        <f>IFERROR(VLOOKUP(I323,'Database Petugas'!$A$2:$B$4,2,FALSE),"")</f>
        <v/>
      </c>
      <c r="R323" s="33" t="str">
        <f>IFERROR(VLOOKUP(I323,'Database Petugas'!$A$2:$C$4,3,FALSE)*'Database Parkir + status'!P323,"")</f>
        <v/>
      </c>
      <c r="S323" s="34" t="str">
        <f t="shared" si="15"/>
        <v/>
      </c>
    </row>
    <row r="324" spans="2:19" x14ac:dyDescent="0.25">
      <c r="B324" s="21" t="str">
        <f>IFERROR(VLOOKUP(A324,'Database Petugas'!#REF!,2,FALSE),"")</f>
        <v/>
      </c>
      <c r="H324" s="24" t="str">
        <f>IFERROR(VLOOKUP(E324,'Database Plat'!$A$2:$B$60,2,FALSE),"")</f>
        <v/>
      </c>
      <c r="M324" s="36">
        <f t="shared" ref="M324:M360" si="16">DATEDIF(K324,L324,"d")</f>
        <v>0</v>
      </c>
      <c r="Q324" s="32" t="str">
        <f>IFERROR(VLOOKUP(I324,'Database Petugas'!$A$2:$B$4,2,FALSE),"")</f>
        <v/>
      </c>
      <c r="R324" s="33" t="str">
        <f>IFERROR(VLOOKUP(I324,'Database Petugas'!$A$2:$C$4,3,FALSE)*'Database Parkir + status'!P324,"")</f>
        <v/>
      </c>
      <c r="S324" s="34" t="str">
        <f t="shared" ref="S324:S379" si="17">IFERROR(IF(D324="vip","0",Q324+R324),"")</f>
        <v/>
      </c>
    </row>
    <row r="325" spans="2:19" x14ac:dyDescent="0.25">
      <c r="B325" s="21" t="str">
        <f>IFERROR(VLOOKUP(A325,'Database Petugas'!#REF!,2,FALSE),"")</f>
        <v/>
      </c>
      <c r="H325" s="24" t="str">
        <f>IFERROR(VLOOKUP(E325,'Database Plat'!$A$2:$B$60,2,FALSE),"")</f>
        <v/>
      </c>
      <c r="M325" s="36">
        <f t="shared" si="16"/>
        <v>0</v>
      </c>
      <c r="Q325" s="32" t="str">
        <f>IFERROR(VLOOKUP(I325,'Database Petugas'!$A$2:$B$4,2,FALSE),"")</f>
        <v/>
      </c>
      <c r="R325" s="33" t="str">
        <f>IFERROR(VLOOKUP(I325,'Database Petugas'!$A$2:$C$4,3,FALSE)*'Database Parkir + status'!P325,"")</f>
        <v/>
      </c>
      <c r="S325" s="34" t="str">
        <f t="shared" si="17"/>
        <v/>
      </c>
    </row>
    <row r="326" spans="2:19" x14ac:dyDescent="0.25">
      <c r="B326" s="21" t="str">
        <f>IFERROR(VLOOKUP(A326,'Database Petugas'!#REF!,2,FALSE),"")</f>
        <v/>
      </c>
      <c r="H326" s="24" t="str">
        <f>IFERROR(VLOOKUP(E326,'Database Plat'!$A$2:$B$60,2,FALSE),"")</f>
        <v/>
      </c>
      <c r="M326" s="36">
        <f t="shared" si="16"/>
        <v>0</v>
      </c>
      <c r="Q326" s="32" t="str">
        <f>IFERROR(VLOOKUP(I326,'Database Petugas'!$A$2:$B$4,2,FALSE),"")</f>
        <v/>
      </c>
      <c r="R326" s="33" t="str">
        <f>IFERROR(VLOOKUP(I326,'Database Petugas'!$A$2:$C$4,3,FALSE)*'Database Parkir + status'!P326,"")</f>
        <v/>
      </c>
      <c r="S326" s="34" t="str">
        <f t="shared" si="17"/>
        <v/>
      </c>
    </row>
    <row r="327" spans="2:19" x14ac:dyDescent="0.25">
      <c r="B327" s="21" t="str">
        <f>IFERROR(VLOOKUP(A327,'Database Petugas'!#REF!,2,FALSE),"")</f>
        <v/>
      </c>
      <c r="H327" s="24" t="str">
        <f>IFERROR(VLOOKUP(E327,'Database Plat'!$A$2:$B$60,2,FALSE),"")</f>
        <v/>
      </c>
      <c r="M327" s="36">
        <f t="shared" si="16"/>
        <v>0</v>
      </c>
      <c r="Q327" s="32" t="str">
        <f>IFERROR(VLOOKUP(I327,'Database Petugas'!$A$2:$B$4,2,FALSE),"")</f>
        <v/>
      </c>
      <c r="R327" s="33" t="str">
        <f>IFERROR(VLOOKUP(I327,'Database Petugas'!$A$2:$C$4,3,FALSE)*'Database Parkir + status'!P327,"")</f>
        <v/>
      </c>
      <c r="S327" s="34" t="str">
        <f t="shared" si="17"/>
        <v/>
      </c>
    </row>
    <row r="328" spans="2:19" x14ac:dyDescent="0.25">
      <c r="B328" s="21" t="str">
        <f>IFERROR(VLOOKUP(A328,'Database Petugas'!#REF!,2,FALSE),"")</f>
        <v/>
      </c>
      <c r="H328" s="24" t="str">
        <f>IFERROR(VLOOKUP(E328,'Database Plat'!$A$2:$B$60,2,FALSE),"")</f>
        <v/>
      </c>
      <c r="M328" s="36">
        <f t="shared" si="16"/>
        <v>0</v>
      </c>
      <c r="Q328" s="32" t="str">
        <f>IFERROR(VLOOKUP(I328,'Database Petugas'!$A$2:$B$4,2,FALSE),"")</f>
        <v/>
      </c>
      <c r="R328" s="33" t="str">
        <f>IFERROR(VLOOKUP(I328,'Database Petugas'!$A$2:$C$4,3,FALSE)*'Database Parkir + status'!P328,"")</f>
        <v/>
      </c>
      <c r="S328" s="34" t="str">
        <f t="shared" si="17"/>
        <v/>
      </c>
    </row>
    <row r="329" spans="2:19" x14ac:dyDescent="0.25">
      <c r="B329" s="21" t="str">
        <f>IFERROR(VLOOKUP(A329,'Database Petugas'!#REF!,2,FALSE),"")</f>
        <v/>
      </c>
      <c r="H329" s="24" t="str">
        <f>IFERROR(VLOOKUP(E329,'Database Plat'!$A$2:$B$60,2,FALSE),"")</f>
        <v/>
      </c>
      <c r="M329" s="36">
        <f t="shared" si="16"/>
        <v>0</v>
      </c>
      <c r="Q329" s="32" t="str">
        <f>IFERROR(VLOOKUP(I329,'Database Petugas'!$A$2:$B$4,2,FALSE),"")</f>
        <v/>
      </c>
      <c r="R329" s="33" t="str">
        <f>IFERROR(VLOOKUP(I329,'Database Petugas'!$A$2:$C$4,3,FALSE)*'Database Parkir + status'!P329,"")</f>
        <v/>
      </c>
      <c r="S329" s="34" t="str">
        <f t="shared" si="17"/>
        <v/>
      </c>
    </row>
    <row r="330" spans="2:19" x14ac:dyDescent="0.25">
      <c r="B330" s="21" t="str">
        <f>IFERROR(VLOOKUP(A330,'Database Petugas'!#REF!,2,FALSE),"")</f>
        <v/>
      </c>
      <c r="H330" s="24" t="str">
        <f>IFERROR(VLOOKUP(E330,'Database Plat'!$A$2:$B$60,2,FALSE),"")</f>
        <v/>
      </c>
      <c r="M330" s="36">
        <f t="shared" si="16"/>
        <v>0</v>
      </c>
      <c r="Q330" s="32" t="str">
        <f>IFERROR(VLOOKUP(I330,'Database Petugas'!$A$2:$B$4,2,FALSE),"")</f>
        <v/>
      </c>
      <c r="R330" s="33" t="str">
        <f>IFERROR(VLOOKUP(I330,'Database Petugas'!$A$2:$C$4,3,FALSE)*'Database Parkir + status'!P330,"")</f>
        <v/>
      </c>
      <c r="S330" s="34" t="str">
        <f t="shared" si="17"/>
        <v/>
      </c>
    </row>
    <row r="331" spans="2:19" x14ac:dyDescent="0.25">
      <c r="B331" s="21" t="str">
        <f>IFERROR(VLOOKUP(A331,'Database Petugas'!#REF!,2,FALSE),"")</f>
        <v/>
      </c>
      <c r="H331" s="24" t="str">
        <f>IFERROR(VLOOKUP(E331,'Database Plat'!$A$2:$B$60,2,FALSE),"")</f>
        <v/>
      </c>
      <c r="M331" s="36">
        <f t="shared" si="16"/>
        <v>0</v>
      </c>
      <c r="Q331" s="32" t="str">
        <f>IFERROR(VLOOKUP(I331,'Database Petugas'!$A$2:$B$4,2,FALSE),"")</f>
        <v/>
      </c>
      <c r="R331" s="33" t="str">
        <f>IFERROR(VLOOKUP(I331,'Database Petugas'!$A$2:$C$4,3,FALSE)*'Database Parkir + status'!P331,"")</f>
        <v/>
      </c>
      <c r="S331" s="34" t="str">
        <f t="shared" si="17"/>
        <v/>
      </c>
    </row>
    <row r="332" spans="2:19" x14ac:dyDescent="0.25">
      <c r="B332" s="21" t="str">
        <f>IFERROR(VLOOKUP(A332,'Database Petugas'!#REF!,2,FALSE),"")</f>
        <v/>
      </c>
      <c r="H332" s="24" t="str">
        <f>IFERROR(VLOOKUP(E332,'Database Plat'!$A$2:$B$60,2,FALSE),"")</f>
        <v/>
      </c>
      <c r="M332" s="36">
        <f t="shared" si="16"/>
        <v>0</v>
      </c>
      <c r="Q332" s="32" t="str">
        <f>IFERROR(VLOOKUP(I332,'Database Petugas'!$A$2:$B$4,2,FALSE),"")</f>
        <v/>
      </c>
      <c r="R332" s="33" t="str">
        <f>IFERROR(VLOOKUP(I332,'Database Petugas'!$A$2:$C$4,3,FALSE)*'Database Parkir + status'!P332,"")</f>
        <v/>
      </c>
      <c r="S332" s="34" t="str">
        <f t="shared" si="17"/>
        <v/>
      </c>
    </row>
    <row r="333" spans="2:19" x14ac:dyDescent="0.25">
      <c r="B333" s="21" t="str">
        <f>IFERROR(VLOOKUP(A333,'Database Petugas'!#REF!,2,FALSE),"")</f>
        <v/>
      </c>
      <c r="H333" s="24" t="str">
        <f>IFERROR(VLOOKUP(E333,'Database Plat'!$A$2:$B$60,2,FALSE),"")</f>
        <v/>
      </c>
      <c r="M333" s="36">
        <f t="shared" si="16"/>
        <v>0</v>
      </c>
      <c r="Q333" s="32" t="str">
        <f>IFERROR(VLOOKUP(I333,'Database Petugas'!$A$2:$B$4,2,FALSE),"")</f>
        <v/>
      </c>
      <c r="R333" s="33" t="str">
        <f>IFERROR(VLOOKUP(I333,'Database Petugas'!$A$2:$C$4,3,FALSE)*'Database Parkir + status'!P333,"")</f>
        <v/>
      </c>
      <c r="S333" s="34" t="str">
        <f t="shared" si="17"/>
        <v/>
      </c>
    </row>
    <row r="334" spans="2:19" x14ac:dyDescent="0.25">
      <c r="B334" s="21" t="str">
        <f>IFERROR(VLOOKUP(A334,'Database Petugas'!#REF!,2,FALSE),"")</f>
        <v/>
      </c>
      <c r="H334" s="24" t="str">
        <f>IFERROR(VLOOKUP(E334,'Database Plat'!$A$2:$B$60,2,FALSE),"")</f>
        <v/>
      </c>
      <c r="M334" s="36">
        <f t="shared" si="16"/>
        <v>0</v>
      </c>
      <c r="Q334" s="32" t="str">
        <f>IFERROR(VLOOKUP(I334,'Database Petugas'!$A$2:$B$4,2,FALSE),"")</f>
        <v/>
      </c>
      <c r="R334" s="33" t="str">
        <f>IFERROR(VLOOKUP(I334,'Database Petugas'!$A$2:$C$4,3,FALSE)*'Database Parkir + status'!P334,"")</f>
        <v/>
      </c>
      <c r="S334" s="34" t="str">
        <f t="shared" si="17"/>
        <v/>
      </c>
    </row>
    <row r="335" spans="2:19" x14ac:dyDescent="0.25">
      <c r="B335" s="21" t="str">
        <f>IFERROR(VLOOKUP(A335,'Database Petugas'!#REF!,2,FALSE),"")</f>
        <v/>
      </c>
      <c r="H335" s="24" t="str">
        <f>IFERROR(VLOOKUP(E335,'Database Plat'!$A$2:$B$60,2,FALSE),"")</f>
        <v/>
      </c>
      <c r="M335" s="36">
        <f t="shared" si="16"/>
        <v>0</v>
      </c>
      <c r="Q335" s="32" t="str">
        <f>IFERROR(VLOOKUP(I335,'Database Petugas'!$A$2:$B$4,2,FALSE),"")</f>
        <v/>
      </c>
      <c r="R335" s="33" t="str">
        <f>IFERROR(VLOOKUP(I335,'Database Petugas'!$A$2:$C$4,3,FALSE)*'Database Parkir + status'!P335,"")</f>
        <v/>
      </c>
      <c r="S335" s="34" t="str">
        <f t="shared" si="17"/>
        <v/>
      </c>
    </row>
    <row r="336" spans="2:19" x14ac:dyDescent="0.25">
      <c r="B336" s="21" t="str">
        <f>IFERROR(VLOOKUP(A336,'Database Petugas'!#REF!,2,FALSE),"")</f>
        <v/>
      </c>
      <c r="H336" s="24" t="str">
        <f>IFERROR(VLOOKUP(E336,'Database Plat'!$A$2:$B$60,2,FALSE),"")</f>
        <v/>
      </c>
      <c r="M336" s="36">
        <f t="shared" si="16"/>
        <v>0</v>
      </c>
      <c r="Q336" s="32" t="str">
        <f>IFERROR(VLOOKUP(I336,'Database Petugas'!$A$2:$B$4,2,FALSE),"")</f>
        <v/>
      </c>
      <c r="R336" s="33" t="str">
        <f>IFERROR(VLOOKUP(I336,'Database Petugas'!$A$2:$C$4,3,FALSE)*'Database Parkir + status'!P336,"")</f>
        <v/>
      </c>
      <c r="S336" s="34" t="str">
        <f t="shared" si="17"/>
        <v/>
      </c>
    </row>
    <row r="337" spans="2:19" x14ac:dyDescent="0.25">
      <c r="B337" s="21" t="str">
        <f>IFERROR(VLOOKUP(A337,'Database Petugas'!#REF!,2,FALSE),"")</f>
        <v/>
      </c>
      <c r="H337" s="24" t="str">
        <f>IFERROR(VLOOKUP(E337,'Database Plat'!$A$2:$B$60,2,FALSE),"")</f>
        <v/>
      </c>
      <c r="M337" s="36">
        <f t="shared" si="16"/>
        <v>0</v>
      </c>
      <c r="Q337" s="32" t="str">
        <f>IFERROR(VLOOKUP(I337,'Database Petugas'!$A$2:$B$4,2,FALSE),"")</f>
        <v/>
      </c>
      <c r="R337" s="33" t="str">
        <f>IFERROR(VLOOKUP(I337,'Database Petugas'!$A$2:$C$4,3,FALSE)*'Database Parkir + status'!P337,"")</f>
        <v/>
      </c>
      <c r="S337" s="34" t="str">
        <f t="shared" si="17"/>
        <v/>
      </c>
    </row>
    <row r="338" spans="2:19" x14ac:dyDescent="0.25">
      <c r="B338" s="21" t="str">
        <f>IFERROR(VLOOKUP(A338,'Database Petugas'!#REF!,2,FALSE),"")</f>
        <v/>
      </c>
      <c r="H338" s="24" t="str">
        <f>IFERROR(VLOOKUP(E338,'Database Plat'!$A$2:$B$60,2,FALSE),"")</f>
        <v/>
      </c>
      <c r="M338" s="36">
        <f t="shared" si="16"/>
        <v>0</v>
      </c>
      <c r="Q338" s="32" t="str">
        <f>IFERROR(VLOOKUP(I338,'Database Petugas'!$A$2:$B$4,2,FALSE),"")</f>
        <v/>
      </c>
      <c r="R338" s="33" t="str">
        <f>IFERROR(VLOOKUP(I338,'Database Petugas'!$A$2:$C$4,3,FALSE)*'Database Parkir + status'!P338,"")</f>
        <v/>
      </c>
      <c r="S338" s="34" t="str">
        <f t="shared" si="17"/>
        <v/>
      </c>
    </row>
    <row r="339" spans="2:19" x14ac:dyDescent="0.25">
      <c r="B339" s="21" t="str">
        <f>IFERROR(VLOOKUP(A339,'Database Petugas'!#REF!,2,FALSE),"")</f>
        <v/>
      </c>
      <c r="H339" s="24" t="str">
        <f>IFERROR(VLOOKUP(E339,'Database Plat'!$A$2:$B$60,2,FALSE),"")</f>
        <v/>
      </c>
      <c r="M339" s="36">
        <f t="shared" si="16"/>
        <v>0</v>
      </c>
      <c r="Q339" s="32" t="str">
        <f>IFERROR(VLOOKUP(I339,'Database Petugas'!$A$2:$B$4,2,FALSE),"")</f>
        <v/>
      </c>
      <c r="R339" s="33" t="str">
        <f>IFERROR(VLOOKUP(I339,'Database Petugas'!$A$2:$C$4,3,FALSE)*'Database Parkir + status'!P339,"")</f>
        <v/>
      </c>
      <c r="S339" s="34" t="str">
        <f t="shared" si="17"/>
        <v/>
      </c>
    </row>
    <row r="340" spans="2:19" x14ac:dyDescent="0.25">
      <c r="B340" s="21" t="str">
        <f>IFERROR(VLOOKUP(A340,'Database Petugas'!#REF!,2,FALSE),"")</f>
        <v/>
      </c>
      <c r="H340" s="24" t="str">
        <f>IFERROR(VLOOKUP(E340,'Database Plat'!$A$2:$B$60,2,FALSE),"")</f>
        <v/>
      </c>
      <c r="M340" s="36">
        <f t="shared" si="16"/>
        <v>0</v>
      </c>
      <c r="Q340" s="32" t="str">
        <f>IFERROR(VLOOKUP(I340,'Database Petugas'!$A$2:$B$4,2,FALSE),"")</f>
        <v/>
      </c>
      <c r="R340" s="33" t="str">
        <f>IFERROR(VLOOKUP(I340,'Database Petugas'!$A$2:$C$4,3,FALSE)*'Database Parkir + status'!P340,"")</f>
        <v/>
      </c>
      <c r="S340" s="34" t="str">
        <f t="shared" si="17"/>
        <v/>
      </c>
    </row>
    <row r="341" spans="2:19" x14ac:dyDescent="0.25">
      <c r="B341" s="21" t="str">
        <f>IFERROR(VLOOKUP(A341,'Database Petugas'!#REF!,2,FALSE),"")</f>
        <v/>
      </c>
      <c r="H341" s="24" t="str">
        <f>IFERROR(VLOOKUP(E341,'Database Plat'!$A$2:$B$60,2,FALSE),"")</f>
        <v/>
      </c>
      <c r="M341" s="36">
        <f t="shared" si="16"/>
        <v>0</v>
      </c>
      <c r="Q341" s="32" t="str">
        <f>IFERROR(VLOOKUP(I341,'Database Petugas'!$A$2:$B$4,2,FALSE),"")</f>
        <v/>
      </c>
      <c r="R341" s="33" t="str">
        <f>IFERROR(VLOOKUP(I341,'Database Petugas'!$A$2:$C$4,3,FALSE)*'Database Parkir + status'!P341,"")</f>
        <v/>
      </c>
      <c r="S341" s="34" t="str">
        <f t="shared" si="17"/>
        <v/>
      </c>
    </row>
    <row r="342" spans="2:19" x14ac:dyDescent="0.25">
      <c r="B342" s="21" t="str">
        <f>IFERROR(VLOOKUP(A342,'Database Petugas'!#REF!,2,FALSE),"")</f>
        <v/>
      </c>
      <c r="H342" s="24" t="str">
        <f>IFERROR(VLOOKUP(E342,'Database Plat'!$A$2:$B$60,2,FALSE),"")</f>
        <v/>
      </c>
      <c r="M342" s="36">
        <f t="shared" si="16"/>
        <v>0</v>
      </c>
      <c r="Q342" s="32" t="str">
        <f>IFERROR(VLOOKUP(I342,'Database Petugas'!$A$2:$B$4,2,FALSE),"")</f>
        <v/>
      </c>
      <c r="R342" s="33" t="str">
        <f>IFERROR(VLOOKUP(I342,'Database Petugas'!$A$2:$C$4,3,FALSE)*'Database Parkir + status'!P342,"")</f>
        <v/>
      </c>
      <c r="S342" s="34" t="str">
        <f t="shared" si="17"/>
        <v/>
      </c>
    </row>
    <row r="343" spans="2:19" x14ac:dyDescent="0.25">
      <c r="B343" s="21" t="str">
        <f>IFERROR(VLOOKUP(A343,'Database Petugas'!#REF!,2,FALSE),"")</f>
        <v/>
      </c>
      <c r="H343" s="24" t="str">
        <f>IFERROR(VLOOKUP(E343,'Database Plat'!$A$2:$B$60,2,FALSE),"")</f>
        <v/>
      </c>
      <c r="M343" s="36">
        <f t="shared" si="16"/>
        <v>0</v>
      </c>
      <c r="Q343" s="32" t="str">
        <f>IFERROR(VLOOKUP(I343,'Database Petugas'!$A$2:$B$4,2,FALSE),"")</f>
        <v/>
      </c>
      <c r="R343" s="33" t="str">
        <f>IFERROR(VLOOKUP(I343,'Database Petugas'!$A$2:$C$4,3,FALSE)*'Database Parkir + status'!P343,"")</f>
        <v/>
      </c>
      <c r="S343" s="34" t="str">
        <f t="shared" si="17"/>
        <v/>
      </c>
    </row>
    <row r="344" spans="2:19" x14ac:dyDescent="0.25">
      <c r="B344" s="21" t="str">
        <f>IFERROR(VLOOKUP(A344,'Database Petugas'!#REF!,2,FALSE),"")</f>
        <v/>
      </c>
      <c r="H344" s="24" t="str">
        <f>IFERROR(VLOOKUP(E344,'Database Plat'!$A$2:$B$60,2,FALSE),"")</f>
        <v/>
      </c>
      <c r="M344" s="36">
        <f t="shared" si="16"/>
        <v>0</v>
      </c>
      <c r="Q344" s="32" t="str">
        <f>IFERROR(VLOOKUP(I344,'Database Petugas'!$A$2:$B$4,2,FALSE),"")</f>
        <v/>
      </c>
      <c r="R344" s="33" t="str">
        <f>IFERROR(VLOOKUP(I344,'Database Petugas'!$A$2:$C$4,3,FALSE)*'Database Parkir + status'!P344,"")</f>
        <v/>
      </c>
      <c r="S344" s="34" t="str">
        <f t="shared" si="17"/>
        <v/>
      </c>
    </row>
    <row r="345" spans="2:19" x14ac:dyDescent="0.25">
      <c r="B345" s="21" t="str">
        <f>IFERROR(VLOOKUP(A345,'Database Petugas'!#REF!,2,FALSE),"")</f>
        <v/>
      </c>
      <c r="H345" s="24" t="str">
        <f>IFERROR(VLOOKUP(E345,'Database Plat'!$A$2:$B$60,2,FALSE),"")</f>
        <v/>
      </c>
      <c r="M345" s="36">
        <f t="shared" si="16"/>
        <v>0</v>
      </c>
      <c r="Q345" s="32" t="str">
        <f>IFERROR(VLOOKUP(I345,'Database Petugas'!$A$2:$B$4,2,FALSE),"")</f>
        <v/>
      </c>
      <c r="R345" s="33" t="str">
        <f>IFERROR(VLOOKUP(I345,'Database Petugas'!$A$2:$C$4,3,FALSE)*'Database Parkir + status'!P345,"")</f>
        <v/>
      </c>
      <c r="S345" s="34" t="str">
        <f t="shared" si="17"/>
        <v/>
      </c>
    </row>
    <row r="346" spans="2:19" x14ac:dyDescent="0.25">
      <c r="B346" s="21" t="str">
        <f>IFERROR(VLOOKUP(A346,'Database Petugas'!#REF!,2,FALSE),"")</f>
        <v/>
      </c>
      <c r="H346" s="24" t="str">
        <f>IFERROR(VLOOKUP(E346,'Database Plat'!$A$2:$B$60,2,FALSE),"")</f>
        <v/>
      </c>
      <c r="M346" s="36">
        <f t="shared" si="16"/>
        <v>0</v>
      </c>
      <c r="Q346" s="32" t="str">
        <f>IFERROR(VLOOKUP(I346,'Database Petugas'!$A$2:$B$4,2,FALSE),"")</f>
        <v/>
      </c>
      <c r="R346" s="33" t="str">
        <f>IFERROR(VLOOKUP(I346,'Database Petugas'!$A$2:$C$4,3,FALSE)*'Database Parkir + status'!P346,"")</f>
        <v/>
      </c>
      <c r="S346" s="34" t="str">
        <f t="shared" si="17"/>
        <v/>
      </c>
    </row>
    <row r="347" spans="2:19" x14ac:dyDescent="0.25">
      <c r="B347" s="21" t="str">
        <f>IFERROR(VLOOKUP(A347,'Database Petugas'!#REF!,2,FALSE),"")</f>
        <v/>
      </c>
      <c r="H347" s="24" t="str">
        <f>IFERROR(VLOOKUP(E347,'Database Plat'!$A$2:$B$60,2,FALSE),"")</f>
        <v/>
      </c>
      <c r="M347" s="36">
        <f t="shared" si="16"/>
        <v>0</v>
      </c>
      <c r="Q347" s="32" t="str">
        <f>IFERROR(VLOOKUP(I347,'Database Petugas'!$A$2:$B$4,2,FALSE),"")</f>
        <v/>
      </c>
      <c r="R347" s="33" t="str">
        <f>IFERROR(VLOOKUP(I347,'Database Petugas'!$A$2:$C$4,3,FALSE)*'Database Parkir + status'!P347,"")</f>
        <v/>
      </c>
      <c r="S347" s="34" t="str">
        <f t="shared" si="17"/>
        <v/>
      </c>
    </row>
    <row r="348" spans="2:19" x14ac:dyDescent="0.25">
      <c r="B348" s="21" t="str">
        <f>IFERROR(VLOOKUP(A348,'Database Petugas'!#REF!,2,FALSE),"")</f>
        <v/>
      </c>
      <c r="H348" s="24" t="str">
        <f>IFERROR(VLOOKUP(E348,'Database Plat'!$A$2:$B$60,2,FALSE),"")</f>
        <v/>
      </c>
      <c r="M348" s="36">
        <f t="shared" si="16"/>
        <v>0</v>
      </c>
      <c r="Q348" s="32" t="str">
        <f>IFERROR(VLOOKUP(I348,'Database Petugas'!$A$2:$B$4,2,FALSE),"")</f>
        <v/>
      </c>
      <c r="R348" s="33" t="str">
        <f>IFERROR(VLOOKUP(I348,'Database Petugas'!$A$2:$C$4,3,FALSE)*'Database Parkir + status'!P348,"")</f>
        <v/>
      </c>
      <c r="S348" s="34" t="str">
        <f t="shared" si="17"/>
        <v/>
      </c>
    </row>
    <row r="349" spans="2:19" x14ac:dyDescent="0.25">
      <c r="B349" s="21" t="str">
        <f>IFERROR(VLOOKUP(A349,'Database Petugas'!#REF!,2,FALSE),"")</f>
        <v/>
      </c>
      <c r="H349" s="24" t="str">
        <f>IFERROR(VLOOKUP(E349,'Database Plat'!$A$2:$B$60,2,FALSE),"")</f>
        <v/>
      </c>
      <c r="M349" s="36">
        <f t="shared" si="16"/>
        <v>0</v>
      </c>
      <c r="Q349" s="32" t="str">
        <f>IFERROR(VLOOKUP(I349,'Database Petugas'!$A$2:$B$4,2,FALSE),"")</f>
        <v/>
      </c>
      <c r="R349" s="33" t="str">
        <f>IFERROR(VLOOKUP(I349,'Database Petugas'!$A$2:$C$4,3,FALSE)*'Database Parkir + status'!P349,"")</f>
        <v/>
      </c>
      <c r="S349" s="34" t="str">
        <f t="shared" si="17"/>
        <v/>
      </c>
    </row>
    <row r="350" spans="2:19" x14ac:dyDescent="0.25">
      <c r="B350" s="21" t="str">
        <f>IFERROR(VLOOKUP(A350,'Database Petugas'!#REF!,2,FALSE),"")</f>
        <v/>
      </c>
      <c r="H350" s="24" t="str">
        <f>IFERROR(VLOOKUP(E350,'Database Plat'!$A$2:$B$60,2,FALSE),"")</f>
        <v/>
      </c>
      <c r="M350" s="36">
        <f t="shared" si="16"/>
        <v>0</v>
      </c>
      <c r="Q350" s="32" t="str">
        <f>IFERROR(VLOOKUP(I350,'Database Petugas'!$A$2:$B$4,2,FALSE),"")</f>
        <v/>
      </c>
      <c r="R350" s="33" t="str">
        <f>IFERROR(VLOOKUP(I350,'Database Petugas'!$A$2:$C$4,3,FALSE)*'Database Parkir + status'!P350,"")</f>
        <v/>
      </c>
      <c r="S350" s="34" t="str">
        <f t="shared" si="17"/>
        <v/>
      </c>
    </row>
    <row r="351" spans="2:19" x14ac:dyDescent="0.25">
      <c r="B351" s="21" t="str">
        <f>IFERROR(VLOOKUP(A351,'Database Petugas'!#REF!,2,FALSE),"")</f>
        <v/>
      </c>
      <c r="H351" s="24" t="str">
        <f>IFERROR(VLOOKUP(E351,'Database Plat'!$A$2:$B$60,2,FALSE),"")</f>
        <v/>
      </c>
      <c r="M351" s="36">
        <f t="shared" si="16"/>
        <v>0</v>
      </c>
      <c r="Q351" s="32" t="str">
        <f>IFERROR(VLOOKUP(I351,'Database Petugas'!$A$2:$B$4,2,FALSE),"")</f>
        <v/>
      </c>
      <c r="R351" s="33" t="str">
        <f>IFERROR(VLOOKUP(I351,'Database Petugas'!$A$2:$C$4,3,FALSE)*'Database Parkir + status'!P351,"")</f>
        <v/>
      </c>
      <c r="S351" s="34" t="str">
        <f t="shared" si="17"/>
        <v/>
      </c>
    </row>
    <row r="352" spans="2:19" x14ac:dyDescent="0.25">
      <c r="B352" s="21" t="str">
        <f>IFERROR(VLOOKUP(A352,'Database Petugas'!#REF!,2,FALSE),"")</f>
        <v/>
      </c>
      <c r="H352" s="24" t="str">
        <f>IFERROR(VLOOKUP(E352,'Database Plat'!$A$2:$B$60,2,FALSE),"")</f>
        <v/>
      </c>
      <c r="M352" s="36">
        <f t="shared" si="16"/>
        <v>0</v>
      </c>
      <c r="Q352" s="32" t="str">
        <f>IFERROR(VLOOKUP(I352,'Database Petugas'!$A$2:$B$4,2,FALSE),"")</f>
        <v/>
      </c>
      <c r="R352" s="33" t="str">
        <f>IFERROR(VLOOKUP(I352,'Database Petugas'!$A$2:$C$4,3,FALSE)*'Database Parkir + status'!P352,"")</f>
        <v/>
      </c>
      <c r="S352" s="34" t="str">
        <f t="shared" si="17"/>
        <v/>
      </c>
    </row>
    <row r="353" spans="2:19" x14ac:dyDescent="0.25">
      <c r="B353" s="21" t="str">
        <f>IFERROR(VLOOKUP(A353,'Database Petugas'!#REF!,2,FALSE),"")</f>
        <v/>
      </c>
      <c r="H353" s="24" t="str">
        <f>IFERROR(VLOOKUP(E353,'Database Plat'!$A$2:$B$60,2,FALSE),"")</f>
        <v/>
      </c>
      <c r="M353" s="36">
        <f t="shared" si="16"/>
        <v>0</v>
      </c>
      <c r="Q353" s="32" t="str">
        <f>IFERROR(VLOOKUP(I353,'Database Petugas'!$A$2:$B$4,2,FALSE),"")</f>
        <v/>
      </c>
      <c r="R353" s="33" t="str">
        <f>IFERROR(VLOOKUP(I353,'Database Petugas'!$A$2:$C$4,3,FALSE)*'Database Parkir + status'!P353,"")</f>
        <v/>
      </c>
      <c r="S353" s="34" t="str">
        <f t="shared" si="17"/>
        <v/>
      </c>
    </row>
    <row r="354" spans="2:19" x14ac:dyDescent="0.25">
      <c r="B354" s="21" t="str">
        <f>IFERROR(VLOOKUP(A354,'Database Petugas'!#REF!,2,FALSE),"")</f>
        <v/>
      </c>
      <c r="H354" s="24" t="str">
        <f>IFERROR(VLOOKUP(E354,'Database Plat'!$A$2:$B$60,2,FALSE),"")</f>
        <v/>
      </c>
      <c r="M354" s="36">
        <f t="shared" si="16"/>
        <v>0</v>
      </c>
      <c r="Q354" s="32" t="str">
        <f>IFERROR(VLOOKUP(I354,'Database Petugas'!$A$2:$B$4,2,FALSE),"")</f>
        <v/>
      </c>
      <c r="R354" s="33" t="str">
        <f>IFERROR(VLOOKUP(I354,'Database Petugas'!$A$2:$C$4,3,FALSE)*'Database Parkir + status'!P354,"")</f>
        <v/>
      </c>
      <c r="S354" s="34" t="str">
        <f t="shared" si="17"/>
        <v/>
      </c>
    </row>
    <row r="355" spans="2:19" x14ac:dyDescent="0.25">
      <c r="B355" s="21" t="str">
        <f>IFERROR(VLOOKUP(A355,'Database Petugas'!#REF!,2,FALSE),"")</f>
        <v/>
      </c>
      <c r="H355" s="24" t="str">
        <f>IFERROR(VLOOKUP(E355,'Database Plat'!$A$2:$B$60,2,FALSE),"")</f>
        <v/>
      </c>
      <c r="M355" s="36">
        <f t="shared" si="16"/>
        <v>0</v>
      </c>
      <c r="Q355" s="32" t="str">
        <f>IFERROR(VLOOKUP(I355,'Database Petugas'!$A$2:$B$4,2,FALSE),"")</f>
        <v/>
      </c>
      <c r="R355" s="33" t="str">
        <f>IFERROR(VLOOKUP(I355,'Database Petugas'!$A$2:$C$4,3,FALSE)*'Database Parkir + status'!P355,"")</f>
        <v/>
      </c>
      <c r="S355" s="34" t="str">
        <f t="shared" si="17"/>
        <v/>
      </c>
    </row>
    <row r="356" spans="2:19" x14ac:dyDescent="0.25">
      <c r="B356" s="21" t="str">
        <f>IFERROR(VLOOKUP(A356,'Database Petugas'!#REF!,2,FALSE),"")</f>
        <v/>
      </c>
      <c r="H356" s="24" t="str">
        <f>IFERROR(VLOOKUP(E356,'Database Plat'!$A$2:$B$60,2,FALSE),"")</f>
        <v/>
      </c>
      <c r="M356" s="36">
        <f t="shared" si="16"/>
        <v>0</v>
      </c>
      <c r="Q356" s="32" t="str">
        <f>IFERROR(VLOOKUP(I356,'Database Petugas'!$A$2:$B$4,2,FALSE),"")</f>
        <v/>
      </c>
      <c r="R356" s="33" t="str">
        <f>IFERROR(VLOOKUP(I356,'Database Petugas'!$A$2:$C$4,3,FALSE)*'Database Parkir + status'!P356,"")</f>
        <v/>
      </c>
      <c r="S356" s="34" t="str">
        <f t="shared" si="17"/>
        <v/>
      </c>
    </row>
    <row r="357" spans="2:19" x14ac:dyDescent="0.25">
      <c r="B357" s="21" t="str">
        <f>IFERROR(VLOOKUP(A357,'Database Petugas'!#REF!,2,FALSE),"")</f>
        <v/>
      </c>
      <c r="H357" s="24" t="str">
        <f>IFERROR(VLOOKUP(E357,'Database Plat'!$A$2:$B$60,2,FALSE),"")</f>
        <v/>
      </c>
      <c r="M357" s="36">
        <f t="shared" si="16"/>
        <v>0</v>
      </c>
      <c r="Q357" s="32" t="str">
        <f>IFERROR(VLOOKUP(I357,'Database Petugas'!$A$2:$B$4,2,FALSE),"")</f>
        <v/>
      </c>
      <c r="R357" s="33" t="str">
        <f>IFERROR(VLOOKUP(I357,'Database Petugas'!$A$2:$C$4,3,FALSE)*'Database Parkir + status'!P357,"")</f>
        <v/>
      </c>
      <c r="S357" s="34" t="str">
        <f t="shared" si="17"/>
        <v/>
      </c>
    </row>
    <row r="358" spans="2:19" x14ac:dyDescent="0.25">
      <c r="B358" s="21" t="str">
        <f>IFERROR(VLOOKUP(A358,'Database Petugas'!#REF!,2,FALSE),"")</f>
        <v/>
      </c>
      <c r="H358" s="24" t="str">
        <f>IFERROR(VLOOKUP(E358,'Database Plat'!$A$2:$B$60,2,FALSE),"")</f>
        <v/>
      </c>
      <c r="M358" s="36">
        <f t="shared" si="16"/>
        <v>0</v>
      </c>
      <c r="Q358" s="32" t="str">
        <f>IFERROR(VLOOKUP(I358,'Database Petugas'!$A$2:$B$4,2,FALSE),"")</f>
        <v/>
      </c>
      <c r="R358" s="33" t="str">
        <f>IFERROR(VLOOKUP(I358,'Database Petugas'!$A$2:$C$4,3,FALSE)*'Database Parkir + status'!P358,"")</f>
        <v/>
      </c>
      <c r="S358" s="34" t="str">
        <f t="shared" si="17"/>
        <v/>
      </c>
    </row>
    <row r="359" spans="2:19" x14ac:dyDescent="0.25">
      <c r="B359" s="21" t="str">
        <f>IFERROR(VLOOKUP(A359,'Database Petugas'!#REF!,2,FALSE),"")</f>
        <v/>
      </c>
      <c r="H359" s="24" t="str">
        <f>IFERROR(VLOOKUP(E359,'Database Plat'!$A$2:$B$60,2,FALSE),"")</f>
        <v/>
      </c>
      <c r="M359" s="36">
        <f t="shared" si="16"/>
        <v>0</v>
      </c>
      <c r="Q359" s="32" t="str">
        <f>IFERROR(VLOOKUP(I359,'Database Petugas'!$A$2:$B$4,2,FALSE),"")</f>
        <v/>
      </c>
      <c r="R359" s="33" t="str">
        <f>IFERROR(VLOOKUP(I359,'Database Petugas'!$A$2:$C$4,3,FALSE)*'Database Parkir + status'!P359,"")</f>
        <v/>
      </c>
      <c r="S359" s="34" t="str">
        <f t="shared" si="17"/>
        <v/>
      </c>
    </row>
    <row r="360" spans="2:19" x14ac:dyDescent="0.25">
      <c r="B360" s="21" t="str">
        <f>IFERROR(VLOOKUP(A360,'Database Petugas'!#REF!,2,FALSE),"")</f>
        <v/>
      </c>
      <c r="H360" s="24" t="str">
        <f>IFERROR(VLOOKUP(E360,'Database Plat'!$A$2:$B$60,2,FALSE),"")</f>
        <v/>
      </c>
      <c r="M360" s="36">
        <f t="shared" si="16"/>
        <v>0</v>
      </c>
      <c r="Q360" s="32" t="str">
        <f>IFERROR(VLOOKUP(I360,'Database Petugas'!$A$2:$B$4,2,FALSE),"")</f>
        <v/>
      </c>
      <c r="R360" s="33" t="str">
        <f>IFERROR(VLOOKUP(I360,'Database Petugas'!$A$2:$C$4,3,FALSE)*'Database Parkir + status'!P360,"")</f>
        <v/>
      </c>
      <c r="S360" s="34" t="str">
        <f t="shared" si="17"/>
        <v/>
      </c>
    </row>
    <row r="361" spans="2:19" x14ac:dyDescent="0.25">
      <c r="B361" s="21" t="str">
        <f>IFERROR(VLOOKUP(A361,'Database Petugas'!#REF!,2,FALSE),"")</f>
        <v/>
      </c>
      <c r="H361" s="24" t="str">
        <f>IFERROR(VLOOKUP(E361,'Database Plat'!$A$2:$B$60,2,FALSE),"")</f>
        <v/>
      </c>
      <c r="Q361" s="32" t="str">
        <f>IFERROR(VLOOKUP(I361,'Database Petugas'!$A$2:$B$4,2,FALSE),"")</f>
        <v/>
      </c>
      <c r="R361" s="33" t="str">
        <f>IFERROR(VLOOKUP(I361,'Database Petugas'!$A$2:$C$4,3,FALSE)*'Database Parkir + status'!P361,"")</f>
        <v/>
      </c>
      <c r="S361" s="34" t="str">
        <f t="shared" si="17"/>
        <v/>
      </c>
    </row>
    <row r="362" spans="2:19" x14ac:dyDescent="0.25">
      <c r="B362" s="21" t="str">
        <f>IFERROR(VLOOKUP(A362,'Database Petugas'!#REF!,2,FALSE),"")</f>
        <v/>
      </c>
      <c r="H362" s="24" t="str">
        <f>IFERROR(VLOOKUP(E362,'Database Plat'!$A$2:$B$60,2,FALSE),"")</f>
        <v/>
      </c>
      <c r="Q362" s="32" t="str">
        <f>IFERROR(VLOOKUP(I362,'Database Petugas'!$A$2:$B$4,2,FALSE),"")</f>
        <v/>
      </c>
      <c r="R362" s="33" t="str">
        <f>IFERROR(VLOOKUP(I362,'Database Petugas'!$A$2:$C$4,3,FALSE)*'Database Parkir + status'!P362,"")</f>
        <v/>
      </c>
      <c r="S362" s="34" t="str">
        <f t="shared" si="17"/>
        <v/>
      </c>
    </row>
    <row r="363" spans="2:19" x14ac:dyDescent="0.25">
      <c r="B363" s="21" t="str">
        <f>IFERROR(VLOOKUP(A363,'Database Petugas'!#REF!,2,FALSE),"")</f>
        <v/>
      </c>
      <c r="H363" s="24" t="str">
        <f>IFERROR(VLOOKUP(E363,'Database Plat'!$A$2:$B$60,2,FALSE),"")</f>
        <v/>
      </c>
      <c r="Q363" s="32" t="str">
        <f>IFERROR(VLOOKUP(I363,'Database Petugas'!$A$2:$B$4,2,FALSE),"")</f>
        <v/>
      </c>
      <c r="R363" s="33" t="str">
        <f>IFERROR(VLOOKUP(I363,'Database Petugas'!$A$2:$C$4,3,FALSE)*'Database Parkir + status'!P363,"")</f>
        <v/>
      </c>
      <c r="S363" s="34" t="str">
        <f t="shared" si="17"/>
        <v/>
      </c>
    </row>
    <row r="364" spans="2:19" x14ac:dyDescent="0.25">
      <c r="B364" s="21" t="str">
        <f>IFERROR(VLOOKUP(A364,'Database Petugas'!#REF!,2,FALSE),"")</f>
        <v/>
      </c>
      <c r="H364" s="24" t="str">
        <f>IFERROR(VLOOKUP(E364,'Database Plat'!$A$2:$B$60,2,FALSE),"")</f>
        <v/>
      </c>
      <c r="Q364" s="32" t="str">
        <f>IFERROR(VLOOKUP(I364,'Database Petugas'!$A$2:$B$4,2,FALSE),"")</f>
        <v/>
      </c>
      <c r="R364" s="33" t="str">
        <f>IFERROR(VLOOKUP(I364,'Database Petugas'!$A$2:$C$4,3,FALSE)*'Database Parkir + status'!P364,"")</f>
        <v/>
      </c>
      <c r="S364" s="34" t="str">
        <f t="shared" si="17"/>
        <v/>
      </c>
    </row>
    <row r="365" spans="2:19" x14ac:dyDescent="0.25">
      <c r="B365" s="21" t="str">
        <f>IFERROR(VLOOKUP(A365,'Database Petugas'!#REF!,2,FALSE),"")</f>
        <v/>
      </c>
      <c r="H365" s="24" t="str">
        <f>IFERROR(VLOOKUP(E365,'Database Plat'!$A$2:$B$60,2,FALSE),"")</f>
        <v/>
      </c>
      <c r="Q365" s="32" t="str">
        <f>IFERROR(VLOOKUP(I365,'Database Petugas'!$A$2:$B$4,2,FALSE),"")</f>
        <v/>
      </c>
      <c r="R365" s="33" t="str">
        <f>IFERROR(VLOOKUP(I365,'Database Petugas'!$A$2:$C$4,3,FALSE)*'Database Parkir + status'!P365,"")</f>
        <v/>
      </c>
      <c r="S365" s="34" t="str">
        <f t="shared" si="17"/>
        <v/>
      </c>
    </row>
    <row r="366" spans="2:19" x14ac:dyDescent="0.25">
      <c r="B366" s="21" t="str">
        <f>IFERROR(VLOOKUP(A366,'Database Petugas'!#REF!,2,FALSE),"")</f>
        <v/>
      </c>
      <c r="H366" s="24" t="str">
        <f>IFERROR(VLOOKUP(E366,'Database Plat'!$A$2:$B$60,2,FALSE),"")</f>
        <v/>
      </c>
      <c r="Q366" s="32" t="str">
        <f>IFERROR(VLOOKUP(I366,'Database Petugas'!$A$2:$B$4,2,FALSE),"")</f>
        <v/>
      </c>
      <c r="R366" s="33" t="str">
        <f>IFERROR(VLOOKUP(I366,'Database Petugas'!$A$2:$C$4,3,FALSE)*'Database Parkir + status'!P366,"")</f>
        <v/>
      </c>
      <c r="S366" s="34" t="str">
        <f t="shared" si="17"/>
        <v/>
      </c>
    </row>
    <row r="367" spans="2:19" x14ac:dyDescent="0.25">
      <c r="B367" s="21" t="str">
        <f>IFERROR(VLOOKUP(A367,'Database Petugas'!#REF!,2,FALSE),"")</f>
        <v/>
      </c>
      <c r="H367" s="24" t="str">
        <f>IFERROR(VLOOKUP(E367,'Database Plat'!$A$2:$B$60,2,FALSE),"")</f>
        <v/>
      </c>
      <c r="Q367" s="32" t="str">
        <f>IFERROR(VLOOKUP(I367,'Database Petugas'!$A$2:$B$4,2,FALSE),"")</f>
        <v/>
      </c>
      <c r="R367" s="33" t="str">
        <f>IFERROR(VLOOKUP(I367,'Database Petugas'!$A$2:$C$4,3,FALSE)*'Database Parkir + status'!P367,"")</f>
        <v/>
      </c>
      <c r="S367" s="34" t="str">
        <f t="shared" si="17"/>
        <v/>
      </c>
    </row>
    <row r="368" spans="2:19" x14ac:dyDescent="0.25">
      <c r="B368" s="21" t="str">
        <f>IFERROR(VLOOKUP(A368,'Database Petugas'!#REF!,2,FALSE),"")</f>
        <v/>
      </c>
      <c r="H368" s="24" t="str">
        <f>IFERROR(VLOOKUP(E368,'Database Plat'!$A$2:$B$60,2,FALSE),"")</f>
        <v/>
      </c>
      <c r="Q368" s="32" t="str">
        <f>IFERROR(VLOOKUP(I368,'Database Petugas'!$A$2:$B$4,2,FALSE),"")</f>
        <v/>
      </c>
      <c r="R368" s="33" t="str">
        <f>IFERROR(VLOOKUP(I368,'Database Petugas'!$A$2:$C$4,3,FALSE)*'Database Parkir + status'!P368,"")</f>
        <v/>
      </c>
      <c r="S368" s="34" t="str">
        <f t="shared" si="17"/>
        <v/>
      </c>
    </row>
    <row r="369" spans="2:19" x14ac:dyDescent="0.25">
      <c r="B369" s="21" t="str">
        <f>IFERROR(VLOOKUP(A369,'Database Petugas'!#REF!,2,FALSE),"")</f>
        <v/>
      </c>
      <c r="H369" s="24" t="str">
        <f>IFERROR(VLOOKUP(E369,'Database Plat'!$A$2:$B$60,2,FALSE),"")</f>
        <v/>
      </c>
      <c r="Q369" s="32" t="str">
        <f>IFERROR(VLOOKUP(I369,'Database Petugas'!$A$2:$B$4,2,FALSE),"")</f>
        <v/>
      </c>
      <c r="R369" s="33" t="str">
        <f>IFERROR(VLOOKUP(I369,'Database Petugas'!$A$2:$C$4,3,FALSE)*'Database Parkir + status'!P369,"")</f>
        <v/>
      </c>
      <c r="S369" s="34" t="str">
        <f t="shared" si="17"/>
        <v/>
      </c>
    </row>
    <row r="370" spans="2:19" x14ac:dyDescent="0.25">
      <c r="B370" s="21" t="str">
        <f>IFERROR(VLOOKUP(A370,'Database Petugas'!#REF!,2,FALSE),"")</f>
        <v/>
      </c>
      <c r="H370" s="24" t="str">
        <f>IFERROR(VLOOKUP(E370,'Database Plat'!$A$2:$B$60,2,FALSE),"")</f>
        <v/>
      </c>
      <c r="Q370" s="32" t="str">
        <f>IFERROR(VLOOKUP(I370,'Database Petugas'!$A$2:$B$4,2,FALSE),"")</f>
        <v/>
      </c>
      <c r="R370" s="33" t="str">
        <f>IFERROR(VLOOKUP(I370,'Database Petugas'!$A$2:$C$4,3,FALSE)*'Database Parkir + status'!P370,"")</f>
        <v/>
      </c>
      <c r="S370" s="34" t="str">
        <f t="shared" si="17"/>
        <v/>
      </c>
    </row>
    <row r="371" spans="2:19" x14ac:dyDescent="0.25">
      <c r="B371" s="21" t="str">
        <f>IFERROR(VLOOKUP(A371,'Database Petugas'!#REF!,2,FALSE),"")</f>
        <v/>
      </c>
      <c r="H371" s="24" t="str">
        <f>IFERROR(VLOOKUP(E371,'Database Plat'!$A$2:$B$60,2,FALSE),"")</f>
        <v/>
      </c>
      <c r="Q371" s="32" t="str">
        <f>IFERROR(VLOOKUP(I371,'Database Petugas'!$A$2:$B$4,2,FALSE),"")</f>
        <v/>
      </c>
      <c r="R371" s="33" t="str">
        <f>IFERROR(VLOOKUP(I371,'Database Petugas'!$A$2:$C$4,3,FALSE)*'Database Parkir + status'!P371,"")</f>
        <v/>
      </c>
      <c r="S371" s="34" t="str">
        <f t="shared" si="17"/>
        <v/>
      </c>
    </row>
    <row r="372" spans="2:19" x14ac:dyDescent="0.25">
      <c r="B372" s="21" t="str">
        <f>IFERROR(VLOOKUP(A372,'Database Petugas'!#REF!,2,FALSE),"")</f>
        <v/>
      </c>
      <c r="H372" s="24" t="str">
        <f>IFERROR(VLOOKUP(E372,'Database Plat'!$A$2:$B$60,2,FALSE),"")</f>
        <v/>
      </c>
      <c r="Q372" s="32" t="str">
        <f>IFERROR(VLOOKUP(I372,'Database Petugas'!$A$2:$B$4,2,FALSE),"")</f>
        <v/>
      </c>
      <c r="R372" s="33" t="str">
        <f>IFERROR(VLOOKUP(I372,'Database Petugas'!$A$2:$C$4,3,FALSE)*'Database Parkir + status'!P372,"")</f>
        <v/>
      </c>
      <c r="S372" s="34" t="str">
        <f t="shared" si="17"/>
        <v/>
      </c>
    </row>
    <row r="373" spans="2:19" x14ac:dyDescent="0.25">
      <c r="B373" s="21" t="str">
        <f>IFERROR(VLOOKUP(A373,'Database Petugas'!#REF!,2,FALSE),"")</f>
        <v/>
      </c>
      <c r="H373" s="24" t="str">
        <f>IFERROR(VLOOKUP(E373,'Database Plat'!$A$2:$B$60,2,FALSE),"")</f>
        <v/>
      </c>
      <c r="Q373" s="32" t="str">
        <f>IFERROR(VLOOKUP(I373,'Database Petugas'!$A$2:$B$4,2,FALSE),"")</f>
        <v/>
      </c>
      <c r="R373" s="33" t="str">
        <f>IFERROR(VLOOKUP(I373,'Database Petugas'!$A$2:$C$4,3,FALSE)*'Database Parkir + status'!P373,"")</f>
        <v/>
      </c>
      <c r="S373" s="34" t="str">
        <f t="shared" si="17"/>
        <v/>
      </c>
    </row>
    <row r="374" spans="2:19" x14ac:dyDescent="0.25">
      <c r="B374" s="21" t="str">
        <f>IFERROR(VLOOKUP(A374,'Database Petugas'!#REF!,2,FALSE),"")</f>
        <v/>
      </c>
      <c r="H374" s="24" t="str">
        <f>IFERROR(VLOOKUP(E374,'Database Plat'!$A$2:$B$60,2,FALSE),"")</f>
        <v/>
      </c>
      <c r="Q374" s="32" t="str">
        <f>IFERROR(VLOOKUP(I374,'Database Petugas'!$A$2:$B$4,2,FALSE),"")</f>
        <v/>
      </c>
      <c r="R374" s="33" t="str">
        <f>IFERROR(VLOOKUP(I374,'Database Petugas'!$A$2:$C$4,3,FALSE)*'Database Parkir + status'!P374,"")</f>
        <v/>
      </c>
      <c r="S374" s="34" t="str">
        <f t="shared" si="17"/>
        <v/>
      </c>
    </row>
    <row r="375" spans="2:19" x14ac:dyDescent="0.25">
      <c r="B375" s="21" t="str">
        <f>IFERROR(VLOOKUP(A375,'Database Petugas'!#REF!,2,FALSE),"")</f>
        <v/>
      </c>
      <c r="H375" s="24" t="str">
        <f>IFERROR(VLOOKUP(E375,'Database Plat'!$A$2:$B$60,2,FALSE),"")</f>
        <v/>
      </c>
      <c r="Q375" s="32" t="str">
        <f>IFERROR(VLOOKUP(I375,'Database Petugas'!$A$2:$B$4,2,FALSE),"")</f>
        <v/>
      </c>
      <c r="R375" s="33" t="str">
        <f>IFERROR(VLOOKUP(I375,'Database Petugas'!$A$2:$C$4,3,FALSE)*'Database Parkir + status'!P375,"")</f>
        <v/>
      </c>
      <c r="S375" s="34" t="str">
        <f t="shared" si="17"/>
        <v/>
      </c>
    </row>
    <row r="376" spans="2:19" x14ac:dyDescent="0.25">
      <c r="B376" s="21" t="str">
        <f>IFERROR(VLOOKUP(A376,'Database Petugas'!#REF!,2,FALSE),"")</f>
        <v/>
      </c>
      <c r="H376" s="24" t="str">
        <f>IFERROR(VLOOKUP(E376,'Database Plat'!$A$2:$B$60,2,FALSE),"")</f>
        <v/>
      </c>
      <c r="Q376" s="32" t="str">
        <f>IFERROR(VLOOKUP(I376,'Database Petugas'!$A$2:$B$4,2,FALSE),"")</f>
        <v/>
      </c>
      <c r="R376" s="33" t="str">
        <f>IFERROR(VLOOKUP(I376,'Database Petugas'!$A$2:$C$4,3,FALSE)*'Database Parkir + status'!P376,"")</f>
        <v/>
      </c>
      <c r="S376" s="34" t="str">
        <f t="shared" si="17"/>
        <v/>
      </c>
    </row>
    <row r="377" spans="2:19" x14ac:dyDescent="0.25">
      <c r="B377" s="21" t="str">
        <f>IFERROR(VLOOKUP(A377,'Database Petugas'!#REF!,2,FALSE),"")</f>
        <v/>
      </c>
      <c r="H377" s="24" t="str">
        <f>IFERROR(VLOOKUP(E377,'Database Plat'!$A$2:$B$60,2,FALSE),"")</f>
        <v/>
      </c>
      <c r="Q377" s="32" t="str">
        <f>IFERROR(VLOOKUP(I377,'Database Petugas'!$A$2:$B$4,2,FALSE),"")</f>
        <v/>
      </c>
      <c r="R377" s="33" t="str">
        <f>IFERROR(VLOOKUP(I377,'Database Petugas'!$A$2:$C$4,3,FALSE)*'Database Parkir + status'!P377,"")</f>
        <v/>
      </c>
      <c r="S377" s="34" t="str">
        <f t="shared" si="17"/>
        <v/>
      </c>
    </row>
    <row r="378" spans="2:19" x14ac:dyDescent="0.25">
      <c r="B378" s="21" t="str">
        <f>IFERROR(VLOOKUP(A378,'Database Petugas'!#REF!,2,FALSE),"")</f>
        <v/>
      </c>
      <c r="H378" s="24" t="str">
        <f>IFERROR(VLOOKUP(E378,'Database Plat'!$A$2:$B$60,2,FALSE),"")</f>
        <v/>
      </c>
      <c r="Q378" s="32" t="str">
        <f>IFERROR(VLOOKUP(I378,'Database Petugas'!$A$2:$B$4,2,FALSE),"")</f>
        <v/>
      </c>
      <c r="R378" s="33" t="str">
        <f>IFERROR(VLOOKUP(I378,'Database Petugas'!$A$2:$C$4,3,FALSE)*'Database Parkir + status'!P378,"")</f>
        <v/>
      </c>
      <c r="S378" s="34" t="str">
        <f t="shared" si="17"/>
        <v/>
      </c>
    </row>
    <row r="379" spans="2:19" x14ac:dyDescent="0.25">
      <c r="B379" s="21" t="str">
        <f>IFERROR(VLOOKUP(A379,'Database Petugas'!#REF!,2,FALSE),"")</f>
        <v/>
      </c>
      <c r="H379" s="24" t="str">
        <f>IFERROR(VLOOKUP(E379,'Database Plat'!$A$2:$B$60,2,FALSE),"")</f>
        <v/>
      </c>
      <c r="Q379" s="32" t="str">
        <f>IFERROR(VLOOKUP(I379,'Database Petugas'!$A$2:$B$4,2,FALSE),"")</f>
        <v/>
      </c>
      <c r="R379" s="33" t="str">
        <f>IFERROR(VLOOKUP(I379,'Database Petugas'!$A$2:$C$4,3,FALSE)*'Database Parkir + status'!P379,"")</f>
        <v/>
      </c>
      <c r="S379" s="34" t="str">
        <f t="shared" si="17"/>
        <v/>
      </c>
    </row>
    <row r="380" spans="2:19" x14ac:dyDescent="0.25">
      <c r="B380" s="21" t="str">
        <f>IFERROR(VLOOKUP(A380,'Database Petugas'!#REF!,2,FALSE),"")</f>
        <v/>
      </c>
      <c r="H380" s="24" t="str">
        <f>IFERROR(VLOOKUP(E380,'Database Plat'!$A$2:$B$60,2,FALSE),"")</f>
        <v/>
      </c>
      <c r="Q380" s="32" t="str">
        <f>IFERROR(VLOOKUP(I380,'Database Petugas'!A379:B381,2,FALSE),"")</f>
        <v/>
      </c>
    </row>
    <row r="381" spans="2:19" x14ac:dyDescent="0.25">
      <c r="B381" s="21" t="str">
        <f>IFERROR(VLOOKUP(A381,'Database Petugas'!#REF!,2,FALSE),"")</f>
        <v/>
      </c>
      <c r="H381" s="24" t="str">
        <f>IFERROR(VLOOKUP(E381,'Database Plat'!$A$2:$B$60,2,FALSE),"")</f>
        <v/>
      </c>
      <c r="Q381" s="32" t="str">
        <f>IFERROR(VLOOKUP(I381,'Database Petugas'!A380:B382,2,FALSE),"")</f>
        <v/>
      </c>
    </row>
    <row r="382" spans="2:19" x14ac:dyDescent="0.25">
      <c r="B382" s="21" t="str">
        <f>IFERROR(VLOOKUP(A382,'Database Petugas'!#REF!,2,FALSE),"")</f>
        <v/>
      </c>
      <c r="H382" s="24" t="str">
        <f>IFERROR(VLOOKUP(E382,'Database Plat'!$A$2:$B$60,2,FALSE),"")</f>
        <v/>
      </c>
      <c r="Q382" s="32" t="str">
        <f>IFERROR(VLOOKUP(I382,'Database Petugas'!A381:B383,2,FALSE),"")</f>
        <v/>
      </c>
    </row>
    <row r="383" spans="2:19" x14ac:dyDescent="0.25">
      <c r="B383" s="21" t="str">
        <f>IFERROR(VLOOKUP(A383,'Database Petugas'!#REF!,2,FALSE),"")</f>
        <v/>
      </c>
      <c r="H383" s="24" t="str">
        <f>IFERROR(VLOOKUP(E383,'Database Plat'!$A$2:$B$60,2,FALSE),"")</f>
        <v/>
      </c>
      <c r="Q383" s="32" t="str">
        <f>IFERROR(VLOOKUP(I383,'Database Petugas'!A382:B384,2,FALSE),"")</f>
        <v/>
      </c>
    </row>
    <row r="384" spans="2:19" x14ac:dyDescent="0.25">
      <c r="B384" s="21" t="str">
        <f>IFERROR(VLOOKUP(A384,'Database Petugas'!#REF!,2,FALSE),"")</f>
        <v/>
      </c>
      <c r="H384" s="24" t="str">
        <f>IFERROR(VLOOKUP(E384,'Database Plat'!$A$2:$B$60,2,FALSE),"")</f>
        <v/>
      </c>
      <c r="Q384" s="32" t="str">
        <f>IFERROR(VLOOKUP(I384,'Database Petugas'!A383:B385,2,FALSE),"")</f>
        <v/>
      </c>
    </row>
    <row r="385" spans="2:17" x14ac:dyDescent="0.25">
      <c r="B385" s="21" t="str">
        <f>IFERROR(VLOOKUP(A385,'Database Petugas'!#REF!,2,FALSE),"")</f>
        <v/>
      </c>
      <c r="H385" s="24" t="str">
        <f>IFERROR(VLOOKUP(E385,'Database Plat'!$A$2:$B$60,2,FALSE),"")</f>
        <v/>
      </c>
      <c r="Q385" s="32" t="str">
        <f>IFERROR(VLOOKUP(I385,'Database Petugas'!A384:B386,2,FALSE),"")</f>
        <v/>
      </c>
    </row>
    <row r="386" spans="2:17" x14ac:dyDescent="0.25">
      <c r="B386" s="21" t="str">
        <f>IFERROR(VLOOKUP(A386,'Database Petugas'!#REF!,2,FALSE),"")</f>
        <v/>
      </c>
      <c r="H386" s="24" t="str">
        <f>IFERROR(VLOOKUP(E386,'Database Plat'!$A$2:$B$60,2,FALSE),"")</f>
        <v/>
      </c>
      <c r="Q386" s="32" t="str">
        <f>IFERROR(VLOOKUP(I386,'Database Petugas'!A385:B387,2,FALSE),"")</f>
        <v/>
      </c>
    </row>
    <row r="387" spans="2:17" x14ac:dyDescent="0.25">
      <c r="B387" s="21" t="str">
        <f>IFERROR(VLOOKUP(A387,'Database Petugas'!#REF!,2,FALSE),"")</f>
        <v/>
      </c>
      <c r="H387" s="24" t="str">
        <f>IFERROR(VLOOKUP(E387,'Database Plat'!$A$2:$B$60,2,FALSE),"")</f>
        <v/>
      </c>
      <c r="Q387" s="32" t="str">
        <f>IFERROR(VLOOKUP(I387,'Database Petugas'!A386:B388,2,FALSE),"")</f>
        <v/>
      </c>
    </row>
    <row r="388" spans="2:17" x14ac:dyDescent="0.25">
      <c r="B388" s="21" t="str">
        <f>IFERROR(VLOOKUP(A388,'Database Petugas'!#REF!,2,FALSE),"")</f>
        <v/>
      </c>
      <c r="H388" s="24" t="str">
        <f>IFERROR(VLOOKUP(E388,'Database Plat'!$A$2:$B$60,2,FALSE),"")</f>
        <v/>
      </c>
      <c r="Q388" s="32" t="str">
        <f>IFERROR(VLOOKUP(I388,'Database Petugas'!A387:B389,2,FALSE),"")</f>
        <v/>
      </c>
    </row>
    <row r="389" spans="2:17" x14ac:dyDescent="0.25">
      <c r="B389" s="21" t="str">
        <f>IFERROR(VLOOKUP(A389,'Database Petugas'!#REF!,2,FALSE),"")</f>
        <v/>
      </c>
      <c r="H389" s="24" t="str">
        <f>IFERROR(VLOOKUP(E389,'Database Plat'!$A$2:$B$60,2,FALSE),"")</f>
        <v/>
      </c>
      <c r="Q389" s="32" t="str">
        <f>IFERROR(VLOOKUP(I389,'Database Petugas'!A388:B390,2,FALSE),"")</f>
        <v/>
      </c>
    </row>
    <row r="390" spans="2:17" x14ac:dyDescent="0.25">
      <c r="B390" s="21" t="str">
        <f>IFERROR(VLOOKUP(A390,'Database Petugas'!#REF!,2,FALSE),"")</f>
        <v/>
      </c>
      <c r="H390" s="24" t="str">
        <f>IFERROR(VLOOKUP(E390,'Database Plat'!$A$2:$B$60,2,FALSE),"")</f>
        <v/>
      </c>
      <c r="Q390" s="32" t="str">
        <f>IFERROR(VLOOKUP(I390,'Database Petugas'!A389:B391,2,FALSE),"")</f>
        <v/>
      </c>
    </row>
    <row r="391" spans="2:17" x14ac:dyDescent="0.25">
      <c r="B391" s="21" t="str">
        <f>IFERROR(VLOOKUP(A391,'Database Petugas'!#REF!,2,FALSE),"")</f>
        <v/>
      </c>
      <c r="H391" s="24" t="str">
        <f>IFERROR(VLOOKUP(E391,'Database Plat'!$A$2:$B$60,2,FALSE),"")</f>
        <v/>
      </c>
      <c r="Q391" s="32" t="str">
        <f>IFERROR(VLOOKUP(I391,'Database Petugas'!A390:B392,2,FALSE),"")</f>
        <v/>
      </c>
    </row>
    <row r="392" spans="2:17" x14ac:dyDescent="0.25">
      <c r="B392" s="21" t="str">
        <f>IFERROR(VLOOKUP(A392,'Database Petugas'!#REF!,2,FALSE),"")</f>
        <v/>
      </c>
      <c r="H392" s="24" t="str">
        <f>IFERROR(VLOOKUP(E392,'Database Plat'!$A$2:$B$60,2,FALSE),"")</f>
        <v/>
      </c>
      <c r="Q392" s="32" t="str">
        <f>IFERROR(VLOOKUP(I392,'Database Petugas'!A391:B393,2,FALSE),"")</f>
        <v/>
      </c>
    </row>
    <row r="393" spans="2:17" x14ac:dyDescent="0.25">
      <c r="B393" s="21" t="str">
        <f>IFERROR(VLOOKUP(A393,'Database Petugas'!#REF!,2,FALSE),"")</f>
        <v/>
      </c>
      <c r="H393" s="24" t="str">
        <f>IFERROR(VLOOKUP(E393,'Database Plat'!$A$2:$B$60,2,FALSE),"")</f>
        <v/>
      </c>
      <c r="Q393" s="32" t="str">
        <f>IFERROR(VLOOKUP(I393,'Database Petugas'!A392:B394,2,FALSE),"")</f>
        <v/>
      </c>
    </row>
    <row r="394" spans="2:17" x14ac:dyDescent="0.25">
      <c r="B394" s="21" t="str">
        <f>IFERROR(VLOOKUP(A394,'Database Petugas'!#REF!,2,FALSE),"")</f>
        <v/>
      </c>
      <c r="H394" s="24" t="str">
        <f>IFERROR(VLOOKUP(E394,'Database Plat'!$A$2:$B$60,2,FALSE),"")</f>
        <v/>
      </c>
      <c r="Q394" s="32" t="str">
        <f>IFERROR(VLOOKUP(I394,'Database Petugas'!A393:B395,2,FALSE),"")</f>
        <v/>
      </c>
    </row>
    <row r="395" spans="2:17" x14ac:dyDescent="0.25">
      <c r="B395" s="21" t="str">
        <f>IFERROR(VLOOKUP(A395,'Database Petugas'!#REF!,2,FALSE),"")</f>
        <v/>
      </c>
      <c r="H395" s="24" t="str">
        <f>IFERROR(VLOOKUP(E395,'Database Plat'!$A$2:$B$60,2,FALSE),"")</f>
        <v/>
      </c>
      <c r="Q395" s="32" t="str">
        <f>IFERROR(VLOOKUP(I395,'Database Petugas'!A394:B396,2,FALSE),"")</f>
        <v/>
      </c>
    </row>
    <row r="396" spans="2:17" x14ac:dyDescent="0.25">
      <c r="B396" s="21" t="str">
        <f>IFERROR(VLOOKUP(A396,'Database Petugas'!#REF!,2,FALSE),"")</f>
        <v/>
      </c>
      <c r="H396" s="24" t="str">
        <f>IFERROR(VLOOKUP(E396,'Database Plat'!$A$2:$B$60,2,FALSE),"")</f>
        <v/>
      </c>
      <c r="Q396" s="32" t="str">
        <f>IFERROR(VLOOKUP(I396,'Database Petugas'!A395:B397,2,FALSE),"")</f>
        <v/>
      </c>
    </row>
    <row r="397" spans="2:17" x14ac:dyDescent="0.25">
      <c r="B397" s="21" t="str">
        <f>IFERROR(VLOOKUP(A397,'Database Petugas'!#REF!,2,FALSE),"")</f>
        <v/>
      </c>
      <c r="H397" s="24" t="str">
        <f>IFERROR(VLOOKUP(E397,'Database Plat'!$A$2:$B$60,2,FALSE),"")</f>
        <v/>
      </c>
      <c r="Q397" s="32" t="str">
        <f>IFERROR(VLOOKUP(I397,'Database Petugas'!A396:B398,2,FALSE),"")</f>
        <v/>
      </c>
    </row>
    <row r="398" spans="2:17" x14ac:dyDescent="0.25">
      <c r="B398" s="21" t="str">
        <f>IFERROR(VLOOKUP(A398,'Database Petugas'!#REF!,2,FALSE),"")</f>
        <v/>
      </c>
      <c r="H398" s="24" t="str">
        <f>IFERROR(VLOOKUP(E398,'Database Plat'!$A$2:$B$60,2,FALSE),"")</f>
        <v/>
      </c>
      <c r="Q398" s="32" t="str">
        <f>IFERROR(VLOOKUP(I398,'Database Petugas'!A397:B399,2,FALSE),"")</f>
        <v/>
      </c>
    </row>
    <row r="399" spans="2:17" x14ac:dyDescent="0.25">
      <c r="B399" s="21" t="str">
        <f>IFERROR(VLOOKUP(A399,'Database Petugas'!#REF!,2,FALSE),"")</f>
        <v/>
      </c>
      <c r="H399" s="24" t="str">
        <f>IFERROR(VLOOKUP(E399,'Database Plat'!$A$2:$B$60,2,FALSE),"")</f>
        <v/>
      </c>
      <c r="Q399" s="32" t="str">
        <f>IFERROR(VLOOKUP(I399,'Database Petugas'!A398:B400,2,FALSE),"")</f>
        <v/>
      </c>
    </row>
    <row r="400" spans="2:17" x14ac:dyDescent="0.25">
      <c r="B400" s="21" t="str">
        <f>IFERROR(VLOOKUP(A400,'Database Petugas'!#REF!,2,FALSE),"")</f>
        <v/>
      </c>
      <c r="H400" s="24" t="str">
        <f>IFERROR(VLOOKUP(E400,'Database Plat'!$A$2:$B$60,2,FALSE),"")</f>
        <v/>
      </c>
      <c r="Q400" s="32" t="str">
        <f>IFERROR(VLOOKUP(I400,'Database Petugas'!A399:B401,2,FALSE),"")</f>
        <v/>
      </c>
    </row>
    <row r="401" spans="2:17" x14ac:dyDescent="0.25">
      <c r="B401" s="21" t="str">
        <f>IFERROR(VLOOKUP(A401,'Database Petugas'!#REF!,2,FALSE),"")</f>
        <v/>
      </c>
      <c r="H401" s="24" t="str">
        <f>IFERROR(VLOOKUP(E401,'Database Plat'!$A$2:$B$60,2,FALSE),"")</f>
        <v/>
      </c>
      <c r="Q401" s="32" t="str">
        <f>IFERROR(VLOOKUP(I401,'Database Petugas'!A400:B402,2,FALSE),"")</f>
        <v/>
      </c>
    </row>
    <row r="402" spans="2:17" x14ac:dyDescent="0.25">
      <c r="B402" s="21" t="str">
        <f>IFERROR(VLOOKUP(A402,'Database Petugas'!#REF!,2,FALSE),"")</f>
        <v/>
      </c>
      <c r="H402" s="24" t="str">
        <f>IFERROR(VLOOKUP(E402,'Database Plat'!$A$2:$B$60,2,FALSE),"")</f>
        <v/>
      </c>
      <c r="Q402" s="32" t="str">
        <f>IFERROR(VLOOKUP(I402,'Database Petugas'!A401:B403,2,FALSE),"")</f>
        <v/>
      </c>
    </row>
    <row r="403" spans="2:17" x14ac:dyDescent="0.25">
      <c r="B403" s="21" t="str">
        <f>IFERROR(VLOOKUP(A403,'Database Petugas'!#REF!,2,FALSE),"")</f>
        <v/>
      </c>
      <c r="H403" s="24" t="str">
        <f>IFERROR(VLOOKUP(E403,'Database Plat'!$A$2:$B$60,2,FALSE),"")</f>
        <v/>
      </c>
      <c r="Q403" s="32" t="str">
        <f>IFERROR(VLOOKUP(I403,'Database Petugas'!A402:B404,2,FALSE),"")</f>
        <v/>
      </c>
    </row>
    <row r="404" spans="2:17" x14ac:dyDescent="0.25">
      <c r="B404" s="21" t="str">
        <f>IFERROR(VLOOKUP(A404,'Database Petugas'!#REF!,2,FALSE),"")</f>
        <v/>
      </c>
      <c r="H404" s="24" t="str">
        <f>IFERROR(VLOOKUP(E404,'Database Plat'!$A$2:$B$60,2,FALSE),"")</f>
        <v/>
      </c>
      <c r="Q404" s="32" t="str">
        <f>IFERROR(VLOOKUP(I404,'Database Petugas'!A403:B405,2,FALSE),"")</f>
        <v/>
      </c>
    </row>
    <row r="405" spans="2:17" x14ac:dyDescent="0.25">
      <c r="B405" s="21" t="str">
        <f>IFERROR(VLOOKUP(A405,'Database Petugas'!#REF!,2,FALSE),"")</f>
        <v/>
      </c>
      <c r="H405" s="24" t="str">
        <f>IFERROR(VLOOKUP(E405,'Database Plat'!$A$2:$B$60,2,FALSE),"")</f>
        <v/>
      </c>
      <c r="Q405" s="32" t="str">
        <f>IFERROR(VLOOKUP(I405,'Database Petugas'!A404:B406,2,FALSE),"")</f>
        <v/>
      </c>
    </row>
    <row r="406" spans="2:17" x14ac:dyDescent="0.25">
      <c r="B406" s="21" t="str">
        <f>IFERROR(VLOOKUP(A406,'Database Petugas'!#REF!,2,FALSE),"")</f>
        <v/>
      </c>
      <c r="H406" s="24" t="str">
        <f>IFERROR(VLOOKUP(E406,'Database Plat'!$A$2:$B$60,2,FALSE),"")</f>
        <v/>
      </c>
      <c r="Q406" s="32" t="str">
        <f>IFERROR(VLOOKUP(I406,'Database Petugas'!A405:B407,2,FALSE),"")</f>
        <v/>
      </c>
    </row>
    <row r="407" spans="2:17" x14ac:dyDescent="0.25">
      <c r="B407" s="21" t="str">
        <f>IFERROR(VLOOKUP(A407,'Database Petugas'!#REF!,2,FALSE),"")</f>
        <v/>
      </c>
      <c r="H407" s="24" t="str">
        <f>IFERROR(VLOOKUP(E407,'Database Plat'!$A$2:$B$60,2,FALSE),"")</f>
        <v/>
      </c>
      <c r="Q407" s="32" t="str">
        <f>IFERROR(VLOOKUP(I407,'Database Petugas'!A406:B408,2,FALSE),"")</f>
        <v/>
      </c>
    </row>
    <row r="408" spans="2:17" x14ac:dyDescent="0.25">
      <c r="B408" s="21" t="str">
        <f>IFERROR(VLOOKUP(A408,'Database Petugas'!#REF!,2,FALSE),"")</f>
        <v/>
      </c>
      <c r="H408" s="24" t="str">
        <f>IFERROR(VLOOKUP(E408,'Database Plat'!$A$2:$B$60,2,FALSE),"")</f>
        <v/>
      </c>
      <c r="Q408" s="32" t="str">
        <f>IFERROR(VLOOKUP(I408,'Database Petugas'!A407:B409,2,FALSE),"")</f>
        <v/>
      </c>
    </row>
    <row r="409" spans="2:17" x14ac:dyDescent="0.25">
      <c r="B409" s="21" t="str">
        <f>IFERROR(VLOOKUP(A409,'Database Petugas'!#REF!,2,FALSE),"")</f>
        <v/>
      </c>
      <c r="H409" s="24" t="str">
        <f>IFERROR(VLOOKUP(E409,'Database Plat'!$A$2:$B$60,2,FALSE),"")</f>
        <v/>
      </c>
      <c r="Q409" s="32" t="str">
        <f>IFERROR(VLOOKUP(I409,'Database Petugas'!A408:B410,2,FALSE),"")</f>
        <v/>
      </c>
    </row>
    <row r="410" spans="2:17" x14ac:dyDescent="0.25">
      <c r="B410" s="21" t="str">
        <f>IFERROR(VLOOKUP(A410,'Database Petugas'!#REF!,2,FALSE),"")</f>
        <v/>
      </c>
      <c r="H410" s="24" t="str">
        <f>IFERROR(VLOOKUP(E410,'Database Plat'!$A$2:$B$60,2,FALSE),"")</f>
        <v/>
      </c>
      <c r="Q410" s="32" t="str">
        <f>IFERROR(VLOOKUP(I410,'Database Petugas'!A409:B411,2,FALSE),"")</f>
        <v/>
      </c>
    </row>
    <row r="411" spans="2:17" x14ac:dyDescent="0.25">
      <c r="B411" s="21" t="str">
        <f>IFERROR(VLOOKUP(A411,'Database Petugas'!#REF!,2,FALSE),"")</f>
        <v/>
      </c>
      <c r="H411" s="24" t="str">
        <f>IFERROR(VLOOKUP(E411,'Database Plat'!$A$2:$B$60,2,FALSE),"")</f>
        <v/>
      </c>
      <c r="Q411" s="32" t="str">
        <f>IFERROR(VLOOKUP(I411,'Database Petugas'!A410:B412,2,FALSE),"")</f>
        <v/>
      </c>
    </row>
    <row r="412" spans="2:17" x14ac:dyDescent="0.25">
      <c r="B412" s="21" t="str">
        <f>IFERROR(VLOOKUP(A412,'Database Petugas'!#REF!,2,FALSE),"")</f>
        <v/>
      </c>
      <c r="H412" s="24" t="str">
        <f>IFERROR(VLOOKUP(E412,'Database Plat'!$A$2:$B$60,2,FALSE),"")</f>
        <v/>
      </c>
      <c r="Q412" s="32" t="str">
        <f>IFERROR(VLOOKUP(I412,'Database Petugas'!A411:B413,2,FALSE),"")</f>
        <v/>
      </c>
    </row>
    <row r="413" spans="2:17" x14ac:dyDescent="0.25">
      <c r="B413" s="21" t="str">
        <f>IFERROR(VLOOKUP(A413,'Database Petugas'!#REF!,2,FALSE),"")</f>
        <v/>
      </c>
      <c r="H413" s="24" t="str">
        <f>IFERROR(VLOOKUP(E413,'Database Plat'!$A$2:$B$60,2,FALSE),"")</f>
        <v/>
      </c>
      <c r="Q413" s="32" t="str">
        <f>IFERROR(VLOOKUP(I413,'Database Petugas'!A412:B414,2,FALSE),"")</f>
        <v/>
      </c>
    </row>
    <row r="414" spans="2:17" x14ac:dyDescent="0.25">
      <c r="B414" s="21" t="str">
        <f>IFERROR(VLOOKUP(A414,'Database Petugas'!#REF!,2,FALSE),"")</f>
        <v/>
      </c>
      <c r="H414" s="24" t="str">
        <f>IFERROR(VLOOKUP(E414,'Database Plat'!$A$2:$B$60,2,FALSE),"")</f>
        <v/>
      </c>
      <c r="Q414" s="32" t="str">
        <f>IFERROR(VLOOKUP(I414,'Database Petugas'!A413:B415,2,FALSE),"")</f>
        <v/>
      </c>
    </row>
    <row r="415" spans="2:17" x14ac:dyDescent="0.25">
      <c r="B415" s="21" t="str">
        <f>IFERROR(VLOOKUP(A415,'Database Petugas'!#REF!,2,FALSE),"")</f>
        <v/>
      </c>
      <c r="H415" s="24" t="str">
        <f>IFERROR(VLOOKUP(E415,'Database Plat'!$A$2:$B$60,2,FALSE),"")</f>
        <v/>
      </c>
      <c r="Q415" s="32" t="str">
        <f>IFERROR(VLOOKUP(I415,'Database Petugas'!A414:B416,2,FALSE),"")</f>
        <v/>
      </c>
    </row>
    <row r="416" spans="2:17" x14ac:dyDescent="0.25">
      <c r="B416" s="21" t="str">
        <f>IFERROR(VLOOKUP(A416,'Database Petugas'!#REF!,2,FALSE),"")</f>
        <v/>
      </c>
      <c r="H416" s="24" t="str">
        <f>IFERROR(VLOOKUP(E416,'Database Plat'!$A$2:$B$60,2,FALSE),"")</f>
        <v/>
      </c>
      <c r="Q416" s="32" t="str">
        <f>IFERROR(VLOOKUP(I416,'Database Petugas'!A415:B417,2,FALSE),"")</f>
        <v/>
      </c>
    </row>
    <row r="417" spans="2:17" x14ac:dyDescent="0.25">
      <c r="B417" s="21" t="str">
        <f>IFERROR(VLOOKUP(A417,'Database Petugas'!#REF!,2,FALSE),"")</f>
        <v/>
      </c>
      <c r="H417" s="24" t="str">
        <f>IFERROR(VLOOKUP(E417,'Database Plat'!$A$2:$B$60,2,FALSE),"")</f>
        <v/>
      </c>
      <c r="Q417" s="32" t="str">
        <f>IFERROR(VLOOKUP(I417,'Database Petugas'!A416:B418,2,FALSE),"")</f>
        <v/>
      </c>
    </row>
    <row r="418" spans="2:17" x14ac:dyDescent="0.25">
      <c r="B418" s="21" t="str">
        <f>IFERROR(VLOOKUP(A418,'Database Petugas'!#REF!,2,FALSE),"")</f>
        <v/>
      </c>
      <c r="H418" s="24" t="str">
        <f>IFERROR(VLOOKUP(E418,'Database Plat'!$A$2:$B$60,2,FALSE),"")</f>
        <v/>
      </c>
      <c r="Q418" s="32" t="str">
        <f>IFERROR(VLOOKUP(I418,'Database Petugas'!A417:B419,2,FALSE),"")</f>
        <v/>
      </c>
    </row>
    <row r="419" spans="2:17" x14ac:dyDescent="0.25">
      <c r="B419" s="21" t="str">
        <f>IFERROR(VLOOKUP(A419,'Database Petugas'!#REF!,2,FALSE),"")</f>
        <v/>
      </c>
      <c r="H419" s="24" t="str">
        <f>IFERROR(VLOOKUP(E419,'Database Plat'!$A$2:$B$60,2,FALSE),"")</f>
        <v/>
      </c>
      <c r="Q419" s="32" t="str">
        <f>IFERROR(VLOOKUP(I419,'Database Petugas'!A418:B420,2,FALSE),"")</f>
        <v/>
      </c>
    </row>
    <row r="420" spans="2:17" x14ac:dyDescent="0.25">
      <c r="B420" s="21" t="str">
        <f>IFERROR(VLOOKUP(A420,'Database Petugas'!#REF!,2,FALSE),"")</f>
        <v/>
      </c>
      <c r="H420" s="24" t="str">
        <f>IFERROR(VLOOKUP(E420,'Database Plat'!$A$2:$B$60,2,FALSE),"")</f>
        <v/>
      </c>
      <c r="Q420" s="32" t="str">
        <f>IFERROR(VLOOKUP(I420,'Database Petugas'!A419:B421,2,FALSE),"")</f>
        <v/>
      </c>
    </row>
    <row r="421" spans="2:17" x14ac:dyDescent="0.25">
      <c r="B421" s="21" t="str">
        <f>IFERROR(VLOOKUP(A421,'Database Petugas'!#REF!,2,FALSE),"")</f>
        <v/>
      </c>
      <c r="H421" s="24" t="str">
        <f>IFERROR(VLOOKUP(E421,'Database Plat'!$A$2:$B$60,2,FALSE),"")</f>
        <v/>
      </c>
      <c r="Q421" s="32" t="str">
        <f>IFERROR(VLOOKUP(I421,'Database Petugas'!A420:B422,2,FALSE),"")</f>
        <v/>
      </c>
    </row>
    <row r="422" spans="2:17" x14ac:dyDescent="0.25">
      <c r="B422" s="21" t="str">
        <f>IFERROR(VLOOKUP(A422,'Database Petugas'!#REF!,2,FALSE),"")</f>
        <v/>
      </c>
      <c r="H422" s="24" t="str">
        <f>IFERROR(VLOOKUP(E422,'Database Plat'!$A$2:$B$60,2,FALSE),"")</f>
        <v/>
      </c>
      <c r="Q422" s="32" t="str">
        <f>IFERROR(VLOOKUP(I422,'Database Petugas'!A421:B423,2,FALSE),"")</f>
        <v/>
      </c>
    </row>
    <row r="423" spans="2:17" x14ac:dyDescent="0.25">
      <c r="B423" s="21" t="str">
        <f>IFERROR(VLOOKUP(A423,'Database Petugas'!#REF!,2,FALSE),"")</f>
        <v/>
      </c>
      <c r="H423" s="24" t="str">
        <f>IFERROR(VLOOKUP(E423,'Database Plat'!$A$2:$B$60,2,FALSE),"")</f>
        <v/>
      </c>
      <c r="Q423" s="32" t="str">
        <f>IFERROR(VLOOKUP(I423,'Database Petugas'!A422:B424,2,FALSE),"")</f>
        <v/>
      </c>
    </row>
    <row r="424" spans="2:17" x14ac:dyDescent="0.25">
      <c r="B424" s="21" t="str">
        <f>IFERROR(VLOOKUP(A424,'Database Petugas'!#REF!,2,FALSE),"")</f>
        <v/>
      </c>
      <c r="H424" s="24" t="str">
        <f>IFERROR(VLOOKUP(E424,'Database Plat'!$A$2:$B$60,2,FALSE),"")</f>
        <v/>
      </c>
      <c r="Q424" s="32" t="str">
        <f>IFERROR(VLOOKUP(I424,'Database Petugas'!A423:B425,2,FALSE),"")</f>
        <v/>
      </c>
    </row>
    <row r="425" spans="2:17" x14ac:dyDescent="0.25">
      <c r="B425" s="21" t="str">
        <f>IFERROR(VLOOKUP(A425,'Database Petugas'!#REF!,2,FALSE),"")</f>
        <v/>
      </c>
      <c r="H425" s="24" t="str">
        <f>IFERROR(VLOOKUP(E425,'Database Plat'!$A$2:$B$60,2,FALSE),"")</f>
        <v/>
      </c>
      <c r="Q425" s="32" t="str">
        <f>IFERROR(VLOOKUP(I425,'Database Petugas'!A424:B426,2,FALSE),"")</f>
        <v/>
      </c>
    </row>
    <row r="426" spans="2:17" x14ac:dyDescent="0.25">
      <c r="B426" s="21" t="str">
        <f>IFERROR(VLOOKUP(A426,'Database Petugas'!#REF!,2,FALSE),"")</f>
        <v/>
      </c>
      <c r="H426" s="24" t="str">
        <f>IFERROR(VLOOKUP(E426,'Database Plat'!$A$2:$B$60,2,FALSE),"")</f>
        <v/>
      </c>
      <c r="Q426" s="32" t="str">
        <f>IFERROR(VLOOKUP(I426,'Database Petugas'!A425:B427,2,FALSE),"")</f>
        <v/>
      </c>
    </row>
    <row r="427" spans="2:17" x14ac:dyDescent="0.25">
      <c r="B427" s="21" t="str">
        <f>IFERROR(VLOOKUP(A427,'Database Petugas'!#REF!,2,FALSE),"")</f>
        <v/>
      </c>
      <c r="H427" s="24" t="str">
        <f>IFERROR(VLOOKUP(E427,'Database Plat'!$A$2:$B$60,2,FALSE),"")</f>
        <v/>
      </c>
      <c r="Q427" s="32" t="str">
        <f>IFERROR(VLOOKUP(I427,'Database Petugas'!A426:B428,2,FALSE),"")</f>
        <v/>
      </c>
    </row>
    <row r="428" spans="2:17" x14ac:dyDescent="0.25">
      <c r="B428" s="21" t="str">
        <f>IFERROR(VLOOKUP(A428,'Database Petugas'!#REF!,2,FALSE),"")</f>
        <v/>
      </c>
      <c r="H428" s="24" t="str">
        <f>IFERROR(VLOOKUP(E428,'Database Plat'!$A$2:$B$60,2,FALSE),"")</f>
        <v/>
      </c>
      <c r="Q428" s="32" t="str">
        <f>IFERROR(VLOOKUP(I428,'Database Petugas'!A427:B429,2,FALSE),"")</f>
        <v/>
      </c>
    </row>
    <row r="429" spans="2:17" x14ac:dyDescent="0.25">
      <c r="B429" s="21" t="str">
        <f>IFERROR(VLOOKUP(A429,'Database Petugas'!#REF!,2,FALSE),"")</f>
        <v/>
      </c>
      <c r="H429" s="24" t="str">
        <f>IFERROR(VLOOKUP(E429,'Database Plat'!$A$2:$B$60,2,FALSE),"")</f>
        <v/>
      </c>
      <c r="Q429" s="32" t="str">
        <f>IFERROR(VLOOKUP(I429,'Database Petugas'!A428:B430,2,FALSE),"")</f>
        <v/>
      </c>
    </row>
    <row r="430" spans="2:17" x14ac:dyDescent="0.25">
      <c r="B430" s="21" t="str">
        <f>IFERROR(VLOOKUP(A430,'Database Petugas'!#REF!,2,FALSE),"")</f>
        <v/>
      </c>
      <c r="H430" s="24" t="str">
        <f>IFERROR(VLOOKUP(E430,'Database Plat'!$A$2:$B$60,2,FALSE),"")</f>
        <v/>
      </c>
      <c r="Q430" s="32" t="str">
        <f>IFERROR(VLOOKUP(I430,'Database Petugas'!A429:B431,2,FALSE),"")</f>
        <v/>
      </c>
    </row>
    <row r="431" spans="2:17" x14ac:dyDescent="0.25">
      <c r="B431" s="21" t="str">
        <f>IFERROR(VLOOKUP(A431,'Database Petugas'!#REF!,2,FALSE),"")</f>
        <v/>
      </c>
      <c r="H431" s="24" t="str">
        <f>IFERROR(VLOOKUP(E431,'Database Plat'!$A$2:$B$60,2,FALSE),"")</f>
        <v/>
      </c>
      <c r="Q431" s="32" t="str">
        <f>IFERROR(VLOOKUP(I431,'Database Petugas'!A430:B432,2,FALSE),"")</f>
        <v/>
      </c>
    </row>
    <row r="432" spans="2:17" x14ac:dyDescent="0.25">
      <c r="B432" s="21" t="str">
        <f>IFERROR(VLOOKUP(A432,'Database Petugas'!#REF!,2,FALSE),"")</f>
        <v/>
      </c>
      <c r="H432" s="24" t="str">
        <f>IFERROR(VLOOKUP(E432,'Database Plat'!$A$2:$B$60,2,FALSE),"")</f>
        <v/>
      </c>
      <c r="Q432" s="32" t="str">
        <f>IFERROR(VLOOKUP(I432,'Database Petugas'!A431:B433,2,FALSE),"")</f>
        <v/>
      </c>
    </row>
    <row r="433" spans="2:17" x14ac:dyDescent="0.25">
      <c r="B433" s="21" t="str">
        <f>IFERROR(VLOOKUP(A433,'Database Petugas'!#REF!,2,FALSE),"")</f>
        <v/>
      </c>
      <c r="H433" s="24" t="str">
        <f>IFERROR(VLOOKUP(E433,'Database Plat'!$A$2:$B$60,2,FALSE),"")</f>
        <v/>
      </c>
      <c r="Q433" s="32" t="str">
        <f>IFERROR(VLOOKUP(I433,'Database Petugas'!A432:B434,2,FALSE),"")</f>
        <v/>
      </c>
    </row>
    <row r="434" spans="2:17" x14ac:dyDescent="0.25">
      <c r="B434" s="21" t="str">
        <f>IFERROR(VLOOKUP(A434,'Database Petugas'!#REF!,2,FALSE),"")</f>
        <v/>
      </c>
      <c r="H434" s="24" t="str">
        <f>IFERROR(VLOOKUP(E434,'Database Plat'!$A$2:$B$60,2,FALSE),"")</f>
        <v/>
      </c>
      <c r="Q434" s="32" t="str">
        <f>IFERROR(VLOOKUP(I434,'Database Petugas'!A433:B435,2,FALSE),"")</f>
        <v/>
      </c>
    </row>
    <row r="435" spans="2:17" x14ac:dyDescent="0.25">
      <c r="B435" s="21" t="str">
        <f>IFERROR(VLOOKUP(A435,'Database Petugas'!#REF!,2,FALSE),"")</f>
        <v/>
      </c>
      <c r="H435" s="24" t="str">
        <f>IFERROR(VLOOKUP(E435,'Database Plat'!$A$2:$B$60,2,FALSE),"")</f>
        <v/>
      </c>
      <c r="Q435" s="32" t="str">
        <f>IFERROR(VLOOKUP(I435,'Database Petugas'!A434:B436,2,FALSE),"")</f>
        <v/>
      </c>
    </row>
    <row r="436" spans="2:17" x14ac:dyDescent="0.25">
      <c r="B436" s="21" t="str">
        <f>IFERROR(VLOOKUP(A436,'Database Petugas'!#REF!,2,FALSE),"")</f>
        <v/>
      </c>
      <c r="H436" s="24" t="str">
        <f>IFERROR(VLOOKUP(E436,'Database Plat'!$A$2:$B$60,2,FALSE),"")</f>
        <v/>
      </c>
      <c r="Q436" s="32" t="str">
        <f>IFERROR(VLOOKUP(I436,'Database Petugas'!A435:B437,2,FALSE),"")</f>
        <v/>
      </c>
    </row>
    <row r="437" spans="2:17" x14ac:dyDescent="0.25">
      <c r="B437" s="21" t="str">
        <f>IFERROR(VLOOKUP(A437,'Database Petugas'!#REF!,2,FALSE),"")</f>
        <v/>
      </c>
      <c r="H437" s="24" t="str">
        <f>IFERROR(VLOOKUP(E437,'Database Plat'!$A$2:$B$60,2,FALSE),"")</f>
        <v/>
      </c>
    </row>
    <row r="438" spans="2:17" x14ac:dyDescent="0.25">
      <c r="B438" s="21" t="str">
        <f>IFERROR(VLOOKUP(A438,'Database Petugas'!#REF!,2,FALSE),"")</f>
        <v/>
      </c>
      <c r="H438" s="24" t="str">
        <f>IFERROR(VLOOKUP(E438,'Database Plat'!$A$2:$B$60,2,FALSE),"")</f>
        <v/>
      </c>
    </row>
    <row r="439" spans="2:17" x14ac:dyDescent="0.25">
      <c r="B439" s="21" t="str">
        <f>IFERROR(VLOOKUP(A439,'Database Petugas'!#REF!,2,FALSE),"")</f>
        <v/>
      </c>
      <c r="H439" s="24" t="str">
        <f>IFERROR(VLOOKUP(E439,'Database Plat'!$A$2:$B$60,2,FALSE),"")</f>
        <v/>
      </c>
    </row>
    <row r="440" spans="2:17" x14ac:dyDescent="0.25">
      <c r="B440" s="21" t="str">
        <f>IFERROR(VLOOKUP(A440,'Database Petugas'!#REF!,2,FALSE),"")</f>
        <v/>
      </c>
      <c r="H440" s="24" t="str">
        <f>IFERROR(VLOOKUP(E440,'Database Plat'!$A$2:$B$60,2,FALSE),"")</f>
        <v/>
      </c>
    </row>
    <row r="441" spans="2:17" x14ac:dyDescent="0.25">
      <c r="B441" s="21" t="str">
        <f>IFERROR(VLOOKUP(A441,'Database Petugas'!#REF!,2,FALSE),"")</f>
        <v/>
      </c>
      <c r="H441" s="24" t="str">
        <f>IFERROR(VLOOKUP(E441,'Database Plat'!$A$2:$B$60,2,FALSE),"")</f>
        <v/>
      </c>
    </row>
    <row r="442" spans="2:17" x14ac:dyDescent="0.25">
      <c r="B442" s="21" t="str">
        <f>IFERROR(VLOOKUP(A442,'Database Petugas'!#REF!,2,FALSE),"")</f>
        <v/>
      </c>
      <c r="H442" s="24" t="str">
        <f>IFERROR(VLOOKUP(E442,'Database Plat'!$A$2:$B$60,2,FALSE),"")</f>
        <v/>
      </c>
    </row>
    <row r="443" spans="2:17" x14ac:dyDescent="0.25">
      <c r="B443" s="21" t="str">
        <f>IFERROR(VLOOKUP(A443,'Database Petugas'!#REF!,2,FALSE),"")</f>
        <v/>
      </c>
      <c r="H443" s="24" t="str">
        <f>IFERROR(VLOOKUP(E443,'Database Plat'!$A$2:$B$60,2,FALSE),"")</f>
        <v/>
      </c>
    </row>
    <row r="444" spans="2:17" x14ac:dyDescent="0.25">
      <c r="B444" s="21" t="str">
        <f>IFERROR(VLOOKUP(A444,'Database Petugas'!#REF!,2,FALSE),"")</f>
        <v/>
      </c>
      <c r="H444" s="24" t="str">
        <f>IFERROR(VLOOKUP(E444,'Database Plat'!$A$2:$B$60,2,FALSE),"")</f>
        <v/>
      </c>
    </row>
    <row r="445" spans="2:17" x14ac:dyDescent="0.25">
      <c r="B445" s="21" t="str">
        <f>IFERROR(VLOOKUP(A445,'Database Petugas'!#REF!,2,FALSE),"")</f>
        <v/>
      </c>
      <c r="H445" s="24" t="str">
        <f>IFERROR(VLOOKUP(E445,'Database Plat'!$A$2:$B$60,2,FALSE),"")</f>
        <v/>
      </c>
    </row>
    <row r="446" spans="2:17" x14ac:dyDescent="0.25">
      <c r="B446" s="21" t="str">
        <f>IFERROR(VLOOKUP(A446,'Database Petugas'!#REF!,2,FALSE),"")</f>
        <v/>
      </c>
      <c r="H446" s="24" t="str">
        <f>IFERROR(VLOOKUP(E446,'Database Plat'!$A$2:$B$60,2,FALSE),"")</f>
        <v/>
      </c>
    </row>
    <row r="447" spans="2:17" x14ac:dyDescent="0.25">
      <c r="B447" s="21" t="str">
        <f>IFERROR(VLOOKUP(A447,'Database Petugas'!#REF!,2,FALSE),"")</f>
        <v/>
      </c>
      <c r="H447" s="24" t="str">
        <f>IFERROR(VLOOKUP(E447,'Database Plat'!$A$2:$B$60,2,FALSE),"")</f>
        <v/>
      </c>
    </row>
    <row r="448" spans="2:17" x14ac:dyDescent="0.25">
      <c r="B448" s="21" t="str">
        <f>IFERROR(VLOOKUP(A448,'Database Petugas'!#REF!,2,FALSE),"")</f>
        <v/>
      </c>
      <c r="H448" s="24" t="str">
        <f>IFERROR(VLOOKUP(E448,'Database Plat'!$A$2:$B$60,2,FALSE),"")</f>
        <v/>
      </c>
    </row>
    <row r="449" spans="2:8" x14ac:dyDescent="0.25">
      <c r="B449" s="21" t="str">
        <f>IFERROR(VLOOKUP(A449,'Database Petugas'!#REF!,2,FALSE),"")</f>
        <v/>
      </c>
      <c r="H449" s="24" t="str">
        <f>IFERROR(VLOOKUP(E449,'Database Plat'!$A$2:$B$60,2,FALSE),"")</f>
        <v/>
      </c>
    </row>
    <row r="450" spans="2:8" x14ac:dyDescent="0.25">
      <c r="B450" s="21" t="str">
        <f>IFERROR(VLOOKUP(A450,'Database Petugas'!#REF!,2,FALSE),"")</f>
        <v/>
      </c>
      <c r="H450" s="24" t="str">
        <f>IFERROR(VLOOKUP(E450,'Database Plat'!$A$2:$B$60,2,FALSE),"")</f>
        <v/>
      </c>
    </row>
    <row r="451" spans="2:8" x14ac:dyDescent="0.25">
      <c r="B451" s="21" t="str">
        <f>IFERROR(VLOOKUP(A451,'Database Petugas'!#REF!,2,FALSE),"")</f>
        <v/>
      </c>
      <c r="H451" s="24" t="str">
        <f>IFERROR(VLOOKUP(E451,'Database Plat'!$A$2:$B$60,2,FALSE),"")</f>
        <v/>
      </c>
    </row>
    <row r="452" spans="2:8" x14ac:dyDescent="0.25">
      <c r="B452" s="21" t="str">
        <f>IFERROR(VLOOKUP(A452,'Database Petugas'!#REF!,2,FALSE),"")</f>
        <v/>
      </c>
      <c r="H452" s="24" t="str">
        <f>IFERROR(VLOOKUP(E452,'Database Plat'!$A$2:$B$60,2,FALSE),"")</f>
        <v/>
      </c>
    </row>
    <row r="453" spans="2:8" x14ac:dyDescent="0.25">
      <c r="B453" s="21" t="str">
        <f>IFERROR(VLOOKUP(A453,'Database Petugas'!#REF!,2,FALSE),"")</f>
        <v/>
      </c>
      <c r="H453" s="24" t="str">
        <f>IFERROR(VLOOKUP(E453,'Database Plat'!$A$2:$B$60,2,FALSE),"")</f>
        <v/>
      </c>
    </row>
    <row r="454" spans="2:8" x14ac:dyDescent="0.25">
      <c r="B454" s="21" t="str">
        <f>IFERROR(VLOOKUP(A454,'Database Petugas'!#REF!,2,FALSE),"")</f>
        <v/>
      </c>
      <c r="H454" s="24" t="str">
        <f>IFERROR(VLOOKUP(E454,'Database Plat'!$A$2:$B$60,2,FALSE),"")</f>
        <v/>
      </c>
    </row>
    <row r="455" spans="2:8" x14ac:dyDescent="0.25">
      <c r="B455" s="21" t="str">
        <f>IFERROR(VLOOKUP(A455,'Database Petugas'!#REF!,2,FALSE),"")</f>
        <v/>
      </c>
      <c r="H455" s="24" t="str">
        <f>IFERROR(VLOOKUP(E455,'Database Plat'!$A$2:$B$60,2,FALSE),"")</f>
        <v/>
      </c>
    </row>
    <row r="456" spans="2:8" x14ac:dyDescent="0.25">
      <c r="B456" s="21" t="str">
        <f>IFERROR(VLOOKUP(A456,'Database Petugas'!#REF!,2,FALSE),"")</f>
        <v/>
      </c>
      <c r="H456" s="24" t="str">
        <f>IFERROR(VLOOKUP(E456,'Database Plat'!$A$2:$B$60,2,FALSE),"")</f>
        <v/>
      </c>
    </row>
    <row r="457" spans="2:8" x14ac:dyDescent="0.25">
      <c r="B457" s="21" t="str">
        <f>IFERROR(VLOOKUP(A457,'Database Petugas'!#REF!,2,FALSE),"")</f>
        <v/>
      </c>
      <c r="H457" s="24" t="str">
        <f>IFERROR(VLOOKUP(E457,'Database Plat'!$A$2:$B$60,2,FALSE),"")</f>
        <v/>
      </c>
    </row>
    <row r="458" spans="2:8" x14ac:dyDescent="0.25">
      <c r="B458" s="21" t="str">
        <f>IFERROR(VLOOKUP(A458,'Database Petugas'!#REF!,2,FALSE),"")</f>
        <v/>
      </c>
      <c r="H458" s="24" t="str">
        <f>IFERROR(VLOOKUP(E458,'Database Plat'!$A$2:$B$60,2,FALSE),"")</f>
        <v/>
      </c>
    </row>
    <row r="459" spans="2:8" x14ac:dyDescent="0.25">
      <c r="B459" s="21" t="str">
        <f>IFERROR(VLOOKUP(A459,'Database Petugas'!#REF!,2,FALSE),"")</f>
        <v/>
      </c>
      <c r="H459" s="24" t="str">
        <f>IFERROR(VLOOKUP(E459,'Database Plat'!$A$2:$B$60,2,FALSE),"")</f>
        <v/>
      </c>
    </row>
    <row r="460" spans="2:8" x14ac:dyDescent="0.25">
      <c r="B460" s="21" t="str">
        <f>IFERROR(VLOOKUP(A460,'Database Petugas'!#REF!,2,FALSE),"")</f>
        <v/>
      </c>
      <c r="H460" s="24" t="str">
        <f>IFERROR(VLOOKUP(E460,'Database Plat'!$A$2:$B$60,2,FALSE),"")</f>
        <v/>
      </c>
    </row>
    <row r="461" spans="2:8" x14ac:dyDescent="0.25">
      <c r="B461" s="21" t="str">
        <f>IFERROR(VLOOKUP(A461,'Database Petugas'!#REF!,2,FALSE),"")</f>
        <v/>
      </c>
      <c r="H461" s="24" t="str">
        <f>IFERROR(VLOOKUP(E461,'Database Plat'!$A$2:$B$60,2,FALSE),"")</f>
        <v/>
      </c>
    </row>
    <row r="462" spans="2:8" x14ac:dyDescent="0.25">
      <c r="B462" s="21" t="str">
        <f>IFERROR(VLOOKUP(A462,'Database Petugas'!#REF!,2,FALSE),"")</f>
        <v/>
      </c>
      <c r="H462" s="24" t="str">
        <f>IFERROR(VLOOKUP(E462,'Database Plat'!$A$2:$B$60,2,FALSE),"")</f>
        <v/>
      </c>
    </row>
    <row r="463" spans="2:8" x14ac:dyDescent="0.25">
      <c r="B463" s="21" t="str">
        <f>IFERROR(VLOOKUP(A463,'Database Petugas'!#REF!,2,FALSE),"")</f>
        <v/>
      </c>
      <c r="H463" s="24" t="str">
        <f>IFERROR(VLOOKUP(E463,'Database Plat'!$A$2:$B$60,2,FALSE),"")</f>
        <v/>
      </c>
    </row>
    <row r="464" spans="2:8" x14ac:dyDescent="0.25">
      <c r="B464" s="21" t="str">
        <f>IFERROR(VLOOKUP(A464,'Database Petugas'!#REF!,2,FALSE),"")</f>
        <v/>
      </c>
      <c r="H464" s="24" t="str">
        <f>IFERROR(VLOOKUP(E464,'Database Plat'!$A$2:$B$60,2,FALSE),"")</f>
        <v/>
      </c>
    </row>
    <row r="465" spans="2:8" x14ac:dyDescent="0.25">
      <c r="B465" s="21" t="str">
        <f>IFERROR(VLOOKUP(A465,'Database Petugas'!#REF!,2,FALSE),"")</f>
        <v/>
      </c>
      <c r="H465" s="24" t="str">
        <f>IFERROR(VLOOKUP(E465,'Database Plat'!$A$2:$B$60,2,FALSE),"")</f>
        <v/>
      </c>
    </row>
    <row r="466" spans="2:8" x14ac:dyDescent="0.25">
      <c r="B466" s="21" t="str">
        <f>IFERROR(VLOOKUP(A466,'Database Petugas'!#REF!,2,FALSE),"")</f>
        <v/>
      </c>
      <c r="H466" s="24" t="str">
        <f>IFERROR(VLOOKUP(E466,'Database Plat'!$A$2:$B$60,2,FALSE),"")</f>
        <v/>
      </c>
    </row>
    <row r="467" spans="2:8" x14ac:dyDescent="0.25">
      <c r="B467" s="21" t="str">
        <f>IFERROR(VLOOKUP(A467,'Database Petugas'!#REF!,2,FALSE),"")</f>
        <v/>
      </c>
      <c r="H467" s="24" t="str">
        <f>IFERROR(VLOOKUP(E467,'Database Plat'!$A$2:$B$60,2,FALSE),"")</f>
        <v/>
      </c>
    </row>
    <row r="468" spans="2:8" x14ac:dyDescent="0.25">
      <c r="B468" s="21" t="str">
        <f>IFERROR(VLOOKUP(A468,'Database Petugas'!#REF!,2,FALSE),"")</f>
        <v/>
      </c>
      <c r="H468" s="24" t="str">
        <f>IFERROR(VLOOKUP(E468,'Database Plat'!$A$2:$B$60,2,FALSE),"")</f>
        <v/>
      </c>
    </row>
    <row r="469" spans="2:8" x14ac:dyDescent="0.25">
      <c r="B469" s="21" t="str">
        <f>IFERROR(VLOOKUP(A469,'Database Petugas'!#REF!,2,FALSE),"")</f>
        <v/>
      </c>
      <c r="H469" s="24" t="str">
        <f>IFERROR(VLOOKUP(E469,'Database Plat'!$A$2:$B$60,2,FALSE),"")</f>
        <v/>
      </c>
    </row>
    <row r="470" spans="2:8" x14ac:dyDescent="0.25">
      <c r="B470" s="21" t="str">
        <f>IFERROR(VLOOKUP(A470,'Database Petugas'!#REF!,2,FALSE),"")</f>
        <v/>
      </c>
      <c r="H470" s="24" t="str">
        <f>IFERROR(VLOOKUP(E470,'Database Plat'!$A$2:$B$60,2,FALSE),"")</f>
        <v/>
      </c>
    </row>
    <row r="471" spans="2:8" x14ac:dyDescent="0.25">
      <c r="B471" s="21" t="str">
        <f>IFERROR(VLOOKUP(A471,'Database Petugas'!#REF!,2,FALSE),"")</f>
        <v/>
      </c>
      <c r="H471" s="24" t="str">
        <f>IFERROR(VLOOKUP(E471,'Database Plat'!$A$2:$B$60,2,FALSE),"")</f>
        <v/>
      </c>
    </row>
    <row r="472" spans="2:8" x14ac:dyDescent="0.25">
      <c r="B472" s="21" t="str">
        <f>IFERROR(VLOOKUP(A472,'Database Petugas'!#REF!,2,FALSE),"")</f>
        <v/>
      </c>
      <c r="H472" s="24" t="str">
        <f>IFERROR(VLOOKUP(E472,'Database Plat'!$A$2:$B$60,2,FALSE),"")</f>
        <v/>
      </c>
    </row>
    <row r="473" spans="2:8" x14ac:dyDescent="0.25">
      <c r="B473" s="21" t="str">
        <f>IFERROR(VLOOKUP(A473,'Database Petugas'!#REF!,2,FALSE),"")</f>
        <v/>
      </c>
      <c r="H473" s="24" t="str">
        <f>IFERROR(VLOOKUP(E473,'Database Plat'!$A$2:$B$60,2,FALSE),"")</f>
        <v/>
      </c>
    </row>
    <row r="474" spans="2:8" x14ac:dyDescent="0.25">
      <c r="B474" s="21" t="str">
        <f>IFERROR(VLOOKUP(A474,'Database Petugas'!#REF!,2,FALSE),"")</f>
        <v/>
      </c>
      <c r="H474" s="24" t="str">
        <f>IFERROR(VLOOKUP(E474,'Database Plat'!$A$2:$B$60,2,FALSE),"")</f>
        <v/>
      </c>
    </row>
    <row r="475" spans="2:8" x14ac:dyDescent="0.25">
      <c r="B475" s="21" t="str">
        <f>IFERROR(VLOOKUP(A475,'Database Petugas'!#REF!,2,FALSE),"")</f>
        <v/>
      </c>
      <c r="H475" s="24" t="str">
        <f>IFERROR(VLOOKUP(E475,'Database Plat'!$A$2:$B$60,2,FALSE),"")</f>
        <v/>
      </c>
    </row>
    <row r="476" spans="2:8" x14ac:dyDescent="0.25">
      <c r="B476" s="21" t="str">
        <f>IFERROR(VLOOKUP(A476,'Database Petugas'!#REF!,2,FALSE),"")</f>
        <v/>
      </c>
      <c r="H476" s="24" t="str">
        <f>IFERROR(VLOOKUP(E476,'Database Plat'!$A$2:$B$60,2,FALSE),"")</f>
        <v/>
      </c>
    </row>
    <row r="477" spans="2:8" x14ac:dyDescent="0.25">
      <c r="B477" s="21" t="str">
        <f>IFERROR(VLOOKUP(A477,'Database Petugas'!#REF!,2,FALSE),"")</f>
        <v/>
      </c>
      <c r="H477" s="24" t="str">
        <f>IFERROR(VLOOKUP(E477,'Database Plat'!$A$2:$B$60,2,FALSE),"")</f>
        <v/>
      </c>
    </row>
    <row r="478" spans="2:8" x14ac:dyDescent="0.25">
      <c r="B478" s="21" t="str">
        <f>IFERROR(VLOOKUP(A478,'Database Petugas'!#REF!,2,FALSE),"")</f>
        <v/>
      </c>
      <c r="H478" s="24" t="str">
        <f>IFERROR(VLOOKUP(E478,'Database Plat'!$A$2:$B$60,2,FALSE),"")</f>
        <v/>
      </c>
    </row>
    <row r="479" spans="2:8" x14ac:dyDescent="0.25">
      <c r="B479" s="21" t="str">
        <f>IFERROR(VLOOKUP(A479,'Database Petugas'!#REF!,2,FALSE),"")</f>
        <v/>
      </c>
      <c r="H479" s="24" t="str">
        <f>IFERROR(VLOOKUP(E479,'Database Plat'!$A$2:$B$60,2,FALSE),"")</f>
        <v/>
      </c>
    </row>
    <row r="480" spans="2:8" x14ac:dyDescent="0.25">
      <c r="B480" s="21" t="str">
        <f>IFERROR(VLOOKUP(A480,'Database Petugas'!#REF!,2,FALSE),"")</f>
        <v/>
      </c>
      <c r="H480" s="24" t="str">
        <f>IFERROR(VLOOKUP(E480,'Database Plat'!$A$2:$B$60,2,FALSE),"")</f>
        <v/>
      </c>
    </row>
    <row r="481" spans="2:8" x14ac:dyDescent="0.25">
      <c r="B481" s="21" t="str">
        <f>IFERROR(VLOOKUP(A481,'Database Petugas'!#REF!,2,FALSE),"")</f>
        <v/>
      </c>
      <c r="H481" s="24" t="str">
        <f>IFERROR(VLOOKUP(E481,'Database Plat'!$A$2:$B$60,2,FALSE),"")</f>
        <v/>
      </c>
    </row>
    <row r="482" spans="2:8" x14ac:dyDescent="0.25">
      <c r="B482" s="21" t="str">
        <f>IFERROR(VLOOKUP(A482,'Database Petugas'!#REF!,2,FALSE),"")</f>
        <v/>
      </c>
      <c r="H482" s="24" t="str">
        <f>IFERROR(VLOOKUP(E482,'Database Plat'!$A$2:$B$60,2,FALSE),"")</f>
        <v/>
      </c>
    </row>
    <row r="483" spans="2:8" x14ac:dyDescent="0.25">
      <c r="B483" s="21" t="str">
        <f>IFERROR(VLOOKUP(A483,'Database Petugas'!#REF!,2,FALSE),"")</f>
        <v/>
      </c>
      <c r="H483" s="24" t="str">
        <f>IFERROR(VLOOKUP(E483,'Database Plat'!$A$2:$B$60,2,FALSE),"")</f>
        <v/>
      </c>
    </row>
    <row r="484" spans="2:8" x14ac:dyDescent="0.25">
      <c r="B484" s="21" t="str">
        <f>IFERROR(VLOOKUP(A484,'Database Petugas'!#REF!,2,FALSE),"")</f>
        <v/>
      </c>
      <c r="H484" s="24" t="str">
        <f>IFERROR(VLOOKUP(E484,'Database Plat'!$A$2:$B$60,2,FALSE),"")</f>
        <v/>
      </c>
    </row>
    <row r="485" spans="2:8" x14ac:dyDescent="0.25">
      <c r="B485" s="21" t="str">
        <f>IFERROR(VLOOKUP(A485,'Database Petugas'!#REF!,2,FALSE),"")</f>
        <v/>
      </c>
      <c r="H485" s="24" t="str">
        <f>IFERROR(VLOOKUP(E485,'Database Plat'!$A$2:$B$60,2,FALSE),"")</f>
        <v/>
      </c>
    </row>
    <row r="486" spans="2:8" x14ac:dyDescent="0.25">
      <c r="B486" s="21" t="str">
        <f>IFERROR(VLOOKUP(A486,'Database Petugas'!#REF!,2,FALSE),"")</f>
        <v/>
      </c>
      <c r="H486" s="24" t="str">
        <f>IFERROR(VLOOKUP(E486,'Database Plat'!$A$2:$B$60,2,FALSE),"")</f>
        <v/>
      </c>
    </row>
    <row r="487" spans="2:8" x14ac:dyDescent="0.25">
      <c r="B487" s="21" t="str">
        <f>IFERROR(VLOOKUP(A487,'Database Petugas'!#REF!,2,FALSE),"")</f>
        <v/>
      </c>
      <c r="H487" s="24" t="str">
        <f>IFERROR(VLOOKUP(E487,'Database Plat'!$A$2:$B$60,2,FALSE),"")</f>
        <v/>
      </c>
    </row>
    <row r="488" spans="2:8" x14ac:dyDescent="0.25">
      <c r="B488" s="21" t="str">
        <f>IFERROR(VLOOKUP(A488,'Database Petugas'!#REF!,2,FALSE),"")</f>
        <v/>
      </c>
      <c r="H488" s="24" t="str">
        <f>IFERROR(VLOOKUP(E488,'Database Plat'!$A$2:$B$60,2,FALSE),"")</f>
        <v/>
      </c>
    </row>
    <row r="489" spans="2:8" x14ac:dyDescent="0.25">
      <c r="B489" s="21" t="str">
        <f>IFERROR(VLOOKUP(A489,'Database Petugas'!#REF!,2,FALSE),"")</f>
        <v/>
      </c>
      <c r="H489" s="24" t="str">
        <f>IFERROR(VLOOKUP(E489,'Database Plat'!$A$2:$B$60,2,FALSE),"")</f>
        <v/>
      </c>
    </row>
    <row r="490" spans="2:8" x14ac:dyDescent="0.25">
      <c r="B490" s="21" t="str">
        <f>IFERROR(VLOOKUP(A490,'Database Petugas'!#REF!,2,FALSE),"")</f>
        <v/>
      </c>
      <c r="H490" s="24" t="str">
        <f>IFERROR(VLOOKUP(E490,'Database Plat'!$A$2:$B$60,2,FALSE),"")</f>
        <v/>
      </c>
    </row>
    <row r="491" spans="2:8" x14ac:dyDescent="0.25">
      <c r="B491" s="21" t="str">
        <f>IFERROR(VLOOKUP(A491,'Database Petugas'!#REF!,2,FALSE),"")</f>
        <v/>
      </c>
      <c r="H491" s="24" t="str">
        <f>IFERROR(VLOOKUP(E491,'Database Plat'!$A$2:$B$60,2,FALSE),"")</f>
        <v/>
      </c>
    </row>
    <row r="492" spans="2:8" x14ac:dyDescent="0.25">
      <c r="B492" s="21" t="str">
        <f>IFERROR(VLOOKUP(A492,'Database Petugas'!#REF!,2,FALSE),"")</f>
        <v/>
      </c>
      <c r="H492" s="24" t="str">
        <f>IFERROR(VLOOKUP(E492,'Database Plat'!$A$2:$B$60,2,FALSE),"")</f>
        <v/>
      </c>
    </row>
    <row r="493" spans="2:8" x14ac:dyDescent="0.25">
      <c r="B493" s="21" t="str">
        <f>IFERROR(VLOOKUP(A493,'Database Petugas'!#REF!,2,FALSE),"")</f>
        <v/>
      </c>
      <c r="H493" s="24" t="str">
        <f>IFERROR(VLOOKUP(E493,'Database Plat'!$A$2:$B$60,2,FALSE),"")</f>
        <v/>
      </c>
    </row>
    <row r="494" spans="2:8" x14ac:dyDescent="0.25">
      <c r="B494" s="21" t="str">
        <f>IFERROR(VLOOKUP(A494,'Database Petugas'!#REF!,2,FALSE),"")</f>
        <v/>
      </c>
      <c r="H494" s="24" t="str">
        <f>IFERROR(VLOOKUP(E494,'Database Plat'!$A$2:$B$60,2,FALSE),"")</f>
        <v/>
      </c>
    </row>
    <row r="495" spans="2:8" x14ac:dyDescent="0.25">
      <c r="B495" s="21" t="str">
        <f>IFERROR(VLOOKUP(A495,'Database Petugas'!#REF!,2,FALSE),"")</f>
        <v/>
      </c>
      <c r="H495" s="24" t="str">
        <f>IFERROR(VLOOKUP(E495,'Database Plat'!$A$2:$B$60,2,FALSE),"")</f>
        <v/>
      </c>
    </row>
    <row r="496" spans="2:8" x14ac:dyDescent="0.25">
      <c r="B496" s="21" t="str">
        <f>IFERROR(VLOOKUP(A496,'Database Petugas'!#REF!,2,FALSE),"")</f>
        <v/>
      </c>
      <c r="H496" s="24" t="str">
        <f>IFERROR(VLOOKUP(E496,'Database Plat'!$A$2:$B$60,2,FALSE),"")</f>
        <v/>
      </c>
    </row>
    <row r="497" spans="2:8" x14ac:dyDescent="0.25">
      <c r="B497" s="21" t="str">
        <f>IFERROR(VLOOKUP(A497,'Database Petugas'!#REF!,2,FALSE),"")</f>
        <v/>
      </c>
      <c r="H497" s="24" t="str">
        <f>IFERROR(VLOOKUP(E497,'Database Plat'!$A$2:$B$60,2,FALSE),"")</f>
        <v/>
      </c>
    </row>
    <row r="498" spans="2:8" x14ac:dyDescent="0.25">
      <c r="B498" s="21" t="str">
        <f>IFERROR(VLOOKUP(A498,'Database Petugas'!#REF!,2,FALSE),"")</f>
        <v/>
      </c>
      <c r="H498" s="24" t="str">
        <f>IFERROR(VLOOKUP(E498,'Database Plat'!$A$2:$B$60,2,FALSE),"")</f>
        <v/>
      </c>
    </row>
    <row r="499" spans="2:8" x14ac:dyDescent="0.25">
      <c r="B499" s="21" t="str">
        <f>IFERROR(VLOOKUP(A499,'Database Petugas'!#REF!,2,FALSE),"")</f>
        <v/>
      </c>
      <c r="H499" s="24" t="str">
        <f>IFERROR(VLOOKUP(E499,'Database Plat'!$A$2:$B$60,2,FALSE),"")</f>
        <v/>
      </c>
    </row>
    <row r="500" spans="2:8" x14ac:dyDescent="0.25">
      <c r="B500" s="21" t="str">
        <f>IFERROR(VLOOKUP(A500,'Database Petugas'!#REF!,2,FALSE),"")</f>
        <v/>
      </c>
      <c r="H500" s="24" t="str">
        <f>IFERROR(VLOOKUP(E500,'Database Plat'!$A$2:$B$60,2,FALSE),"")</f>
        <v/>
      </c>
    </row>
    <row r="501" spans="2:8" x14ac:dyDescent="0.25">
      <c r="B501" s="21" t="str">
        <f>IFERROR(VLOOKUP(A501,'Database Petugas'!#REF!,2,FALSE),"")</f>
        <v/>
      </c>
      <c r="H501" s="24" t="str">
        <f>IFERROR(VLOOKUP(E501,'Database Plat'!$A$2:$B$60,2,FALSE),"")</f>
        <v/>
      </c>
    </row>
    <row r="502" spans="2:8" x14ac:dyDescent="0.25">
      <c r="B502" s="21" t="str">
        <f>IFERROR(VLOOKUP(A502,'Database Petugas'!#REF!,2,FALSE),"")</f>
        <v/>
      </c>
      <c r="H502" s="24" t="str">
        <f>IFERROR(VLOOKUP(E502,'Database Plat'!$A$2:$B$60,2,FALSE),"")</f>
        <v/>
      </c>
    </row>
    <row r="503" spans="2:8" x14ac:dyDescent="0.25">
      <c r="B503" s="21" t="str">
        <f>IFERROR(VLOOKUP(A503,'Database Petugas'!#REF!,2,FALSE),"")</f>
        <v/>
      </c>
      <c r="H503" s="24" t="str">
        <f>IFERROR(VLOOKUP(E503,'Database Plat'!$A$2:$B$60,2,FALSE),"")</f>
        <v/>
      </c>
    </row>
    <row r="504" spans="2:8" x14ac:dyDescent="0.25">
      <c r="B504" s="21" t="str">
        <f>IFERROR(VLOOKUP(A504,'Database Petugas'!#REF!,2,FALSE),"")</f>
        <v/>
      </c>
      <c r="H504" s="24" t="str">
        <f>IFERROR(VLOOKUP(E504,'Database Plat'!$A$2:$B$60,2,FALSE),"")</f>
        <v/>
      </c>
    </row>
    <row r="505" spans="2:8" x14ac:dyDescent="0.25">
      <c r="B505" s="21" t="str">
        <f>IFERROR(VLOOKUP(A505,'Database Petugas'!#REF!,2,FALSE),"")</f>
        <v/>
      </c>
      <c r="H505" s="24" t="str">
        <f>IFERROR(VLOOKUP(E505,'Database Plat'!$A$2:$B$60,2,FALSE),"")</f>
        <v/>
      </c>
    </row>
    <row r="506" spans="2:8" x14ac:dyDescent="0.25">
      <c r="B506" s="21" t="str">
        <f>IFERROR(VLOOKUP(A506,'Database Petugas'!#REF!,2,FALSE),"")</f>
        <v/>
      </c>
      <c r="H506" s="24" t="str">
        <f>IFERROR(VLOOKUP(E506,'Database Plat'!$A$2:$B$60,2,FALSE),"")</f>
        <v/>
      </c>
    </row>
    <row r="507" spans="2:8" x14ac:dyDescent="0.25">
      <c r="B507" s="21" t="str">
        <f>IFERROR(VLOOKUP(A507,'Database Petugas'!#REF!,2,FALSE),"")</f>
        <v/>
      </c>
      <c r="H507" s="24" t="str">
        <f>IFERROR(VLOOKUP(E507,'Database Plat'!$A$2:$B$60,2,FALSE),"")</f>
        <v/>
      </c>
    </row>
    <row r="508" spans="2:8" x14ac:dyDescent="0.25">
      <c r="B508" s="21" t="str">
        <f>IFERROR(VLOOKUP(A508,'Database Petugas'!#REF!,2,FALSE),"")</f>
        <v/>
      </c>
      <c r="H508" s="24" t="str">
        <f>IFERROR(VLOOKUP(E508,'Database Plat'!$A$2:$B$60,2,FALSE),"")</f>
        <v/>
      </c>
    </row>
    <row r="509" spans="2:8" x14ac:dyDescent="0.25">
      <c r="B509" s="21" t="str">
        <f>IFERROR(VLOOKUP(A509,'Database Petugas'!#REF!,2,FALSE),"")</f>
        <v/>
      </c>
    </row>
    <row r="510" spans="2:8" x14ac:dyDescent="0.25">
      <c r="B510" s="21" t="str">
        <f>IFERROR(VLOOKUP(A510,'Database Petugas'!#REF!,2,FALSE),"")</f>
        <v/>
      </c>
    </row>
    <row r="511" spans="2:8" x14ac:dyDescent="0.25">
      <c r="B511" s="21" t="str">
        <f>IFERROR(VLOOKUP(A511,'Database Petugas'!#REF!,2,FALSE),"")</f>
        <v/>
      </c>
    </row>
    <row r="512" spans="2:8" x14ac:dyDescent="0.25">
      <c r="B512" s="21" t="str">
        <f>IFERROR(VLOOKUP(A512,'Database Petugas'!#REF!,2,FALSE),"")</f>
        <v/>
      </c>
    </row>
    <row r="513" spans="2:2" x14ac:dyDescent="0.25">
      <c r="B513" s="21" t="str">
        <f>IFERROR(VLOOKUP(A513,'Database Petugas'!#REF!,2,FALSE),"")</f>
        <v/>
      </c>
    </row>
    <row r="514" spans="2:2" x14ac:dyDescent="0.25">
      <c r="B514" s="21" t="str">
        <f>IFERROR(VLOOKUP(A514,'Database Petugas'!#REF!,2,FALSE),"")</f>
        <v/>
      </c>
    </row>
    <row r="515" spans="2:2" x14ac:dyDescent="0.25">
      <c r="B515" s="21" t="str">
        <f>IFERROR(VLOOKUP(A515,'Database Petugas'!#REF!,2,FALSE),"")</f>
        <v/>
      </c>
    </row>
    <row r="516" spans="2:2" x14ac:dyDescent="0.25">
      <c r="B516" s="21" t="str">
        <f>IFERROR(VLOOKUP(A516,'Database Petugas'!#REF!,2,FALSE),"")</f>
        <v/>
      </c>
    </row>
    <row r="517" spans="2:2" x14ac:dyDescent="0.25">
      <c r="B517" s="21" t="str">
        <f>IFERROR(VLOOKUP(A517,'Database Petugas'!#REF!,2,FALSE),"")</f>
        <v/>
      </c>
    </row>
    <row r="518" spans="2:2" x14ac:dyDescent="0.25">
      <c r="B518" s="21" t="str">
        <f>IFERROR(VLOOKUP(A518,'Database Petugas'!#REF!,2,FALSE),"")</f>
        <v/>
      </c>
    </row>
  </sheetData>
  <mergeCells count="1">
    <mergeCell ref="E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58"/>
  <sheetViews>
    <sheetView workbookViewId="0">
      <selection activeCell="B22" sqref="B22"/>
    </sheetView>
  </sheetViews>
  <sheetFormatPr defaultRowHeight="15" x14ac:dyDescent="0.25"/>
  <cols>
    <col min="1" max="1" width="15.7109375" customWidth="1"/>
    <col min="2" max="2" width="18" customWidth="1"/>
    <col min="4" max="4" width="19.42578125" customWidth="1"/>
    <col min="5" max="5" width="10.42578125" customWidth="1"/>
  </cols>
  <sheetData>
    <row r="1" spans="1:20" x14ac:dyDescent="0.25">
      <c r="A1" s="3" t="s">
        <v>5</v>
      </c>
      <c r="B1" s="3" t="s">
        <v>180</v>
      </c>
      <c r="C1" s="123"/>
      <c r="D1" s="3" t="s">
        <v>181</v>
      </c>
      <c r="E1" s="3" t="s">
        <v>182</v>
      </c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</row>
    <row r="2" spans="1:20" x14ac:dyDescent="0.25">
      <c r="A2" s="121" t="s">
        <v>18</v>
      </c>
      <c r="B2" s="1">
        <f>COUNTIF('Database Parkir + status'!I:I,"Mobil")</f>
        <v>3</v>
      </c>
      <c r="C2" s="123"/>
      <c r="D2" s="120" t="s">
        <v>28</v>
      </c>
      <c r="E2" s="1">
        <f>COUNTIF('Database Parkir + status'!H:H,D2)</f>
        <v>0</v>
      </c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</row>
    <row r="3" spans="1:20" x14ac:dyDescent="0.25">
      <c r="A3" s="122" t="s">
        <v>19</v>
      </c>
      <c r="B3" s="1">
        <f>COUNTIF('Database Parkir + status'!I:I,"Motor")</f>
        <v>0</v>
      </c>
      <c r="C3" s="123"/>
      <c r="D3" s="120" t="s">
        <v>29</v>
      </c>
      <c r="E3" s="1">
        <f>COUNTIF('Database Parkir + status'!H:H,D3)</f>
        <v>1</v>
      </c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</row>
    <row r="4" spans="1:20" x14ac:dyDescent="0.25">
      <c r="A4" s="123"/>
      <c r="B4" s="123"/>
      <c r="C4" s="123"/>
      <c r="D4" s="120" t="s">
        <v>30</v>
      </c>
      <c r="E4" s="1">
        <f>COUNTIF('Database Parkir + status'!H:H,D4)</f>
        <v>2</v>
      </c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</row>
    <row r="5" spans="1:20" x14ac:dyDescent="0.25">
      <c r="A5" s="123"/>
      <c r="B5" s="123"/>
      <c r="C5" s="123"/>
      <c r="D5" s="120" t="s">
        <v>31</v>
      </c>
      <c r="E5" s="1">
        <f>COUNTIF('Database Parkir + status'!H:H,D5)</f>
        <v>0</v>
      </c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</row>
    <row r="6" spans="1:20" x14ac:dyDescent="0.25">
      <c r="A6" s="123"/>
      <c r="B6" s="123"/>
      <c r="C6" s="123"/>
      <c r="D6" s="120" t="s">
        <v>32</v>
      </c>
      <c r="E6" s="1">
        <f>COUNTIF('Database Parkir + status'!H:H,D6)</f>
        <v>0</v>
      </c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</row>
    <row r="7" spans="1:20" x14ac:dyDescent="0.25">
      <c r="A7" s="123"/>
      <c r="B7" s="123"/>
      <c r="C7" s="123"/>
      <c r="D7" s="120" t="s">
        <v>33</v>
      </c>
      <c r="E7" s="1">
        <f>COUNTIF('Database Parkir + status'!H:H,D7)</f>
        <v>0</v>
      </c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</row>
    <row r="8" spans="1:20" x14ac:dyDescent="0.25">
      <c r="A8" s="123"/>
      <c r="B8" s="123"/>
      <c r="C8" s="123"/>
      <c r="D8" s="120" t="s">
        <v>34</v>
      </c>
      <c r="E8" s="1">
        <f>COUNTIF('Database Parkir + status'!H:H,D8)</f>
        <v>0</v>
      </c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</row>
    <row r="9" spans="1:20" x14ac:dyDescent="0.25">
      <c r="A9" s="123"/>
      <c r="B9" s="123"/>
      <c r="C9" s="123"/>
      <c r="D9" s="120" t="s">
        <v>35</v>
      </c>
      <c r="E9" s="1">
        <f>COUNTIF('Database Parkir + status'!H:H,D9)</f>
        <v>0</v>
      </c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</row>
    <row r="10" spans="1:20" x14ac:dyDescent="0.25">
      <c r="A10" s="123"/>
      <c r="B10" s="123"/>
      <c r="C10" s="123"/>
      <c r="D10" s="120" t="s">
        <v>36</v>
      </c>
      <c r="E10" s="1">
        <f>COUNTIF('Database Parkir + status'!H:H,D10)</f>
        <v>0</v>
      </c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</row>
    <row r="11" spans="1:20" x14ac:dyDescent="0.25">
      <c r="A11" s="123"/>
      <c r="B11" s="123"/>
      <c r="C11" s="123"/>
      <c r="D11" s="120" t="s">
        <v>37</v>
      </c>
      <c r="E11" s="1">
        <f>COUNTIF('Database Parkir + status'!H:H,D11)</f>
        <v>0</v>
      </c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</row>
    <row r="12" spans="1:20" x14ac:dyDescent="0.25">
      <c r="A12" s="123"/>
      <c r="B12" s="123"/>
      <c r="C12" s="123"/>
      <c r="D12" s="120" t="s">
        <v>38</v>
      </c>
      <c r="E12" s="1">
        <f>COUNTIF('Database Parkir + status'!H:H,D12)</f>
        <v>0</v>
      </c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</row>
    <row r="13" spans="1:20" x14ac:dyDescent="0.25">
      <c r="A13" s="123"/>
      <c r="B13" s="123"/>
      <c r="C13" s="123"/>
      <c r="D13" s="120" t="s">
        <v>39</v>
      </c>
      <c r="E13" s="1">
        <f>COUNTIF('Database Parkir + status'!H:H,D13)</f>
        <v>0</v>
      </c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</row>
    <row r="14" spans="1:20" x14ac:dyDescent="0.25">
      <c r="A14" s="123"/>
      <c r="B14" s="123"/>
      <c r="C14" s="123"/>
      <c r="D14" s="120" t="s">
        <v>40</v>
      </c>
      <c r="E14" s="1">
        <f>COUNTIF('Database Parkir + status'!H:H,D14)</f>
        <v>0</v>
      </c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</row>
    <row r="15" spans="1:20" x14ac:dyDescent="0.25">
      <c r="A15" s="123"/>
      <c r="B15" s="123"/>
      <c r="C15" s="123"/>
      <c r="D15" s="120" t="s">
        <v>41</v>
      </c>
      <c r="E15" s="1">
        <f>COUNTIF('Database Parkir + status'!H:H,D15)</f>
        <v>0</v>
      </c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</row>
    <row r="16" spans="1:20" x14ac:dyDescent="0.25">
      <c r="A16" s="123"/>
      <c r="B16" s="123"/>
      <c r="C16" s="123"/>
      <c r="D16" s="120" t="s">
        <v>42</v>
      </c>
      <c r="E16" s="1">
        <f>COUNTIF('Database Parkir + status'!H:H,D16)</f>
        <v>0</v>
      </c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</row>
    <row r="17" spans="1:20" x14ac:dyDescent="0.25">
      <c r="A17" s="123"/>
      <c r="B17" s="123"/>
      <c r="C17" s="123"/>
      <c r="D17" s="120" t="s">
        <v>44</v>
      </c>
      <c r="E17" s="1">
        <f>COUNTIF('Database Parkir + status'!H:H,D17)</f>
        <v>0</v>
      </c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</row>
    <row r="18" spans="1:20" x14ac:dyDescent="0.25">
      <c r="A18" s="123"/>
      <c r="B18" s="123"/>
      <c r="C18" s="123"/>
      <c r="D18" s="120" t="s">
        <v>46</v>
      </c>
      <c r="E18" s="1">
        <f>COUNTIF('Database Parkir + status'!H:H,D18)</f>
        <v>0</v>
      </c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</row>
    <row r="19" spans="1:20" x14ac:dyDescent="0.25">
      <c r="A19" s="123"/>
      <c r="B19" s="123"/>
      <c r="C19" s="123"/>
      <c r="D19" s="120" t="s">
        <v>48</v>
      </c>
      <c r="E19" s="1">
        <f>COUNTIF('Database Parkir + status'!H:H,D19)</f>
        <v>0</v>
      </c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</row>
    <row r="20" spans="1:20" x14ac:dyDescent="0.25">
      <c r="A20" s="123"/>
      <c r="B20" s="123"/>
      <c r="C20" s="123"/>
      <c r="D20" s="120" t="s">
        <v>50</v>
      </c>
      <c r="E20" s="1">
        <f>COUNTIF('Database Parkir + status'!H:H,D20)</f>
        <v>0</v>
      </c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</row>
    <row r="21" spans="1:20" x14ac:dyDescent="0.25">
      <c r="A21" s="123"/>
      <c r="B21" s="123"/>
      <c r="C21" s="123"/>
      <c r="D21" s="120" t="s">
        <v>52</v>
      </c>
      <c r="E21" s="1">
        <f>COUNTIF('Database Parkir + status'!H:H,D21)</f>
        <v>0</v>
      </c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</row>
    <row r="22" spans="1:20" x14ac:dyDescent="0.25">
      <c r="A22" s="123"/>
      <c r="B22" s="123"/>
      <c r="C22" s="123"/>
      <c r="D22" s="120" t="s">
        <v>53</v>
      </c>
      <c r="E22" s="1">
        <f>COUNTIF('Database Parkir + status'!H:H,D22)</f>
        <v>0</v>
      </c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</row>
    <row r="23" spans="1:20" x14ac:dyDescent="0.25">
      <c r="A23" s="123"/>
      <c r="B23" s="123"/>
      <c r="C23" s="123"/>
      <c r="D23" s="120" t="s">
        <v>54</v>
      </c>
      <c r="E23" s="1">
        <f>COUNTIF('Database Parkir + status'!H:H,D23)</f>
        <v>0</v>
      </c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</row>
    <row r="24" spans="1:20" x14ac:dyDescent="0.25">
      <c r="A24" s="123"/>
      <c r="B24" s="123"/>
      <c r="C24" s="123"/>
      <c r="D24" s="120" t="s">
        <v>56</v>
      </c>
      <c r="E24" s="1">
        <f>COUNTIF('Database Parkir + status'!H:H,D24)</f>
        <v>0</v>
      </c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</row>
    <row r="25" spans="1:20" x14ac:dyDescent="0.25">
      <c r="A25" s="123"/>
      <c r="B25" s="123"/>
      <c r="C25" s="123"/>
      <c r="D25" s="120" t="s">
        <v>58</v>
      </c>
      <c r="E25" s="1">
        <f>COUNTIF('Database Parkir + status'!H:H,D25)</f>
        <v>0</v>
      </c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</row>
    <row r="26" spans="1:20" x14ac:dyDescent="0.25">
      <c r="A26" s="123"/>
      <c r="B26" s="123"/>
      <c r="C26" s="123"/>
      <c r="D26" s="120" t="s">
        <v>60</v>
      </c>
      <c r="E26" s="1">
        <f>COUNTIF('Database Parkir + status'!H:H,D26)</f>
        <v>0</v>
      </c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</row>
    <row r="27" spans="1:20" x14ac:dyDescent="0.25">
      <c r="A27" s="123"/>
      <c r="B27" s="123"/>
      <c r="C27" s="123"/>
      <c r="D27" s="120" t="s">
        <v>62</v>
      </c>
      <c r="E27" s="1">
        <f>COUNTIF('Database Parkir + status'!H:H,D27)</f>
        <v>0</v>
      </c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</row>
    <row r="28" spans="1:20" x14ac:dyDescent="0.25">
      <c r="A28" s="123"/>
      <c r="B28" s="123"/>
      <c r="C28" s="123"/>
      <c r="D28" s="120" t="s">
        <v>64</v>
      </c>
      <c r="E28" s="1">
        <f>COUNTIF('Database Parkir + status'!H:H,D28)</f>
        <v>0</v>
      </c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</row>
    <row r="29" spans="1:20" x14ac:dyDescent="0.25">
      <c r="A29" s="123"/>
      <c r="B29" s="123"/>
      <c r="C29" s="123"/>
      <c r="D29" s="120" t="s">
        <v>66</v>
      </c>
      <c r="E29" s="1">
        <f>COUNTIF('Database Parkir + status'!H:H,D29)</f>
        <v>0</v>
      </c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</row>
    <row r="30" spans="1:20" x14ac:dyDescent="0.25">
      <c r="A30" s="123"/>
      <c r="B30" s="123"/>
      <c r="C30" s="123"/>
      <c r="D30" s="120" t="s">
        <v>68</v>
      </c>
      <c r="E30" s="1">
        <f>COUNTIF('Database Parkir + status'!H:H,D30)</f>
        <v>0</v>
      </c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</row>
    <row r="31" spans="1:20" x14ac:dyDescent="0.25">
      <c r="A31" s="123"/>
      <c r="B31" s="123"/>
      <c r="C31" s="123"/>
      <c r="D31" s="120" t="s">
        <v>70</v>
      </c>
      <c r="E31" s="1">
        <f>COUNTIF('Database Parkir + status'!H:H,D31)</f>
        <v>0</v>
      </c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</row>
    <row r="32" spans="1:20" x14ac:dyDescent="0.25">
      <c r="A32" s="123"/>
      <c r="B32" s="123"/>
      <c r="C32" s="123"/>
      <c r="D32" s="120" t="s">
        <v>72</v>
      </c>
      <c r="E32" s="1">
        <f>COUNTIF('Database Parkir + status'!H:H,D32)</f>
        <v>0</v>
      </c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</row>
    <row r="33" spans="1:20" x14ac:dyDescent="0.25">
      <c r="A33" s="123"/>
      <c r="B33" s="123"/>
      <c r="C33" s="123"/>
      <c r="D33" s="120" t="s">
        <v>74</v>
      </c>
      <c r="E33" s="1">
        <f>COUNTIF('Database Parkir + status'!H:H,D33)</f>
        <v>0</v>
      </c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</row>
    <row r="34" spans="1:20" x14ac:dyDescent="0.25">
      <c r="A34" s="123"/>
      <c r="B34" s="123"/>
      <c r="C34" s="123"/>
      <c r="D34" s="120" t="s">
        <v>76</v>
      </c>
      <c r="E34" s="1">
        <f>COUNTIF('Database Parkir + status'!H:H,D34)</f>
        <v>0</v>
      </c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</row>
    <row r="35" spans="1:20" x14ac:dyDescent="0.25">
      <c r="A35" s="123"/>
      <c r="B35" s="123"/>
      <c r="C35" s="123"/>
      <c r="D35" s="120" t="s">
        <v>78</v>
      </c>
      <c r="E35" s="1">
        <f>COUNTIF('Database Parkir + status'!H:H,D35)</f>
        <v>0</v>
      </c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</row>
    <row r="36" spans="1:20" x14ac:dyDescent="0.25">
      <c r="A36" s="123"/>
      <c r="B36" s="123"/>
      <c r="C36" s="123"/>
      <c r="D36" s="120" t="s">
        <v>80</v>
      </c>
      <c r="E36" s="1">
        <f>COUNTIF('Database Parkir + status'!H:H,D36)</f>
        <v>0</v>
      </c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</row>
    <row r="37" spans="1:20" x14ac:dyDescent="0.25">
      <c r="A37" s="123"/>
      <c r="B37" s="123"/>
      <c r="C37" s="123"/>
      <c r="D37" s="120" t="s">
        <v>82</v>
      </c>
      <c r="E37" s="1">
        <f>COUNTIF('Database Parkir + status'!H:H,D37)</f>
        <v>0</v>
      </c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</row>
    <row r="38" spans="1:20" x14ac:dyDescent="0.25">
      <c r="A38" s="123"/>
      <c r="B38" s="123"/>
      <c r="C38" s="123"/>
      <c r="D38" s="120" t="s">
        <v>84</v>
      </c>
      <c r="E38" s="1">
        <f>COUNTIF('Database Parkir + status'!H:H,D38)</f>
        <v>0</v>
      </c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</row>
    <row r="39" spans="1:20" x14ac:dyDescent="0.25">
      <c r="A39" s="123"/>
      <c r="B39" s="123"/>
      <c r="C39" s="123"/>
      <c r="D39" s="120" t="s">
        <v>86</v>
      </c>
      <c r="E39" s="1">
        <f>COUNTIF('Database Parkir + status'!H:H,D39)</f>
        <v>0</v>
      </c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</row>
    <row r="40" spans="1:20" x14ac:dyDescent="0.25">
      <c r="A40" s="123"/>
      <c r="B40" s="123"/>
      <c r="C40" s="123"/>
      <c r="D40" s="120" t="s">
        <v>88</v>
      </c>
      <c r="E40" s="1">
        <f>COUNTIF('Database Parkir + status'!H:H,D40)</f>
        <v>0</v>
      </c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</row>
    <row r="41" spans="1:20" x14ac:dyDescent="0.25">
      <c r="A41" s="123"/>
      <c r="B41" s="123"/>
      <c r="C41" s="123"/>
      <c r="D41" s="120" t="s">
        <v>90</v>
      </c>
      <c r="E41" s="1">
        <f>COUNTIF('Database Parkir + status'!H:H,D41)</f>
        <v>0</v>
      </c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</row>
    <row r="42" spans="1:20" x14ac:dyDescent="0.25">
      <c r="A42" s="123"/>
      <c r="B42" s="123"/>
      <c r="C42" s="123"/>
      <c r="D42" s="120" t="s">
        <v>92</v>
      </c>
      <c r="E42" s="1">
        <f>COUNTIF('Database Parkir + status'!H:H,D42)</f>
        <v>0</v>
      </c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</row>
    <row r="43" spans="1:20" x14ac:dyDescent="0.25">
      <c r="A43" s="123"/>
      <c r="B43" s="123"/>
      <c r="C43" s="123"/>
      <c r="D43" s="120" t="s">
        <v>94</v>
      </c>
      <c r="E43" s="1">
        <f>COUNTIF('Database Parkir + status'!H:H,D43)</f>
        <v>0</v>
      </c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</row>
    <row r="44" spans="1:20" x14ac:dyDescent="0.25">
      <c r="A44" s="123"/>
      <c r="B44" s="123"/>
      <c r="C44" s="123"/>
      <c r="D44" s="120" t="s">
        <v>96</v>
      </c>
      <c r="E44" s="1">
        <f>COUNTIF('Database Parkir + status'!H:H,D44)</f>
        <v>0</v>
      </c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</row>
    <row r="45" spans="1:20" x14ac:dyDescent="0.25">
      <c r="A45" s="123"/>
      <c r="B45" s="123"/>
      <c r="C45" s="123"/>
      <c r="D45" s="120" t="s">
        <v>98</v>
      </c>
      <c r="E45" s="1">
        <f>COUNTIF('Database Parkir + status'!H:H,D45)</f>
        <v>0</v>
      </c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</row>
    <row r="46" spans="1:20" x14ac:dyDescent="0.25">
      <c r="A46" s="123"/>
      <c r="B46" s="123"/>
      <c r="C46" s="123"/>
      <c r="D46" s="120" t="s">
        <v>100</v>
      </c>
      <c r="E46" s="1">
        <f>COUNTIF('Database Parkir + status'!H:H,D46)</f>
        <v>0</v>
      </c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</row>
    <row r="47" spans="1:20" x14ac:dyDescent="0.25">
      <c r="A47" s="123"/>
      <c r="B47" s="123"/>
      <c r="C47" s="123"/>
      <c r="D47" s="120" t="s">
        <v>102</v>
      </c>
      <c r="E47" s="1">
        <f>COUNTIF('Database Parkir + status'!H:H,D47)</f>
        <v>0</v>
      </c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</row>
    <row r="48" spans="1:20" x14ac:dyDescent="0.25">
      <c r="A48" s="123"/>
      <c r="B48" s="123"/>
      <c r="C48" s="123"/>
      <c r="D48" s="120" t="s">
        <v>104</v>
      </c>
      <c r="E48" s="1">
        <f>COUNTIF('Database Parkir + status'!H:H,D48)</f>
        <v>0</v>
      </c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</row>
    <row r="49" spans="1:20" x14ac:dyDescent="0.25">
      <c r="A49" s="123"/>
      <c r="B49" s="123"/>
      <c r="C49" s="123"/>
      <c r="D49" s="120" t="s">
        <v>106</v>
      </c>
      <c r="E49" s="1">
        <f>COUNTIF('Database Parkir + status'!H:H,D49)</f>
        <v>0</v>
      </c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</row>
    <row r="50" spans="1:20" x14ac:dyDescent="0.25">
      <c r="A50" s="123"/>
      <c r="B50" s="123"/>
      <c r="C50" s="123"/>
      <c r="D50" s="120" t="s">
        <v>108</v>
      </c>
      <c r="E50" s="1">
        <f>COUNTIF('Database Parkir + status'!H:H,D50)</f>
        <v>0</v>
      </c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</row>
    <row r="51" spans="1:20" x14ac:dyDescent="0.25">
      <c r="A51" s="123"/>
      <c r="B51" s="123"/>
      <c r="C51" s="123"/>
      <c r="D51" s="120" t="s">
        <v>109</v>
      </c>
      <c r="E51" s="1">
        <f>COUNTIF('Database Parkir + status'!H:H,D51)</f>
        <v>0</v>
      </c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</row>
    <row r="52" spans="1:20" x14ac:dyDescent="0.25">
      <c r="A52" s="123"/>
      <c r="B52" s="123"/>
      <c r="C52" s="123"/>
      <c r="D52" s="120" t="s">
        <v>111</v>
      </c>
      <c r="E52" s="1">
        <f>COUNTIF('Database Parkir + status'!H:H,D52)</f>
        <v>0</v>
      </c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</row>
    <row r="53" spans="1:20" x14ac:dyDescent="0.25">
      <c r="A53" s="123"/>
      <c r="B53" s="123"/>
      <c r="C53" s="123"/>
      <c r="D53" s="120" t="s">
        <v>113</v>
      </c>
      <c r="E53" s="1">
        <f>COUNTIF('Database Parkir + status'!H:H,D53)</f>
        <v>0</v>
      </c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</row>
    <row r="54" spans="1:20" x14ac:dyDescent="0.25">
      <c r="A54" s="123"/>
      <c r="B54" s="123"/>
      <c r="C54" s="123"/>
      <c r="D54" s="120" t="s">
        <v>115</v>
      </c>
      <c r="E54" s="1">
        <f>COUNTIF('Database Parkir + status'!H:H,D54)</f>
        <v>0</v>
      </c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</row>
    <row r="55" spans="1:20" x14ac:dyDescent="0.25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</row>
    <row r="56" spans="1:20" x14ac:dyDescent="0.25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</row>
    <row r="57" spans="1:20" x14ac:dyDescent="0.25">
      <c r="A57" s="123"/>
      <c r="B57" s="123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</row>
    <row r="58" spans="1:20" x14ac:dyDescent="0.25">
      <c r="A58" s="123"/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9"/>
  <sheetViews>
    <sheetView topLeftCell="A4" workbookViewId="0">
      <selection sqref="A1:C8"/>
    </sheetView>
  </sheetViews>
  <sheetFormatPr defaultRowHeight="15" x14ac:dyDescent="0.25"/>
  <cols>
    <col min="1" max="1" width="11.5703125" customWidth="1"/>
    <col min="2" max="2" width="22.7109375" customWidth="1"/>
    <col min="3" max="3" width="27" customWidth="1"/>
  </cols>
  <sheetData>
    <row r="1" spans="1:3" x14ac:dyDescent="0.25">
      <c r="A1" s="3" t="s">
        <v>184</v>
      </c>
      <c r="B1" s="127" t="s">
        <v>185</v>
      </c>
      <c r="C1" s="128" t="s">
        <v>186</v>
      </c>
    </row>
    <row r="2" spans="1:3" x14ac:dyDescent="0.25">
      <c r="A2" s="2" t="s">
        <v>188</v>
      </c>
      <c r="B2" s="2" t="s">
        <v>187</v>
      </c>
      <c r="C2" s="2" t="s">
        <v>191</v>
      </c>
    </row>
    <row r="3" spans="1:3" x14ac:dyDescent="0.25">
      <c r="A3" s="2" t="s">
        <v>190</v>
      </c>
      <c r="B3" s="2" t="s">
        <v>189</v>
      </c>
      <c r="C3" s="2" t="s">
        <v>191</v>
      </c>
    </row>
    <row r="4" spans="1:3" x14ac:dyDescent="0.25">
      <c r="A4" s="2" t="s">
        <v>192</v>
      </c>
      <c r="B4" s="2" t="s">
        <v>193</v>
      </c>
      <c r="C4" s="2" t="s">
        <v>194</v>
      </c>
    </row>
    <row r="5" spans="1:3" x14ac:dyDescent="0.25">
      <c r="A5" s="2" t="s">
        <v>195</v>
      </c>
      <c r="B5" s="2" t="s">
        <v>204</v>
      </c>
      <c r="C5" s="2"/>
    </row>
    <row r="6" spans="1:3" x14ac:dyDescent="0.25">
      <c r="A6" s="2" t="s">
        <v>198</v>
      </c>
      <c r="B6" s="2" t="s">
        <v>196</v>
      </c>
      <c r="C6" s="2" t="s">
        <v>197</v>
      </c>
    </row>
    <row r="7" spans="1:3" x14ac:dyDescent="0.25">
      <c r="A7" s="2" t="s">
        <v>200</v>
      </c>
      <c r="B7" s="2" t="s">
        <v>205</v>
      </c>
      <c r="C7" s="2" t="s">
        <v>199</v>
      </c>
    </row>
    <row r="8" spans="1:3" x14ac:dyDescent="0.25">
      <c r="A8" s="2" t="s">
        <v>203</v>
      </c>
      <c r="B8" s="2" t="s">
        <v>201</v>
      </c>
      <c r="C8" s="2" t="s">
        <v>202</v>
      </c>
    </row>
    <row r="9" spans="1:3" x14ac:dyDescent="0.25">
      <c r="A9" s="2" t="s">
        <v>206</v>
      </c>
      <c r="B9" s="2"/>
      <c r="C9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2"/>
  <sheetViews>
    <sheetView tabSelected="1" workbookViewId="0">
      <selection activeCell="F12" sqref="F12"/>
    </sheetView>
  </sheetViews>
  <sheetFormatPr defaultRowHeight="15" x14ac:dyDescent="0.25"/>
  <cols>
    <col min="1" max="1" width="16.5703125" style="5" customWidth="1"/>
    <col min="2" max="2" width="17.140625" style="5" customWidth="1"/>
    <col min="3" max="3" width="10.5703125" customWidth="1"/>
    <col min="5" max="5" width="15.7109375" customWidth="1"/>
    <col min="6" max="6" width="14.140625" customWidth="1"/>
  </cols>
  <sheetData>
    <row r="1" spans="1:6" x14ac:dyDescent="0.25">
      <c r="A1" s="135" t="s">
        <v>16</v>
      </c>
      <c r="B1" s="136"/>
      <c r="C1" s="136"/>
    </row>
    <row r="2" spans="1:6" x14ac:dyDescent="0.25">
      <c r="A2" s="7" t="s">
        <v>5</v>
      </c>
      <c r="B2" s="7" t="s">
        <v>17</v>
      </c>
      <c r="C2" s="7" t="s">
        <v>116</v>
      </c>
      <c r="E2" s="7" t="s">
        <v>1</v>
      </c>
      <c r="F2" s="7" t="s">
        <v>0</v>
      </c>
    </row>
    <row r="3" spans="1:6" x14ac:dyDescent="0.25">
      <c r="A3" s="6" t="s">
        <v>18</v>
      </c>
      <c r="B3" s="6">
        <v>3000</v>
      </c>
      <c r="C3" s="6">
        <v>1500</v>
      </c>
      <c r="E3" s="6" t="s">
        <v>23</v>
      </c>
      <c r="F3" s="2" t="s">
        <v>132</v>
      </c>
    </row>
    <row r="4" spans="1:6" x14ac:dyDescent="0.25">
      <c r="A4" s="6" t="s">
        <v>19</v>
      </c>
      <c r="B4" s="6">
        <v>1500</v>
      </c>
      <c r="C4" s="6">
        <v>500</v>
      </c>
      <c r="E4" s="6" t="s">
        <v>20</v>
      </c>
      <c r="F4" s="2" t="s">
        <v>133</v>
      </c>
    </row>
    <row r="5" spans="1:6" x14ac:dyDescent="0.25">
      <c r="A5" s="8"/>
      <c r="B5" s="8"/>
      <c r="E5" s="6" t="s">
        <v>21</v>
      </c>
      <c r="F5" s="2" t="s">
        <v>134</v>
      </c>
    </row>
    <row r="6" spans="1:6" x14ac:dyDescent="0.25">
      <c r="A6" s="7" t="s">
        <v>130</v>
      </c>
      <c r="B6" s="7" t="s">
        <v>131</v>
      </c>
      <c r="E6" s="6" t="s">
        <v>22</v>
      </c>
      <c r="F6" s="125" t="s">
        <v>135</v>
      </c>
    </row>
    <row r="7" spans="1:6" x14ac:dyDescent="0.25">
      <c r="A7" s="6" t="s">
        <v>23</v>
      </c>
      <c r="B7" s="6">
        <v>161511045</v>
      </c>
      <c r="E7" s="6" t="s">
        <v>24</v>
      </c>
      <c r="F7" s="2" t="s">
        <v>136</v>
      </c>
    </row>
    <row r="8" spans="1:6" x14ac:dyDescent="0.25">
      <c r="A8" s="6" t="s">
        <v>20</v>
      </c>
      <c r="B8" s="6">
        <v>161511015</v>
      </c>
      <c r="E8" s="217"/>
      <c r="F8" s="218"/>
    </row>
    <row r="9" spans="1:6" x14ac:dyDescent="0.25">
      <c r="A9" s="6" t="s">
        <v>21</v>
      </c>
      <c r="B9" s="6">
        <v>161511016</v>
      </c>
    </row>
    <row r="10" spans="1:6" x14ac:dyDescent="0.25">
      <c r="A10" s="6" t="s">
        <v>22</v>
      </c>
      <c r="B10" s="6">
        <v>161511017</v>
      </c>
    </row>
    <row r="11" spans="1:6" x14ac:dyDescent="0.25">
      <c r="A11" s="6" t="s">
        <v>24</v>
      </c>
      <c r="B11" s="6">
        <v>161511054</v>
      </c>
    </row>
    <row r="12" spans="1:6" x14ac:dyDescent="0.25">
      <c r="A12" s="5" t="s">
        <v>220</v>
      </c>
      <c r="B12" s="5" t="s">
        <v>220</v>
      </c>
    </row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5"/>
  <sheetViews>
    <sheetView zoomScale="60" zoomScaleNormal="60" workbookViewId="0">
      <selection activeCell="K39" sqref="K39"/>
    </sheetView>
  </sheetViews>
  <sheetFormatPr defaultRowHeight="15" x14ac:dyDescent="0.25"/>
  <cols>
    <col min="2" max="2" width="28.85546875" customWidth="1"/>
  </cols>
  <sheetData>
    <row r="1" spans="1:2" x14ac:dyDescent="0.25">
      <c r="A1" s="137" t="s">
        <v>25</v>
      </c>
      <c r="B1" s="137"/>
    </row>
    <row r="2" spans="1:2" x14ac:dyDescent="0.25">
      <c r="A2" s="3" t="s">
        <v>26</v>
      </c>
      <c r="B2" s="3" t="s">
        <v>27</v>
      </c>
    </row>
    <row r="3" spans="1:2" x14ac:dyDescent="0.25">
      <c r="A3" s="2" t="s">
        <v>151</v>
      </c>
      <c r="B3" s="2" t="s">
        <v>28</v>
      </c>
    </row>
    <row r="4" spans="1:2" x14ac:dyDescent="0.25">
      <c r="A4" s="2" t="s">
        <v>152</v>
      </c>
      <c r="B4" s="2" t="s">
        <v>29</v>
      </c>
    </row>
    <row r="5" spans="1:2" x14ac:dyDescent="0.25">
      <c r="A5" s="2" t="s">
        <v>153</v>
      </c>
      <c r="B5" s="2" t="s">
        <v>30</v>
      </c>
    </row>
    <row r="6" spans="1:2" x14ac:dyDescent="0.25">
      <c r="A6" s="2" t="s">
        <v>154</v>
      </c>
      <c r="B6" s="2" t="s">
        <v>31</v>
      </c>
    </row>
    <row r="7" spans="1:2" x14ac:dyDescent="0.25">
      <c r="A7" s="2" t="s">
        <v>155</v>
      </c>
      <c r="B7" s="2" t="s">
        <v>32</v>
      </c>
    </row>
    <row r="8" spans="1:2" x14ac:dyDescent="0.25">
      <c r="A8" s="2" t="s">
        <v>156</v>
      </c>
      <c r="B8" s="2" t="s">
        <v>33</v>
      </c>
    </row>
    <row r="9" spans="1:2" x14ac:dyDescent="0.25">
      <c r="A9" s="2" t="s">
        <v>157</v>
      </c>
      <c r="B9" s="2" t="s">
        <v>34</v>
      </c>
    </row>
    <row r="10" spans="1:2" x14ac:dyDescent="0.25">
      <c r="A10" s="2" t="s">
        <v>158</v>
      </c>
      <c r="B10" s="2" t="s">
        <v>35</v>
      </c>
    </row>
    <row r="11" spans="1:2" x14ac:dyDescent="0.25">
      <c r="A11" s="2" t="s">
        <v>159</v>
      </c>
      <c r="B11" s="2" t="s">
        <v>36</v>
      </c>
    </row>
    <row r="12" spans="1:2" x14ac:dyDescent="0.25">
      <c r="A12" s="2" t="s">
        <v>160</v>
      </c>
      <c r="B12" s="2" t="s">
        <v>37</v>
      </c>
    </row>
    <row r="13" spans="1:2" x14ac:dyDescent="0.25">
      <c r="A13" s="2" t="s">
        <v>161</v>
      </c>
      <c r="B13" s="2" t="s">
        <v>38</v>
      </c>
    </row>
    <row r="14" spans="1:2" x14ac:dyDescent="0.25">
      <c r="A14" s="2" t="s">
        <v>162</v>
      </c>
      <c r="B14" s="2" t="s">
        <v>39</v>
      </c>
    </row>
    <row r="15" spans="1:2" x14ac:dyDescent="0.25">
      <c r="A15" s="2" t="s">
        <v>163</v>
      </c>
      <c r="B15" s="2" t="s">
        <v>40</v>
      </c>
    </row>
    <row r="16" spans="1:2" x14ac:dyDescent="0.25">
      <c r="A16" s="2" t="s">
        <v>164</v>
      </c>
      <c r="B16" s="2" t="s">
        <v>41</v>
      </c>
    </row>
    <row r="17" spans="1:2" x14ac:dyDescent="0.25">
      <c r="A17" s="2" t="s">
        <v>165</v>
      </c>
      <c r="B17" s="2" t="s">
        <v>42</v>
      </c>
    </row>
    <row r="18" spans="1:2" x14ac:dyDescent="0.25">
      <c r="A18" s="2" t="s">
        <v>43</v>
      </c>
      <c r="B18" s="2" t="s">
        <v>44</v>
      </c>
    </row>
    <row r="19" spans="1:2" x14ac:dyDescent="0.25">
      <c r="A19" s="2" t="s">
        <v>45</v>
      </c>
      <c r="B19" s="2" t="s">
        <v>46</v>
      </c>
    </row>
    <row r="20" spans="1:2" x14ac:dyDescent="0.25">
      <c r="A20" s="2" t="s">
        <v>47</v>
      </c>
      <c r="B20" s="2" t="s">
        <v>48</v>
      </c>
    </row>
    <row r="21" spans="1:2" x14ac:dyDescent="0.25">
      <c r="A21" s="2" t="s">
        <v>49</v>
      </c>
      <c r="B21" s="2" t="s">
        <v>50</v>
      </c>
    </row>
    <row r="22" spans="1:2" x14ac:dyDescent="0.25">
      <c r="A22" s="2" t="s">
        <v>51</v>
      </c>
      <c r="B22" s="2" t="s">
        <v>52</v>
      </c>
    </row>
    <row r="23" spans="1:2" x14ac:dyDescent="0.25">
      <c r="A23" s="2" t="s">
        <v>166</v>
      </c>
      <c r="B23" s="2" t="s">
        <v>53</v>
      </c>
    </row>
    <row r="24" spans="1:2" x14ac:dyDescent="0.25">
      <c r="A24" s="2" t="s">
        <v>167</v>
      </c>
      <c r="B24" s="2" t="s">
        <v>54</v>
      </c>
    </row>
    <row r="25" spans="1:2" x14ac:dyDescent="0.25">
      <c r="A25" s="2" t="s">
        <v>55</v>
      </c>
      <c r="B25" s="2" t="s">
        <v>56</v>
      </c>
    </row>
    <row r="26" spans="1:2" x14ac:dyDescent="0.25">
      <c r="A26" s="2" t="s">
        <v>57</v>
      </c>
      <c r="B26" s="2" t="s">
        <v>58</v>
      </c>
    </row>
    <row r="27" spans="1:2" x14ac:dyDescent="0.25">
      <c r="A27" s="2" t="s">
        <v>59</v>
      </c>
      <c r="B27" s="2" t="s">
        <v>60</v>
      </c>
    </row>
    <row r="28" spans="1:2" x14ac:dyDescent="0.25">
      <c r="A28" s="2" t="s">
        <v>61</v>
      </c>
      <c r="B28" s="2" t="s">
        <v>62</v>
      </c>
    </row>
    <row r="29" spans="1:2" x14ac:dyDescent="0.25">
      <c r="A29" s="2" t="s">
        <v>63</v>
      </c>
      <c r="B29" s="2" t="s">
        <v>64</v>
      </c>
    </row>
    <row r="30" spans="1:2" x14ac:dyDescent="0.25">
      <c r="A30" s="2" t="s">
        <v>65</v>
      </c>
      <c r="B30" s="2" t="s">
        <v>66</v>
      </c>
    </row>
    <row r="31" spans="1:2" x14ac:dyDescent="0.25">
      <c r="A31" s="2" t="s">
        <v>67</v>
      </c>
      <c r="B31" s="2" t="s">
        <v>68</v>
      </c>
    </row>
    <row r="32" spans="1:2" x14ac:dyDescent="0.25">
      <c r="A32" s="2" t="s">
        <v>69</v>
      </c>
      <c r="B32" s="2" t="s">
        <v>70</v>
      </c>
    </row>
    <row r="33" spans="1:2" x14ac:dyDescent="0.25">
      <c r="A33" s="2" t="s">
        <v>71</v>
      </c>
      <c r="B33" s="2" t="s">
        <v>72</v>
      </c>
    </row>
    <row r="34" spans="1:2" x14ac:dyDescent="0.25">
      <c r="A34" s="2" t="s">
        <v>73</v>
      </c>
      <c r="B34" s="2" t="s">
        <v>74</v>
      </c>
    </row>
    <row r="35" spans="1:2" x14ac:dyDescent="0.25">
      <c r="A35" s="2" t="s">
        <v>75</v>
      </c>
      <c r="B35" s="2" t="s">
        <v>76</v>
      </c>
    </row>
    <row r="36" spans="1:2" x14ac:dyDescent="0.25">
      <c r="A36" s="2" t="s">
        <v>77</v>
      </c>
      <c r="B36" s="2" t="s">
        <v>78</v>
      </c>
    </row>
    <row r="37" spans="1:2" x14ac:dyDescent="0.25">
      <c r="A37" s="2" t="s">
        <v>79</v>
      </c>
      <c r="B37" s="2" t="s">
        <v>80</v>
      </c>
    </row>
    <row r="38" spans="1:2" x14ac:dyDescent="0.25">
      <c r="A38" s="2" t="s">
        <v>81</v>
      </c>
      <c r="B38" s="2" t="s">
        <v>82</v>
      </c>
    </row>
    <row r="39" spans="1:2" x14ac:dyDescent="0.25">
      <c r="A39" s="2" t="s">
        <v>83</v>
      </c>
      <c r="B39" s="2" t="s">
        <v>84</v>
      </c>
    </row>
    <row r="40" spans="1:2" x14ac:dyDescent="0.25">
      <c r="A40" s="2" t="s">
        <v>85</v>
      </c>
      <c r="B40" s="2" t="s">
        <v>86</v>
      </c>
    </row>
    <row r="41" spans="1:2" x14ac:dyDescent="0.25">
      <c r="A41" s="2" t="s">
        <v>87</v>
      </c>
      <c r="B41" s="2" t="s">
        <v>88</v>
      </c>
    </row>
    <row r="42" spans="1:2" x14ac:dyDescent="0.25">
      <c r="A42" s="2" t="s">
        <v>89</v>
      </c>
      <c r="B42" s="2" t="s">
        <v>90</v>
      </c>
    </row>
    <row r="43" spans="1:2" x14ac:dyDescent="0.25">
      <c r="A43" s="2" t="s">
        <v>91</v>
      </c>
      <c r="B43" s="2" t="s">
        <v>92</v>
      </c>
    </row>
    <row r="44" spans="1:2" x14ac:dyDescent="0.25">
      <c r="A44" s="2" t="s">
        <v>93</v>
      </c>
      <c r="B44" s="2" t="s">
        <v>94</v>
      </c>
    </row>
    <row r="45" spans="1:2" x14ac:dyDescent="0.25">
      <c r="A45" s="2" t="s">
        <v>95</v>
      </c>
      <c r="B45" s="2" t="s">
        <v>96</v>
      </c>
    </row>
    <row r="46" spans="1:2" x14ac:dyDescent="0.25">
      <c r="A46" s="2" t="s">
        <v>97</v>
      </c>
      <c r="B46" s="2" t="s">
        <v>98</v>
      </c>
    </row>
    <row r="47" spans="1:2" x14ac:dyDescent="0.25">
      <c r="A47" s="2" t="s">
        <v>99</v>
      </c>
      <c r="B47" s="2" t="s">
        <v>100</v>
      </c>
    </row>
    <row r="48" spans="1:2" x14ac:dyDescent="0.25">
      <c r="A48" s="2" t="s">
        <v>101</v>
      </c>
      <c r="B48" s="2" t="s">
        <v>102</v>
      </c>
    </row>
    <row r="49" spans="1:2" x14ac:dyDescent="0.25">
      <c r="A49" s="2" t="s">
        <v>103</v>
      </c>
      <c r="B49" s="2" t="s">
        <v>104</v>
      </c>
    </row>
    <row r="50" spans="1:2" x14ac:dyDescent="0.25">
      <c r="A50" s="2" t="s">
        <v>105</v>
      </c>
      <c r="B50" s="2" t="s">
        <v>106</v>
      </c>
    </row>
    <row r="51" spans="1:2" x14ac:dyDescent="0.25">
      <c r="A51" s="2" t="s">
        <v>107</v>
      </c>
      <c r="B51" s="2" t="s">
        <v>108</v>
      </c>
    </row>
    <row r="52" spans="1:2" x14ac:dyDescent="0.25">
      <c r="A52" s="2" t="s">
        <v>101</v>
      </c>
      <c r="B52" s="2" t="s">
        <v>109</v>
      </c>
    </row>
    <row r="53" spans="1:2" x14ac:dyDescent="0.25">
      <c r="A53" s="2" t="s">
        <v>110</v>
      </c>
      <c r="B53" s="2" t="s">
        <v>111</v>
      </c>
    </row>
    <row r="54" spans="1:2" x14ac:dyDescent="0.25">
      <c r="A54" s="2" t="s">
        <v>112</v>
      </c>
      <c r="B54" s="2" t="s">
        <v>113</v>
      </c>
    </row>
    <row r="55" spans="1:2" x14ac:dyDescent="0.25">
      <c r="A55" s="2" t="s">
        <v>114</v>
      </c>
      <c r="B55" s="2" t="s">
        <v>115</v>
      </c>
    </row>
    <row r="56" spans="1:2" x14ac:dyDescent="0.25">
      <c r="A56" s="2"/>
      <c r="B56" s="2"/>
    </row>
    <row r="57" spans="1:2" x14ac:dyDescent="0.25">
      <c r="A57" s="2"/>
      <c r="B57" s="2"/>
    </row>
    <row r="58" spans="1:2" x14ac:dyDescent="0.25">
      <c r="A58" s="2"/>
      <c r="B58" s="2"/>
    </row>
    <row r="59" spans="1:2" x14ac:dyDescent="0.25">
      <c r="A59" s="2"/>
      <c r="B59" s="2"/>
    </row>
    <row r="60" spans="1:2" x14ac:dyDescent="0.25">
      <c r="A60" s="2"/>
      <c r="B60" s="2"/>
    </row>
    <row r="61" spans="1:2" x14ac:dyDescent="0.25">
      <c r="A61" s="2"/>
      <c r="B61" s="2"/>
    </row>
    <row r="62" spans="1:2" x14ac:dyDescent="0.25">
      <c r="A62" s="2"/>
      <c r="B62" s="2"/>
    </row>
    <row r="63" spans="1:2" x14ac:dyDescent="0.25">
      <c r="A63" s="2"/>
      <c r="B63" s="2"/>
    </row>
    <row r="64" spans="1:2" x14ac:dyDescent="0.25">
      <c r="A64" s="2"/>
      <c r="B64" s="2"/>
    </row>
    <row r="65" spans="1:2" x14ac:dyDescent="0.25">
      <c r="A65" s="2"/>
      <c r="B65" s="2"/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11"/>
  <sheetViews>
    <sheetView workbookViewId="0">
      <selection activeCell="C1" sqref="C1"/>
    </sheetView>
  </sheetViews>
  <sheetFormatPr defaultRowHeight="15" x14ac:dyDescent="0.25"/>
  <cols>
    <col min="1" max="1" width="9.85546875" customWidth="1"/>
  </cols>
  <sheetData>
    <row r="1" spans="1:2" x14ac:dyDescent="0.25">
      <c r="A1" s="3" t="s">
        <v>208</v>
      </c>
      <c r="B1" s="3" t="s">
        <v>15</v>
      </c>
    </row>
    <row r="2" spans="1:2" x14ac:dyDescent="0.25">
      <c r="A2" s="2" t="s">
        <v>209</v>
      </c>
      <c r="B2" s="2" t="s">
        <v>183</v>
      </c>
    </row>
    <row r="3" spans="1:2" x14ac:dyDescent="0.25">
      <c r="A3" s="2" t="s">
        <v>210</v>
      </c>
      <c r="B3" s="2" t="s">
        <v>183</v>
      </c>
    </row>
    <row r="4" spans="1:2" x14ac:dyDescent="0.25">
      <c r="A4" s="2" t="s">
        <v>211</v>
      </c>
      <c r="B4" s="2" t="s">
        <v>183</v>
      </c>
    </row>
    <row r="5" spans="1:2" x14ac:dyDescent="0.25">
      <c r="A5" s="2" t="s">
        <v>212</v>
      </c>
      <c r="B5" s="2" t="s">
        <v>183</v>
      </c>
    </row>
    <row r="6" spans="1:2" x14ac:dyDescent="0.25">
      <c r="A6" s="2"/>
      <c r="B6" s="2"/>
    </row>
    <row r="7" spans="1:2" x14ac:dyDescent="0.25">
      <c r="A7" s="2"/>
      <c r="B7" s="2"/>
    </row>
    <row r="8" spans="1:2" x14ac:dyDescent="0.25">
      <c r="A8" s="2"/>
      <c r="B8" s="2"/>
    </row>
    <row r="9" spans="1:2" x14ac:dyDescent="0.25">
      <c r="A9" s="2"/>
      <c r="B9" s="2"/>
    </row>
    <row r="10" spans="1:2" x14ac:dyDescent="0.25">
      <c r="A10" s="2"/>
      <c r="B10" s="2"/>
    </row>
    <row r="11" spans="1:2" x14ac:dyDescent="0.25">
      <c r="A11" s="2"/>
      <c r="B1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2"/>
  <sheetViews>
    <sheetView workbookViewId="0">
      <selection activeCell="B2" sqref="B2"/>
    </sheetView>
  </sheetViews>
  <sheetFormatPr defaultRowHeight="15" x14ac:dyDescent="0.25"/>
  <cols>
    <col min="1" max="1" width="10.7109375" bestFit="1" customWidth="1"/>
    <col min="2" max="2" width="11.7109375" customWidth="1"/>
  </cols>
  <sheetData>
    <row r="1" spans="1:2" x14ac:dyDescent="0.25">
      <c r="A1" s="3" t="s">
        <v>214</v>
      </c>
      <c r="B1" s="3" t="s">
        <v>215</v>
      </c>
    </row>
    <row r="2" spans="1:2" x14ac:dyDescent="0.25">
      <c r="A2" s="129">
        <v>42723.391222106482</v>
      </c>
      <c r="B2" s="130">
        <v>42723.391226851854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31"/>
  <sheetViews>
    <sheetView zoomScale="85" zoomScaleNormal="85" workbookViewId="0">
      <selection activeCell="H17" sqref="H17:N23"/>
    </sheetView>
  </sheetViews>
  <sheetFormatPr defaultRowHeight="15" x14ac:dyDescent="0.25"/>
  <cols>
    <col min="6" max="6" width="16.7109375" customWidth="1"/>
    <col min="7" max="7" width="2.42578125" customWidth="1"/>
    <col min="8" max="8" width="20" customWidth="1"/>
    <col min="9" max="9" width="2.140625" customWidth="1"/>
    <col min="10" max="10" width="3.5703125" customWidth="1"/>
    <col min="11" max="11" width="5.140625" customWidth="1"/>
    <col min="12" max="12" width="4.85546875" customWidth="1"/>
    <col min="13" max="13" width="8" customWidth="1"/>
    <col min="14" max="14" width="5" customWidth="1"/>
    <col min="15" max="15" width="2" customWidth="1"/>
  </cols>
  <sheetData>
    <row r="1" spans="1:29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</row>
    <row r="2" spans="1:29" ht="15" customHeight="1" x14ac:dyDescent="0.25">
      <c r="A2" s="38"/>
      <c r="B2" s="38"/>
      <c r="C2" s="38"/>
      <c r="D2" s="38"/>
      <c r="E2" s="38"/>
      <c r="F2" s="38"/>
      <c r="G2" s="138" t="s">
        <v>118</v>
      </c>
      <c r="H2" s="138"/>
      <c r="I2" s="138"/>
      <c r="J2" s="138"/>
      <c r="K2" s="138"/>
      <c r="L2" s="138"/>
      <c r="M2" s="138"/>
      <c r="N2" s="138"/>
      <c r="O2" s="1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</row>
    <row r="3" spans="1:29" ht="15" customHeight="1" x14ac:dyDescent="0.25">
      <c r="A3" s="38"/>
      <c r="B3" s="38"/>
      <c r="C3" s="38"/>
      <c r="D3" s="38"/>
      <c r="E3" s="38"/>
      <c r="F3" s="38"/>
      <c r="G3" s="138"/>
      <c r="H3" s="138"/>
      <c r="I3" s="138"/>
      <c r="J3" s="138"/>
      <c r="K3" s="138"/>
      <c r="L3" s="138"/>
      <c r="M3" s="138"/>
      <c r="N3" s="138"/>
      <c r="O3" s="1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</row>
    <row r="4" spans="1:29" ht="2.25" customHeight="1" x14ac:dyDescent="0.25">
      <c r="A4" s="38"/>
      <c r="B4" s="38"/>
      <c r="C4" s="38"/>
      <c r="D4" s="38"/>
      <c r="E4" s="38"/>
      <c r="F4" s="38"/>
      <c r="G4" s="139"/>
      <c r="H4" s="139"/>
      <c r="I4" s="139"/>
      <c r="J4" s="139"/>
      <c r="K4" s="139"/>
      <c r="L4" s="139"/>
      <c r="M4" s="139"/>
      <c r="N4" s="139"/>
      <c r="O4" s="139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</row>
    <row r="5" spans="1:29" ht="31.5" customHeight="1" x14ac:dyDescent="0.25">
      <c r="A5" s="38"/>
      <c r="B5" s="38"/>
      <c r="C5" s="38"/>
      <c r="D5" s="38"/>
      <c r="E5" s="38"/>
      <c r="F5" s="38"/>
      <c r="G5" s="40"/>
      <c r="H5" s="42"/>
      <c r="I5" s="145">
        <f ca="1">NOW()</f>
        <v>42723.414887500003</v>
      </c>
      <c r="J5" s="145"/>
      <c r="K5" s="145"/>
      <c r="L5" s="145"/>
      <c r="M5" s="140"/>
      <c r="N5" s="140"/>
      <c r="O5" s="140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</row>
    <row r="6" spans="1:29" ht="15" customHeight="1" x14ac:dyDescent="0.25">
      <c r="A6" s="38"/>
      <c r="B6" s="38"/>
      <c r="C6" s="38"/>
      <c r="D6" s="38"/>
      <c r="E6" s="38"/>
      <c r="F6" s="38"/>
      <c r="G6" s="40"/>
      <c r="H6" s="42"/>
      <c r="I6" s="42"/>
      <c r="J6" s="42"/>
      <c r="K6" s="42"/>
      <c r="L6" s="41"/>
      <c r="M6" s="40"/>
      <c r="N6" s="39"/>
      <c r="O6" s="140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</row>
    <row r="7" spans="1:29" ht="12" customHeight="1" x14ac:dyDescent="0.25">
      <c r="A7" s="38"/>
      <c r="B7" s="38"/>
      <c r="C7" s="38"/>
      <c r="D7" s="38"/>
      <c r="E7" s="38"/>
      <c r="F7" s="38"/>
      <c r="G7" s="40"/>
      <c r="H7" s="50" t="s">
        <v>124</v>
      </c>
      <c r="I7" s="51" t="s">
        <v>128</v>
      </c>
      <c r="J7" s="43" t="s">
        <v>103</v>
      </c>
      <c r="K7" s="43">
        <v>5545</v>
      </c>
      <c r="L7" s="44" t="s">
        <v>129</v>
      </c>
      <c r="M7" s="40"/>
      <c r="N7" s="39"/>
      <c r="O7" s="140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</row>
    <row r="8" spans="1:29" ht="15.75" customHeight="1" x14ac:dyDescent="0.25">
      <c r="A8" s="38"/>
      <c r="B8" s="38"/>
      <c r="C8" s="38"/>
      <c r="D8" s="38"/>
      <c r="E8" s="38"/>
      <c r="F8" s="38"/>
      <c r="G8" s="40"/>
      <c r="H8" s="50"/>
      <c r="I8" s="50"/>
      <c r="J8" s="42"/>
      <c r="K8" s="42"/>
      <c r="L8" s="41"/>
      <c r="M8" s="40"/>
      <c r="N8" s="39"/>
      <c r="O8" s="140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</row>
    <row r="9" spans="1:29" ht="16.5" customHeight="1" x14ac:dyDescent="0.25">
      <c r="A9" s="38"/>
      <c r="B9" s="38"/>
      <c r="C9" s="38"/>
      <c r="D9" s="38"/>
      <c r="E9" s="38"/>
      <c r="F9" s="38"/>
      <c r="G9" s="40"/>
      <c r="H9" s="50" t="s">
        <v>123</v>
      </c>
      <c r="I9" s="50" t="s">
        <v>128</v>
      </c>
      <c r="J9" s="144" t="str">
        <f>IF(AND(K7&gt;3000,K7&lt;7000),"Motor","Mobil")</f>
        <v>Motor</v>
      </c>
      <c r="K9" s="144"/>
      <c r="L9" s="144"/>
      <c r="M9" s="40"/>
      <c r="N9" s="39"/>
      <c r="O9" s="140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</row>
    <row r="10" spans="1:29" ht="15" customHeight="1" x14ac:dyDescent="0.25">
      <c r="A10" s="38"/>
      <c r="B10" s="38"/>
      <c r="C10" s="38"/>
      <c r="D10" s="38"/>
      <c r="E10" s="38"/>
      <c r="F10" s="38"/>
      <c r="G10" s="40"/>
      <c r="H10" s="50"/>
      <c r="I10" s="50"/>
      <c r="J10" s="42"/>
      <c r="K10" s="42"/>
      <c r="L10" s="41"/>
      <c r="M10" s="40"/>
      <c r="N10" s="39"/>
      <c r="O10" s="140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</row>
    <row r="11" spans="1:29" ht="15" customHeight="1" x14ac:dyDescent="0.25">
      <c r="A11" s="38"/>
      <c r="B11" s="38"/>
      <c r="C11" s="38"/>
      <c r="D11" s="38"/>
      <c r="E11" s="38"/>
      <c r="F11" s="38"/>
      <c r="G11" s="40"/>
      <c r="H11" s="50" t="s">
        <v>127</v>
      </c>
      <c r="I11" s="50" t="s">
        <v>128</v>
      </c>
      <c r="J11" s="142"/>
      <c r="K11" s="142"/>
      <c r="L11" s="142"/>
      <c r="M11" s="142"/>
      <c r="N11" s="39"/>
      <c r="O11" s="140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</row>
    <row r="12" spans="1:29" ht="15" customHeight="1" x14ac:dyDescent="0.25">
      <c r="A12" s="38"/>
      <c r="B12" s="38"/>
      <c r="C12" s="38"/>
      <c r="D12" s="38"/>
      <c r="E12" s="38"/>
      <c r="F12" s="38"/>
      <c r="G12" s="40"/>
      <c r="H12" s="50"/>
      <c r="I12" s="50"/>
      <c r="J12" s="42"/>
      <c r="K12" s="42"/>
      <c r="L12" s="41"/>
      <c r="M12" s="40"/>
      <c r="N12" s="39"/>
      <c r="O12" s="140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</row>
    <row r="13" spans="1:29" ht="15" customHeight="1" x14ac:dyDescent="0.25">
      <c r="A13" s="38"/>
      <c r="B13" s="38"/>
      <c r="C13" s="38"/>
      <c r="D13" s="38"/>
      <c r="E13" s="38"/>
      <c r="F13" s="38"/>
      <c r="G13" s="40"/>
      <c r="H13" s="50" t="s">
        <v>122</v>
      </c>
      <c r="I13" s="50" t="s">
        <v>128</v>
      </c>
      <c r="J13" s="147"/>
      <c r="K13" s="147"/>
      <c r="L13" s="147"/>
      <c r="M13" s="147"/>
      <c r="N13" s="39"/>
      <c r="O13" s="140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</row>
    <row r="14" spans="1:29" ht="15" customHeight="1" x14ac:dyDescent="0.25">
      <c r="A14" s="38"/>
      <c r="B14" s="38"/>
      <c r="C14" s="38"/>
      <c r="D14" s="38"/>
      <c r="E14" s="38"/>
      <c r="F14" s="38"/>
      <c r="G14" s="40"/>
      <c r="H14" s="50"/>
      <c r="I14" s="50"/>
      <c r="J14" s="42"/>
      <c r="K14" s="42"/>
      <c r="L14" s="41"/>
      <c r="M14" s="40"/>
      <c r="N14" s="39"/>
      <c r="O14" s="140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</row>
    <row r="15" spans="1:29" ht="15" customHeight="1" x14ac:dyDescent="0.25">
      <c r="A15" s="38"/>
      <c r="B15" s="38"/>
      <c r="C15" s="38"/>
      <c r="D15" s="38"/>
      <c r="E15" s="38"/>
      <c r="F15" s="38"/>
      <c r="G15" s="40"/>
      <c r="H15" s="50" t="s">
        <v>121</v>
      </c>
      <c r="I15" s="52" t="s">
        <v>128</v>
      </c>
      <c r="J15" s="141"/>
      <c r="K15" s="141"/>
      <c r="L15" s="141"/>
      <c r="M15" s="141"/>
      <c r="N15" s="39"/>
      <c r="O15" s="140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</row>
    <row r="16" spans="1:29" ht="15" customHeight="1" x14ac:dyDescent="0.25">
      <c r="A16" s="38"/>
      <c r="B16" s="38"/>
      <c r="C16" s="38"/>
      <c r="D16" s="38"/>
      <c r="E16" s="38"/>
      <c r="F16" s="38"/>
      <c r="G16" s="40"/>
      <c r="H16" s="50"/>
      <c r="I16" s="50"/>
      <c r="J16" s="42"/>
      <c r="K16" s="42"/>
      <c r="L16" s="41"/>
      <c r="M16" s="40"/>
      <c r="N16" s="39"/>
      <c r="O16" s="140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</row>
    <row r="17" spans="1:29" ht="15" customHeight="1" x14ac:dyDescent="0.25">
      <c r="A17" s="38"/>
      <c r="B17" s="38"/>
      <c r="C17" s="38"/>
      <c r="D17" s="38"/>
      <c r="E17" s="38"/>
      <c r="F17" s="38"/>
      <c r="G17" s="40"/>
      <c r="H17" s="50" t="s">
        <v>125</v>
      </c>
      <c r="I17" s="53" t="s">
        <v>128</v>
      </c>
      <c r="J17" s="148"/>
      <c r="K17" s="148"/>
      <c r="L17" s="148"/>
      <c r="M17" s="45"/>
      <c r="N17" s="39"/>
      <c r="O17" s="140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</row>
    <row r="18" spans="1:29" ht="15" customHeight="1" x14ac:dyDescent="0.25">
      <c r="A18" s="38"/>
      <c r="B18" s="38"/>
      <c r="C18" s="38"/>
      <c r="D18" s="38"/>
      <c r="E18" s="38"/>
      <c r="F18" s="38"/>
      <c r="G18" s="40"/>
      <c r="H18" s="50"/>
      <c r="I18" s="50"/>
      <c r="J18" s="42"/>
      <c r="K18" s="42"/>
      <c r="L18" s="41"/>
      <c r="M18" s="40"/>
      <c r="N18" s="39"/>
      <c r="O18" s="140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</row>
    <row r="19" spans="1:29" ht="28.5" customHeight="1" x14ac:dyDescent="0.25">
      <c r="A19" s="38"/>
      <c r="B19" s="38"/>
      <c r="C19" s="38"/>
      <c r="D19" s="38"/>
      <c r="E19" s="38"/>
      <c r="F19" s="38"/>
      <c r="G19" s="40"/>
      <c r="H19" s="50" t="s">
        <v>126</v>
      </c>
      <c r="I19" s="54" t="s">
        <v>128</v>
      </c>
      <c r="J19" s="143" t="s">
        <v>119</v>
      </c>
      <c r="K19" s="143"/>
      <c r="L19" s="149"/>
      <c r="M19" s="149"/>
      <c r="N19" s="146" t="s">
        <v>120</v>
      </c>
      <c r="O19" s="140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</row>
    <row r="20" spans="1:29" ht="15" customHeight="1" x14ac:dyDescent="0.25">
      <c r="A20" s="38"/>
      <c r="B20" s="38"/>
      <c r="C20" s="38"/>
      <c r="D20" s="38"/>
      <c r="E20" s="38"/>
      <c r="F20" s="38"/>
      <c r="G20" s="40"/>
      <c r="H20" s="42"/>
      <c r="I20" s="46"/>
      <c r="J20" s="47"/>
      <c r="K20" s="40"/>
      <c r="L20" s="149"/>
      <c r="M20" s="149"/>
      <c r="N20" s="146"/>
      <c r="O20" s="140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</row>
    <row r="21" spans="1:29" ht="3" customHeight="1" x14ac:dyDescent="0.25">
      <c r="A21" s="38"/>
      <c r="B21" s="38"/>
      <c r="C21" s="38"/>
      <c r="D21" s="38"/>
      <c r="E21" s="38"/>
      <c r="F21" s="38"/>
      <c r="G21" s="40"/>
      <c r="H21" s="42"/>
      <c r="I21" s="46"/>
      <c r="J21" s="48"/>
      <c r="K21" s="48"/>
      <c r="L21" s="41"/>
      <c r="M21" s="40"/>
      <c r="N21" s="39"/>
      <c r="O21" s="140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</row>
    <row r="22" spans="1:29" ht="15" customHeight="1" x14ac:dyDescent="0.25">
      <c r="A22" s="38"/>
      <c r="B22" s="38"/>
      <c r="C22" s="38"/>
      <c r="D22" s="38"/>
      <c r="E22" s="38"/>
      <c r="F22" s="38"/>
      <c r="G22" s="40"/>
      <c r="H22" s="42"/>
      <c r="I22" s="42"/>
      <c r="J22" s="42"/>
      <c r="K22" s="42"/>
      <c r="L22" s="41"/>
      <c r="M22" s="40"/>
      <c r="N22" s="39"/>
      <c r="O22" s="140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</row>
    <row r="23" spans="1:29" ht="15" customHeight="1" x14ac:dyDescent="0.25">
      <c r="A23" s="38"/>
      <c r="B23" s="38"/>
      <c r="C23" s="38"/>
      <c r="D23" s="38"/>
      <c r="E23" s="38"/>
      <c r="F23" s="38"/>
      <c r="G23" s="40"/>
      <c r="H23" s="49"/>
      <c r="I23" s="42"/>
      <c r="J23" s="39"/>
      <c r="K23" s="42"/>
      <c r="L23" s="41"/>
      <c r="M23" s="40"/>
      <c r="N23" s="39"/>
      <c r="O23" s="140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</row>
    <row r="24" spans="1:29" ht="11.25" customHeight="1" x14ac:dyDescent="0.25">
      <c r="A24" s="38"/>
      <c r="B24" s="38"/>
      <c r="C24" s="38"/>
      <c r="D24" s="38"/>
      <c r="E24" s="38"/>
      <c r="F24" s="38"/>
      <c r="G24" s="39"/>
      <c r="H24" s="42"/>
      <c r="I24" s="42"/>
      <c r="J24" s="42"/>
      <c r="K24" s="42"/>
      <c r="L24" s="39"/>
      <c r="M24" s="40"/>
      <c r="N24" s="39"/>
      <c r="O24" s="140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</row>
    <row r="25" spans="1:29" ht="6.75" customHeight="1" x14ac:dyDescent="0.25">
      <c r="A25" s="38"/>
      <c r="B25" s="38"/>
      <c r="C25" s="38"/>
      <c r="D25" s="38"/>
      <c r="E25" s="38"/>
      <c r="F25" s="38"/>
      <c r="G25" s="39"/>
      <c r="H25" s="39"/>
      <c r="I25" s="39"/>
      <c r="J25" s="39"/>
      <c r="K25" s="39"/>
      <c r="L25" s="39"/>
      <c r="M25" s="40"/>
      <c r="N25" s="39"/>
      <c r="O25" s="140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</row>
    <row r="26" spans="1:29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</row>
    <row r="27" spans="1:29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</row>
    <row r="28" spans="1:29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</row>
    <row r="29" spans="1:29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</row>
    <row r="30" spans="1:29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</row>
    <row r="31" spans="1:29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</row>
  </sheetData>
  <mergeCells count="13">
    <mergeCell ref="G2:O3"/>
    <mergeCell ref="G4:O4"/>
    <mergeCell ref="O5:O25"/>
    <mergeCell ref="J15:M15"/>
    <mergeCell ref="J11:M11"/>
    <mergeCell ref="J19:K19"/>
    <mergeCell ref="J9:L9"/>
    <mergeCell ref="I5:L5"/>
    <mergeCell ref="N19:N20"/>
    <mergeCell ref="J13:M13"/>
    <mergeCell ref="J17:L17"/>
    <mergeCell ref="L19:M20"/>
    <mergeCell ref="M5:N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2" r:id="rId4" name="CommandButton1">
          <controlPr defaultSize="0" autoLine="0" r:id="rId5">
            <anchor moveWithCells="1">
              <from>
                <xdr:col>7</xdr:col>
                <xdr:colOff>1304925</xdr:colOff>
                <xdr:row>21</xdr:row>
                <xdr:rowOff>123825</xdr:rowOff>
              </from>
              <to>
                <xdr:col>11</xdr:col>
                <xdr:colOff>171450</xdr:colOff>
                <xdr:row>23</xdr:row>
                <xdr:rowOff>85725</xdr:rowOff>
              </to>
            </anchor>
          </controlPr>
        </control>
      </mc:Choice>
      <mc:Fallback>
        <control shapeId="6152" r:id="rId4" name="CommandButton1"/>
      </mc:Fallback>
    </mc:AlternateContent>
    <mc:AlternateContent xmlns:mc="http://schemas.openxmlformats.org/markup-compatibility/2006">
      <mc:Choice Requires="x14">
        <control shapeId="6153" r:id="rId6" name="CommandButton2">
          <controlPr defaultSize="0" autoLine="0" r:id="rId7">
            <anchor moveWithCells="1">
              <from>
                <xdr:col>11</xdr:col>
                <xdr:colOff>266700</xdr:colOff>
                <xdr:row>21</xdr:row>
                <xdr:rowOff>123825</xdr:rowOff>
              </from>
              <to>
                <xdr:col>14</xdr:col>
                <xdr:colOff>0</xdr:colOff>
                <xdr:row>23</xdr:row>
                <xdr:rowOff>85725</xdr:rowOff>
              </to>
            </anchor>
          </controlPr>
        </control>
      </mc:Choice>
      <mc:Fallback>
        <control shapeId="6153" r:id="rId6" name="CommandButton2"/>
      </mc:Fallback>
    </mc:AlternateContent>
    <mc:AlternateContent xmlns:mc="http://schemas.openxmlformats.org/markup-compatibility/2006">
      <mc:Choice Requires="x14">
        <control shapeId="6147" r:id="rId8" name="Option Button 3">
          <controlPr defaultSize="0" autoFill="0" autoLine="0" autoPict="0">
            <anchor moveWithCells="1">
              <from>
                <xdr:col>9</xdr:col>
                <xdr:colOff>28575</xdr:colOff>
                <xdr:row>9</xdr:row>
                <xdr:rowOff>180975</xdr:rowOff>
              </from>
              <to>
                <xdr:col>12</xdr:col>
                <xdr:colOff>152400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9" name="Option Button 4">
          <controlPr defaultSize="0" autoFill="0" autoLine="0" autoPict="0">
            <anchor moveWithCells="1">
              <from>
                <xdr:col>11</xdr:col>
                <xdr:colOff>28575</xdr:colOff>
                <xdr:row>9</xdr:row>
                <xdr:rowOff>180975</xdr:rowOff>
              </from>
              <to>
                <xdr:col>13</xdr:col>
                <xdr:colOff>200025</xdr:colOff>
                <xdr:row>11</xdr:row>
                <xdr:rowOff>9525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O68"/>
  <sheetViews>
    <sheetView topLeftCell="A13" zoomScale="85" zoomScaleNormal="85" workbookViewId="0">
      <selection activeCell="H27" sqref="H27:K27"/>
    </sheetView>
  </sheetViews>
  <sheetFormatPr defaultRowHeight="15" x14ac:dyDescent="0.25"/>
  <cols>
    <col min="2" max="2" width="16.140625" bestFit="1" customWidth="1"/>
    <col min="5" max="5" width="11.85546875" customWidth="1"/>
    <col min="6" max="6" width="16.5703125" customWidth="1"/>
    <col min="7" max="7" width="1.85546875" customWidth="1"/>
    <col min="8" max="8" width="3.85546875" customWidth="1"/>
    <col min="9" max="9" width="5.7109375" customWidth="1"/>
    <col min="10" max="10" width="4.5703125" customWidth="1"/>
    <col min="12" max="12" width="14.28515625" customWidth="1"/>
    <col min="15" max="15" width="1.5703125" customWidth="1"/>
    <col min="16" max="16" width="22" customWidth="1"/>
    <col min="18" max="18" width="9.140625" customWidth="1"/>
    <col min="20" max="20" width="9.140625" customWidth="1"/>
  </cols>
  <sheetData>
    <row r="1" spans="1:41" x14ac:dyDescent="0.25">
      <c r="Q1" s="38"/>
      <c r="R1" s="70"/>
      <c r="S1" s="70"/>
      <c r="T1" s="71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</row>
    <row r="2" spans="1:41" x14ac:dyDescent="0.25">
      <c r="A2" s="38"/>
      <c r="Q2" s="38"/>
      <c r="R2" s="70"/>
      <c r="S2" s="70"/>
      <c r="T2" s="71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</row>
    <row r="3" spans="1:41" x14ac:dyDescent="0.25">
      <c r="A3" s="38"/>
      <c r="Q3" s="38"/>
      <c r="R3" s="70"/>
      <c r="S3" s="70"/>
      <c r="T3" s="71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</row>
    <row r="4" spans="1:41" x14ac:dyDescent="0.25">
      <c r="A4" s="38"/>
      <c r="Q4" s="38"/>
      <c r="R4" s="152">
        <f ca="1">NOW()</f>
        <v>42723.414887500003</v>
      </c>
      <c r="S4" s="153"/>
      <c r="T4" s="71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</row>
    <row r="5" spans="1:41" x14ac:dyDescent="0.25">
      <c r="A5" s="38"/>
      <c r="Q5" s="38"/>
      <c r="R5" s="70"/>
      <c r="S5" s="70"/>
      <c r="T5" s="71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</row>
    <row r="6" spans="1:41" x14ac:dyDescent="0.25">
      <c r="A6" s="38"/>
      <c r="Q6" s="58"/>
      <c r="R6" s="61"/>
      <c r="S6" s="61"/>
      <c r="T6" s="62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</row>
    <row r="7" spans="1:41" x14ac:dyDescent="0.25">
      <c r="A7" s="38"/>
      <c r="Q7" s="59"/>
      <c r="R7" s="63" t="s">
        <v>141</v>
      </c>
      <c r="S7" s="64"/>
      <c r="T7" s="62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</row>
    <row r="8" spans="1:41" x14ac:dyDescent="0.25">
      <c r="A8" s="38"/>
      <c r="Q8" s="58"/>
      <c r="R8" s="65" t="s">
        <v>139</v>
      </c>
      <c r="S8" s="66" t="s">
        <v>128</v>
      </c>
      <c r="T8" s="67" t="s">
        <v>176</v>
      </c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</row>
    <row r="9" spans="1:41" x14ac:dyDescent="0.25">
      <c r="A9" s="38"/>
      <c r="Q9" s="58"/>
      <c r="R9" s="65" t="s">
        <v>140</v>
      </c>
      <c r="S9" s="66" t="s">
        <v>128</v>
      </c>
      <c r="T9" s="68" t="str">
        <f>IFERROR(VLOOKUP(T8,'Database Petugas'!E2:F7,2,FALSE),"")</f>
        <v>K16</v>
      </c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</row>
    <row r="10" spans="1:41" x14ac:dyDescent="0.25">
      <c r="A10" s="38"/>
      <c r="Q10" s="58"/>
      <c r="R10" s="61"/>
      <c r="S10" s="61"/>
      <c r="T10" s="62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</row>
    <row r="11" spans="1:41" ht="9" customHeight="1" x14ac:dyDescent="0.25">
      <c r="A11" s="38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</row>
    <row r="12" spans="1:41" x14ac:dyDescent="0.25">
      <c r="A12" s="38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</row>
    <row r="13" spans="1:41" x14ac:dyDescent="0.25">
      <c r="A13" s="38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</row>
    <row r="14" spans="1:41" x14ac:dyDescent="0.25">
      <c r="A14" s="38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</row>
    <row r="15" spans="1:41" x14ac:dyDescent="0.25">
      <c r="A15" s="38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</row>
    <row r="16" spans="1:41" x14ac:dyDescent="0.25">
      <c r="A16" s="38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</row>
    <row r="17" spans="1:41" x14ac:dyDescent="0.25">
      <c r="A17" s="38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</row>
    <row r="18" spans="1:41" ht="15" customHeight="1" x14ac:dyDescent="0.25">
      <c r="A18" s="38"/>
      <c r="B18" s="72"/>
      <c r="C18" s="72"/>
      <c r="D18" s="72"/>
      <c r="E18" s="72"/>
      <c r="F18" s="154" t="s">
        <v>142</v>
      </c>
      <c r="G18" s="154"/>
      <c r="H18" s="154"/>
      <c r="I18" s="154"/>
      <c r="J18" s="154"/>
      <c r="K18" s="154"/>
      <c r="L18" s="154"/>
      <c r="M18" s="72"/>
      <c r="N18" s="72"/>
      <c r="O18" s="72"/>
      <c r="P18" s="72"/>
      <c r="Q18" s="72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</row>
    <row r="19" spans="1:41" ht="15" customHeight="1" x14ac:dyDescent="0.25">
      <c r="A19" s="38"/>
      <c r="B19" s="72"/>
      <c r="C19" s="72"/>
      <c r="D19" s="72"/>
      <c r="E19" s="72"/>
      <c r="F19" s="154"/>
      <c r="G19" s="154"/>
      <c r="H19" s="154"/>
      <c r="I19" s="154"/>
      <c r="J19" s="154"/>
      <c r="K19" s="154"/>
      <c r="L19" s="154"/>
      <c r="M19" s="72"/>
      <c r="N19" s="72"/>
      <c r="O19" s="72"/>
      <c r="P19" s="72"/>
      <c r="Q19" s="72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</row>
    <row r="20" spans="1:41" ht="15" customHeight="1" x14ac:dyDescent="0.25">
      <c r="A20" s="38"/>
      <c r="B20" s="72"/>
      <c r="C20" s="72"/>
      <c r="D20" s="72"/>
      <c r="E20" s="72"/>
      <c r="F20" s="154"/>
      <c r="G20" s="154"/>
      <c r="H20" s="154"/>
      <c r="I20" s="154"/>
      <c r="J20" s="154"/>
      <c r="K20" s="154"/>
      <c r="L20" s="154"/>
      <c r="M20" s="72"/>
      <c r="N20" s="72"/>
      <c r="O20" s="72"/>
      <c r="P20" s="72"/>
      <c r="Q20" s="72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</row>
    <row r="21" spans="1:41" x14ac:dyDescent="0.25">
      <c r="A21" s="38"/>
      <c r="B21" s="72"/>
      <c r="C21" s="72"/>
      <c r="D21" s="72"/>
      <c r="E21" s="72"/>
      <c r="F21" s="39"/>
      <c r="G21" s="39"/>
      <c r="H21" s="39"/>
      <c r="I21" s="39"/>
      <c r="J21" s="39"/>
      <c r="K21" s="39"/>
      <c r="L21" s="39"/>
      <c r="M21" s="72"/>
      <c r="N21" s="72"/>
      <c r="O21" s="72"/>
      <c r="P21" s="72"/>
      <c r="Q21" s="72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</row>
    <row r="22" spans="1:41" x14ac:dyDescent="0.25">
      <c r="A22" s="38"/>
      <c r="B22" s="72"/>
      <c r="C22" s="72"/>
      <c r="D22" s="72"/>
      <c r="E22" s="72"/>
      <c r="F22" s="39" t="s">
        <v>144</v>
      </c>
      <c r="G22" s="39" t="s">
        <v>128</v>
      </c>
      <c r="H22" s="140" t="s">
        <v>176</v>
      </c>
      <c r="I22" s="140"/>
      <c r="J22" s="39"/>
      <c r="K22" s="39" t="s">
        <v>143</v>
      </c>
      <c r="L22" s="57" t="str">
        <f>IFERROR(VLOOKUP(H22,'Database Petugas'!E2:F7,2,FALSE),"")</f>
        <v>K16</v>
      </c>
      <c r="M22" s="72"/>
      <c r="N22" s="72"/>
      <c r="O22" s="72"/>
      <c r="P22" s="72"/>
      <c r="Q22" s="72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</row>
    <row r="23" spans="1:41" x14ac:dyDescent="0.25">
      <c r="A23" s="38"/>
      <c r="B23" s="83"/>
      <c r="C23" s="72"/>
      <c r="D23" s="72"/>
      <c r="E23" s="72"/>
      <c r="F23" s="39"/>
      <c r="G23" s="39"/>
      <c r="H23" s="39"/>
      <c r="I23" s="39"/>
      <c r="J23" s="39"/>
      <c r="K23" s="39"/>
      <c r="L23" s="39"/>
      <c r="M23" s="72"/>
      <c r="N23" s="72"/>
      <c r="O23" s="72"/>
      <c r="P23" s="72"/>
      <c r="Q23" s="72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</row>
    <row r="24" spans="1:41" x14ac:dyDescent="0.25">
      <c r="A24" s="38" t="s">
        <v>137</v>
      </c>
      <c r="B24" s="72"/>
      <c r="C24" s="72"/>
      <c r="D24" s="72"/>
      <c r="E24" s="72"/>
      <c r="F24" s="39" t="s">
        <v>145</v>
      </c>
      <c r="G24" s="39" t="s">
        <v>128</v>
      </c>
      <c r="H24" s="55" t="s">
        <v>152</v>
      </c>
      <c r="I24" s="55">
        <v>2435</v>
      </c>
      <c r="J24" s="55" t="s">
        <v>218</v>
      </c>
      <c r="K24" s="39"/>
      <c r="L24" s="39"/>
      <c r="M24" s="72"/>
      <c r="N24" s="72"/>
      <c r="O24" s="72"/>
      <c r="P24" s="72"/>
      <c r="Q24" s="72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</row>
    <row r="25" spans="1:41" x14ac:dyDescent="0.25">
      <c r="A25" s="38"/>
      <c r="B25" s="72"/>
      <c r="C25" s="72"/>
      <c r="D25" s="72"/>
      <c r="E25" s="72"/>
      <c r="F25" s="39"/>
      <c r="G25" s="39"/>
      <c r="H25" s="39"/>
      <c r="I25" s="39"/>
      <c r="J25" s="39"/>
      <c r="K25" s="39"/>
      <c r="L25" s="39"/>
      <c r="M25" s="72"/>
      <c r="N25" s="72"/>
      <c r="O25" s="72"/>
      <c r="P25" s="72"/>
      <c r="Q25" s="72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</row>
    <row r="26" spans="1:41" x14ac:dyDescent="0.25">
      <c r="A26" s="38"/>
      <c r="B26" s="72"/>
      <c r="C26" s="72"/>
      <c r="D26" s="72"/>
      <c r="E26" s="72"/>
      <c r="F26" s="39"/>
      <c r="G26" s="39"/>
      <c r="H26" s="140"/>
      <c r="I26" s="140"/>
      <c r="J26" s="140"/>
      <c r="K26" s="39"/>
      <c r="L26" s="39"/>
      <c r="M26" s="72"/>
      <c r="N26" s="72"/>
      <c r="O26" s="72"/>
      <c r="P26" s="72"/>
      <c r="Q26" s="72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</row>
    <row r="27" spans="1:41" x14ac:dyDescent="0.25">
      <c r="A27" s="38"/>
      <c r="B27" s="72"/>
      <c r="C27" s="72"/>
      <c r="D27" s="72"/>
      <c r="E27" s="72"/>
      <c r="F27" s="126" t="s">
        <v>207</v>
      </c>
      <c r="G27" s="39" t="s">
        <v>128</v>
      </c>
      <c r="H27" s="155">
        <f ca="1">NOW()</f>
        <v>42723.414887500003</v>
      </c>
      <c r="I27" s="140"/>
      <c r="J27" s="140"/>
      <c r="K27" s="140"/>
      <c r="L27" s="39"/>
      <c r="M27" s="72"/>
      <c r="N27" s="72"/>
      <c r="O27" s="72"/>
      <c r="P27" s="72"/>
      <c r="Q27" s="72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</row>
    <row r="28" spans="1:41" x14ac:dyDescent="0.25">
      <c r="A28" s="38"/>
      <c r="B28" s="72"/>
      <c r="C28" s="72"/>
      <c r="D28" s="72"/>
      <c r="E28" s="72"/>
      <c r="F28" s="39"/>
      <c r="G28" s="39"/>
      <c r="H28" s="150"/>
      <c r="I28" s="150"/>
      <c r="J28" s="150"/>
      <c r="K28" s="140"/>
      <c r="L28" s="140"/>
      <c r="M28" s="72"/>
      <c r="N28" s="72"/>
      <c r="O28" s="72"/>
      <c r="P28" s="72"/>
      <c r="Q28" s="72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</row>
    <row r="29" spans="1:41" x14ac:dyDescent="0.25">
      <c r="A29" s="38"/>
      <c r="B29" s="72"/>
      <c r="C29" s="72"/>
      <c r="D29" s="72"/>
      <c r="E29" s="72"/>
      <c r="F29" s="39"/>
      <c r="G29" s="39"/>
      <c r="H29" s="39"/>
      <c r="I29" s="39"/>
      <c r="J29" s="39"/>
      <c r="K29" s="39"/>
      <c r="L29" s="39"/>
      <c r="M29" s="72"/>
      <c r="N29" s="72"/>
      <c r="O29" s="72"/>
      <c r="P29" s="72"/>
      <c r="Q29" s="72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</row>
    <row r="30" spans="1:41" x14ac:dyDescent="0.25">
      <c r="A30" s="38"/>
      <c r="B30" s="72"/>
      <c r="C30" s="72"/>
      <c r="D30" s="72"/>
      <c r="E30" s="72"/>
      <c r="F30" s="39"/>
      <c r="G30" s="39"/>
      <c r="H30" s="151"/>
      <c r="I30" s="151"/>
      <c r="J30" s="151"/>
      <c r="K30" s="39"/>
      <c r="L30" s="39"/>
      <c r="M30" s="72"/>
      <c r="N30" s="72"/>
      <c r="O30" s="72"/>
      <c r="P30" s="72"/>
      <c r="Q30" s="72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</row>
    <row r="31" spans="1:41" x14ac:dyDescent="0.25">
      <c r="A31" s="38"/>
      <c r="B31" s="72"/>
      <c r="C31" s="72"/>
      <c r="D31" s="72"/>
      <c r="E31" s="72"/>
      <c r="F31" s="39"/>
      <c r="G31" s="39"/>
      <c r="H31" s="39"/>
      <c r="I31" s="39"/>
      <c r="J31" s="39"/>
      <c r="K31" s="39"/>
      <c r="L31" s="39"/>
      <c r="M31" s="72"/>
      <c r="N31" s="72"/>
      <c r="O31" s="72"/>
      <c r="P31" s="72"/>
      <c r="Q31" s="72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</row>
    <row r="32" spans="1:41" x14ac:dyDescent="0.25">
      <c r="A32" s="38"/>
      <c r="B32" s="72"/>
      <c r="C32" s="72"/>
      <c r="D32" s="72"/>
      <c r="E32" s="72"/>
      <c r="F32" s="39"/>
      <c r="G32" s="39"/>
      <c r="H32" s="39"/>
      <c r="I32" s="39"/>
      <c r="J32" s="39"/>
      <c r="K32" s="39"/>
      <c r="L32" s="39"/>
      <c r="M32" s="72"/>
      <c r="N32" s="72"/>
      <c r="O32" s="72"/>
      <c r="P32" s="72"/>
      <c r="Q32" s="72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</row>
    <row r="33" spans="1:41" x14ac:dyDescent="0.25">
      <c r="A33" s="38"/>
      <c r="B33" s="72"/>
      <c r="C33" s="72"/>
      <c r="D33" s="72"/>
      <c r="E33" s="72"/>
      <c r="F33" s="39"/>
      <c r="G33" s="39"/>
      <c r="H33" s="39"/>
      <c r="I33" s="39"/>
      <c r="J33" s="39"/>
      <c r="K33" s="39"/>
      <c r="L33" s="39"/>
      <c r="M33" s="72"/>
      <c r="N33" s="72"/>
      <c r="O33" s="72"/>
      <c r="P33" s="72"/>
      <c r="Q33" s="72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</row>
    <row r="34" spans="1:41" x14ac:dyDescent="0.25">
      <c r="A34" s="38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</row>
    <row r="35" spans="1:41" x14ac:dyDescent="0.25">
      <c r="A35" s="38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</row>
    <row r="36" spans="1:41" x14ac:dyDescent="0.25">
      <c r="A36" s="38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</row>
    <row r="37" spans="1:41" x14ac:dyDescent="0.25">
      <c r="A37" s="38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</row>
    <row r="38" spans="1:41" x14ac:dyDescent="0.25">
      <c r="A38" s="38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</row>
    <row r="39" spans="1:41" x14ac:dyDescent="0.25">
      <c r="A39" s="38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</row>
    <row r="40" spans="1:41" x14ac:dyDescent="0.25">
      <c r="A40" s="38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</row>
    <row r="41" spans="1:41" x14ac:dyDescent="0.25">
      <c r="A41" s="38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</row>
    <row r="42" spans="1:41" x14ac:dyDescent="0.25">
      <c r="A42" s="38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</row>
    <row r="43" spans="1:41" x14ac:dyDescent="0.25">
      <c r="A43" s="38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</row>
    <row r="44" spans="1:41" x14ac:dyDescent="0.25">
      <c r="A44" s="38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</row>
    <row r="45" spans="1:41" x14ac:dyDescent="0.25">
      <c r="A45" s="38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</row>
    <row r="46" spans="1:41" x14ac:dyDescent="0.25">
      <c r="A46" s="38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</row>
    <row r="47" spans="1:41" x14ac:dyDescent="0.25">
      <c r="A47" s="38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</row>
    <row r="48" spans="1:41" x14ac:dyDescent="0.25">
      <c r="A48" s="38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</row>
    <row r="49" spans="1:41" x14ac:dyDescent="0.25">
      <c r="A49" s="38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</row>
    <row r="50" spans="1:41" x14ac:dyDescent="0.25">
      <c r="A50" s="38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</row>
    <row r="51" spans="1:41" x14ac:dyDescent="0.25">
      <c r="A51" s="38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</row>
    <row r="52" spans="1:41" x14ac:dyDescent="0.25">
      <c r="A52" s="38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</row>
    <row r="53" spans="1:41" x14ac:dyDescent="0.25">
      <c r="A53" s="38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</row>
    <row r="54" spans="1:41" x14ac:dyDescent="0.25">
      <c r="A54" s="38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</row>
    <row r="55" spans="1:41" x14ac:dyDescent="0.25">
      <c r="A55" s="38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</row>
    <row r="56" spans="1:41" x14ac:dyDescent="0.25">
      <c r="A56" s="38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</row>
    <row r="57" spans="1:41" x14ac:dyDescent="0.25">
      <c r="A57" s="38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</row>
    <row r="58" spans="1:41" x14ac:dyDescent="0.25">
      <c r="A58" s="38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</row>
    <row r="59" spans="1:41" x14ac:dyDescent="0.25">
      <c r="A59" s="38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</row>
    <row r="60" spans="1:41" x14ac:dyDescent="0.25">
      <c r="A60" s="38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</row>
    <row r="61" spans="1:41" x14ac:dyDescent="0.25">
      <c r="A61" s="38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</row>
    <row r="62" spans="1:41" x14ac:dyDescent="0.25">
      <c r="A62" s="38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</row>
    <row r="63" spans="1:41" x14ac:dyDescent="0.25">
      <c r="A63" s="38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</row>
    <row r="64" spans="1:41" x14ac:dyDescent="0.25">
      <c r="A64" s="38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</row>
    <row r="65" spans="1:41" x14ac:dyDescent="0.25">
      <c r="A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</row>
    <row r="66" spans="1:41" x14ac:dyDescent="0.25">
      <c r="A66" s="38"/>
    </row>
    <row r="67" spans="1:41" x14ac:dyDescent="0.25">
      <c r="A67" s="38"/>
    </row>
    <row r="68" spans="1:41" x14ac:dyDescent="0.25">
      <c r="A68" s="38"/>
    </row>
  </sheetData>
  <mergeCells count="8">
    <mergeCell ref="H26:J26"/>
    <mergeCell ref="H28:J28"/>
    <mergeCell ref="H30:J30"/>
    <mergeCell ref="H22:I22"/>
    <mergeCell ref="R4:S4"/>
    <mergeCell ref="F18:L20"/>
    <mergeCell ref="K28:L28"/>
    <mergeCell ref="H27:K2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55" r:id="rId3" name="CommandButton4">
          <controlPr defaultSize="0" autoLine="0" r:id="rId4">
            <anchor moveWithCells="1">
              <from>
                <xdr:col>1</xdr:col>
                <xdr:colOff>419100</xdr:colOff>
                <xdr:row>12</xdr:row>
                <xdr:rowOff>57150</xdr:rowOff>
              </from>
              <to>
                <xdr:col>3</xdr:col>
                <xdr:colOff>0</xdr:colOff>
                <xdr:row>14</xdr:row>
                <xdr:rowOff>133350</xdr:rowOff>
              </to>
            </anchor>
          </controlPr>
        </control>
      </mc:Choice>
      <mc:Fallback>
        <control shapeId="27655" r:id="rId3" name="CommandButton4"/>
      </mc:Fallback>
    </mc:AlternateContent>
    <mc:AlternateContent xmlns:mc="http://schemas.openxmlformats.org/markup-compatibility/2006">
      <mc:Choice Requires="x14">
        <control shapeId="27654" r:id="rId5" name="CommandButton3">
          <controlPr defaultSize="0" autoLine="0" r:id="rId6">
            <anchor moveWithCells="1">
              <from>
                <xdr:col>6</xdr:col>
                <xdr:colOff>95250</xdr:colOff>
                <xdr:row>31</xdr:row>
                <xdr:rowOff>19050</xdr:rowOff>
              </from>
              <to>
                <xdr:col>10</xdr:col>
                <xdr:colOff>28575</xdr:colOff>
                <xdr:row>32</xdr:row>
                <xdr:rowOff>104775</xdr:rowOff>
              </to>
            </anchor>
          </controlPr>
        </control>
      </mc:Choice>
      <mc:Fallback>
        <control shapeId="27654" r:id="rId5" name="CommandButton3"/>
      </mc:Fallback>
    </mc:AlternateContent>
    <mc:AlternateContent xmlns:mc="http://schemas.openxmlformats.org/markup-compatibility/2006">
      <mc:Choice Requires="x14">
        <control shapeId="27653" r:id="rId7" name="CommandButton2">
          <controlPr defaultSize="0" autoLine="0" r:id="rId8">
            <anchor moveWithCells="1">
              <from>
                <xdr:col>5</xdr:col>
                <xdr:colOff>95250</xdr:colOff>
                <xdr:row>31</xdr:row>
                <xdr:rowOff>19050</xdr:rowOff>
              </from>
              <to>
                <xdr:col>5</xdr:col>
                <xdr:colOff>1095375</xdr:colOff>
                <xdr:row>32</xdr:row>
                <xdr:rowOff>104775</xdr:rowOff>
              </to>
            </anchor>
          </controlPr>
        </control>
      </mc:Choice>
      <mc:Fallback>
        <control shapeId="27653" r:id="rId7" name="CommandButton2"/>
      </mc:Fallback>
    </mc:AlternateContent>
    <mc:AlternateContent xmlns:mc="http://schemas.openxmlformats.org/markup-compatibility/2006">
      <mc:Choice Requires="x14">
        <control shapeId="27652" r:id="rId9" name="CommandButton1">
          <controlPr defaultSize="0" autoLine="0" r:id="rId10">
            <anchor moveWithCells="1">
              <from>
                <xdr:col>10</xdr:col>
                <xdr:colOff>123825</xdr:colOff>
                <xdr:row>31</xdr:row>
                <xdr:rowOff>9525</xdr:rowOff>
              </from>
              <to>
                <xdr:col>11</xdr:col>
                <xdr:colOff>514350</xdr:colOff>
                <xdr:row>32</xdr:row>
                <xdr:rowOff>95250</xdr:rowOff>
              </to>
            </anchor>
          </controlPr>
        </control>
      </mc:Choice>
      <mc:Fallback>
        <control shapeId="27652" r:id="rId9" name="CommandButton1"/>
      </mc:Fallback>
    </mc:AlternateContent>
    <mc:AlternateContent xmlns:mc="http://schemas.openxmlformats.org/markup-compatibility/2006">
      <mc:Choice Requires="x14">
        <control shapeId="27660" r:id="rId11" name="Plat1">
          <controlPr defaultSize="0" autoLine="0" r:id="rId12">
            <anchor moveWithCells="1">
              <from>
                <xdr:col>6</xdr:col>
                <xdr:colOff>104775</xdr:colOff>
                <xdr:row>23</xdr:row>
                <xdr:rowOff>0</xdr:rowOff>
              </from>
              <to>
                <xdr:col>8</xdr:col>
                <xdr:colOff>76200</xdr:colOff>
                <xdr:row>24</xdr:row>
                <xdr:rowOff>38100</xdr:rowOff>
              </to>
            </anchor>
          </controlPr>
        </control>
      </mc:Choice>
      <mc:Fallback>
        <control shapeId="27660" r:id="rId11" name="Plat1"/>
      </mc:Fallback>
    </mc:AlternateContent>
    <mc:AlternateContent xmlns:mc="http://schemas.openxmlformats.org/markup-compatibility/2006">
      <mc:Choice Requires="x14">
        <control shapeId="27661" r:id="rId13" name="Plat2">
          <controlPr defaultSize="0" autoLine="0" r:id="rId14">
            <anchor moveWithCells="1">
              <from>
                <xdr:col>8</xdr:col>
                <xdr:colOff>66675</xdr:colOff>
                <xdr:row>23</xdr:row>
                <xdr:rowOff>0</xdr:rowOff>
              </from>
              <to>
                <xdr:col>9</xdr:col>
                <xdr:colOff>209550</xdr:colOff>
                <xdr:row>24</xdr:row>
                <xdr:rowOff>38100</xdr:rowOff>
              </to>
            </anchor>
          </controlPr>
        </control>
      </mc:Choice>
      <mc:Fallback>
        <control shapeId="27661" r:id="rId13" name="Plat2"/>
      </mc:Fallback>
    </mc:AlternateContent>
    <mc:AlternateContent xmlns:mc="http://schemas.openxmlformats.org/markup-compatibility/2006">
      <mc:Choice Requires="x14">
        <control shapeId="27662" r:id="rId15" name="Plat3">
          <controlPr defaultSize="0" autoLine="0" r:id="rId16">
            <anchor moveWithCells="1">
              <from>
                <xdr:col>9</xdr:col>
                <xdr:colOff>200025</xdr:colOff>
                <xdr:row>23</xdr:row>
                <xdr:rowOff>0</xdr:rowOff>
              </from>
              <to>
                <xdr:col>10</xdr:col>
                <xdr:colOff>285750</xdr:colOff>
                <xdr:row>24</xdr:row>
                <xdr:rowOff>28575</xdr:rowOff>
              </to>
            </anchor>
          </controlPr>
        </control>
      </mc:Choice>
      <mc:Fallback>
        <control shapeId="27662" r:id="rId15" name="Plat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Y425"/>
  <sheetViews>
    <sheetView topLeftCell="A16" zoomScale="85" zoomScaleNormal="85" workbookViewId="0">
      <selection activeCell="K25" sqref="K25"/>
    </sheetView>
  </sheetViews>
  <sheetFormatPr defaultRowHeight="15" x14ac:dyDescent="0.25"/>
  <cols>
    <col min="4" max="4" width="16.140625" bestFit="1" customWidth="1"/>
    <col min="6" max="6" width="9.140625" customWidth="1"/>
    <col min="7" max="7" width="18.7109375" customWidth="1"/>
    <col min="8" max="8" width="1.7109375" customWidth="1"/>
    <col min="9" max="9" width="3.42578125" customWidth="1"/>
    <col min="10" max="10" width="6" customWidth="1"/>
    <col min="11" max="11" width="6.42578125" customWidth="1"/>
    <col min="14" max="14" width="3.85546875" customWidth="1"/>
    <col min="15" max="15" width="18.42578125" customWidth="1"/>
    <col min="20" max="20" width="9" customWidth="1"/>
  </cols>
  <sheetData>
    <row r="1" spans="1:51" x14ac:dyDescent="0.25">
      <c r="A1" s="38"/>
      <c r="Q1" s="58"/>
      <c r="R1" s="61"/>
      <c r="S1" s="61"/>
      <c r="T1" s="62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</row>
    <row r="2" spans="1:51" x14ac:dyDescent="0.25">
      <c r="A2" s="38"/>
      <c r="Q2" s="58"/>
      <c r="R2" s="61"/>
      <c r="S2" s="61"/>
      <c r="T2" s="62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</row>
    <row r="3" spans="1:51" x14ac:dyDescent="0.25">
      <c r="A3" s="38"/>
      <c r="Q3" s="58"/>
      <c r="R3" s="61"/>
      <c r="S3" s="61"/>
      <c r="T3" s="62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</row>
    <row r="4" spans="1:51" x14ac:dyDescent="0.25">
      <c r="A4" s="38"/>
      <c r="Q4" s="58"/>
      <c r="R4" s="156">
        <f ca="1">NOW()</f>
        <v>42723.414887500003</v>
      </c>
      <c r="S4" s="157"/>
      <c r="T4" s="62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</row>
    <row r="5" spans="1:51" x14ac:dyDescent="0.25">
      <c r="A5" s="38"/>
      <c r="Q5" s="58"/>
      <c r="R5" s="61"/>
      <c r="S5" s="61"/>
      <c r="T5" s="62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</row>
    <row r="6" spans="1:51" x14ac:dyDescent="0.25">
      <c r="A6" s="38"/>
      <c r="Q6" s="58"/>
      <c r="R6" s="61"/>
      <c r="S6" s="61"/>
      <c r="T6" s="62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</row>
    <row r="7" spans="1:51" x14ac:dyDescent="0.25">
      <c r="A7" s="38"/>
      <c r="Q7" s="59"/>
      <c r="R7" s="63" t="s">
        <v>141</v>
      </c>
      <c r="S7" s="64"/>
      <c r="T7" s="62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</row>
    <row r="8" spans="1:51" x14ac:dyDescent="0.25">
      <c r="A8" s="38"/>
      <c r="Q8" s="58"/>
      <c r="R8" s="65" t="s">
        <v>139</v>
      </c>
      <c r="S8" s="66" t="s">
        <v>128</v>
      </c>
      <c r="T8" s="73" t="s">
        <v>176</v>
      </c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</row>
    <row r="9" spans="1:51" x14ac:dyDescent="0.25">
      <c r="A9" s="38"/>
      <c r="Q9" s="58"/>
      <c r="R9" s="65" t="s">
        <v>140</v>
      </c>
      <c r="S9" s="66" t="s">
        <v>128</v>
      </c>
      <c r="T9" s="68" t="str">
        <f>IFERROR(VLOOKUP(T8,'Database Petugas'!E2:F7,2,FALSE),"")</f>
        <v>K16</v>
      </c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</row>
    <row r="10" spans="1:51" x14ac:dyDescent="0.25">
      <c r="A10" s="38"/>
      <c r="Q10" s="58"/>
      <c r="R10" s="61"/>
      <c r="S10" s="61"/>
      <c r="T10" s="62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</row>
    <row r="11" spans="1:51" ht="9" customHeight="1" x14ac:dyDescent="0.25">
      <c r="A11" s="38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</row>
    <row r="12" spans="1:51" x14ac:dyDescent="0.25">
      <c r="A12" s="38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</row>
    <row r="13" spans="1:51" x14ac:dyDescent="0.25">
      <c r="A13" s="38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</row>
    <row r="14" spans="1:51" x14ac:dyDescent="0.25">
      <c r="A14" s="38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</row>
    <row r="15" spans="1:51" x14ac:dyDescent="0.25">
      <c r="A15" s="38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</row>
    <row r="16" spans="1:51" x14ac:dyDescent="0.25">
      <c r="A16" s="38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U16" s="38"/>
      <c r="V16" s="38"/>
      <c r="W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</row>
    <row r="17" spans="1:51" x14ac:dyDescent="0.25">
      <c r="A17" s="38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</row>
    <row r="18" spans="1:51" ht="15" customHeight="1" x14ac:dyDescent="0.25">
      <c r="A18" s="38"/>
      <c r="B18" s="72"/>
      <c r="C18" s="72"/>
      <c r="D18" s="72"/>
      <c r="E18" s="72"/>
      <c r="F18" s="72"/>
      <c r="G18" s="161" t="s">
        <v>175</v>
      </c>
      <c r="H18" s="161"/>
      <c r="I18" s="161"/>
      <c r="J18" s="161"/>
      <c r="K18" s="161"/>
      <c r="L18" s="161"/>
      <c r="M18" s="161"/>
      <c r="N18" s="161"/>
      <c r="O18" s="72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</row>
    <row r="19" spans="1:51" ht="15" customHeight="1" x14ac:dyDescent="0.25">
      <c r="A19" s="38"/>
      <c r="B19" s="72"/>
      <c r="C19" s="72"/>
      <c r="D19" s="72"/>
      <c r="E19" s="72"/>
      <c r="F19" s="75"/>
      <c r="G19" s="161"/>
      <c r="H19" s="161"/>
      <c r="I19" s="161"/>
      <c r="J19" s="161"/>
      <c r="K19" s="161"/>
      <c r="L19" s="161"/>
      <c r="M19" s="161"/>
      <c r="N19" s="161"/>
      <c r="O19" s="72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</row>
    <row r="20" spans="1:51" ht="15" customHeight="1" x14ac:dyDescent="0.25">
      <c r="A20" s="38"/>
      <c r="B20" s="72"/>
      <c r="C20" s="72"/>
      <c r="D20" s="72"/>
      <c r="E20" s="72"/>
      <c r="F20" s="75"/>
      <c r="G20" s="161"/>
      <c r="H20" s="161"/>
      <c r="I20" s="161"/>
      <c r="J20" s="161"/>
      <c r="K20" s="161"/>
      <c r="L20" s="161"/>
      <c r="M20" s="161"/>
      <c r="N20" s="161"/>
      <c r="O20" s="72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</row>
    <row r="21" spans="1:51" hidden="1" x14ac:dyDescent="0.25">
      <c r="A21" s="38"/>
      <c r="B21" s="72"/>
      <c r="C21" s="72"/>
      <c r="D21" s="72"/>
      <c r="E21" s="72"/>
      <c r="F21" s="72"/>
      <c r="G21" s="39"/>
      <c r="H21" s="39"/>
      <c r="I21" s="39"/>
      <c r="J21" s="39"/>
      <c r="K21" s="39"/>
      <c r="L21" s="39"/>
      <c r="M21" s="39"/>
      <c r="N21" s="39"/>
      <c r="O21" s="72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</row>
    <row r="22" spans="1:51" ht="4.5" customHeight="1" x14ac:dyDescent="0.25">
      <c r="A22" s="38"/>
      <c r="B22" s="72"/>
      <c r="C22" s="72"/>
      <c r="D22" s="72"/>
      <c r="E22" s="72"/>
      <c r="F22" s="72"/>
      <c r="G22" s="168" t="s">
        <v>145</v>
      </c>
      <c r="H22" s="89"/>
      <c r="I22" s="89"/>
      <c r="J22" s="89"/>
      <c r="K22" s="90"/>
      <c r="L22" s="89"/>
      <c r="M22" s="89"/>
      <c r="N22" s="91"/>
      <c r="O22" s="72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</row>
    <row r="23" spans="1:51" ht="3" customHeight="1" x14ac:dyDescent="0.25">
      <c r="A23" s="38"/>
      <c r="B23" s="72"/>
      <c r="C23" s="72"/>
      <c r="D23" s="72"/>
      <c r="E23" s="72"/>
      <c r="F23" s="72"/>
      <c r="G23" s="170"/>
      <c r="H23" s="109"/>
      <c r="I23" s="93"/>
      <c r="J23" s="109"/>
      <c r="K23" s="160"/>
      <c r="L23" s="160"/>
      <c r="M23" s="93"/>
      <c r="N23" s="110" t="str">
        <f>IFERROR(VLOOKUP(I23,'Database Petugas'!J19:K24,2,FALSE),"")</f>
        <v/>
      </c>
      <c r="O23" s="72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</row>
    <row r="24" spans="1:51" ht="3" customHeight="1" x14ac:dyDescent="0.25">
      <c r="A24" s="38"/>
      <c r="B24" s="72"/>
      <c r="C24" s="72"/>
      <c r="D24" s="72"/>
      <c r="E24" s="72"/>
      <c r="F24" s="72"/>
      <c r="G24" s="170"/>
      <c r="H24" s="109"/>
      <c r="I24" s="109"/>
      <c r="J24" s="109"/>
      <c r="K24" s="109"/>
      <c r="L24" s="109"/>
      <c r="M24" s="109"/>
      <c r="N24" s="110"/>
      <c r="O24" s="72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</row>
    <row r="25" spans="1:51" x14ac:dyDescent="0.25">
      <c r="A25" s="38"/>
      <c r="B25" s="72"/>
      <c r="C25" s="72"/>
      <c r="D25" s="72"/>
      <c r="E25" s="72"/>
      <c r="F25" s="72"/>
      <c r="G25" s="169"/>
      <c r="H25" s="87" t="s">
        <v>128</v>
      </c>
      <c r="I25" s="111" t="str">
        <f>Input!H24</f>
        <v>B</v>
      </c>
      <c r="J25" s="111">
        <f>Input!$I$24</f>
        <v>2435</v>
      </c>
      <c r="K25" s="111" t="str">
        <f>Input!J24</f>
        <v>AS</v>
      </c>
      <c r="L25" s="87"/>
      <c r="M25" s="87"/>
      <c r="N25" s="112"/>
      <c r="O25" s="72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</row>
    <row r="26" spans="1:51" x14ac:dyDescent="0.25">
      <c r="A26" s="38"/>
      <c r="B26" s="72"/>
      <c r="C26" s="72"/>
      <c r="D26" s="72"/>
      <c r="E26" s="72"/>
      <c r="F26" s="72"/>
      <c r="G26" s="168" t="s">
        <v>149</v>
      </c>
      <c r="H26" s="114"/>
      <c r="I26" s="114"/>
      <c r="J26" s="114"/>
      <c r="K26" s="114"/>
      <c r="L26" s="162" t="s">
        <v>138</v>
      </c>
      <c r="M26" s="162"/>
      <c r="N26" s="163"/>
      <c r="O26" s="72"/>
      <c r="P26" t="s">
        <v>178</v>
      </c>
      <c r="R26" t="s">
        <v>19</v>
      </c>
      <c r="S26" t="s">
        <v>179</v>
      </c>
      <c r="T26" s="119">
        <v>42665</v>
      </c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</row>
    <row r="27" spans="1:51" x14ac:dyDescent="0.25">
      <c r="A27" s="38"/>
      <c r="B27" s="72"/>
      <c r="C27" s="72"/>
      <c r="D27" s="72"/>
      <c r="E27" s="72"/>
      <c r="F27" s="72"/>
      <c r="G27" s="169"/>
      <c r="H27" s="87" t="s">
        <v>128</v>
      </c>
      <c r="I27" s="158" t="str">
        <f>IF(AND(J25&gt;=3000,J25&lt;=7000),"Motor","Mobil")</f>
        <v>Mobil</v>
      </c>
      <c r="J27" s="158"/>
      <c r="K27" s="158"/>
      <c r="L27" s="164" t="str">
        <f>IFERROR(VLOOKUP(LEFT(I25,2),'Database Plat'!A1:B65,2,FALSE),"")</f>
        <v>JaDeTaBek</v>
      </c>
      <c r="M27" s="164"/>
      <c r="N27" s="165"/>
      <c r="O27" s="72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</row>
    <row r="28" spans="1:51" x14ac:dyDescent="0.25">
      <c r="A28" s="38"/>
      <c r="B28" s="72"/>
      <c r="C28" s="72"/>
      <c r="D28" s="72"/>
      <c r="E28" s="72"/>
      <c r="F28" s="72"/>
      <c r="G28" s="113" t="s">
        <v>137</v>
      </c>
      <c r="H28" s="114"/>
      <c r="I28" s="114"/>
      <c r="J28" s="114"/>
      <c r="K28" s="114"/>
      <c r="L28" s="114"/>
      <c r="M28" s="114"/>
      <c r="N28" s="115"/>
      <c r="O28" s="72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</row>
    <row r="29" spans="1:51" x14ac:dyDescent="0.25">
      <c r="A29" s="38"/>
      <c r="B29" s="72"/>
      <c r="C29" s="72"/>
      <c r="D29" s="83"/>
      <c r="E29" s="72"/>
      <c r="F29" s="72"/>
      <c r="G29" s="97" t="s">
        <v>146</v>
      </c>
      <c r="H29" s="87" t="s">
        <v>128</v>
      </c>
      <c r="I29" s="158" t="str">
        <f>IFERROR(VLOOKUP(I25&amp;J25&amp;K25,Database_VIP!$A$1:$B$20,2,FALSE),"Umum")</f>
        <v>Umum</v>
      </c>
      <c r="J29" s="158"/>
      <c r="K29" s="87"/>
      <c r="L29" s="87"/>
      <c r="M29" s="87"/>
      <c r="N29" s="112"/>
      <c r="O29" s="72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</row>
    <row r="30" spans="1:51" x14ac:dyDescent="0.25">
      <c r="A30" s="38"/>
      <c r="B30" s="72"/>
      <c r="C30" s="72"/>
      <c r="D30" s="72"/>
      <c r="E30" s="72"/>
      <c r="F30" s="72"/>
      <c r="G30" s="113"/>
      <c r="H30" s="114"/>
      <c r="I30" s="114"/>
      <c r="J30" s="114"/>
      <c r="K30" s="114"/>
      <c r="L30" s="114"/>
      <c r="M30" s="89"/>
      <c r="N30" s="115"/>
      <c r="O30" s="72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</row>
    <row r="31" spans="1:51" x14ac:dyDescent="0.25">
      <c r="A31" s="38"/>
      <c r="B31" s="72"/>
      <c r="C31" s="72"/>
      <c r="D31" s="72"/>
      <c r="E31" s="72"/>
      <c r="F31" s="72"/>
      <c r="G31" s="108" t="s">
        <v>147</v>
      </c>
      <c r="H31" s="109" t="s">
        <v>128</v>
      </c>
      <c r="I31" s="166">
        <f ca="1">Input!H27</f>
        <v>42723.414887500003</v>
      </c>
      <c r="J31" s="166"/>
      <c r="K31" s="166"/>
      <c r="L31" s="109"/>
      <c r="M31" s="109"/>
      <c r="N31" s="110"/>
      <c r="O31" s="72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</row>
    <row r="32" spans="1:51" x14ac:dyDescent="0.25">
      <c r="A32" s="38"/>
      <c r="B32" s="72"/>
      <c r="C32" s="72"/>
      <c r="D32" s="72"/>
      <c r="E32" s="72"/>
      <c r="F32" s="72"/>
      <c r="G32" s="97"/>
      <c r="H32" s="87"/>
      <c r="I32" s="87"/>
      <c r="J32" s="87"/>
      <c r="K32" s="87"/>
      <c r="L32" s="87"/>
      <c r="M32" s="87"/>
      <c r="N32" s="112"/>
      <c r="O32" s="72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</row>
    <row r="33" spans="1:51" x14ac:dyDescent="0.25">
      <c r="A33" s="38"/>
      <c r="B33" s="72"/>
      <c r="C33" s="72"/>
      <c r="D33" s="72"/>
      <c r="E33" s="72"/>
      <c r="F33" s="72"/>
      <c r="G33" s="113" t="s">
        <v>148</v>
      </c>
      <c r="H33" s="114" t="s">
        <v>128</v>
      </c>
      <c r="I33" s="167">
        <f ca="1">Input!H27</f>
        <v>42723.414887500003</v>
      </c>
      <c r="J33" s="167"/>
      <c r="K33" s="167"/>
      <c r="L33" s="116"/>
      <c r="M33" s="114"/>
      <c r="N33" s="115"/>
      <c r="O33" s="72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</row>
    <row r="34" spans="1:51" x14ac:dyDescent="0.25">
      <c r="A34" s="38"/>
      <c r="B34" s="72"/>
      <c r="C34" s="72"/>
      <c r="D34" s="72"/>
      <c r="E34" s="72"/>
      <c r="F34" s="72"/>
      <c r="G34" s="97"/>
      <c r="H34" s="87"/>
      <c r="I34" s="87"/>
      <c r="J34" s="87"/>
      <c r="K34" s="87"/>
      <c r="L34" s="87"/>
      <c r="M34" s="87"/>
      <c r="N34" s="112"/>
      <c r="O34" s="72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</row>
    <row r="35" spans="1:51" x14ac:dyDescent="0.25">
      <c r="A35" s="38"/>
      <c r="B35" s="72"/>
      <c r="C35" s="72"/>
      <c r="D35" s="72"/>
      <c r="E35" s="72"/>
      <c r="F35" s="72"/>
      <c r="G35" s="171" t="str">
        <f>Input!L22&amp;Strkmsk!I25&amp;Strkmsk!K25&amp;Strkmsk!J25</f>
        <v>K16BAS2435</v>
      </c>
      <c r="H35" s="171"/>
      <c r="I35" s="171"/>
      <c r="J35" s="171"/>
      <c r="K35" s="171"/>
      <c r="L35" s="171"/>
      <c r="M35" s="171"/>
      <c r="N35" s="171"/>
      <c r="O35" s="72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</row>
    <row r="36" spans="1:51" x14ac:dyDescent="0.25">
      <c r="A36" s="38"/>
      <c r="B36" s="72"/>
      <c r="C36" s="72"/>
      <c r="D36" s="72"/>
      <c r="E36" s="72"/>
      <c r="F36" s="72"/>
      <c r="G36" s="171"/>
      <c r="H36" s="171"/>
      <c r="I36" s="171"/>
      <c r="J36" s="171"/>
      <c r="K36" s="171"/>
      <c r="L36" s="171"/>
      <c r="M36" s="171"/>
      <c r="N36" s="171"/>
      <c r="O36" s="72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</row>
    <row r="37" spans="1:51" x14ac:dyDescent="0.25">
      <c r="A37" s="38"/>
      <c r="B37" s="72"/>
      <c r="C37" s="72"/>
      <c r="D37" s="72"/>
      <c r="E37" s="72"/>
      <c r="F37" s="72"/>
      <c r="G37" s="171"/>
      <c r="H37" s="171"/>
      <c r="I37" s="171"/>
      <c r="J37" s="171"/>
      <c r="K37" s="171"/>
      <c r="L37" s="171"/>
      <c r="M37" s="171"/>
      <c r="N37" s="171"/>
      <c r="O37" s="72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</row>
    <row r="38" spans="1:51" ht="10.5" customHeight="1" x14ac:dyDescent="0.25">
      <c r="A38" s="38"/>
      <c r="B38" s="72"/>
      <c r="C38" s="72"/>
      <c r="D38" s="72"/>
      <c r="E38" s="72"/>
      <c r="F38" s="72"/>
      <c r="G38" s="172"/>
      <c r="H38" s="173"/>
      <c r="I38" s="173"/>
      <c r="J38" s="173"/>
      <c r="K38" s="173"/>
      <c r="L38" s="173"/>
      <c r="M38" s="173"/>
      <c r="N38" s="174"/>
      <c r="O38" s="72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</row>
    <row r="39" spans="1:51" ht="27.75" customHeight="1" x14ac:dyDescent="0.25">
      <c r="A39" s="38"/>
      <c r="B39" s="72"/>
      <c r="C39" s="72"/>
      <c r="D39" s="72"/>
      <c r="E39" s="124"/>
      <c r="F39" s="124"/>
      <c r="G39" s="175"/>
      <c r="H39" s="176"/>
      <c r="I39" s="176"/>
      <c r="J39" s="176"/>
      <c r="K39" s="176"/>
      <c r="L39" s="176"/>
      <c r="M39" s="176"/>
      <c r="N39" s="177"/>
      <c r="O39" s="72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</row>
    <row r="40" spans="1:51" ht="15" customHeight="1" x14ac:dyDescent="0.25">
      <c r="A40" s="38"/>
      <c r="B40" s="72"/>
      <c r="C40" s="72"/>
      <c r="D40" s="72"/>
      <c r="E40" s="72"/>
      <c r="F40" s="72"/>
      <c r="G40" s="178"/>
      <c r="H40" s="179"/>
      <c r="I40" s="179"/>
      <c r="J40" s="179"/>
      <c r="K40" s="179"/>
      <c r="L40" s="179"/>
      <c r="M40" s="179"/>
      <c r="N40" s="180"/>
      <c r="O40" s="72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</row>
    <row r="41" spans="1:51" ht="28.5" customHeight="1" x14ac:dyDescent="0.25">
      <c r="A41" s="38"/>
      <c r="B41" s="72"/>
      <c r="C41" s="72"/>
      <c r="D41" s="72"/>
      <c r="E41" s="72"/>
      <c r="F41" s="72"/>
      <c r="G41" s="159"/>
      <c r="H41" s="159"/>
      <c r="I41" s="159"/>
      <c r="J41" s="79"/>
      <c r="K41" s="78"/>
      <c r="L41" s="77"/>
      <c r="M41" s="72"/>
      <c r="N41" s="72"/>
      <c r="O41" s="72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</row>
    <row r="42" spans="1:51" ht="28.5" x14ac:dyDescent="0.25">
      <c r="A42" s="38"/>
      <c r="B42" s="72"/>
      <c r="C42" s="72"/>
      <c r="D42" s="72"/>
      <c r="E42" s="72"/>
      <c r="F42" s="72"/>
      <c r="G42" s="72"/>
      <c r="H42" s="72"/>
      <c r="I42" s="72"/>
      <c r="J42" s="80"/>
      <c r="K42" s="75"/>
      <c r="L42" s="81"/>
      <c r="M42" s="76"/>
      <c r="N42" s="76"/>
      <c r="O42" s="72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</row>
    <row r="43" spans="1:51" x14ac:dyDescent="0.25">
      <c r="A43" s="38"/>
      <c r="B43" s="72"/>
      <c r="C43" s="72"/>
      <c r="D43" s="72"/>
      <c r="E43" s="72"/>
      <c r="F43" s="72"/>
      <c r="G43" s="76"/>
      <c r="H43" s="76"/>
      <c r="I43" s="76"/>
      <c r="J43" s="76"/>
      <c r="K43" s="76"/>
      <c r="L43" s="76"/>
      <c r="M43" s="76"/>
      <c r="N43" s="76"/>
      <c r="O43" s="72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</row>
    <row r="44" spans="1:51" x14ac:dyDescent="0.25">
      <c r="A44" s="38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</row>
    <row r="45" spans="1:51" x14ac:dyDescent="0.25">
      <c r="A45" s="38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</row>
    <row r="46" spans="1:51" x14ac:dyDescent="0.25">
      <c r="A46" s="38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</row>
    <row r="47" spans="1:51" x14ac:dyDescent="0.25">
      <c r="A47" s="38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</row>
    <row r="48" spans="1:51" x14ac:dyDescent="0.25">
      <c r="A48" s="38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</row>
    <row r="49" spans="1:51" x14ac:dyDescent="0.25">
      <c r="A49" s="38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</row>
    <row r="50" spans="1:51" x14ac:dyDescent="0.25">
      <c r="A50" s="38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</row>
    <row r="51" spans="1:51" x14ac:dyDescent="0.25">
      <c r="A51" s="38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</row>
    <row r="52" spans="1:51" x14ac:dyDescent="0.25">
      <c r="A52" s="38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</row>
    <row r="53" spans="1:51" x14ac:dyDescent="0.25">
      <c r="A53" s="38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</row>
    <row r="54" spans="1:51" x14ac:dyDescent="0.25">
      <c r="A54" s="38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</row>
    <row r="55" spans="1:51" x14ac:dyDescent="0.25">
      <c r="A55" s="38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</row>
    <row r="56" spans="1:51" x14ac:dyDescent="0.25">
      <c r="A56" s="38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</row>
    <row r="57" spans="1:51" x14ac:dyDescent="0.25">
      <c r="A57" s="38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</row>
    <row r="58" spans="1:51" x14ac:dyDescent="0.25">
      <c r="A58" s="38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</row>
    <row r="59" spans="1:51" x14ac:dyDescent="0.25">
      <c r="A59" s="38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</row>
    <row r="60" spans="1:51" x14ac:dyDescent="0.25">
      <c r="A60" s="38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</row>
    <row r="61" spans="1:51" x14ac:dyDescent="0.25">
      <c r="A61" s="38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</row>
    <row r="62" spans="1:51" x14ac:dyDescent="0.25">
      <c r="A62" s="38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</row>
    <row r="63" spans="1:51" x14ac:dyDescent="0.25">
      <c r="A63" s="38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</row>
    <row r="64" spans="1:51" x14ac:dyDescent="0.25">
      <c r="A64" s="38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</row>
    <row r="65" spans="1:51" x14ac:dyDescent="0.25">
      <c r="A65" s="38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</row>
    <row r="66" spans="1:51" x14ac:dyDescent="0.25">
      <c r="A66" s="38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</row>
    <row r="67" spans="1:51" x14ac:dyDescent="0.25">
      <c r="A67" s="38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</row>
    <row r="68" spans="1:51" x14ac:dyDescent="0.25">
      <c r="A68" s="38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</row>
    <row r="69" spans="1:51" x14ac:dyDescent="0.25">
      <c r="A69" s="38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</row>
    <row r="70" spans="1:51" x14ac:dyDescent="0.25">
      <c r="A70" s="38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</row>
    <row r="71" spans="1:51" x14ac:dyDescent="0.25">
      <c r="A71" s="38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</row>
    <row r="72" spans="1:51" x14ac:dyDescent="0.25">
      <c r="A72" s="38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</row>
    <row r="73" spans="1:51" x14ac:dyDescent="0.25">
      <c r="A73" s="38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</row>
    <row r="74" spans="1:51" x14ac:dyDescent="0.25">
      <c r="A74" s="38"/>
      <c r="B74" s="82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</row>
    <row r="75" spans="1:51" x14ac:dyDescent="0.25">
      <c r="A75" s="38"/>
      <c r="B75" s="82"/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</row>
    <row r="76" spans="1:51" x14ac:dyDescent="0.25">
      <c r="A76" s="38"/>
      <c r="B76" s="82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</row>
    <row r="77" spans="1:51" x14ac:dyDescent="0.25">
      <c r="A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</row>
    <row r="78" spans="1:51" x14ac:dyDescent="0.25">
      <c r="A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</row>
    <row r="79" spans="1:51" x14ac:dyDescent="0.25"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</row>
    <row r="80" spans="1:51" x14ac:dyDescent="0.25"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</row>
    <row r="81" spans="21:51" x14ac:dyDescent="0.25"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</row>
    <row r="82" spans="21:51" x14ac:dyDescent="0.25"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</row>
    <row r="83" spans="21:51" x14ac:dyDescent="0.25"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</row>
    <row r="84" spans="21:51" x14ac:dyDescent="0.25"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</row>
    <row r="85" spans="21:51" x14ac:dyDescent="0.25"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</row>
    <row r="86" spans="21:51" x14ac:dyDescent="0.25"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</row>
    <row r="87" spans="21:51" x14ac:dyDescent="0.25"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</row>
    <row r="88" spans="21:51" x14ac:dyDescent="0.25"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</row>
    <row r="89" spans="21:51" x14ac:dyDescent="0.25"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</row>
    <row r="90" spans="21:51" x14ac:dyDescent="0.25"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</row>
    <row r="91" spans="21:51" x14ac:dyDescent="0.25"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</row>
    <row r="92" spans="21:51" x14ac:dyDescent="0.25"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</row>
    <row r="93" spans="21:51" x14ac:dyDescent="0.25"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</row>
    <row r="94" spans="21:51" x14ac:dyDescent="0.25"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</row>
    <row r="95" spans="21:51" x14ac:dyDescent="0.25"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</row>
    <row r="96" spans="21:51" x14ac:dyDescent="0.25"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</row>
    <row r="97" spans="23:51" x14ac:dyDescent="0.25"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</row>
    <row r="98" spans="23:51" x14ac:dyDescent="0.25"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</row>
    <row r="99" spans="23:51" x14ac:dyDescent="0.25"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</row>
    <row r="100" spans="23:51" x14ac:dyDescent="0.25"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</row>
    <row r="101" spans="23:51" x14ac:dyDescent="0.25"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</row>
    <row r="102" spans="23:51" x14ac:dyDescent="0.25"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</row>
    <row r="103" spans="23:51" x14ac:dyDescent="0.25"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</row>
    <row r="104" spans="23:51" x14ac:dyDescent="0.25"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</row>
    <row r="105" spans="23:51" x14ac:dyDescent="0.25"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</row>
    <row r="106" spans="23:51" x14ac:dyDescent="0.25"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</row>
    <row r="107" spans="23:51" x14ac:dyDescent="0.25"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</row>
    <row r="108" spans="23:51" x14ac:dyDescent="0.25"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</row>
    <row r="109" spans="23:51" x14ac:dyDescent="0.25"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</row>
    <row r="110" spans="23:51" x14ac:dyDescent="0.25"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</row>
    <row r="111" spans="23:51" x14ac:dyDescent="0.25"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</row>
    <row r="112" spans="23:51" x14ac:dyDescent="0.25"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</row>
    <row r="113" spans="23:51" x14ac:dyDescent="0.25"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</row>
    <row r="114" spans="23:51" x14ac:dyDescent="0.25"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</row>
    <row r="115" spans="23:51" x14ac:dyDescent="0.25"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</row>
    <row r="116" spans="23:51" x14ac:dyDescent="0.25"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</row>
    <row r="117" spans="23:51" x14ac:dyDescent="0.25"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</row>
    <row r="118" spans="23:51" x14ac:dyDescent="0.25"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</row>
    <row r="119" spans="23:51" x14ac:dyDescent="0.25"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</row>
    <row r="120" spans="23:51" x14ac:dyDescent="0.25"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</row>
    <row r="121" spans="23:51" x14ac:dyDescent="0.25"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</row>
    <row r="122" spans="23:51" x14ac:dyDescent="0.25"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</row>
    <row r="123" spans="23:51" x14ac:dyDescent="0.25"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</row>
    <row r="124" spans="23:51" x14ac:dyDescent="0.25"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</row>
    <row r="125" spans="23:51" x14ac:dyDescent="0.25"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</row>
    <row r="126" spans="23:51" x14ac:dyDescent="0.25"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</row>
    <row r="127" spans="23:51" x14ac:dyDescent="0.25"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</row>
    <row r="128" spans="23:51" x14ac:dyDescent="0.25"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</row>
    <row r="129" spans="23:51" x14ac:dyDescent="0.25"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</row>
    <row r="130" spans="23:51" x14ac:dyDescent="0.25"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</row>
    <row r="131" spans="23:51" x14ac:dyDescent="0.25"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</row>
    <row r="132" spans="23:51" x14ac:dyDescent="0.25"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</row>
    <row r="133" spans="23:51" x14ac:dyDescent="0.25"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</row>
    <row r="134" spans="23:51" x14ac:dyDescent="0.25"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</row>
    <row r="135" spans="23:51" x14ac:dyDescent="0.25"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</row>
    <row r="136" spans="23:51" x14ac:dyDescent="0.25"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</row>
    <row r="137" spans="23:51" x14ac:dyDescent="0.25"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</row>
    <row r="138" spans="23:51" x14ac:dyDescent="0.25"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</row>
    <row r="139" spans="23:51" x14ac:dyDescent="0.25"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</row>
    <row r="140" spans="23:51" x14ac:dyDescent="0.25"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</row>
    <row r="141" spans="23:51" x14ac:dyDescent="0.25"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</row>
    <row r="142" spans="23:51" x14ac:dyDescent="0.25"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</row>
    <row r="143" spans="23:51" x14ac:dyDescent="0.25"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</row>
    <row r="144" spans="23:51" x14ac:dyDescent="0.25"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</row>
    <row r="145" spans="23:51" x14ac:dyDescent="0.25"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</row>
    <row r="146" spans="23:51" x14ac:dyDescent="0.25"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</row>
    <row r="147" spans="23:51" x14ac:dyDescent="0.25"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</row>
    <row r="148" spans="23:51" x14ac:dyDescent="0.25"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</row>
    <row r="149" spans="23:51" x14ac:dyDescent="0.25"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</row>
    <row r="150" spans="23:51" x14ac:dyDescent="0.25"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</row>
    <row r="151" spans="23:51" x14ac:dyDescent="0.25"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</row>
    <row r="152" spans="23:51" x14ac:dyDescent="0.25"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</row>
    <row r="153" spans="23:51" x14ac:dyDescent="0.25"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</row>
    <row r="154" spans="23:51" x14ac:dyDescent="0.25"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</row>
    <row r="155" spans="23:51" x14ac:dyDescent="0.25"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</row>
    <row r="156" spans="23:51" x14ac:dyDescent="0.25"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</row>
    <row r="157" spans="23:51" x14ac:dyDescent="0.25"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</row>
    <row r="158" spans="23:51" x14ac:dyDescent="0.25"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</row>
    <row r="159" spans="23:51" x14ac:dyDescent="0.25"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</row>
    <row r="160" spans="23:51" x14ac:dyDescent="0.25"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</row>
    <row r="161" spans="23:51" x14ac:dyDescent="0.25"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</row>
    <row r="162" spans="23:51" x14ac:dyDescent="0.25"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</row>
    <row r="163" spans="23:51" x14ac:dyDescent="0.25"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</row>
    <row r="164" spans="23:51" x14ac:dyDescent="0.25"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</row>
    <row r="165" spans="23:51" x14ac:dyDescent="0.25"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</row>
    <row r="166" spans="23:51" x14ac:dyDescent="0.25"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</row>
    <row r="167" spans="23:51" x14ac:dyDescent="0.25"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</row>
    <row r="168" spans="23:51" x14ac:dyDescent="0.25"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</row>
    <row r="169" spans="23:51" x14ac:dyDescent="0.25"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</row>
    <row r="170" spans="23:51" x14ac:dyDescent="0.25"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</row>
    <row r="171" spans="23:51" x14ac:dyDescent="0.25"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</row>
    <row r="172" spans="23:51" x14ac:dyDescent="0.25"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</row>
    <row r="173" spans="23:51" x14ac:dyDescent="0.25"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</row>
    <row r="174" spans="23:51" x14ac:dyDescent="0.25"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</row>
    <row r="175" spans="23:51" x14ac:dyDescent="0.25"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</row>
    <row r="176" spans="23:51" x14ac:dyDescent="0.25"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</row>
    <row r="177" spans="23:51" x14ac:dyDescent="0.25"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</row>
    <row r="178" spans="23:51" x14ac:dyDescent="0.25"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</row>
    <row r="179" spans="23:51" x14ac:dyDescent="0.25"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</row>
    <row r="180" spans="23:51" x14ac:dyDescent="0.25"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</row>
    <row r="181" spans="23:51" x14ac:dyDescent="0.25"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</row>
    <row r="182" spans="23:51" x14ac:dyDescent="0.25"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</row>
    <row r="183" spans="23:51" x14ac:dyDescent="0.25"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</row>
    <row r="184" spans="23:51" x14ac:dyDescent="0.25"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</row>
    <row r="185" spans="23:51" x14ac:dyDescent="0.25"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</row>
    <row r="186" spans="23:51" x14ac:dyDescent="0.25"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</row>
    <row r="187" spans="23:51" x14ac:dyDescent="0.25"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</row>
    <row r="188" spans="23:51" x14ac:dyDescent="0.25"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</row>
    <row r="189" spans="23:51" x14ac:dyDescent="0.25"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</row>
    <row r="190" spans="23:51" x14ac:dyDescent="0.25"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</row>
    <row r="191" spans="23:51" x14ac:dyDescent="0.25"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</row>
    <row r="192" spans="23:51" x14ac:dyDescent="0.25"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</row>
    <row r="193" spans="23:51" x14ac:dyDescent="0.25"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</row>
    <row r="194" spans="23:51" x14ac:dyDescent="0.25"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</row>
    <row r="195" spans="23:51" x14ac:dyDescent="0.25"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</row>
    <row r="196" spans="23:51" x14ac:dyDescent="0.25"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</row>
    <row r="197" spans="23:51" x14ac:dyDescent="0.25"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</row>
    <row r="198" spans="23:51" x14ac:dyDescent="0.25"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</row>
    <row r="199" spans="23:51" x14ac:dyDescent="0.25"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</row>
    <row r="200" spans="23:51" x14ac:dyDescent="0.25"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</row>
    <row r="201" spans="23:51" x14ac:dyDescent="0.25"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</row>
    <row r="202" spans="23:51" x14ac:dyDescent="0.25"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</row>
    <row r="203" spans="23:51" x14ac:dyDescent="0.25"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</row>
    <row r="204" spans="23:51" x14ac:dyDescent="0.25"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</row>
    <row r="205" spans="23:51" x14ac:dyDescent="0.25"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</row>
    <row r="206" spans="23:51" x14ac:dyDescent="0.25"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</row>
    <row r="207" spans="23:51" x14ac:dyDescent="0.25"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</row>
    <row r="208" spans="23:51" x14ac:dyDescent="0.25"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</row>
    <row r="209" spans="23:51" x14ac:dyDescent="0.25"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</row>
    <row r="210" spans="23:51" x14ac:dyDescent="0.25"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</row>
    <row r="211" spans="23:51" x14ac:dyDescent="0.25"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</row>
    <row r="212" spans="23:51" x14ac:dyDescent="0.25"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</row>
    <row r="213" spans="23:51" x14ac:dyDescent="0.25"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</row>
    <row r="214" spans="23:51" x14ac:dyDescent="0.25"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</row>
    <row r="215" spans="23:51" x14ac:dyDescent="0.25"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</row>
    <row r="216" spans="23:51" x14ac:dyDescent="0.25"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</row>
    <row r="217" spans="23:51" x14ac:dyDescent="0.25"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</row>
    <row r="218" spans="23:51" x14ac:dyDescent="0.25"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</row>
    <row r="219" spans="23:51" x14ac:dyDescent="0.25"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</row>
    <row r="220" spans="23:51" x14ac:dyDescent="0.25"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</row>
    <row r="221" spans="23:51" x14ac:dyDescent="0.25"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</row>
    <row r="222" spans="23:51" x14ac:dyDescent="0.25"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</row>
    <row r="223" spans="23:51" x14ac:dyDescent="0.25"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</row>
    <row r="224" spans="23:51" x14ac:dyDescent="0.25"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</row>
    <row r="225" spans="23:51" x14ac:dyDescent="0.25"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</row>
    <row r="226" spans="23:51" x14ac:dyDescent="0.25"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</row>
    <row r="227" spans="23:51" x14ac:dyDescent="0.25"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</row>
    <row r="228" spans="23:51" x14ac:dyDescent="0.25"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</row>
    <row r="229" spans="23:51" x14ac:dyDescent="0.25"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</row>
    <row r="230" spans="23:51" x14ac:dyDescent="0.25"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</row>
    <row r="231" spans="23:51" x14ac:dyDescent="0.25"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</row>
    <row r="232" spans="23:51" x14ac:dyDescent="0.25"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</row>
    <row r="233" spans="23:51" x14ac:dyDescent="0.25"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</row>
    <row r="234" spans="23:51" x14ac:dyDescent="0.25"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</row>
    <row r="235" spans="23:51" x14ac:dyDescent="0.25"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</row>
    <row r="236" spans="23:51" x14ac:dyDescent="0.25"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</row>
    <row r="237" spans="23:51" x14ac:dyDescent="0.25"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</row>
    <row r="238" spans="23:51" x14ac:dyDescent="0.25"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</row>
    <row r="239" spans="23:51" x14ac:dyDescent="0.25"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</row>
    <row r="240" spans="23:51" x14ac:dyDescent="0.25"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</row>
    <row r="241" spans="23:51" x14ac:dyDescent="0.25"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</row>
    <row r="242" spans="23:51" x14ac:dyDescent="0.25"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</row>
    <row r="243" spans="23:51" x14ac:dyDescent="0.25"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</row>
    <row r="244" spans="23:51" x14ac:dyDescent="0.25"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</row>
    <row r="245" spans="23:51" x14ac:dyDescent="0.25"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</row>
    <row r="246" spans="23:51" x14ac:dyDescent="0.25"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</row>
    <row r="247" spans="23:51" x14ac:dyDescent="0.25"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</row>
    <row r="248" spans="23:51" x14ac:dyDescent="0.25"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</row>
    <row r="249" spans="23:51" x14ac:dyDescent="0.25"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</row>
    <row r="250" spans="23:51" x14ac:dyDescent="0.25"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</row>
    <row r="251" spans="23:51" x14ac:dyDescent="0.25"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</row>
    <row r="252" spans="23:51" x14ac:dyDescent="0.25"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</row>
    <row r="253" spans="23:51" x14ac:dyDescent="0.25"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</row>
    <row r="254" spans="23:51" x14ac:dyDescent="0.25"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</row>
    <row r="255" spans="23:51" x14ac:dyDescent="0.25"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</row>
    <row r="256" spans="23:51" x14ac:dyDescent="0.25"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</row>
    <row r="257" spans="23:51" x14ac:dyDescent="0.25"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</row>
    <row r="258" spans="23:51" x14ac:dyDescent="0.25"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</row>
    <row r="259" spans="23:51" x14ac:dyDescent="0.25"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</row>
    <row r="260" spans="23:51" x14ac:dyDescent="0.25"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</row>
    <row r="261" spans="23:51" x14ac:dyDescent="0.25"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</row>
    <row r="262" spans="23:51" x14ac:dyDescent="0.25"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</row>
    <row r="263" spans="23:51" x14ac:dyDescent="0.25"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</row>
    <row r="264" spans="23:51" x14ac:dyDescent="0.25"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</row>
    <row r="265" spans="23:51" x14ac:dyDescent="0.25"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</row>
    <row r="266" spans="23:51" x14ac:dyDescent="0.25"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</row>
    <row r="267" spans="23:51" x14ac:dyDescent="0.25"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</row>
    <row r="268" spans="23:51" x14ac:dyDescent="0.25"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</row>
    <row r="269" spans="23:51" x14ac:dyDescent="0.25"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</row>
    <row r="270" spans="23:51" x14ac:dyDescent="0.25"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</row>
    <row r="271" spans="23:51" x14ac:dyDescent="0.25"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</row>
    <row r="272" spans="23:51" x14ac:dyDescent="0.25"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</row>
    <row r="273" spans="23:51" x14ac:dyDescent="0.25"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</row>
    <row r="274" spans="23:51" x14ac:dyDescent="0.25"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</row>
    <row r="275" spans="23:51" x14ac:dyDescent="0.25"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</row>
    <row r="276" spans="23:51" x14ac:dyDescent="0.25"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</row>
    <row r="277" spans="23:51" x14ac:dyDescent="0.25"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</row>
    <row r="278" spans="23:51" x14ac:dyDescent="0.25"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</row>
    <row r="279" spans="23:51" x14ac:dyDescent="0.25"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</row>
    <row r="280" spans="23:51" x14ac:dyDescent="0.25"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</row>
    <row r="281" spans="23:51" x14ac:dyDescent="0.25"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</row>
    <row r="282" spans="23:51" x14ac:dyDescent="0.25"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</row>
    <row r="283" spans="23:51" x14ac:dyDescent="0.25"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</row>
    <row r="284" spans="23:51" x14ac:dyDescent="0.25"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</row>
    <row r="285" spans="23:51" x14ac:dyDescent="0.25"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</row>
    <row r="286" spans="23:51" x14ac:dyDescent="0.25"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</row>
    <row r="287" spans="23:51" x14ac:dyDescent="0.25"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</row>
    <row r="288" spans="23:51" x14ac:dyDescent="0.25"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</row>
    <row r="289" spans="23:51" x14ac:dyDescent="0.25"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</row>
    <row r="290" spans="23:51" x14ac:dyDescent="0.25"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</row>
    <row r="291" spans="23:51" x14ac:dyDescent="0.25"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</row>
    <row r="292" spans="23:51" x14ac:dyDescent="0.25"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</row>
    <row r="293" spans="23:51" x14ac:dyDescent="0.25"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</row>
    <row r="294" spans="23:51" x14ac:dyDescent="0.25"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</row>
    <row r="295" spans="23:51" x14ac:dyDescent="0.25"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</row>
    <row r="296" spans="23:51" x14ac:dyDescent="0.25"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</row>
    <row r="297" spans="23:51" x14ac:dyDescent="0.25"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</row>
    <row r="298" spans="23:51" x14ac:dyDescent="0.25"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</row>
    <row r="299" spans="23:51" x14ac:dyDescent="0.25"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</row>
    <row r="300" spans="23:51" x14ac:dyDescent="0.25"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</row>
    <row r="301" spans="23:51" x14ac:dyDescent="0.25"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</row>
    <row r="302" spans="23:51" x14ac:dyDescent="0.25"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</row>
    <row r="303" spans="23:51" x14ac:dyDescent="0.25"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</row>
    <row r="304" spans="23:51" x14ac:dyDescent="0.25"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</row>
    <row r="305" spans="23:51" x14ac:dyDescent="0.25"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</row>
    <row r="306" spans="23:51" x14ac:dyDescent="0.25"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</row>
    <row r="307" spans="23:51" x14ac:dyDescent="0.25"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</row>
    <row r="308" spans="23:51" x14ac:dyDescent="0.25"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</row>
    <row r="309" spans="23:51" x14ac:dyDescent="0.25"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</row>
    <row r="310" spans="23:51" x14ac:dyDescent="0.25"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</row>
    <row r="311" spans="23:51" x14ac:dyDescent="0.25"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</row>
    <row r="312" spans="23:51" x14ac:dyDescent="0.25"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</row>
    <row r="313" spans="23:51" x14ac:dyDescent="0.25"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</row>
    <row r="314" spans="23:51" x14ac:dyDescent="0.25"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</row>
    <row r="315" spans="23:51" x14ac:dyDescent="0.25"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</row>
    <row r="316" spans="23:51" x14ac:dyDescent="0.25"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</row>
    <row r="317" spans="23:51" x14ac:dyDescent="0.25"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</row>
    <row r="318" spans="23:51" x14ac:dyDescent="0.25"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</row>
    <row r="319" spans="23:51" x14ac:dyDescent="0.25"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</row>
    <row r="320" spans="23:51" x14ac:dyDescent="0.25"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</row>
    <row r="321" spans="23:51" x14ac:dyDescent="0.25"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</row>
    <row r="322" spans="23:51" x14ac:dyDescent="0.25"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</row>
    <row r="323" spans="23:51" x14ac:dyDescent="0.25"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</row>
    <row r="324" spans="23:51" x14ac:dyDescent="0.25"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</row>
    <row r="325" spans="23:51" x14ac:dyDescent="0.25"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</row>
    <row r="326" spans="23:51" x14ac:dyDescent="0.25"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</row>
    <row r="327" spans="23:51" x14ac:dyDescent="0.25"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</row>
    <row r="328" spans="23:51" x14ac:dyDescent="0.25"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</row>
    <row r="329" spans="23:51" x14ac:dyDescent="0.25"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</row>
    <row r="330" spans="23:51" x14ac:dyDescent="0.25"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</row>
    <row r="331" spans="23:51" x14ac:dyDescent="0.25"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</row>
    <row r="332" spans="23:51" x14ac:dyDescent="0.25"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</row>
    <row r="333" spans="23:51" x14ac:dyDescent="0.25"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</row>
    <row r="334" spans="23:51" x14ac:dyDescent="0.25"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</row>
    <row r="335" spans="23:51" x14ac:dyDescent="0.25"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</row>
    <row r="336" spans="23:51" x14ac:dyDescent="0.25"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</row>
    <row r="337" spans="23:51" x14ac:dyDescent="0.25"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</row>
    <row r="338" spans="23:51" x14ac:dyDescent="0.25"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</row>
    <row r="339" spans="23:51" x14ac:dyDescent="0.25"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</row>
    <row r="340" spans="23:51" x14ac:dyDescent="0.25"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</row>
    <row r="341" spans="23:51" x14ac:dyDescent="0.25"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</row>
    <row r="342" spans="23:51" x14ac:dyDescent="0.25"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</row>
    <row r="343" spans="23:51" x14ac:dyDescent="0.25"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</row>
    <row r="344" spans="23:51" x14ac:dyDescent="0.25"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</row>
    <row r="345" spans="23:51" x14ac:dyDescent="0.25"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</row>
    <row r="346" spans="23:51" x14ac:dyDescent="0.25"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</row>
    <row r="347" spans="23:51" x14ac:dyDescent="0.25"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</row>
    <row r="348" spans="23:51" x14ac:dyDescent="0.25"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</row>
    <row r="349" spans="23:51" x14ac:dyDescent="0.25"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</row>
    <row r="350" spans="23:51" x14ac:dyDescent="0.25"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</row>
    <row r="351" spans="23:51" x14ac:dyDescent="0.25"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</row>
    <row r="352" spans="23:51" x14ac:dyDescent="0.25"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</row>
    <row r="353" spans="23:51" x14ac:dyDescent="0.25"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</row>
    <row r="354" spans="23:51" x14ac:dyDescent="0.25"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</row>
    <row r="355" spans="23:51" x14ac:dyDescent="0.25"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</row>
    <row r="356" spans="23:51" x14ac:dyDescent="0.25"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</row>
    <row r="357" spans="23:51" x14ac:dyDescent="0.25"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</row>
    <row r="358" spans="23:51" x14ac:dyDescent="0.25"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</row>
    <row r="359" spans="23:51" x14ac:dyDescent="0.25"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</row>
    <row r="360" spans="23:51" x14ac:dyDescent="0.25"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</row>
    <row r="361" spans="23:51" x14ac:dyDescent="0.25"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</row>
    <row r="362" spans="23:51" x14ac:dyDescent="0.25"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</row>
    <row r="363" spans="23:51" x14ac:dyDescent="0.25"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</row>
    <row r="364" spans="23:51" x14ac:dyDescent="0.25"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</row>
    <row r="365" spans="23:51" x14ac:dyDescent="0.25"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</row>
    <row r="366" spans="23:51" x14ac:dyDescent="0.25"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</row>
    <row r="367" spans="23:51" x14ac:dyDescent="0.25"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</row>
    <row r="368" spans="23:51" x14ac:dyDescent="0.25"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</row>
    <row r="369" spans="23:51" x14ac:dyDescent="0.25"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</row>
    <row r="370" spans="23:51" x14ac:dyDescent="0.25"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</row>
    <row r="371" spans="23:51" x14ac:dyDescent="0.25"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</row>
    <row r="372" spans="23:51" x14ac:dyDescent="0.25"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</row>
    <row r="373" spans="23:51" x14ac:dyDescent="0.25"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</row>
    <row r="374" spans="23:51" x14ac:dyDescent="0.25"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</row>
    <row r="375" spans="23:51" x14ac:dyDescent="0.25"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</row>
    <row r="376" spans="23:51" x14ac:dyDescent="0.25"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</row>
    <row r="377" spans="23:51" x14ac:dyDescent="0.25"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</row>
    <row r="378" spans="23:51" x14ac:dyDescent="0.25"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</row>
    <row r="379" spans="23:51" x14ac:dyDescent="0.25"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</row>
    <row r="380" spans="23:51" x14ac:dyDescent="0.25"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</row>
    <row r="381" spans="23:51" x14ac:dyDescent="0.25"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</row>
    <row r="382" spans="23:51" x14ac:dyDescent="0.25"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</row>
    <row r="383" spans="23:51" x14ac:dyDescent="0.25"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</row>
    <row r="384" spans="23:51" x14ac:dyDescent="0.25"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</row>
    <row r="385" spans="23:51" x14ac:dyDescent="0.25"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</row>
    <row r="386" spans="23:51" x14ac:dyDescent="0.25"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</row>
    <row r="387" spans="23:51" x14ac:dyDescent="0.25"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</row>
    <row r="388" spans="23:51" x14ac:dyDescent="0.25"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</row>
    <row r="389" spans="23:51" x14ac:dyDescent="0.25"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</row>
    <row r="390" spans="23:51" x14ac:dyDescent="0.25"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</row>
    <row r="391" spans="23:51" x14ac:dyDescent="0.25"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</row>
    <row r="392" spans="23:51" x14ac:dyDescent="0.25"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</row>
    <row r="393" spans="23:51" x14ac:dyDescent="0.25"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</row>
    <row r="394" spans="23:51" x14ac:dyDescent="0.25"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</row>
    <row r="395" spans="23:51" x14ac:dyDescent="0.25"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</row>
    <row r="396" spans="23:51" x14ac:dyDescent="0.25"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</row>
    <row r="397" spans="23:51" x14ac:dyDescent="0.25"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</row>
    <row r="398" spans="23:51" x14ac:dyDescent="0.25"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</row>
    <row r="399" spans="23:51" x14ac:dyDescent="0.25"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</row>
    <row r="400" spans="23:51" x14ac:dyDescent="0.25"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</row>
    <row r="401" spans="23:51" x14ac:dyDescent="0.25"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</row>
    <row r="402" spans="23:51" x14ac:dyDescent="0.25"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</row>
    <row r="403" spans="23:51" x14ac:dyDescent="0.25"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</row>
    <row r="404" spans="23:51" x14ac:dyDescent="0.25"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</row>
    <row r="405" spans="23:51" x14ac:dyDescent="0.25"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</row>
    <row r="406" spans="23:51" x14ac:dyDescent="0.25"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</row>
    <row r="407" spans="23:51" x14ac:dyDescent="0.25"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</row>
    <row r="408" spans="23:51" x14ac:dyDescent="0.25"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</row>
    <row r="409" spans="23:51" x14ac:dyDescent="0.25"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</row>
    <row r="410" spans="23:51" x14ac:dyDescent="0.25"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</row>
    <row r="411" spans="23:51" x14ac:dyDescent="0.25"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</row>
    <row r="412" spans="23:51" x14ac:dyDescent="0.25"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</row>
    <row r="413" spans="23:51" x14ac:dyDescent="0.25"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</row>
    <row r="414" spans="23:51" x14ac:dyDescent="0.25"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</row>
    <row r="415" spans="23:51" x14ac:dyDescent="0.25"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</row>
    <row r="416" spans="23:51" x14ac:dyDescent="0.25"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</row>
    <row r="417" spans="23:51" x14ac:dyDescent="0.25"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</row>
    <row r="418" spans="23:51" x14ac:dyDescent="0.25"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</row>
    <row r="419" spans="23:51" x14ac:dyDescent="0.25"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</row>
    <row r="420" spans="23:51" x14ac:dyDescent="0.25"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</row>
    <row r="421" spans="23:51" x14ac:dyDescent="0.25"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</row>
    <row r="422" spans="23:51" x14ac:dyDescent="0.25"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</row>
    <row r="423" spans="23:51" x14ac:dyDescent="0.25"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</row>
    <row r="424" spans="23:51" x14ac:dyDescent="0.25"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</row>
    <row r="425" spans="23:51" x14ac:dyDescent="0.25"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</row>
  </sheetData>
  <mergeCells count="14">
    <mergeCell ref="R4:S4"/>
    <mergeCell ref="I29:J29"/>
    <mergeCell ref="G41:I41"/>
    <mergeCell ref="K23:L23"/>
    <mergeCell ref="G18:N20"/>
    <mergeCell ref="L26:N26"/>
    <mergeCell ref="I27:K27"/>
    <mergeCell ref="L27:N27"/>
    <mergeCell ref="I31:K31"/>
    <mergeCell ref="I33:K33"/>
    <mergeCell ref="G26:G27"/>
    <mergeCell ref="G22:G25"/>
    <mergeCell ref="G35:N37"/>
    <mergeCell ref="G38:N40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8679" r:id="rId4" name="Output">
          <controlPr defaultSize="0" autoFill="0" autoLine="0" r:id="rId5">
            <anchor moveWithCells="1">
              <from>
                <xdr:col>11</xdr:col>
                <xdr:colOff>285750</xdr:colOff>
                <xdr:row>38</xdr:row>
                <xdr:rowOff>47625</xdr:rowOff>
              </from>
              <to>
                <xdr:col>12</xdr:col>
                <xdr:colOff>476250</xdr:colOff>
                <xdr:row>38</xdr:row>
                <xdr:rowOff>342900</xdr:rowOff>
              </to>
            </anchor>
          </controlPr>
        </control>
      </mc:Choice>
      <mc:Fallback>
        <control shapeId="28679" r:id="rId4" name="Output"/>
      </mc:Fallback>
    </mc:AlternateContent>
    <mc:AlternateContent xmlns:mc="http://schemas.openxmlformats.org/markup-compatibility/2006">
      <mc:Choice Requires="x14">
        <control shapeId="28678" r:id="rId6" name="CommandButton1">
          <controlPr defaultSize="0" autoFill="0" autoLine="0" r:id="rId7">
            <anchor moveWithCells="1">
              <from>
                <xdr:col>8</xdr:col>
                <xdr:colOff>152400</xdr:colOff>
                <xdr:row>38</xdr:row>
                <xdr:rowOff>47625</xdr:rowOff>
              </from>
              <to>
                <xdr:col>10</xdr:col>
                <xdr:colOff>304800</xdr:colOff>
                <xdr:row>38</xdr:row>
                <xdr:rowOff>342900</xdr:rowOff>
              </to>
            </anchor>
          </controlPr>
        </control>
      </mc:Choice>
      <mc:Fallback>
        <control shapeId="28678" r:id="rId6" name="CommandButton1"/>
      </mc:Fallback>
    </mc:AlternateContent>
    <mc:AlternateContent xmlns:mc="http://schemas.openxmlformats.org/markup-compatibility/2006">
      <mc:Choice Requires="x14">
        <control shapeId="28677" r:id="rId8" name="CommandButton3">
          <controlPr defaultSize="0" autoFill="0" autoLine="0" r:id="rId9">
            <anchor moveWithCells="1">
              <from>
                <xdr:col>6</xdr:col>
                <xdr:colOff>295275</xdr:colOff>
                <xdr:row>38</xdr:row>
                <xdr:rowOff>28575</xdr:rowOff>
              </from>
              <to>
                <xdr:col>6</xdr:col>
                <xdr:colOff>1085850</xdr:colOff>
                <xdr:row>38</xdr:row>
                <xdr:rowOff>323850</xdr:rowOff>
              </to>
            </anchor>
          </controlPr>
        </control>
      </mc:Choice>
      <mc:Fallback>
        <control shapeId="28677" r:id="rId8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T212"/>
  <sheetViews>
    <sheetView topLeftCell="A9" zoomScale="85" zoomScaleNormal="85" workbookViewId="0">
      <selection activeCell="I24" sqref="I24:J24"/>
    </sheetView>
  </sheetViews>
  <sheetFormatPr defaultRowHeight="15" x14ac:dyDescent="0.25"/>
  <cols>
    <col min="1" max="16384" width="9.140625" style="38"/>
  </cols>
  <sheetData>
    <row r="1" spans="2:20" x14ac:dyDescent="0.25">
      <c r="Q1" s="58"/>
      <c r="R1" s="61"/>
      <c r="S1" s="61"/>
      <c r="T1" s="62"/>
    </row>
    <row r="2" spans="2:20" x14ac:dyDescent="0.25">
      <c r="Q2" s="58"/>
      <c r="R2" s="61"/>
      <c r="S2" s="61"/>
      <c r="T2" s="62"/>
    </row>
    <row r="3" spans="2:20" x14ac:dyDescent="0.25">
      <c r="Q3" s="58"/>
      <c r="R3" s="61"/>
      <c r="S3" s="61"/>
      <c r="T3" s="62"/>
    </row>
    <row r="4" spans="2:20" x14ac:dyDescent="0.25">
      <c r="Q4" s="58"/>
      <c r="R4" s="156">
        <f ca="1">NOW()</f>
        <v>42723.414887500003</v>
      </c>
      <c r="S4" s="157"/>
      <c r="T4" s="62"/>
    </row>
    <row r="5" spans="2:20" x14ac:dyDescent="0.25">
      <c r="Q5" s="58"/>
      <c r="R5" s="61"/>
      <c r="S5" s="61"/>
      <c r="T5" s="62"/>
    </row>
    <row r="6" spans="2:20" x14ac:dyDescent="0.25">
      <c r="Q6" s="58"/>
      <c r="R6" s="61"/>
      <c r="S6" s="61"/>
      <c r="T6" s="62"/>
    </row>
    <row r="7" spans="2:20" x14ac:dyDescent="0.25">
      <c r="Q7" s="59"/>
      <c r="R7" s="63" t="s">
        <v>141</v>
      </c>
      <c r="S7" s="64"/>
      <c r="T7" s="62"/>
    </row>
    <row r="8" spans="2:20" x14ac:dyDescent="0.25">
      <c r="Q8" s="58"/>
      <c r="R8" s="65" t="s">
        <v>139</v>
      </c>
      <c r="S8" s="66" t="s">
        <v>128</v>
      </c>
      <c r="T8" s="73" t="s">
        <v>176</v>
      </c>
    </row>
    <row r="9" spans="2:20" x14ac:dyDescent="0.25">
      <c r="Q9" s="58"/>
      <c r="R9" s="65" t="s">
        <v>140</v>
      </c>
      <c r="S9" s="66" t="s">
        <v>128</v>
      </c>
      <c r="T9" s="68" t="str">
        <f>IFERROR(VLOOKUP(T8,'Database Petugas'!E2:F7,2,FALSE),"")</f>
        <v>K16</v>
      </c>
    </row>
    <row r="10" spans="2:20" x14ac:dyDescent="0.25">
      <c r="Q10" s="58"/>
      <c r="R10" s="61"/>
      <c r="S10" s="61"/>
      <c r="T10" s="62"/>
    </row>
    <row r="11" spans="2:20" ht="9.75" customHeight="1" x14ac:dyDescent="0.25"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</row>
    <row r="12" spans="2:20" x14ac:dyDescent="0.25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</row>
    <row r="13" spans="2:20" x14ac:dyDescent="0.25"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</row>
    <row r="14" spans="2:20" x14ac:dyDescent="0.25"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</row>
    <row r="15" spans="2:20" x14ac:dyDescent="0.25"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</row>
    <row r="16" spans="2:20" x14ac:dyDescent="0.25"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</row>
    <row r="17" spans="2:15" x14ac:dyDescent="0.25"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</row>
    <row r="18" spans="2:15" ht="15" customHeight="1" x14ac:dyDescent="0.25">
      <c r="B18" s="72"/>
      <c r="C18" s="72"/>
      <c r="D18" s="72"/>
      <c r="E18" s="72"/>
      <c r="F18" s="72"/>
      <c r="G18" s="154" t="s">
        <v>150</v>
      </c>
      <c r="H18" s="154"/>
      <c r="I18" s="154"/>
      <c r="J18" s="154"/>
      <c r="K18" s="154"/>
      <c r="L18" s="154"/>
      <c r="M18" s="75"/>
      <c r="N18" s="75"/>
      <c r="O18" s="72"/>
    </row>
    <row r="19" spans="2:15" ht="15" customHeight="1" x14ac:dyDescent="0.25">
      <c r="B19" s="72"/>
      <c r="C19" s="72"/>
      <c r="D19" s="72"/>
      <c r="E19" s="72"/>
      <c r="F19" s="72"/>
      <c r="G19" s="154"/>
      <c r="H19" s="154"/>
      <c r="I19" s="154"/>
      <c r="J19" s="154"/>
      <c r="K19" s="154"/>
      <c r="L19" s="154"/>
      <c r="M19" s="75"/>
      <c r="N19" s="75"/>
      <c r="O19" s="72"/>
    </row>
    <row r="20" spans="2:15" ht="15" customHeight="1" x14ac:dyDescent="0.25">
      <c r="B20" s="72"/>
      <c r="C20" s="72"/>
      <c r="D20" s="72"/>
      <c r="E20" s="72"/>
      <c r="F20" s="72"/>
      <c r="G20" s="154"/>
      <c r="H20" s="154"/>
      <c r="I20" s="154"/>
      <c r="J20" s="154"/>
      <c r="K20" s="154"/>
      <c r="L20" s="154"/>
      <c r="M20" s="75"/>
      <c r="N20" s="75"/>
      <c r="O20" s="72"/>
    </row>
    <row r="21" spans="2:15" x14ac:dyDescent="0.25">
      <c r="B21" s="72"/>
      <c r="C21" s="72"/>
      <c r="D21" s="72"/>
      <c r="E21" s="72"/>
      <c r="F21" s="72"/>
      <c r="G21" s="39"/>
      <c r="H21" s="39"/>
      <c r="I21" s="155" t="s">
        <v>207</v>
      </c>
      <c r="J21" s="140"/>
      <c r="K21" s="39"/>
      <c r="L21" s="39"/>
      <c r="M21" s="72"/>
      <c r="N21" s="72"/>
      <c r="O21" s="72"/>
    </row>
    <row r="22" spans="2:15" ht="3" customHeight="1" x14ac:dyDescent="0.25">
      <c r="B22" s="72"/>
      <c r="C22" s="72"/>
      <c r="D22" s="72"/>
      <c r="E22" s="72"/>
      <c r="F22" s="72"/>
      <c r="G22" s="40" t="str">
        <f>IFERROR(VLOOKUP(I23,'Database Petugas'!E2:F7,2,FALSE),"")</f>
        <v/>
      </c>
      <c r="H22" s="40"/>
      <c r="I22" s="40"/>
      <c r="J22" s="40"/>
      <c r="K22" s="40"/>
      <c r="L22" s="40"/>
      <c r="M22" s="77"/>
      <c r="N22" s="77"/>
      <c r="O22" s="72"/>
    </row>
    <row r="23" spans="2:15" ht="1.5" customHeight="1" x14ac:dyDescent="0.25">
      <c r="B23" s="72"/>
      <c r="C23" s="72"/>
      <c r="D23" s="72"/>
      <c r="E23" s="72"/>
      <c r="F23" s="72"/>
      <c r="G23" s="40"/>
      <c r="H23" s="40"/>
      <c r="I23" s="40"/>
      <c r="J23" s="40"/>
      <c r="K23" s="40"/>
      <c r="L23" s="40"/>
      <c r="M23" s="77"/>
      <c r="N23" s="77"/>
      <c r="O23" s="72"/>
    </row>
    <row r="24" spans="2:15" x14ac:dyDescent="0.25">
      <c r="B24" s="72"/>
      <c r="C24" s="72"/>
      <c r="D24" s="72"/>
      <c r="E24" s="72"/>
      <c r="F24" s="72"/>
      <c r="G24" s="40"/>
      <c r="H24" s="40"/>
      <c r="I24" s="181">
        <v>42723.391226851854</v>
      </c>
      <c r="J24" s="181"/>
      <c r="K24" s="131">
        <v>42723.391226851854</v>
      </c>
      <c r="L24" s="40"/>
      <c r="M24" s="77"/>
      <c r="N24" s="77"/>
      <c r="O24" s="72"/>
    </row>
    <row r="25" spans="2:15" x14ac:dyDescent="0.25">
      <c r="B25" s="72"/>
      <c r="C25" s="72"/>
      <c r="D25" s="72"/>
      <c r="E25" s="72"/>
      <c r="F25" s="72"/>
      <c r="G25" s="40"/>
      <c r="H25" s="184" t="s">
        <v>219</v>
      </c>
      <c r="I25" s="184"/>
      <c r="J25" s="184"/>
      <c r="K25" s="184"/>
      <c r="L25" s="40"/>
      <c r="M25" s="77"/>
      <c r="N25" s="77"/>
      <c r="O25" s="72"/>
    </row>
    <row r="26" spans="2:15" x14ac:dyDescent="0.25">
      <c r="B26" s="72"/>
      <c r="C26" s="72"/>
      <c r="D26" s="72"/>
      <c r="E26" s="72"/>
      <c r="F26" s="72"/>
      <c r="G26" s="40"/>
      <c r="H26" s="184"/>
      <c r="I26" s="184"/>
      <c r="J26" s="184"/>
      <c r="K26" s="184"/>
      <c r="L26" s="40"/>
      <c r="M26" s="77"/>
      <c r="N26" s="77"/>
      <c r="O26" s="72"/>
    </row>
    <row r="27" spans="2:15" x14ac:dyDescent="0.25">
      <c r="B27" s="72"/>
      <c r="C27" s="72"/>
      <c r="D27" s="72"/>
      <c r="E27" s="72"/>
      <c r="F27" s="72"/>
      <c r="G27" s="40"/>
      <c r="H27" s="40"/>
      <c r="I27" s="140" t="s">
        <v>213</v>
      </c>
      <c r="J27" s="140"/>
      <c r="K27" s="140"/>
      <c r="L27" s="140"/>
      <c r="M27" s="77"/>
      <c r="N27" s="77"/>
      <c r="O27" s="72"/>
    </row>
    <row r="28" spans="2:15" x14ac:dyDescent="0.25">
      <c r="B28" s="72"/>
      <c r="C28" s="72"/>
      <c r="D28" s="72"/>
      <c r="E28" s="72"/>
      <c r="F28" s="72"/>
      <c r="G28" s="40"/>
      <c r="H28" s="40"/>
      <c r="I28" s="181">
        <f ca="1">NOW()</f>
        <v>42723.414887500003</v>
      </c>
      <c r="J28" s="181"/>
      <c r="K28" s="131">
        <f ca="1">NOW()</f>
        <v>42723.414887500003</v>
      </c>
      <c r="L28" s="40"/>
      <c r="M28" s="77"/>
      <c r="N28" s="77"/>
      <c r="O28" s="72"/>
    </row>
    <row r="29" spans="2:15" x14ac:dyDescent="0.25">
      <c r="B29" s="72"/>
      <c r="C29" s="72"/>
      <c r="D29" s="72"/>
      <c r="E29" s="72"/>
      <c r="F29" s="72"/>
      <c r="G29" s="40"/>
      <c r="H29" s="182" t="s">
        <v>177</v>
      </c>
      <c r="I29" s="183"/>
      <c r="J29" s="183"/>
      <c r="K29" s="183"/>
      <c r="L29" s="40"/>
      <c r="M29" s="77"/>
      <c r="N29" s="77"/>
      <c r="O29" s="72"/>
    </row>
    <row r="30" spans="2:15" x14ac:dyDescent="0.25">
      <c r="B30" s="72"/>
      <c r="C30" s="72"/>
      <c r="D30" s="72"/>
      <c r="E30" s="72"/>
      <c r="F30" s="72"/>
      <c r="G30" s="40"/>
      <c r="H30" s="183"/>
      <c r="I30" s="183"/>
      <c r="J30" s="183"/>
      <c r="K30" s="183"/>
      <c r="L30" s="40"/>
      <c r="M30" s="77"/>
      <c r="N30" s="77"/>
      <c r="O30" s="72"/>
    </row>
    <row r="31" spans="2:15" x14ac:dyDescent="0.25">
      <c r="B31" s="72"/>
      <c r="C31" s="72"/>
      <c r="D31" s="72"/>
      <c r="E31" s="72"/>
      <c r="F31" s="72"/>
      <c r="G31" s="40"/>
      <c r="H31" s="40"/>
      <c r="I31" s="40"/>
      <c r="J31" s="40"/>
      <c r="K31" s="40"/>
      <c r="L31" s="40"/>
      <c r="M31" s="77"/>
      <c r="N31" s="77"/>
      <c r="O31" s="72"/>
    </row>
    <row r="32" spans="2:15" x14ac:dyDescent="0.25">
      <c r="B32" s="72"/>
      <c r="C32" s="72"/>
      <c r="D32" s="72"/>
      <c r="E32" s="72"/>
      <c r="F32" s="72"/>
      <c r="G32" s="40"/>
      <c r="H32" s="40"/>
      <c r="I32" s="40"/>
      <c r="J32" s="40"/>
      <c r="K32" s="40"/>
      <c r="L32" s="40"/>
      <c r="M32" s="77"/>
      <c r="N32" s="77"/>
      <c r="O32" s="72"/>
    </row>
    <row r="33" spans="2:15" x14ac:dyDescent="0.25">
      <c r="B33" s="72"/>
      <c r="C33" s="72"/>
      <c r="D33" s="72"/>
      <c r="E33" s="72"/>
      <c r="F33" s="72"/>
      <c r="G33" s="40"/>
      <c r="H33" s="40"/>
      <c r="I33" s="40"/>
      <c r="J33" s="40"/>
      <c r="K33" s="40"/>
      <c r="L33" s="40"/>
      <c r="M33" s="77"/>
      <c r="N33" s="77"/>
      <c r="O33" s="72"/>
    </row>
    <row r="34" spans="2:15" x14ac:dyDescent="0.25">
      <c r="B34" s="72"/>
      <c r="C34" s="72"/>
      <c r="D34" s="72"/>
      <c r="E34" s="72"/>
      <c r="F34" s="72"/>
      <c r="G34" s="40"/>
      <c r="H34" s="40"/>
      <c r="I34" s="40"/>
      <c r="J34" s="40"/>
      <c r="K34" s="40"/>
      <c r="L34" s="40"/>
      <c r="M34" s="77"/>
      <c r="N34" s="77"/>
      <c r="O34" s="72"/>
    </row>
    <row r="35" spans="2:15" x14ac:dyDescent="0.25"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</row>
    <row r="36" spans="2:15" x14ac:dyDescent="0.25"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</row>
    <row r="37" spans="2:15" x14ac:dyDescent="0.25"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</row>
    <row r="38" spans="2:15" x14ac:dyDescent="0.25"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</row>
    <row r="39" spans="2:15" x14ac:dyDescent="0.25"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</row>
    <row r="40" spans="2:15" x14ac:dyDescent="0.25"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</row>
    <row r="41" spans="2:15" x14ac:dyDescent="0.25"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</row>
    <row r="42" spans="2:15" x14ac:dyDescent="0.25"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</row>
    <row r="43" spans="2:15" x14ac:dyDescent="0.25"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</row>
    <row r="44" spans="2:15" x14ac:dyDescent="0.25"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</row>
    <row r="45" spans="2:15" x14ac:dyDescent="0.25"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</row>
    <row r="46" spans="2:15" x14ac:dyDescent="0.25"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</row>
    <row r="47" spans="2:15" x14ac:dyDescent="0.25"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</row>
    <row r="48" spans="2:15" x14ac:dyDescent="0.25"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</row>
    <row r="49" spans="2:15" x14ac:dyDescent="0.25"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</row>
    <row r="50" spans="2:15" x14ac:dyDescent="0.25"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</row>
    <row r="51" spans="2:15" x14ac:dyDescent="0.25"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</row>
    <row r="52" spans="2:15" x14ac:dyDescent="0.25"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</row>
    <row r="53" spans="2:15" x14ac:dyDescent="0.25"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</row>
    <row r="54" spans="2:15" x14ac:dyDescent="0.25"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</row>
    <row r="55" spans="2:15" x14ac:dyDescent="0.25"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</row>
    <row r="56" spans="2:15" x14ac:dyDescent="0.25"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</row>
    <row r="57" spans="2:15" x14ac:dyDescent="0.25"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</row>
    <row r="58" spans="2:15" x14ac:dyDescent="0.25"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</row>
    <row r="59" spans="2:15" x14ac:dyDescent="0.25"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</row>
    <row r="60" spans="2:15" x14ac:dyDescent="0.25"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</row>
    <row r="61" spans="2:15" x14ac:dyDescent="0.25"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</row>
    <row r="62" spans="2:15" x14ac:dyDescent="0.25"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</row>
    <row r="63" spans="2:15" x14ac:dyDescent="0.25"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</row>
    <row r="64" spans="2:15" x14ac:dyDescent="0.25"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</row>
    <row r="65" spans="2:15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</row>
    <row r="66" spans="2:15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</row>
    <row r="67" spans="2:15" x14ac:dyDescent="0.25"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</row>
    <row r="68" spans="2:15" x14ac:dyDescent="0.25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</row>
    <row r="69" spans="2:15" x14ac:dyDescent="0.25"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</row>
    <row r="70" spans="2:15" x14ac:dyDescent="0.25"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</row>
    <row r="71" spans="2:15" x14ac:dyDescent="0.25"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</row>
    <row r="72" spans="2:15" x14ac:dyDescent="0.25"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</row>
    <row r="73" spans="2:15" x14ac:dyDescent="0.25"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</row>
    <row r="74" spans="2:15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</row>
    <row r="75" spans="2:15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</row>
    <row r="76" spans="2:15" x14ac:dyDescent="0.25"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</row>
    <row r="77" spans="2:15" x14ac:dyDescent="0.25"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</row>
    <row r="78" spans="2:15" x14ac:dyDescent="0.25"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</row>
    <row r="79" spans="2:15" x14ac:dyDescent="0.25"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</row>
    <row r="80" spans="2:15" x14ac:dyDescent="0.25"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</row>
    <row r="81" spans="2:15" x14ac:dyDescent="0.25"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</row>
    <row r="82" spans="2:15" x14ac:dyDescent="0.25"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</row>
    <row r="83" spans="2:15" x14ac:dyDescent="0.25"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</row>
    <row r="84" spans="2:15" x14ac:dyDescent="0.25"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</row>
    <row r="85" spans="2:15" x14ac:dyDescent="0.25"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</row>
    <row r="86" spans="2:15" x14ac:dyDescent="0.25"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</row>
    <row r="87" spans="2:15" x14ac:dyDescent="0.25"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</row>
    <row r="88" spans="2:15" x14ac:dyDescent="0.25"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</row>
    <row r="89" spans="2:15" x14ac:dyDescent="0.25"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</row>
    <row r="90" spans="2:15" x14ac:dyDescent="0.25"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</row>
    <row r="91" spans="2:15" x14ac:dyDescent="0.25"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</row>
    <row r="92" spans="2:15" x14ac:dyDescent="0.25"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</row>
    <row r="93" spans="2:15" x14ac:dyDescent="0.25"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</row>
    <row r="94" spans="2:15" x14ac:dyDescent="0.25"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</row>
    <row r="95" spans="2:15" x14ac:dyDescent="0.25"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</row>
    <row r="96" spans="2:15" x14ac:dyDescent="0.25"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</row>
    <row r="97" spans="2:15" x14ac:dyDescent="0.25"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</row>
    <row r="98" spans="2:15" x14ac:dyDescent="0.25"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</row>
    <row r="99" spans="2:15" x14ac:dyDescent="0.25"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</row>
    <row r="100" spans="2:15" x14ac:dyDescent="0.25"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</row>
    <row r="101" spans="2:15" x14ac:dyDescent="0.25"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</row>
    <row r="102" spans="2:15" x14ac:dyDescent="0.25"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</row>
    <row r="103" spans="2:15" x14ac:dyDescent="0.25"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</row>
    <row r="104" spans="2:15" x14ac:dyDescent="0.25"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</row>
    <row r="105" spans="2:15" x14ac:dyDescent="0.25"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</row>
    <row r="106" spans="2:15" x14ac:dyDescent="0.25"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</row>
    <row r="107" spans="2:15" x14ac:dyDescent="0.25"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</row>
    <row r="108" spans="2:15" x14ac:dyDescent="0.25"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</row>
    <row r="109" spans="2:15" x14ac:dyDescent="0.25"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</row>
    <row r="110" spans="2:15" x14ac:dyDescent="0.25"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</row>
    <row r="111" spans="2:15" x14ac:dyDescent="0.25"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</row>
    <row r="112" spans="2:15" x14ac:dyDescent="0.25"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</row>
    <row r="113" spans="2:15" x14ac:dyDescent="0.25"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</row>
    <row r="114" spans="2:15" x14ac:dyDescent="0.25"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</row>
    <row r="115" spans="2:15" x14ac:dyDescent="0.25"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</row>
    <row r="116" spans="2:15" x14ac:dyDescent="0.25"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</row>
    <row r="117" spans="2:15" x14ac:dyDescent="0.25"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</row>
    <row r="118" spans="2:15" x14ac:dyDescent="0.25"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</row>
    <row r="119" spans="2:15" x14ac:dyDescent="0.25"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</row>
    <row r="120" spans="2:15" x14ac:dyDescent="0.25"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</row>
    <row r="121" spans="2:15" x14ac:dyDescent="0.25"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</row>
    <row r="122" spans="2:15" x14ac:dyDescent="0.25"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</row>
    <row r="123" spans="2:15" x14ac:dyDescent="0.25"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</row>
    <row r="124" spans="2:15" x14ac:dyDescent="0.25"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</row>
    <row r="125" spans="2:15" x14ac:dyDescent="0.25"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</row>
    <row r="126" spans="2:15" x14ac:dyDescent="0.25"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</row>
    <row r="127" spans="2:15" x14ac:dyDescent="0.25"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</row>
    <row r="128" spans="2:15" x14ac:dyDescent="0.25"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</row>
    <row r="129" spans="2:15" x14ac:dyDescent="0.25"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</row>
    <row r="130" spans="2:15" x14ac:dyDescent="0.25"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</row>
    <row r="131" spans="2:15" x14ac:dyDescent="0.25"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</row>
    <row r="132" spans="2:15" x14ac:dyDescent="0.25"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</row>
    <row r="133" spans="2:15" x14ac:dyDescent="0.25"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</row>
    <row r="134" spans="2:15" x14ac:dyDescent="0.25"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</row>
    <row r="135" spans="2:15" x14ac:dyDescent="0.25"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</row>
    <row r="136" spans="2:15" x14ac:dyDescent="0.25"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</row>
    <row r="137" spans="2:15" x14ac:dyDescent="0.25"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</row>
    <row r="138" spans="2:15" x14ac:dyDescent="0.25"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</row>
    <row r="139" spans="2:15" x14ac:dyDescent="0.25"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</row>
    <row r="140" spans="2:15" x14ac:dyDescent="0.25"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</row>
    <row r="141" spans="2:15" x14ac:dyDescent="0.25"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</row>
    <row r="142" spans="2:15" x14ac:dyDescent="0.25"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</row>
    <row r="143" spans="2:15" x14ac:dyDescent="0.25"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</row>
    <row r="144" spans="2:15" x14ac:dyDescent="0.25"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</row>
    <row r="145" spans="2:15" x14ac:dyDescent="0.25"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</row>
    <row r="146" spans="2:15" x14ac:dyDescent="0.25"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</row>
    <row r="147" spans="2:15" x14ac:dyDescent="0.25"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</row>
    <row r="148" spans="2:15" x14ac:dyDescent="0.25"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</row>
    <row r="149" spans="2:15" x14ac:dyDescent="0.25"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</row>
    <row r="150" spans="2:15" x14ac:dyDescent="0.25"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</row>
    <row r="151" spans="2:15" x14ac:dyDescent="0.25"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</row>
    <row r="152" spans="2:15" x14ac:dyDescent="0.25"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</row>
    <row r="153" spans="2:15" x14ac:dyDescent="0.25"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</row>
    <row r="154" spans="2:15" x14ac:dyDescent="0.25"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</row>
    <row r="155" spans="2:15" x14ac:dyDescent="0.25"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</row>
    <row r="156" spans="2:15" x14ac:dyDescent="0.25"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</row>
    <row r="157" spans="2:15" x14ac:dyDescent="0.25"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</row>
    <row r="158" spans="2:15" x14ac:dyDescent="0.25"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</row>
    <row r="159" spans="2:15" x14ac:dyDescent="0.25"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</row>
    <row r="160" spans="2:15" x14ac:dyDescent="0.25"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</row>
    <row r="161" spans="2:15" x14ac:dyDescent="0.25"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</row>
    <row r="162" spans="2:15" x14ac:dyDescent="0.25"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</row>
    <row r="163" spans="2:15" x14ac:dyDescent="0.25"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</row>
    <row r="164" spans="2:15" x14ac:dyDescent="0.25"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</row>
    <row r="165" spans="2:15" x14ac:dyDescent="0.25"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</row>
    <row r="166" spans="2:15" x14ac:dyDescent="0.25"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</row>
    <row r="167" spans="2:15" x14ac:dyDescent="0.25"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</row>
    <row r="168" spans="2:15" x14ac:dyDescent="0.25"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</row>
    <row r="169" spans="2:15" x14ac:dyDescent="0.25"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</row>
    <row r="170" spans="2:15" x14ac:dyDescent="0.25"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</row>
    <row r="171" spans="2:15" x14ac:dyDescent="0.25"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</row>
    <row r="172" spans="2:15" x14ac:dyDescent="0.25"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</row>
    <row r="173" spans="2:15" x14ac:dyDescent="0.25"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</row>
    <row r="174" spans="2:15" x14ac:dyDescent="0.25"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</row>
    <row r="175" spans="2:15" x14ac:dyDescent="0.25"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</row>
    <row r="176" spans="2:15" x14ac:dyDescent="0.25"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</row>
    <row r="177" spans="2:15" x14ac:dyDescent="0.25"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</row>
    <row r="178" spans="2:15" x14ac:dyDescent="0.25"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</row>
    <row r="179" spans="2:15" x14ac:dyDescent="0.25"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</row>
    <row r="180" spans="2:15" x14ac:dyDescent="0.25"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</row>
    <row r="181" spans="2:15" x14ac:dyDescent="0.25"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</row>
    <row r="182" spans="2:15" x14ac:dyDescent="0.25"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</row>
    <row r="183" spans="2:15" x14ac:dyDescent="0.25"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</row>
    <row r="184" spans="2:15" x14ac:dyDescent="0.25"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</row>
    <row r="185" spans="2:15" x14ac:dyDescent="0.25"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</row>
    <row r="186" spans="2:15" x14ac:dyDescent="0.25"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</row>
    <row r="187" spans="2:15" x14ac:dyDescent="0.25"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</row>
    <row r="188" spans="2:15" x14ac:dyDescent="0.25"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</row>
    <row r="189" spans="2:15" x14ac:dyDescent="0.25"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</row>
    <row r="190" spans="2:15" x14ac:dyDescent="0.25"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</row>
    <row r="191" spans="2:15" x14ac:dyDescent="0.25"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</row>
    <row r="192" spans="2:15" x14ac:dyDescent="0.25"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</row>
    <row r="193" spans="2:15" x14ac:dyDescent="0.25"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</row>
    <row r="194" spans="2:15" x14ac:dyDescent="0.25"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</row>
    <row r="195" spans="2:15" x14ac:dyDescent="0.25"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</row>
    <row r="196" spans="2:15" x14ac:dyDescent="0.25"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</row>
    <row r="197" spans="2:15" x14ac:dyDescent="0.25"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</row>
    <row r="198" spans="2:15" x14ac:dyDescent="0.25"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</row>
    <row r="199" spans="2:15" x14ac:dyDescent="0.25"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</row>
    <row r="200" spans="2:15" x14ac:dyDescent="0.25"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</row>
    <row r="201" spans="2:15" x14ac:dyDescent="0.25"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</row>
    <row r="202" spans="2:15" x14ac:dyDescent="0.25"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</row>
    <row r="203" spans="2:15" x14ac:dyDescent="0.25"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</row>
    <row r="204" spans="2:15" x14ac:dyDescent="0.25"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</row>
    <row r="205" spans="2:15" x14ac:dyDescent="0.25"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</row>
    <row r="206" spans="2:15" x14ac:dyDescent="0.25"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</row>
    <row r="207" spans="2:15" x14ac:dyDescent="0.25"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</row>
    <row r="208" spans="2:15" x14ac:dyDescent="0.25"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</row>
    <row r="209" spans="2:15" x14ac:dyDescent="0.25"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</row>
    <row r="210" spans="2:15" x14ac:dyDescent="0.25"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</row>
    <row r="211" spans="2:15" x14ac:dyDescent="0.25"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</row>
    <row r="212" spans="2:15" x14ac:dyDescent="0.25"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</row>
  </sheetData>
  <mergeCells count="9">
    <mergeCell ref="I24:J24"/>
    <mergeCell ref="I28:J28"/>
    <mergeCell ref="H29:K30"/>
    <mergeCell ref="H25:K26"/>
    <mergeCell ref="R4:S4"/>
    <mergeCell ref="G18:L20"/>
    <mergeCell ref="K27:L27"/>
    <mergeCell ref="I21:J21"/>
    <mergeCell ref="I27:J2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0" r:id="rId3" name="CommandButton1">
          <controlPr defaultSize="0" autoLine="0" r:id="rId4">
            <anchor moveWithCells="1">
              <from>
                <xdr:col>6</xdr:col>
                <xdr:colOff>95250</xdr:colOff>
                <xdr:row>32</xdr:row>
                <xdr:rowOff>0</xdr:rowOff>
              </from>
              <to>
                <xdr:col>7</xdr:col>
                <xdr:colOff>257175</xdr:colOff>
                <xdr:row>33</xdr:row>
                <xdr:rowOff>95250</xdr:rowOff>
              </to>
            </anchor>
          </controlPr>
        </control>
      </mc:Choice>
      <mc:Fallback>
        <control shapeId="36870" r:id="rId3" name="CommandButton1"/>
      </mc:Fallback>
    </mc:AlternateContent>
    <mc:AlternateContent xmlns:mc="http://schemas.openxmlformats.org/markup-compatibility/2006">
      <mc:Choice Requires="x14">
        <control shapeId="36868" r:id="rId5" name="selesai">
          <controlPr defaultSize="0" autoLine="0" r:id="rId6">
            <anchor moveWithCells="1">
              <from>
                <xdr:col>8</xdr:col>
                <xdr:colOff>200025</xdr:colOff>
                <xdr:row>31</xdr:row>
                <xdr:rowOff>152400</xdr:rowOff>
              </from>
              <to>
                <xdr:col>9</xdr:col>
                <xdr:colOff>495300</xdr:colOff>
                <xdr:row>33</xdr:row>
                <xdr:rowOff>104775</xdr:rowOff>
              </to>
            </anchor>
          </controlPr>
        </control>
      </mc:Choice>
      <mc:Fallback>
        <control shapeId="36868" r:id="rId5" name="selesai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X186"/>
  <sheetViews>
    <sheetView topLeftCell="A13" zoomScale="85" zoomScaleNormal="85" workbookViewId="0">
      <selection activeCell="K28" sqref="K28:M28"/>
    </sheetView>
  </sheetViews>
  <sheetFormatPr defaultRowHeight="15" x14ac:dyDescent="0.25"/>
  <cols>
    <col min="1" max="4" width="9.140625" style="38"/>
    <col min="5" max="5" width="9.140625" style="38" customWidth="1"/>
    <col min="6" max="6" width="9.7109375" style="38" customWidth="1"/>
    <col min="7" max="7" width="2.28515625" style="38" customWidth="1"/>
    <col min="8" max="8" width="6.85546875" style="38" customWidth="1"/>
    <col min="9" max="9" width="3.140625" style="38" customWidth="1"/>
    <col min="10" max="10" width="12" style="38" customWidth="1"/>
    <col min="11" max="11" width="5.5703125" style="38" customWidth="1"/>
    <col min="12" max="12" width="11.28515625" style="38" customWidth="1"/>
    <col min="13" max="13" width="4.7109375" style="38" customWidth="1"/>
    <col min="14" max="14" width="22.7109375" style="38" customWidth="1"/>
    <col min="15" max="15" width="9.140625" style="38" customWidth="1"/>
    <col min="16" max="16384" width="9.140625" style="38"/>
  </cols>
  <sheetData>
    <row r="1" spans="2:20" x14ac:dyDescent="0.25">
      <c r="Q1" s="58"/>
      <c r="R1" s="61"/>
      <c r="S1" s="61"/>
      <c r="T1" s="62"/>
    </row>
    <row r="2" spans="2:20" x14ac:dyDescent="0.25">
      <c r="Q2" s="58"/>
      <c r="R2" s="61"/>
      <c r="S2" s="61"/>
      <c r="T2" s="62"/>
    </row>
    <row r="3" spans="2:20" x14ac:dyDescent="0.25">
      <c r="Q3" s="58"/>
      <c r="R3" s="61"/>
      <c r="S3" s="61"/>
      <c r="T3" s="62"/>
    </row>
    <row r="4" spans="2:20" x14ac:dyDescent="0.25">
      <c r="Q4" s="58"/>
      <c r="R4" s="156">
        <f ca="1">NOW()</f>
        <v>42723.414887500003</v>
      </c>
      <c r="S4" s="157"/>
      <c r="T4" s="62"/>
    </row>
    <row r="5" spans="2:20" x14ac:dyDescent="0.25">
      <c r="Q5" s="58"/>
      <c r="R5" s="61"/>
      <c r="S5" s="61"/>
      <c r="T5" s="62"/>
    </row>
    <row r="6" spans="2:20" x14ac:dyDescent="0.25">
      <c r="Q6" s="58"/>
      <c r="R6" s="61"/>
      <c r="S6" s="61"/>
      <c r="T6" s="62"/>
    </row>
    <row r="7" spans="2:20" x14ac:dyDescent="0.25">
      <c r="Q7" s="59"/>
      <c r="R7" s="63" t="s">
        <v>141</v>
      </c>
      <c r="S7" s="64"/>
      <c r="T7" s="62"/>
    </row>
    <row r="8" spans="2:20" x14ac:dyDescent="0.25">
      <c r="Q8" s="58"/>
      <c r="R8" s="65" t="s">
        <v>139</v>
      </c>
      <c r="S8" s="66" t="s">
        <v>128</v>
      </c>
      <c r="T8" s="73" t="s">
        <v>176</v>
      </c>
    </row>
    <row r="9" spans="2:20" x14ac:dyDescent="0.25">
      <c r="Q9" s="58"/>
      <c r="R9" s="65" t="s">
        <v>140</v>
      </c>
      <c r="S9" s="66" t="s">
        <v>128</v>
      </c>
      <c r="T9" s="68" t="str">
        <f>IFERROR(VLOOKUP(T8,'Database Petugas'!E2:F7,2,FALSE),"")</f>
        <v>K16</v>
      </c>
    </row>
    <row r="10" spans="2:20" x14ac:dyDescent="0.25">
      <c r="Q10" s="58"/>
      <c r="R10" s="61"/>
      <c r="S10" s="61"/>
      <c r="T10" s="62"/>
    </row>
    <row r="11" spans="2:20" ht="9.75" customHeight="1" x14ac:dyDescent="0.25"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</row>
    <row r="12" spans="2:20" x14ac:dyDescent="0.25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</row>
    <row r="13" spans="2:20" x14ac:dyDescent="0.25"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</row>
    <row r="14" spans="2:20" x14ac:dyDescent="0.25"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</row>
    <row r="15" spans="2:20" x14ac:dyDescent="0.25"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</row>
    <row r="16" spans="2:20" x14ac:dyDescent="0.25"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</row>
    <row r="17" spans="2:16" x14ac:dyDescent="0.25"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</row>
    <row r="18" spans="2:16" ht="15" customHeight="1" x14ac:dyDescent="0.25">
      <c r="B18" s="72"/>
      <c r="C18" s="72"/>
      <c r="D18" s="72"/>
      <c r="E18" s="72"/>
      <c r="F18" s="161" t="s">
        <v>175</v>
      </c>
      <c r="G18" s="161"/>
      <c r="H18" s="161"/>
      <c r="I18" s="161"/>
      <c r="J18" s="161"/>
      <c r="K18" s="161"/>
      <c r="L18" s="161"/>
      <c r="M18" s="161"/>
      <c r="N18" s="72"/>
      <c r="O18" s="72"/>
      <c r="P18" s="72"/>
    </row>
    <row r="19" spans="2:16" ht="15" customHeight="1" x14ac:dyDescent="0.25">
      <c r="B19" s="72"/>
      <c r="C19" s="72"/>
      <c r="D19" s="72"/>
      <c r="E19" s="72"/>
      <c r="F19" s="161"/>
      <c r="G19" s="161"/>
      <c r="H19" s="161"/>
      <c r="I19" s="161"/>
      <c r="J19" s="161"/>
      <c r="K19" s="161"/>
      <c r="L19" s="161"/>
      <c r="M19" s="161"/>
      <c r="N19" s="72"/>
      <c r="O19" s="72"/>
      <c r="P19" s="72"/>
    </row>
    <row r="20" spans="2:16" ht="14.25" customHeight="1" x14ac:dyDescent="0.25">
      <c r="B20" s="72"/>
      <c r="C20" s="72"/>
      <c r="D20" s="72"/>
      <c r="E20" s="72"/>
      <c r="F20" s="161"/>
      <c r="G20" s="161"/>
      <c r="H20" s="161"/>
      <c r="I20" s="161"/>
      <c r="J20" s="161"/>
      <c r="K20" s="161"/>
      <c r="L20" s="161"/>
      <c r="M20" s="161"/>
      <c r="N20" s="72"/>
      <c r="O20" s="72"/>
      <c r="P20" s="72"/>
    </row>
    <row r="21" spans="2:16" ht="2.25" hidden="1" customHeight="1" x14ac:dyDescent="0.25">
      <c r="B21" s="72"/>
      <c r="C21" s="72"/>
      <c r="D21" s="72"/>
      <c r="E21" s="72"/>
      <c r="F21" s="88"/>
      <c r="G21" s="89"/>
      <c r="H21" s="89"/>
      <c r="I21" s="89"/>
      <c r="J21" s="90"/>
      <c r="K21" s="89"/>
      <c r="L21" s="89"/>
      <c r="M21" s="91"/>
      <c r="N21" s="72"/>
      <c r="O21" s="72"/>
      <c r="P21" s="72"/>
    </row>
    <row r="22" spans="2:16" ht="18.75" customHeight="1" x14ac:dyDescent="0.25">
      <c r="B22" s="72"/>
      <c r="C22" s="72"/>
      <c r="D22" s="72"/>
      <c r="E22" s="72"/>
      <c r="F22" s="92"/>
      <c r="G22" s="93"/>
      <c r="H22" s="93"/>
      <c r="I22" s="94" t="str">
        <f>Strkmsk!I25</f>
        <v>B</v>
      </c>
      <c r="J22" s="95">
        <f>Strkmsk!J25</f>
        <v>2435</v>
      </c>
      <c r="K22" s="94" t="str">
        <f>Strkmsk!K25</f>
        <v>AS</v>
      </c>
      <c r="L22" s="93"/>
      <c r="M22" s="96"/>
      <c r="N22" s="72"/>
      <c r="O22" s="72"/>
      <c r="P22" s="72"/>
    </row>
    <row r="23" spans="2:16" ht="16.5" customHeight="1" x14ac:dyDescent="0.25">
      <c r="B23" s="72"/>
      <c r="C23" s="72"/>
      <c r="D23" s="72"/>
      <c r="E23" s="72"/>
      <c r="F23" s="198" t="str">
        <f>Strkmsk!I27</f>
        <v>Mobil</v>
      </c>
      <c r="G23" s="199"/>
      <c r="H23" s="199"/>
      <c r="I23" s="199"/>
      <c r="J23" s="199"/>
      <c r="K23" s="199"/>
      <c r="L23" s="199"/>
      <c r="M23" s="200"/>
      <c r="N23" s="72"/>
      <c r="O23" s="72"/>
      <c r="P23" s="72"/>
    </row>
    <row r="24" spans="2:16" ht="16.5" customHeight="1" x14ac:dyDescent="0.25">
      <c r="B24" s="72"/>
      <c r="C24" s="72"/>
      <c r="D24" s="72"/>
      <c r="E24" s="72"/>
      <c r="F24" s="198" t="str">
        <f>Strkmsk!I29</f>
        <v>Umum</v>
      </c>
      <c r="G24" s="199"/>
      <c r="H24" s="199"/>
      <c r="I24" s="199"/>
      <c r="J24" s="199"/>
      <c r="K24" s="199"/>
      <c r="L24" s="199"/>
      <c r="M24" s="200"/>
      <c r="N24" s="72"/>
      <c r="O24" s="72"/>
      <c r="P24" s="72"/>
    </row>
    <row r="25" spans="2:16" ht="5.25" hidden="1" customHeight="1" x14ac:dyDescent="0.25">
      <c r="B25" s="72"/>
      <c r="C25" s="72"/>
      <c r="D25" s="72"/>
      <c r="E25" s="72"/>
      <c r="F25" s="97"/>
      <c r="G25" s="87"/>
      <c r="H25" s="87"/>
      <c r="I25" s="87"/>
      <c r="J25" s="87"/>
      <c r="K25" s="164"/>
      <c r="L25" s="164"/>
      <c r="M25" s="165"/>
      <c r="N25" s="72"/>
      <c r="O25" s="72"/>
      <c r="P25" s="72"/>
    </row>
    <row r="26" spans="2:16" x14ac:dyDescent="0.25">
      <c r="B26" s="72"/>
      <c r="C26" s="72"/>
      <c r="D26" s="72"/>
      <c r="E26" s="72"/>
      <c r="F26" s="201" t="s">
        <v>168</v>
      </c>
      <c r="G26" s="202"/>
      <c r="H26" s="202"/>
      <c r="I26" s="202"/>
      <c r="J26" s="203"/>
      <c r="K26" s="202"/>
      <c r="L26" s="202"/>
      <c r="M26" s="204"/>
      <c r="N26" s="72"/>
      <c r="O26" s="72"/>
      <c r="P26" s="72"/>
    </row>
    <row r="27" spans="2:16" x14ac:dyDescent="0.25">
      <c r="B27" s="72"/>
      <c r="C27" s="72"/>
      <c r="D27" s="72"/>
      <c r="E27" s="72"/>
      <c r="F27" s="215" t="s">
        <v>169</v>
      </c>
      <c r="G27" s="162"/>
      <c r="H27" s="162"/>
      <c r="I27" s="162"/>
      <c r="J27" s="86"/>
      <c r="K27" s="162" t="s">
        <v>171</v>
      </c>
      <c r="L27" s="162"/>
      <c r="M27" s="163"/>
      <c r="N27" s="72"/>
      <c r="O27" s="72"/>
      <c r="P27" s="72"/>
    </row>
    <row r="28" spans="2:16" x14ac:dyDescent="0.25">
      <c r="B28" s="72"/>
      <c r="C28" s="72"/>
      <c r="D28" s="72"/>
      <c r="E28" s="72"/>
      <c r="F28" s="207">
        <f>Output!K24</f>
        <v>42723.391226851854</v>
      </c>
      <c r="G28" s="208"/>
      <c r="H28" s="208"/>
      <c r="I28" s="208"/>
      <c r="J28" s="85"/>
      <c r="K28" s="209">
        <f>Output!I24</f>
        <v>42723.391226851854</v>
      </c>
      <c r="L28" s="209"/>
      <c r="M28" s="210"/>
      <c r="N28" s="72"/>
      <c r="O28" s="72"/>
      <c r="P28" s="72"/>
    </row>
    <row r="29" spans="2:16" x14ac:dyDescent="0.25">
      <c r="B29" s="72"/>
      <c r="C29" s="72"/>
      <c r="D29" s="72"/>
      <c r="E29" s="72"/>
      <c r="F29" s="201" t="s">
        <v>170</v>
      </c>
      <c r="G29" s="202"/>
      <c r="H29" s="202"/>
      <c r="I29" s="202"/>
      <c r="J29" s="202"/>
      <c r="K29" s="202"/>
      <c r="L29" s="202"/>
      <c r="M29" s="204"/>
      <c r="N29" s="72"/>
      <c r="O29" s="72"/>
      <c r="P29" s="72"/>
    </row>
    <row r="30" spans="2:16" x14ac:dyDescent="0.25">
      <c r="B30" s="72"/>
      <c r="C30" s="72"/>
      <c r="D30" s="72"/>
      <c r="E30" s="72"/>
      <c r="F30" s="216" t="s">
        <v>10</v>
      </c>
      <c r="G30" s="205"/>
      <c r="H30" s="205"/>
      <c r="I30" s="205"/>
      <c r="J30" s="86"/>
      <c r="K30" s="205" t="s">
        <v>172</v>
      </c>
      <c r="L30" s="205"/>
      <c r="M30" s="206"/>
      <c r="N30" s="72"/>
      <c r="O30" s="72"/>
      <c r="P30" s="72"/>
    </row>
    <row r="31" spans="2:16" x14ac:dyDescent="0.25">
      <c r="B31" s="72"/>
      <c r="C31" s="72"/>
      <c r="D31" s="72"/>
      <c r="E31" s="72"/>
      <c r="F31" s="211">
        <f ca="1">Output!K28</f>
        <v>42723.414887500003</v>
      </c>
      <c r="G31" s="212"/>
      <c r="H31" s="212"/>
      <c r="I31" s="212"/>
      <c r="J31" s="87"/>
      <c r="K31" s="213">
        <f ca="1">Output!I28</f>
        <v>42723.414887500003</v>
      </c>
      <c r="L31" s="213"/>
      <c r="M31" s="214"/>
      <c r="N31" s="72"/>
      <c r="O31" s="72"/>
      <c r="P31" s="72"/>
    </row>
    <row r="32" spans="2:16" ht="6.75" customHeight="1" x14ac:dyDescent="0.25">
      <c r="B32" s="72"/>
      <c r="C32" s="72"/>
      <c r="D32" s="72"/>
      <c r="E32" s="72"/>
      <c r="F32" s="192" t="s">
        <v>117</v>
      </c>
      <c r="G32" s="193"/>
      <c r="H32" s="193"/>
      <c r="I32" s="193"/>
      <c r="J32" s="98"/>
      <c r="K32" s="193" t="s">
        <v>173</v>
      </c>
      <c r="L32" s="193"/>
      <c r="M32" s="196"/>
      <c r="N32" s="72"/>
      <c r="O32" s="72"/>
      <c r="P32" s="72"/>
    </row>
    <row r="33" spans="2:24" x14ac:dyDescent="0.25">
      <c r="B33" s="72"/>
      <c r="C33" s="72"/>
      <c r="D33" s="72"/>
      <c r="E33" s="72"/>
      <c r="F33" s="194"/>
      <c r="G33" s="195"/>
      <c r="H33" s="195"/>
      <c r="I33" s="195"/>
      <c r="J33" s="99"/>
      <c r="K33" s="195"/>
      <c r="L33" s="195"/>
      <c r="M33" s="197"/>
      <c r="N33" s="72" t="s">
        <v>174</v>
      </c>
      <c r="O33" s="72"/>
      <c r="P33" s="72"/>
    </row>
    <row r="34" spans="2:24" ht="30.75" customHeight="1" x14ac:dyDescent="0.25">
      <c r="B34" s="72"/>
      <c r="C34" s="72"/>
      <c r="D34" s="72"/>
      <c r="E34" s="72"/>
      <c r="F34" s="190">
        <f ca="1">ROUNDUP((F31*24)-(F28*24)+(DATEDIF(K28,K31,"d")*24),0)</f>
        <v>1</v>
      </c>
      <c r="G34" s="191"/>
      <c r="H34" s="191"/>
      <c r="I34" s="191"/>
      <c r="J34" s="85"/>
      <c r="K34" s="188">
        <f ca="1">IF(Output!H29="VIP",0,(VLOOKUP(F23,'Database Petugas'!$A$2:$C$4,3,FALSE)*(Strkklr!F34)+VLOOKUP(Strkklr!F23,'Database Petugas'!$A$2:$B$4,2,FALSE)))</f>
        <v>4500</v>
      </c>
      <c r="L34" s="188"/>
      <c r="M34" s="189"/>
      <c r="N34" s="72"/>
      <c r="O34" s="72"/>
      <c r="P34" s="72"/>
      <c r="X34" s="38" t="s">
        <v>137</v>
      </c>
    </row>
    <row r="35" spans="2:24" ht="5.25" customHeight="1" x14ac:dyDescent="0.25">
      <c r="B35" s="72"/>
      <c r="C35" s="72"/>
      <c r="D35" s="72"/>
      <c r="E35" s="72"/>
      <c r="F35" s="100"/>
      <c r="G35" s="101"/>
      <c r="H35" s="101"/>
      <c r="I35" s="101"/>
      <c r="J35" s="101"/>
      <c r="K35" s="101"/>
      <c r="L35" s="101"/>
      <c r="M35" s="102"/>
      <c r="N35" s="72"/>
      <c r="O35" s="72"/>
      <c r="P35" s="72"/>
    </row>
    <row r="36" spans="2:24" ht="16.5" customHeight="1" x14ac:dyDescent="0.25">
      <c r="B36" s="72"/>
      <c r="C36" s="72"/>
      <c r="D36" s="72"/>
      <c r="E36" s="72"/>
      <c r="F36" s="185" t="str">
        <f>Strkmsk!G35</f>
        <v>K16BAS2435</v>
      </c>
      <c r="G36" s="186"/>
      <c r="H36" s="186"/>
      <c r="I36" s="186"/>
      <c r="J36" s="186"/>
      <c r="K36" s="186"/>
      <c r="L36" s="186"/>
      <c r="M36" s="187"/>
      <c r="N36" s="72"/>
      <c r="O36" s="72"/>
      <c r="P36" s="72"/>
    </row>
    <row r="37" spans="2:24" ht="9" customHeight="1" x14ac:dyDescent="0.25">
      <c r="B37" s="72"/>
      <c r="C37" s="72"/>
      <c r="D37" s="72"/>
      <c r="E37" s="72"/>
      <c r="F37" s="103"/>
      <c r="G37" s="104"/>
      <c r="H37" s="105"/>
      <c r="I37" s="105"/>
      <c r="J37" s="105"/>
      <c r="K37" s="106"/>
      <c r="L37" s="84"/>
      <c r="M37" s="107"/>
      <c r="N37" s="72"/>
      <c r="O37" s="72"/>
      <c r="P37" s="72"/>
    </row>
    <row r="38" spans="2:24" x14ac:dyDescent="0.25">
      <c r="B38" s="72"/>
      <c r="C38" s="72"/>
      <c r="D38" s="72"/>
      <c r="E38" s="72"/>
      <c r="F38" s="117"/>
      <c r="G38" s="117"/>
      <c r="H38" s="117"/>
      <c r="I38" s="117"/>
      <c r="J38" s="117"/>
      <c r="K38" s="117"/>
      <c r="L38" s="117"/>
      <c r="M38" s="117"/>
      <c r="N38" s="72"/>
      <c r="O38" s="72"/>
      <c r="P38" s="72"/>
    </row>
    <row r="39" spans="2:24" x14ac:dyDescent="0.25">
      <c r="B39" s="72"/>
      <c r="C39" s="72"/>
      <c r="D39" s="72"/>
      <c r="E39" s="72"/>
      <c r="F39" s="118"/>
      <c r="G39" s="118"/>
      <c r="H39" s="118"/>
      <c r="I39" s="118"/>
      <c r="J39" s="118"/>
      <c r="K39" s="118"/>
      <c r="L39" s="118"/>
      <c r="M39" s="118"/>
      <c r="N39" s="72"/>
      <c r="O39" s="72"/>
      <c r="P39" s="72"/>
    </row>
    <row r="40" spans="2:24" x14ac:dyDescent="0.25"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</row>
    <row r="41" spans="2:24" x14ac:dyDescent="0.25"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</row>
    <row r="42" spans="2:24" x14ac:dyDescent="0.25"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</row>
    <row r="43" spans="2:24" x14ac:dyDescent="0.25"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</row>
    <row r="44" spans="2:24" x14ac:dyDescent="0.25"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</row>
    <row r="45" spans="2:24" x14ac:dyDescent="0.25"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</row>
    <row r="46" spans="2:24" x14ac:dyDescent="0.25"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</row>
    <row r="47" spans="2:24" x14ac:dyDescent="0.25"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</row>
    <row r="48" spans="2:24" x14ac:dyDescent="0.25"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</row>
    <row r="49" spans="2:16" x14ac:dyDescent="0.25"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</row>
    <row r="50" spans="2:16" x14ac:dyDescent="0.25"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</row>
    <row r="51" spans="2:16" x14ac:dyDescent="0.25"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</row>
    <row r="52" spans="2:16" x14ac:dyDescent="0.25"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</row>
    <row r="53" spans="2:16" x14ac:dyDescent="0.25"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</row>
    <row r="54" spans="2:16" x14ac:dyDescent="0.25"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</row>
    <row r="55" spans="2:16" x14ac:dyDescent="0.25"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</row>
    <row r="56" spans="2:16" x14ac:dyDescent="0.25"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</row>
    <row r="57" spans="2:16" x14ac:dyDescent="0.25"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</row>
    <row r="58" spans="2:16" x14ac:dyDescent="0.25"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</row>
    <row r="59" spans="2:16" x14ac:dyDescent="0.25"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</row>
    <row r="60" spans="2:16" x14ac:dyDescent="0.25"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</row>
    <row r="61" spans="2:16" x14ac:dyDescent="0.25"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</row>
    <row r="62" spans="2:16" x14ac:dyDescent="0.25"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</row>
    <row r="63" spans="2:16" x14ac:dyDescent="0.25"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</row>
    <row r="64" spans="2:16" x14ac:dyDescent="0.25"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</row>
    <row r="65" spans="2:16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</row>
    <row r="66" spans="2:16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</row>
    <row r="67" spans="2:16" x14ac:dyDescent="0.25"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</row>
    <row r="68" spans="2:16" x14ac:dyDescent="0.25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</row>
    <row r="69" spans="2:16" x14ac:dyDescent="0.25"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</row>
    <row r="70" spans="2:16" x14ac:dyDescent="0.25"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</row>
    <row r="71" spans="2:16" x14ac:dyDescent="0.25"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</row>
    <row r="72" spans="2:16" x14ac:dyDescent="0.25"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</row>
    <row r="73" spans="2:16" x14ac:dyDescent="0.25"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</row>
    <row r="74" spans="2:16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</row>
    <row r="75" spans="2:16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</row>
    <row r="76" spans="2:16" x14ac:dyDescent="0.25"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</row>
    <row r="77" spans="2:16" x14ac:dyDescent="0.25"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</row>
    <row r="78" spans="2:16" x14ac:dyDescent="0.25"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</row>
    <row r="79" spans="2:16" x14ac:dyDescent="0.25"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</row>
    <row r="80" spans="2:16" x14ac:dyDescent="0.25"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</row>
    <row r="81" spans="2:16" x14ac:dyDescent="0.25"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</row>
    <row r="82" spans="2:16" x14ac:dyDescent="0.25"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</row>
    <row r="83" spans="2:16" x14ac:dyDescent="0.25"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</row>
    <row r="84" spans="2:16" x14ac:dyDescent="0.25"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</row>
    <row r="85" spans="2:16" x14ac:dyDescent="0.25"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</row>
    <row r="86" spans="2:16" x14ac:dyDescent="0.25"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</row>
    <row r="87" spans="2:16" x14ac:dyDescent="0.25"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</row>
    <row r="88" spans="2:16" x14ac:dyDescent="0.25"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</row>
    <row r="89" spans="2:16" x14ac:dyDescent="0.25"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</row>
    <row r="90" spans="2:16" x14ac:dyDescent="0.25"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</row>
    <row r="91" spans="2:16" x14ac:dyDescent="0.25"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</row>
    <row r="92" spans="2:16" x14ac:dyDescent="0.25"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</row>
    <row r="93" spans="2:16" x14ac:dyDescent="0.25"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</row>
    <row r="94" spans="2:16" x14ac:dyDescent="0.25"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</row>
    <row r="95" spans="2:16" x14ac:dyDescent="0.25"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</row>
    <row r="96" spans="2:16" x14ac:dyDescent="0.25"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</row>
    <row r="97" spans="2:16" x14ac:dyDescent="0.25"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</row>
    <row r="98" spans="2:16" x14ac:dyDescent="0.25"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</row>
    <row r="99" spans="2:16" x14ac:dyDescent="0.25"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</row>
    <row r="100" spans="2:16" x14ac:dyDescent="0.25"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</row>
    <row r="101" spans="2:16" x14ac:dyDescent="0.25"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</row>
    <row r="102" spans="2:16" x14ac:dyDescent="0.25"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</row>
    <row r="103" spans="2:16" x14ac:dyDescent="0.25"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</row>
    <row r="104" spans="2:16" x14ac:dyDescent="0.25"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</row>
    <row r="105" spans="2:16" x14ac:dyDescent="0.25"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</row>
    <row r="106" spans="2:16" x14ac:dyDescent="0.25"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</row>
    <row r="107" spans="2:16" x14ac:dyDescent="0.25"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</row>
    <row r="108" spans="2:16" x14ac:dyDescent="0.25"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</row>
    <row r="109" spans="2:16" x14ac:dyDescent="0.25"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</row>
    <row r="110" spans="2:16" x14ac:dyDescent="0.25"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</row>
    <row r="111" spans="2:16" x14ac:dyDescent="0.25"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</row>
    <row r="112" spans="2:16" x14ac:dyDescent="0.25"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</row>
    <row r="113" spans="2:16" x14ac:dyDescent="0.25"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</row>
    <row r="114" spans="2:16" x14ac:dyDescent="0.25"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</row>
    <row r="115" spans="2:16" x14ac:dyDescent="0.25"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</row>
    <row r="116" spans="2:16" x14ac:dyDescent="0.25"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</row>
    <row r="117" spans="2:16" x14ac:dyDescent="0.25"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</row>
    <row r="118" spans="2:16" x14ac:dyDescent="0.25"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</row>
    <row r="119" spans="2:16" x14ac:dyDescent="0.25"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</row>
    <row r="120" spans="2:16" x14ac:dyDescent="0.25"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</row>
    <row r="121" spans="2:16" x14ac:dyDescent="0.25"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</row>
    <row r="122" spans="2:16" x14ac:dyDescent="0.25"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</row>
    <row r="123" spans="2:16" x14ac:dyDescent="0.25"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</row>
    <row r="124" spans="2:16" x14ac:dyDescent="0.25"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</row>
    <row r="125" spans="2:16" x14ac:dyDescent="0.25"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</row>
    <row r="126" spans="2:16" x14ac:dyDescent="0.25"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</row>
    <row r="127" spans="2:16" x14ac:dyDescent="0.25"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</row>
    <row r="128" spans="2:16" x14ac:dyDescent="0.25"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</row>
    <row r="129" spans="2:16" x14ac:dyDescent="0.25"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</row>
    <row r="130" spans="2:16" x14ac:dyDescent="0.25"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</row>
    <row r="131" spans="2:16" x14ac:dyDescent="0.25"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</row>
    <row r="132" spans="2:16" x14ac:dyDescent="0.25"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</row>
    <row r="133" spans="2:16" x14ac:dyDescent="0.25"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</row>
    <row r="134" spans="2:16" x14ac:dyDescent="0.25"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</row>
    <row r="135" spans="2:16" x14ac:dyDescent="0.25"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</row>
    <row r="136" spans="2:16" x14ac:dyDescent="0.25"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</row>
    <row r="137" spans="2:16" x14ac:dyDescent="0.25"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</row>
    <row r="138" spans="2:16" x14ac:dyDescent="0.25"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</row>
    <row r="139" spans="2:16" x14ac:dyDescent="0.25"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</row>
    <row r="140" spans="2:16" x14ac:dyDescent="0.25"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</row>
    <row r="141" spans="2:16" x14ac:dyDescent="0.25"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</row>
    <row r="142" spans="2:16" x14ac:dyDescent="0.25"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</row>
    <row r="143" spans="2:16" x14ac:dyDescent="0.25"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</row>
    <row r="144" spans="2:16" x14ac:dyDescent="0.25"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</row>
    <row r="145" spans="2:16" x14ac:dyDescent="0.25"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</row>
    <row r="146" spans="2:16" x14ac:dyDescent="0.25"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</row>
    <row r="147" spans="2:16" x14ac:dyDescent="0.25"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</row>
    <row r="148" spans="2:16" x14ac:dyDescent="0.25"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</row>
    <row r="149" spans="2:16" x14ac:dyDescent="0.25"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</row>
    <row r="150" spans="2:16" x14ac:dyDescent="0.25"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</row>
    <row r="151" spans="2:16" x14ac:dyDescent="0.25"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</row>
    <row r="152" spans="2:16" x14ac:dyDescent="0.25"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</row>
    <row r="153" spans="2:16" x14ac:dyDescent="0.25"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</row>
    <row r="154" spans="2:16" x14ac:dyDescent="0.25"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</row>
    <row r="155" spans="2:16" x14ac:dyDescent="0.25"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</row>
    <row r="156" spans="2:16" x14ac:dyDescent="0.25"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</row>
    <row r="157" spans="2:16" x14ac:dyDescent="0.25"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</row>
    <row r="158" spans="2:16" x14ac:dyDescent="0.25"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</row>
    <row r="159" spans="2:16" x14ac:dyDescent="0.25"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</row>
    <row r="160" spans="2:16" x14ac:dyDescent="0.25"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</row>
    <row r="161" spans="2:16" x14ac:dyDescent="0.25"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</row>
    <row r="162" spans="2:16" x14ac:dyDescent="0.25"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</row>
    <row r="163" spans="2:16" x14ac:dyDescent="0.25"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</row>
    <row r="164" spans="2:16" x14ac:dyDescent="0.25"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</row>
    <row r="165" spans="2:16" x14ac:dyDescent="0.25"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</row>
    <row r="166" spans="2:16" x14ac:dyDescent="0.25"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</row>
    <row r="167" spans="2:16" x14ac:dyDescent="0.25"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</row>
    <row r="168" spans="2:16" x14ac:dyDescent="0.25"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</row>
    <row r="169" spans="2:16" x14ac:dyDescent="0.25"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</row>
    <row r="170" spans="2:16" x14ac:dyDescent="0.25"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</row>
    <row r="171" spans="2:16" x14ac:dyDescent="0.25"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</row>
    <row r="172" spans="2:16" x14ac:dyDescent="0.25"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</row>
    <row r="173" spans="2:16" x14ac:dyDescent="0.25"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</row>
    <row r="174" spans="2:16" x14ac:dyDescent="0.25"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</row>
    <row r="175" spans="2:16" x14ac:dyDescent="0.25"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</row>
    <row r="176" spans="2:16" x14ac:dyDescent="0.25"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</row>
    <row r="177" spans="2:16" x14ac:dyDescent="0.25"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</row>
    <row r="178" spans="2:16" x14ac:dyDescent="0.25"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</row>
    <row r="179" spans="2:16" x14ac:dyDescent="0.25"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</row>
    <row r="180" spans="2:16" x14ac:dyDescent="0.25"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</row>
    <row r="181" spans="2:16" x14ac:dyDescent="0.25"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</row>
    <row r="182" spans="2:16" x14ac:dyDescent="0.25"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</row>
    <row r="183" spans="2:16" x14ac:dyDescent="0.25"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</row>
    <row r="184" spans="2:16" x14ac:dyDescent="0.25"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</row>
    <row r="185" spans="2:16" x14ac:dyDescent="0.25"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</row>
    <row r="186" spans="2:16" x14ac:dyDescent="0.25"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</row>
  </sheetData>
  <mergeCells count="20">
    <mergeCell ref="K27:M27"/>
    <mergeCell ref="K30:M30"/>
    <mergeCell ref="F28:I28"/>
    <mergeCell ref="K28:M28"/>
    <mergeCell ref="F31:I31"/>
    <mergeCell ref="K31:M31"/>
    <mergeCell ref="F27:I27"/>
    <mergeCell ref="F29:M29"/>
    <mergeCell ref="F30:I30"/>
    <mergeCell ref="R4:S4"/>
    <mergeCell ref="F18:M20"/>
    <mergeCell ref="K25:M25"/>
    <mergeCell ref="F24:M24"/>
    <mergeCell ref="F26:M26"/>
    <mergeCell ref="F23:M23"/>
    <mergeCell ref="F36:M36"/>
    <mergeCell ref="K34:M34"/>
    <mergeCell ref="F34:I34"/>
    <mergeCell ref="F32:I33"/>
    <mergeCell ref="K32:M3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889" r:id="rId4" name="CommandButton1">
          <controlPr defaultSize="0" autoLine="0" r:id="rId5">
            <anchor moveWithCells="1">
              <from>
                <xdr:col>8</xdr:col>
                <xdr:colOff>200025</xdr:colOff>
                <xdr:row>37</xdr:row>
                <xdr:rowOff>28575</xdr:rowOff>
              </from>
              <to>
                <xdr:col>9</xdr:col>
                <xdr:colOff>771525</xdr:colOff>
                <xdr:row>38</xdr:row>
                <xdr:rowOff>161925</xdr:rowOff>
              </to>
            </anchor>
          </controlPr>
        </control>
      </mc:Choice>
      <mc:Fallback>
        <control shapeId="37889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J623"/>
  <sheetViews>
    <sheetView zoomScale="85" zoomScaleNormal="85" workbookViewId="0">
      <selection activeCell="M24" sqref="M24"/>
    </sheetView>
  </sheetViews>
  <sheetFormatPr defaultRowHeight="15" x14ac:dyDescent="0.25"/>
  <cols>
    <col min="1" max="16384" width="9.140625" style="56"/>
  </cols>
  <sheetData>
    <row r="1" spans="1:34" x14ac:dyDescent="0.25">
      <c r="A1" s="38"/>
      <c r="Q1" s="58"/>
      <c r="R1" s="61"/>
      <c r="S1" s="61"/>
      <c r="T1" s="62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</row>
    <row r="2" spans="1:34" x14ac:dyDescent="0.25">
      <c r="A2" s="38"/>
      <c r="Q2" s="58"/>
      <c r="R2" s="61"/>
      <c r="S2" s="61"/>
      <c r="T2" s="62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</row>
    <row r="3" spans="1:34" x14ac:dyDescent="0.25">
      <c r="A3" s="38"/>
      <c r="Q3" s="58"/>
      <c r="R3" s="61"/>
      <c r="S3" s="61"/>
      <c r="T3" s="62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</row>
    <row r="4" spans="1:34" x14ac:dyDescent="0.25">
      <c r="A4" s="38"/>
      <c r="Q4" s="58"/>
      <c r="R4" s="156">
        <f ca="1">NOW()</f>
        <v>42723.414887500003</v>
      </c>
      <c r="S4" s="157"/>
      <c r="T4" s="62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</row>
    <row r="5" spans="1:34" x14ac:dyDescent="0.25">
      <c r="A5" s="38"/>
      <c r="Q5" s="58"/>
      <c r="R5" s="61"/>
      <c r="S5" s="61"/>
      <c r="T5" s="62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</row>
    <row r="6" spans="1:34" x14ac:dyDescent="0.25">
      <c r="A6" s="38"/>
      <c r="Q6" s="58"/>
      <c r="R6" s="61"/>
      <c r="S6" s="61"/>
      <c r="T6" s="62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</row>
    <row r="7" spans="1:34" x14ac:dyDescent="0.25">
      <c r="A7" s="38"/>
      <c r="Q7" s="59"/>
      <c r="R7" s="63" t="s">
        <v>141</v>
      </c>
      <c r="S7" s="64"/>
      <c r="T7" s="62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</row>
    <row r="8" spans="1:34" x14ac:dyDescent="0.25">
      <c r="A8" s="38"/>
      <c r="Q8" s="58"/>
      <c r="R8" s="65" t="s">
        <v>139</v>
      </c>
      <c r="S8" s="66" t="s">
        <v>128</v>
      </c>
      <c r="T8" s="73" t="s">
        <v>176</v>
      </c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</row>
    <row r="9" spans="1:34" x14ac:dyDescent="0.25">
      <c r="A9" s="38"/>
      <c r="Q9" s="58"/>
      <c r="R9" s="65" t="s">
        <v>140</v>
      </c>
      <c r="S9" s="66" t="s">
        <v>128</v>
      </c>
      <c r="T9" s="68" t="str">
        <f>IFERROR(VLOOKUP(T8,'Database Petugas'!E2:F7,2,FALSE),"")</f>
        <v>K16</v>
      </c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</row>
    <row r="10" spans="1:34" x14ac:dyDescent="0.25">
      <c r="A10" s="38"/>
      <c r="Q10" s="58"/>
      <c r="R10" s="61"/>
      <c r="S10" s="61"/>
      <c r="T10" s="62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</row>
    <row r="11" spans="1:34" ht="9" customHeight="1" x14ac:dyDescent="0.25">
      <c r="A11" s="38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9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</row>
    <row r="12" spans="1:34" x14ac:dyDescent="0.25">
      <c r="A12" s="38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</row>
    <row r="13" spans="1:34" x14ac:dyDescent="0.25">
      <c r="A13" s="38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</row>
    <row r="14" spans="1:34" x14ac:dyDescent="0.25">
      <c r="A14" s="38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</row>
    <row r="15" spans="1:34" x14ac:dyDescent="0.25">
      <c r="A15" s="38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</row>
    <row r="16" spans="1:34" x14ac:dyDescent="0.25">
      <c r="A16" s="38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</row>
    <row r="17" spans="1:34" x14ac:dyDescent="0.25">
      <c r="A17" s="38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</row>
    <row r="18" spans="1:34" x14ac:dyDescent="0.25">
      <c r="A18" s="38"/>
      <c r="B18" s="72"/>
      <c r="C18" s="72"/>
      <c r="D18" s="72"/>
      <c r="E18" s="77"/>
      <c r="F18" s="77"/>
      <c r="G18" s="77"/>
      <c r="H18" s="77"/>
      <c r="I18" s="77"/>
      <c r="J18" s="77"/>
      <c r="K18" s="77"/>
      <c r="L18" s="77"/>
      <c r="M18" s="72"/>
      <c r="N18" s="72"/>
      <c r="O18" s="72"/>
      <c r="P18" s="72"/>
      <c r="Q18" s="72"/>
      <c r="R18" s="72"/>
      <c r="S18" s="72"/>
      <c r="T18" s="72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</row>
    <row r="19" spans="1:34" x14ac:dyDescent="0.25">
      <c r="A19" s="38"/>
      <c r="B19" s="72"/>
      <c r="C19" s="72"/>
      <c r="D19" s="72"/>
      <c r="E19" s="77"/>
      <c r="F19" s="77"/>
      <c r="G19" s="77"/>
      <c r="H19" s="77"/>
      <c r="I19" s="77"/>
      <c r="J19" s="77"/>
      <c r="K19" s="77"/>
      <c r="L19" s="77"/>
      <c r="M19" s="72"/>
      <c r="N19" s="72"/>
      <c r="O19" s="72"/>
      <c r="P19" s="72"/>
      <c r="Q19" s="72"/>
      <c r="R19" s="72"/>
      <c r="S19" s="72"/>
      <c r="T19" s="72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</row>
    <row r="20" spans="1:34" x14ac:dyDescent="0.25">
      <c r="A20" s="38"/>
      <c r="B20" s="72"/>
      <c r="C20" s="72"/>
      <c r="D20" s="72"/>
      <c r="E20" s="77"/>
      <c r="F20" s="77"/>
      <c r="G20" s="77"/>
      <c r="H20" s="77"/>
      <c r="I20" s="77"/>
      <c r="J20" s="77"/>
      <c r="K20" s="77"/>
      <c r="L20" s="77"/>
      <c r="M20" s="72"/>
      <c r="N20" s="72"/>
      <c r="O20" s="72"/>
      <c r="P20" s="72"/>
      <c r="Q20" s="72"/>
      <c r="R20" s="72"/>
      <c r="S20" s="72"/>
      <c r="T20" s="72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</row>
    <row r="21" spans="1:34" x14ac:dyDescent="0.25">
      <c r="A21" s="38"/>
      <c r="B21" s="72"/>
      <c r="C21" s="72"/>
      <c r="D21" s="72"/>
      <c r="E21" s="77"/>
      <c r="F21" s="77"/>
      <c r="G21" s="77"/>
      <c r="H21" s="77"/>
      <c r="I21" s="77"/>
      <c r="J21" s="77"/>
      <c r="K21" s="77"/>
      <c r="L21" s="77"/>
      <c r="M21" s="72"/>
      <c r="N21" s="72"/>
      <c r="O21" s="72"/>
      <c r="P21" s="72"/>
      <c r="Q21" s="72"/>
      <c r="R21" s="72"/>
      <c r="S21" s="72"/>
      <c r="T21" s="72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</row>
    <row r="22" spans="1:34" x14ac:dyDescent="0.25">
      <c r="A22" s="38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</row>
    <row r="23" spans="1:34" x14ac:dyDescent="0.25">
      <c r="A23" s="38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</row>
    <row r="24" spans="1:34" x14ac:dyDescent="0.25">
      <c r="A24" s="38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</row>
    <row r="25" spans="1:34" x14ac:dyDescent="0.25">
      <c r="A25" s="38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</row>
    <row r="26" spans="1:34" x14ac:dyDescent="0.25">
      <c r="A26" s="38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</row>
    <row r="27" spans="1:34" x14ac:dyDescent="0.25">
      <c r="A27" s="38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</row>
    <row r="28" spans="1:34" x14ac:dyDescent="0.25">
      <c r="A28" s="38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</row>
    <row r="29" spans="1:34" x14ac:dyDescent="0.25">
      <c r="A29" s="38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</row>
    <row r="30" spans="1:34" x14ac:dyDescent="0.25">
      <c r="A30" s="38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</row>
    <row r="31" spans="1:34" x14ac:dyDescent="0.25">
      <c r="A31" s="38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</row>
    <row r="32" spans="1:34" x14ac:dyDescent="0.25">
      <c r="A32" s="38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</row>
    <row r="33" spans="1:34" x14ac:dyDescent="0.25">
      <c r="A33" s="38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</row>
    <row r="34" spans="1:34" x14ac:dyDescent="0.25">
      <c r="A34" s="38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</row>
    <row r="35" spans="1:34" x14ac:dyDescent="0.25">
      <c r="A35" s="38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</row>
    <row r="36" spans="1:34" x14ac:dyDescent="0.25">
      <c r="A36" s="38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</row>
    <row r="37" spans="1:34" x14ac:dyDescent="0.25">
      <c r="A37" s="38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</row>
    <row r="38" spans="1:34" x14ac:dyDescent="0.25">
      <c r="A38" s="38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</row>
    <row r="39" spans="1:34" x14ac:dyDescent="0.25">
      <c r="A39" s="38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</row>
    <row r="40" spans="1:34" x14ac:dyDescent="0.25">
      <c r="A40" s="38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</row>
    <row r="41" spans="1:34" x14ac:dyDescent="0.25">
      <c r="A41" s="38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</row>
    <row r="42" spans="1:34" x14ac:dyDescent="0.25">
      <c r="A42" s="38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</row>
    <row r="43" spans="1:34" x14ac:dyDescent="0.25">
      <c r="A43" s="38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</row>
    <row r="44" spans="1:34" x14ac:dyDescent="0.25">
      <c r="A44" s="38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</row>
    <row r="45" spans="1:34" x14ac:dyDescent="0.25">
      <c r="A45" s="38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</row>
    <row r="46" spans="1:34" x14ac:dyDescent="0.25">
      <c r="A46" s="38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</row>
    <row r="47" spans="1:34" x14ac:dyDescent="0.25">
      <c r="A47" s="38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</row>
    <row r="48" spans="1:34" x14ac:dyDescent="0.25">
      <c r="A48" s="38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</row>
    <row r="49" spans="1:34" x14ac:dyDescent="0.25">
      <c r="A49" s="38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</row>
    <row r="50" spans="1:34" x14ac:dyDescent="0.25">
      <c r="A50" s="38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</row>
    <row r="51" spans="1:34" x14ac:dyDescent="0.25">
      <c r="A51" s="38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</row>
    <row r="52" spans="1:34" x14ac:dyDescent="0.25">
      <c r="A52" s="38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</row>
    <row r="53" spans="1:34" x14ac:dyDescent="0.25">
      <c r="A53" s="38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</row>
    <row r="54" spans="1:34" x14ac:dyDescent="0.25">
      <c r="A54" s="38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</row>
    <row r="55" spans="1:34" x14ac:dyDescent="0.25">
      <c r="A55" s="38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</row>
    <row r="56" spans="1:34" x14ac:dyDescent="0.25">
      <c r="A56" s="38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</row>
    <row r="57" spans="1:34" x14ac:dyDescent="0.25">
      <c r="A57" s="38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</row>
    <row r="58" spans="1:34" x14ac:dyDescent="0.25">
      <c r="A58" s="38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</row>
    <row r="59" spans="1:34" x14ac:dyDescent="0.25">
      <c r="A59" s="38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</row>
    <row r="60" spans="1:34" x14ac:dyDescent="0.25">
      <c r="A60" s="38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</row>
    <row r="61" spans="1:34" x14ac:dyDescent="0.25">
      <c r="A61" s="38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</row>
    <row r="62" spans="1:34" x14ac:dyDescent="0.25">
      <c r="A62" s="38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</row>
    <row r="63" spans="1:34" x14ac:dyDescent="0.25">
      <c r="A63" s="38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</row>
    <row r="64" spans="1:34" x14ac:dyDescent="0.25">
      <c r="A64" s="38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</row>
    <row r="65" spans="1:34" x14ac:dyDescent="0.25">
      <c r="A65" s="38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</row>
    <row r="66" spans="1:34" x14ac:dyDescent="0.25">
      <c r="A66" s="38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</row>
    <row r="67" spans="1:34" x14ac:dyDescent="0.25">
      <c r="A67" s="38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</row>
    <row r="68" spans="1:34" x14ac:dyDescent="0.25">
      <c r="A68" s="38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</row>
    <row r="69" spans="1:34" x14ac:dyDescent="0.25">
      <c r="A69" s="38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</row>
    <row r="70" spans="1:34" x14ac:dyDescent="0.25">
      <c r="A70" s="38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</row>
    <row r="71" spans="1:34" x14ac:dyDescent="0.25">
      <c r="A71" s="38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</row>
    <row r="72" spans="1:34" x14ac:dyDescent="0.25">
      <c r="A72" s="38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</row>
    <row r="73" spans="1:34" x14ac:dyDescent="0.25">
      <c r="A73" s="38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</row>
    <row r="74" spans="1:34" x14ac:dyDescent="0.25">
      <c r="A74" s="38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</row>
    <row r="75" spans="1:34" x14ac:dyDescent="0.25">
      <c r="A75" s="38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</row>
    <row r="76" spans="1:34" x14ac:dyDescent="0.25">
      <c r="A76" s="38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</row>
    <row r="77" spans="1:34" x14ac:dyDescent="0.25">
      <c r="A77" s="38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</row>
    <row r="78" spans="1:34" x14ac:dyDescent="0.25">
      <c r="A78" s="38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</row>
    <row r="79" spans="1:34" x14ac:dyDescent="0.25">
      <c r="A79" s="38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</row>
    <row r="80" spans="1:34" x14ac:dyDescent="0.25">
      <c r="A80" s="38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</row>
    <row r="81" spans="1:34" x14ac:dyDescent="0.25">
      <c r="A81" s="38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</row>
    <row r="82" spans="1:34" x14ac:dyDescent="0.25">
      <c r="A82" s="38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</row>
    <row r="83" spans="1:34" x14ac:dyDescent="0.25">
      <c r="A83" s="38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</row>
    <row r="84" spans="1:34" x14ac:dyDescent="0.25">
      <c r="A84" s="38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</row>
    <row r="85" spans="1:34" x14ac:dyDescent="0.25">
      <c r="A85" s="38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</row>
    <row r="86" spans="1:34" x14ac:dyDescent="0.25">
      <c r="A86" s="38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</row>
    <row r="87" spans="1:34" x14ac:dyDescent="0.25">
      <c r="A87" s="38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</row>
    <row r="88" spans="1:34" x14ac:dyDescent="0.25">
      <c r="A88" s="38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</row>
    <row r="89" spans="1:34" x14ac:dyDescent="0.25">
      <c r="A89" s="38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</row>
    <row r="90" spans="1:34" x14ac:dyDescent="0.25">
      <c r="A90" s="38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</row>
    <row r="91" spans="1:34" x14ac:dyDescent="0.25">
      <c r="A91" s="38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</row>
    <row r="92" spans="1:34" x14ac:dyDescent="0.25">
      <c r="A92" s="38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</row>
    <row r="93" spans="1:34" x14ac:dyDescent="0.25">
      <c r="A93" s="38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</row>
    <row r="94" spans="1:34" x14ac:dyDescent="0.25">
      <c r="A94" s="38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</row>
    <row r="95" spans="1:34" x14ac:dyDescent="0.25">
      <c r="A95" s="38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</row>
    <row r="96" spans="1:34" x14ac:dyDescent="0.25">
      <c r="A96" s="38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</row>
    <row r="97" spans="1:88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</row>
    <row r="98" spans="1:88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</row>
    <row r="99" spans="1:88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</row>
    <row r="100" spans="1:88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</row>
    <row r="101" spans="1:88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</row>
    <row r="102" spans="1:88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</row>
    <row r="103" spans="1:88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</row>
    <row r="104" spans="1:88" x14ac:dyDescent="0.2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</row>
    <row r="105" spans="1:88" x14ac:dyDescent="0.2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</row>
    <row r="106" spans="1:88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</row>
    <row r="107" spans="1:88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</row>
    <row r="108" spans="1:88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</row>
    <row r="109" spans="1:88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</row>
    <row r="110" spans="1:88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</row>
    <row r="111" spans="1:88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</row>
    <row r="112" spans="1:88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</row>
    <row r="113" spans="1:88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</row>
    <row r="114" spans="1:88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</row>
    <row r="115" spans="1:88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</row>
    <row r="116" spans="1:88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</row>
    <row r="117" spans="1:88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</row>
    <row r="118" spans="1:88" x14ac:dyDescent="0.2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</row>
    <row r="119" spans="1:88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  <c r="BZ119" s="38"/>
      <c r="CA119" s="38"/>
      <c r="CB119" s="38"/>
      <c r="CC119" s="38"/>
      <c r="CD119" s="38"/>
      <c r="CE119" s="38"/>
      <c r="CF119" s="38"/>
      <c r="CG119" s="38"/>
      <c r="CH119" s="38"/>
      <c r="CI119" s="38"/>
      <c r="CJ119" s="38"/>
    </row>
    <row r="120" spans="1:88" x14ac:dyDescent="0.2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</row>
    <row r="121" spans="1:88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38"/>
      <c r="CJ121" s="38"/>
    </row>
    <row r="122" spans="1:88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38"/>
      <c r="CJ122" s="38"/>
    </row>
    <row r="123" spans="1:88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</row>
    <row r="124" spans="1:88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</row>
    <row r="125" spans="1:88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</row>
    <row r="126" spans="1:88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</row>
    <row r="127" spans="1:88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</row>
    <row r="128" spans="1:88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</row>
    <row r="129" spans="1:88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</row>
    <row r="130" spans="1:88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</row>
    <row r="131" spans="1:88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</row>
    <row r="132" spans="1:88" x14ac:dyDescent="0.2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</row>
    <row r="133" spans="1:88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</row>
    <row r="134" spans="1:88" x14ac:dyDescent="0.2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</row>
    <row r="135" spans="1:88" x14ac:dyDescent="0.2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</row>
    <row r="136" spans="1:88" x14ac:dyDescent="0.2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</row>
    <row r="137" spans="1:88" x14ac:dyDescent="0.2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</row>
    <row r="138" spans="1:88" x14ac:dyDescent="0.2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  <c r="BZ138" s="38"/>
      <c r="CA138" s="38"/>
      <c r="CB138" s="38"/>
      <c r="CC138" s="38"/>
      <c r="CD138" s="38"/>
      <c r="CE138" s="38"/>
      <c r="CF138" s="38"/>
      <c r="CG138" s="38"/>
      <c r="CH138" s="38"/>
      <c r="CI138" s="38"/>
      <c r="CJ138" s="38"/>
    </row>
    <row r="139" spans="1:88" x14ac:dyDescent="0.2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</row>
    <row r="140" spans="1:88" x14ac:dyDescent="0.2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</row>
    <row r="141" spans="1:88" x14ac:dyDescent="0.2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38"/>
      <c r="CJ141" s="38"/>
    </row>
    <row r="142" spans="1:88" x14ac:dyDescent="0.2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38"/>
      <c r="CJ142" s="38"/>
    </row>
    <row r="143" spans="1:88" x14ac:dyDescent="0.2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38"/>
      <c r="CJ143" s="38"/>
    </row>
    <row r="144" spans="1:88" x14ac:dyDescent="0.2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</row>
    <row r="145" spans="1:88" x14ac:dyDescent="0.2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</row>
    <row r="146" spans="1:88" x14ac:dyDescent="0.2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</row>
    <row r="147" spans="1:88" x14ac:dyDescent="0.2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</row>
    <row r="148" spans="1:88" x14ac:dyDescent="0.2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</row>
    <row r="149" spans="1:88" x14ac:dyDescent="0.2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</row>
    <row r="150" spans="1:88" x14ac:dyDescent="0.2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</row>
    <row r="151" spans="1:88" x14ac:dyDescent="0.2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</row>
    <row r="152" spans="1:88" x14ac:dyDescent="0.2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38"/>
      <c r="CJ152" s="38"/>
    </row>
    <row r="153" spans="1:88" x14ac:dyDescent="0.2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38"/>
    </row>
    <row r="154" spans="1:88" x14ac:dyDescent="0.2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38"/>
    </row>
    <row r="155" spans="1:88" x14ac:dyDescent="0.2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</row>
    <row r="156" spans="1:88" x14ac:dyDescent="0.2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</row>
    <row r="157" spans="1:88" x14ac:dyDescent="0.2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</row>
    <row r="158" spans="1:88" x14ac:dyDescent="0.2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</row>
    <row r="159" spans="1:88" x14ac:dyDescent="0.2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</row>
    <row r="160" spans="1:88" x14ac:dyDescent="0.2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</row>
    <row r="161" spans="1:88" x14ac:dyDescent="0.2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38"/>
    </row>
    <row r="162" spans="1:88" x14ac:dyDescent="0.2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38"/>
      <c r="CJ162" s="38"/>
    </row>
    <row r="163" spans="1:88" x14ac:dyDescent="0.2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38"/>
      <c r="CJ163" s="38"/>
    </row>
    <row r="164" spans="1:88" x14ac:dyDescent="0.2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38"/>
      <c r="CJ164" s="38"/>
    </row>
    <row r="165" spans="1:88" x14ac:dyDescent="0.2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38"/>
      <c r="CJ165" s="38"/>
    </row>
    <row r="166" spans="1:88" x14ac:dyDescent="0.2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  <c r="BZ166" s="38"/>
      <c r="CA166" s="38"/>
      <c r="CB166" s="38"/>
      <c r="CC166" s="38"/>
      <c r="CD166" s="38"/>
      <c r="CE166" s="38"/>
      <c r="CF166" s="38"/>
      <c r="CG166" s="38"/>
      <c r="CH166" s="38"/>
      <c r="CI166" s="38"/>
      <c r="CJ166" s="38"/>
    </row>
    <row r="167" spans="1:88" x14ac:dyDescent="0.2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38"/>
      <c r="CJ167" s="38"/>
    </row>
    <row r="168" spans="1:88" x14ac:dyDescent="0.2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</row>
    <row r="169" spans="1:88" x14ac:dyDescent="0.2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</row>
    <row r="170" spans="1:88" x14ac:dyDescent="0.2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</row>
    <row r="171" spans="1:88" x14ac:dyDescent="0.2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</row>
    <row r="172" spans="1:88" x14ac:dyDescent="0.2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</row>
    <row r="173" spans="1:88" x14ac:dyDescent="0.2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</row>
    <row r="174" spans="1:88" x14ac:dyDescent="0.2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</row>
    <row r="175" spans="1:88" x14ac:dyDescent="0.2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</row>
    <row r="176" spans="1:88" x14ac:dyDescent="0.2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38"/>
    </row>
    <row r="177" spans="1:88" x14ac:dyDescent="0.2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  <c r="BZ177" s="38"/>
      <c r="CA177" s="38"/>
      <c r="CB177" s="38"/>
      <c r="CC177" s="38"/>
      <c r="CD177" s="38"/>
      <c r="CE177" s="38"/>
      <c r="CF177" s="38"/>
      <c r="CG177" s="38"/>
      <c r="CH177" s="38"/>
      <c r="CI177" s="38"/>
      <c r="CJ177" s="38"/>
    </row>
    <row r="178" spans="1:88" x14ac:dyDescent="0.2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  <c r="BZ178" s="38"/>
      <c r="CA178" s="38"/>
      <c r="CB178" s="38"/>
      <c r="CC178" s="38"/>
      <c r="CD178" s="38"/>
      <c r="CE178" s="38"/>
      <c r="CF178" s="38"/>
      <c r="CG178" s="38"/>
      <c r="CH178" s="38"/>
      <c r="CI178" s="38"/>
      <c r="CJ178" s="38"/>
    </row>
    <row r="179" spans="1:88" x14ac:dyDescent="0.2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  <c r="BZ179" s="38"/>
      <c r="CA179" s="38"/>
      <c r="CB179" s="38"/>
      <c r="CC179" s="38"/>
      <c r="CD179" s="38"/>
      <c r="CE179" s="38"/>
      <c r="CF179" s="38"/>
      <c r="CG179" s="38"/>
      <c r="CH179" s="38"/>
      <c r="CI179" s="38"/>
      <c r="CJ179" s="38"/>
    </row>
    <row r="180" spans="1:88" x14ac:dyDescent="0.2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  <c r="BZ180" s="38"/>
      <c r="CA180" s="38"/>
      <c r="CB180" s="38"/>
      <c r="CC180" s="38"/>
      <c r="CD180" s="38"/>
      <c r="CE180" s="38"/>
      <c r="CF180" s="38"/>
      <c r="CG180" s="38"/>
      <c r="CH180" s="38"/>
      <c r="CI180" s="38"/>
      <c r="CJ180" s="38"/>
    </row>
    <row r="181" spans="1:88" x14ac:dyDescent="0.2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  <c r="BZ181" s="38"/>
      <c r="CA181" s="38"/>
      <c r="CB181" s="38"/>
      <c r="CC181" s="38"/>
      <c r="CD181" s="38"/>
      <c r="CE181" s="38"/>
      <c r="CF181" s="38"/>
      <c r="CG181" s="38"/>
      <c r="CH181" s="38"/>
      <c r="CI181" s="38"/>
      <c r="CJ181" s="38"/>
    </row>
    <row r="182" spans="1:88" x14ac:dyDescent="0.2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  <c r="BZ182" s="38"/>
      <c r="CA182" s="38"/>
      <c r="CB182" s="38"/>
      <c r="CC182" s="38"/>
      <c r="CD182" s="38"/>
      <c r="CE182" s="38"/>
      <c r="CF182" s="38"/>
      <c r="CG182" s="38"/>
      <c r="CH182" s="38"/>
      <c r="CI182" s="38"/>
      <c r="CJ182" s="38"/>
    </row>
    <row r="183" spans="1:88" x14ac:dyDescent="0.2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38"/>
    </row>
    <row r="184" spans="1:88" x14ac:dyDescent="0.2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38"/>
    </row>
    <row r="185" spans="1:88" x14ac:dyDescent="0.2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  <c r="BZ185" s="38"/>
      <c r="CA185" s="38"/>
      <c r="CB185" s="38"/>
      <c r="CC185" s="38"/>
      <c r="CD185" s="38"/>
      <c r="CE185" s="38"/>
      <c r="CF185" s="38"/>
      <c r="CG185" s="38"/>
      <c r="CH185" s="38"/>
      <c r="CI185" s="38"/>
      <c r="CJ185" s="38"/>
    </row>
    <row r="186" spans="1:88" x14ac:dyDescent="0.2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38"/>
    </row>
    <row r="187" spans="1:88" x14ac:dyDescent="0.2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</row>
    <row r="188" spans="1:88" x14ac:dyDescent="0.2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  <c r="BZ188" s="38"/>
      <c r="CA188" s="38"/>
      <c r="CB188" s="38"/>
      <c r="CC188" s="38"/>
      <c r="CD188" s="38"/>
      <c r="CE188" s="38"/>
      <c r="CF188" s="38"/>
      <c r="CG188" s="38"/>
      <c r="CH188" s="38"/>
      <c r="CI188" s="38"/>
      <c r="CJ188" s="38"/>
    </row>
    <row r="189" spans="1:88" x14ac:dyDescent="0.2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38"/>
      <c r="CJ189" s="38"/>
    </row>
    <row r="190" spans="1:88" x14ac:dyDescent="0.2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  <c r="BZ190" s="38"/>
      <c r="CA190" s="38"/>
      <c r="CB190" s="38"/>
      <c r="CC190" s="38"/>
      <c r="CD190" s="38"/>
      <c r="CE190" s="38"/>
      <c r="CF190" s="38"/>
      <c r="CG190" s="38"/>
      <c r="CH190" s="38"/>
      <c r="CI190" s="38"/>
      <c r="CJ190" s="38"/>
    </row>
    <row r="191" spans="1:88" x14ac:dyDescent="0.2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  <c r="BZ191" s="38"/>
      <c r="CA191" s="38"/>
      <c r="CB191" s="38"/>
      <c r="CC191" s="38"/>
      <c r="CD191" s="38"/>
      <c r="CE191" s="38"/>
      <c r="CF191" s="38"/>
      <c r="CG191" s="38"/>
      <c r="CH191" s="38"/>
      <c r="CI191" s="38"/>
      <c r="CJ191" s="38"/>
    </row>
    <row r="192" spans="1:88" x14ac:dyDescent="0.2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38"/>
      <c r="CJ192" s="38"/>
    </row>
    <row r="193" spans="1:88" x14ac:dyDescent="0.2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  <c r="BZ193" s="38"/>
      <c r="CA193" s="38"/>
      <c r="CB193" s="38"/>
      <c r="CC193" s="38"/>
      <c r="CD193" s="38"/>
      <c r="CE193" s="38"/>
      <c r="CF193" s="38"/>
      <c r="CG193" s="38"/>
      <c r="CH193" s="38"/>
      <c r="CI193" s="38"/>
      <c r="CJ193" s="38"/>
    </row>
    <row r="194" spans="1:88" x14ac:dyDescent="0.2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  <c r="BZ194" s="38"/>
      <c r="CA194" s="38"/>
      <c r="CB194" s="38"/>
      <c r="CC194" s="38"/>
      <c r="CD194" s="38"/>
      <c r="CE194" s="38"/>
      <c r="CF194" s="38"/>
      <c r="CG194" s="38"/>
      <c r="CH194" s="38"/>
      <c r="CI194" s="38"/>
      <c r="CJ194" s="38"/>
    </row>
    <row r="195" spans="1:88" x14ac:dyDescent="0.2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  <c r="BZ195" s="38"/>
      <c r="CA195" s="38"/>
      <c r="CB195" s="38"/>
      <c r="CC195" s="38"/>
      <c r="CD195" s="38"/>
      <c r="CE195" s="38"/>
      <c r="CF195" s="38"/>
      <c r="CG195" s="38"/>
      <c r="CH195" s="38"/>
      <c r="CI195" s="38"/>
      <c r="CJ195" s="38"/>
    </row>
    <row r="196" spans="1:88" x14ac:dyDescent="0.2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38"/>
      <c r="BZ196" s="38"/>
      <c r="CA196" s="38"/>
      <c r="CB196" s="38"/>
      <c r="CC196" s="38"/>
      <c r="CD196" s="38"/>
      <c r="CE196" s="38"/>
      <c r="CF196" s="38"/>
      <c r="CG196" s="38"/>
      <c r="CH196" s="38"/>
      <c r="CI196" s="38"/>
      <c r="CJ196" s="38"/>
    </row>
    <row r="197" spans="1:88" x14ac:dyDescent="0.2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  <c r="BZ197" s="38"/>
      <c r="CA197" s="38"/>
      <c r="CB197" s="38"/>
      <c r="CC197" s="38"/>
      <c r="CD197" s="38"/>
      <c r="CE197" s="38"/>
      <c r="CF197" s="38"/>
      <c r="CG197" s="38"/>
      <c r="CH197" s="38"/>
      <c r="CI197" s="38"/>
      <c r="CJ197" s="38"/>
    </row>
    <row r="198" spans="1:88" x14ac:dyDescent="0.2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  <c r="BZ198" s="38"/>
      <c r="CA198" s="38"/>
      <c r="CB198" s="38"/>
      <c r="CC198" s="38"/>
      <c r="CD198" s="38"/>
      <c r="CE198" s="38"/>
      <c r="CF198" s="38"/>
      <c r="CG198" s="38"/>
      <c r="CH198" s="38"/>
      <c r="CI198" s="38"/>
      <c r="CJ198" s="38"/>
    </row>
    <row r="199" spans="1:88" x14ac:dyDescent="0.2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38"/>
      <c r="CJ199" s="38"/>
    </row>
    <row r="200" spans="1:88" x14ac:dyDescent="0.2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38"/>
      <c r="CJ200" s="38"/>
    </row>
    <row r="201" spans="1:88" x14ac:dyDescent="0.2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38"/>
      <c r="CJ201" s="38"/>
    </row>
    <row r="202" spans="1:88" x14ac:dyDescent="0.2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38"/>
      <c r="CJ202" s="38"/>
    </row>
    <row r="203" spans="1:88" x14ac:dyDescent="0.2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</row>
    <row r="204" spans="1:88" x14ac:dyDescent="0.2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</row>
    <row r="205" spans="1:88" x14ac:dyDescent="0.2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</row>
    <row r="206" spans="1:88" x14ac:dyDescent="0.2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38"/>
      <c r="CJ206" s="38"/>
    </row>
    <row r="207" spans="1:88" x14ac:dyDescent="0.2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38"/>
      <c r="CJ207" s="38"/>
    </row>
    <row r="208" spans="1:88" x14ac:dyDescent="0.2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38"/>
      <c r="CJ208" s="38"/>
    </row>
    <row r="209" spans="1:88" x14ac:dyDescent="0.2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38"/>
      <c r="CJ209" s="38"/>
    </row>
    <row r="210" spans="1:88" x14ac:dyDescent="0.2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38"/>
      <c r="CJ210" s="38"/>
    </row>
    <row r="211" spans="1:88" x14ac:dyDescent="0.2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38"/>
    </row>
    <row r="212" spans="1:88" x14ac:dyDescent="0.2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38"/>
      <c r="CJ212" s="38"/>
    </row>
    <row r="213" spans="1:88" x14ac:dyDescent="0.2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38"/>
      <c r="CJ213" s="38"/>
    </row>
    <row r="214" spans="1:88" x14ac:dyDescent="0.2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38"/>
      <c r="CJ214" s="38"/>
    </row>
    <row r="215" spans="1:88" x14ac:dyDescent="0.2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  <c r="BZ215" s="38"/>
      <c r="CA215" s="38"/>
      <c r="CB215" s="38"/>
      <c r="CC215" s="38"/>
      <c r="CD215" s="38"/>
      <c r="CE215" s="38"/>
      <c r="CF215" s="38"/>
      <c r="CG215" s="38"/>
      <c r="CH215" s="38"/>
      <c r="CI215" s="38"/>
      <c r="CJ215" s="38"/>
    </row>
    <row r="216" spans="1:88" x14ac:dyDescent="0.2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38"/>
      <c r="CJ216" s="38"/>
    </row>
    <row r="217" spans="1:88" x14ac:dyDescent="0.2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38"/>
      <c r="CJ217" s="38"/>
    </row>
    <row r="218" spans="1:88" x14ac:dyDescent="0.2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38"/>
      <c r="CJ218" s="38"/>
    </row>
    <row r="219" spans="1:88" x14ac:dyDescent="0.2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38"/>
      <c r="CJ219" s="38"/>
    </row>
    <row r="220" spans="1:88" x14ac:dyDescent="0.2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38"/>
      <c r="CJ220" s="38"/>
    </row>
    <row r="221" spans="1:88" x14ac:dyDescent="0.2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38"/>
      <c r="CJ221" s="38"/>
    </row>
    <row r="222" spans="1:88" x14ac:dyDescent="0.2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38"/>
      <c r="CJ222" s="38"/>
    </row>
    <row r="223" spans="1:88" x14ac:dyDescent="0.2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  <c r="BZ223" s="38"/>
      <c r="CA223" s="38"/>
      <c r="CB223" s="38"/>
      <c r="CC223" s="38"/>
      <c r="CD223" s="38"/>
      <c r="CE223" s="38"/>
      <c r="CF223" s="38"/>
      <c r="CG223" s="38"/>
      <c r="CH223" s="38"/>
      <c r="CI223" s="38"/>
      <c r="CJ223" s="38"/>
    </row>
    <row r="224" spans="1:88" x14ac:dyDescent="0.2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38"/>
      <c r="CJ224" s="38"/>
    </row>
    <row r="225" spans="1:88" x14ac:dyDescent="0.2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  <c r="BZ225" s="38"/>
      <c r="CA225" s="38"/>
      <c r="CB225" s="38"/>
      <c r="CC225" s="38"/>
      <c r="CD225" s="38"/>
      <c r="CE225" s="38"/>
      <c r="CF225" s="38"/>
      <c r="CG225" s="38"/>
      <c r="CH225" s="38"/>
      <c r="CI225" s="38"/>
      <c r="CJ225" s="38"/>
    </row>
    <row r="226" spans="1:88" x14ac:dyDescent="0.2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  <c r="BZ226" s="38"/>
      <c r="CA226" s="38"/>
      <c r="CB226" s="38"/>
      <c r="CC226" s="38"/>
      <c r="CD226" s="38"/>
      <c r="CE226" s="38"/>
      <c r="CF226" s="38"/>
      <c r="CG226" s="38"/>
      <c r="CH226" s="38"/>
      <c r="CI226" s="38"/>
      <c r="CJ226" s="38"/>
    </row>
    <row r="227" spans="1:88" x14ac:dyDescent="0.2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  <c r="BZ227" s="38"/>
      <c r="CA227" s="38"/>
      <c r="CB227" s="38"/>
      <c r="CC227" s="38"/>
      <c r="CD227" s="38"/>
      <c r="CE227" s="38"/>
      <c r="CF227" s="38"/>
      <c r="CG227" s="38"/>
      <c r="CH227" s="38"/>
      <c r="CI227" s="38"/>
      <c r="CJ227" s="38"/>
    </row>
    <row r="228" spans="1:88" x14ac:dyDescent="0.2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  <c r="BZ228" s="38"/>
      <c r="CA228" s="38"/>
      <c r="CB228" s="38"/>
      <c r="CC228" s="38"/>
      <c r="CD228" s="38"/>
      <c r="CE228" s="38"/>
      <c r="CF228" s="38"/>
      <c r="CG228" s="38"/>
      <c r="CH228" s="38"/>
      <c r="CI228" s="38"/>
      <c r="CJ228" s="38"/>
    </row>
    <row r="229" spans="1:88" x14ac:dyDescent="0.2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  <c r="BZ229" s="38"/>
      <c r="CA229" s="38"/>
      <c r="CB229" s="38"/>
      <c r="CC229" s="38"/>
      <c r="CD229" s="38"/>
      <c r="CE229" s="38"/>
      <c r="CF229" s="38"/>
      <c r="CG229" s="38"/>
      <c r="CH229" s="38"/>
      <c r="CI229" s="38"/>
      <c r="CJ229" s="38"/>
    </row>
    <row r="230" spans="1:88" x14ac:dyDescent="0.2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38"/>
      <c r="CJ230" s="38"/>
    </row>
    <row r="231" spans="1:88" x14ac:dyDescent="0.2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  <c r="BZ231" s="38"/>
      <c r="CA231" s="38"/>
      <c r="CB231" s="38"/>
      <c r="CC231" s="38"/>
      <c r="CD231" s="38"/>
      <c r="CE231" s="38"/>
      <c r="CF231" s="38"/>
      <c r="CG231" s="38"/>
      <c r="CH231" s="38"/>
      <c r="CI231" s="38"/>
      <c r="CJ231" s="38"/>
    </row>
    <row r="232" spans="1:88" x14ac:dyDescent="0.2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V232" s="38"/>
      <c r="BW232" s="38"/>
      <c r="BX232" s="38"/>
      <c r="BY232" s="38"/>
      <c r="BZ232" s="38"/>
      <c r="CA232" s="38"/>
      <c r="CB232" s="38"/>
      <c r="CC232" s="38"/>
      <c r="CD232" s="38"/>
      <c r="CE232" s="38"/>
      <c r="CF232" s="38"/>
      <c r="CG232" s="38"/>
      <c r="CH232" s="38"/>
      <c r="CI232" s="38"/>
      <c r="CJ232" s="38"/>
    </row>
    <row r="233" spans="1:88" x14ac:dyDescent="0.2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  <c r="BZ233" s="38"/>
      <c r="CA233" s="38"/>
      <c r="CB233" s="38"/>
      <c r="CC233" s="38"/>
      <c r="CD233" s="38"/>
      <c r="CE233" s="38"/>
      <c r="CF233" s="38"/>
      <c r="CG233" s="38"/>
      <c r="CH233" s="38"/>
      <c r="CI233" s="38"/>
      <c r="CJ233" s="38"/>
    </row>
    <row r="234" spans="1:88" x14ac:dyDescent="0.2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  <c r="BZ234" s="38"/>
      <c r="CA234" s="38"/>
      <c r="CB234" s="38"/>
      <c r="CC234" s="38"/>
      <c r="CD234" s="38"/>
      <c r="CE234" s="38"/>
      <c r="CF234" s="38"/>
      <c r="CG234" s="38"/>
      <c r="CH234" s="38"/>
      <c r="CI234" s="38"/>
      <c r="CJ234" s="38"/>
    </row>
    <row r="235" spans="1:88" x14ac:dyDescent="0.2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  <c r="BZ235" s="38"/>
      <c r="CA235" s="38"/>
      <c r="CB235" s="38"/>
      <c r="CC235" s="38"/>
      <c r="CD235" s="38"/>
      <c r="CE235" s="38"/>
      <c r="CF235" s="38"/>
      <c r="CG235" s="38"/>
      <c r="CH235" s="38"/>
      <c r="CI235" s="38"/>
      <c r="CJ235" s="38"/>
    </row>
    <row r="236" spans="1:88" x14ac:dyDescent="0.2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38"/>
      <c r="CJ236" s="38"/>
    </row>
    <row r="237" spans="1:88" x14ac:dyDescent="0.2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  <c r="BZ237" s="38"/>
      <c r="CA237" s="38"/>
      <c r="CB237" s="38"/>
      <c r="CC237" s="38"/>
      <c r="CD237" s="38"/>
      <c r="CE237" s="38"/>
      <c r="CF237" s="38"/>
      <c r="CG237" s="38"/>
      <c r="CH237" s="38"/>
      <c r="CI237" s="38"/>
      <c r="CJ237" s="38"/>
    </row>
    <row r="238" spans="1:88" x14ac:dyDescent="0.2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  <c r="BZ238" s="38"/>
      <c r="CA238" s="38"/>
      <c r="CB238" s="38"/>
      <c r="CC238" s="38"/>
      <c r="CD238" s="38"/>
      <c r="CE238" s="38"/>
      <c r="CF238" s="38"/>
      <c r="CG238" s="38"/>
      <c r="CH238" s="38"/>
      <c r="CI238" s="38"/>
      <c r="CJ238" s="38"/>
    </row>
    <row r="239" spans="1:88" x14ac:dyDescent="0.2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  <c r="BZ239" s="38"/>
      <c r="CA239" s="38"/>
      <c r="CB239" s="38"/>
      <c r="CC239" s="38"/>
      <c r="CD239" s="38"/>
      <c r="CE239" s="38"/>
      <c r="CF239" s="38"/>
      <c r="CG239" s="38"/>
      <c r="CH239" s="38"/>
      <c r="CI239" s="38"/>
      <c r="CJ239" s="38"/>
    </row>
    <row r="240" spans="1:88" x14ac:dyDescent="0.2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  <c r="BZ240" s="38"/>
      <c r="CA240" s="38"/>
      <c r="CB240" s="38"/>
      <c r="CC240" s="38"/>
      <c r="CD240" s="38"/>
      <c r="CE240" s="38"/>
      <c r="CF240" s="38"/>
      <c r="CG240" s="38"/>
      <c r="CH240" s="38"/>
      <c r="CI240" s="38"/>
      <c r="CJ240" s="38"/>
    </row>
    <row r="241" spans="1:88" x14ac:dyDescent="0.2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  <c r="BZ241" s="38"/>
      <c r="CA241" s="38"/>
      <c r="CB241" s="38"/>
      <c r="CC241" s="38"/>
      <c r="CD241" s="38"/>
      <c r="CE241" s="38"/>
      <c r="CF241" s="38"/>
      <c r="CG241" s="38"/>
      <c r="CH241" s="38"/>
      <c r="CI241" s="38"/>
      <c r="CJ241" s="38"/>
    </row>
    <row r="242" spans="1:88" x14ac:dyDescent="0.2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  <c r="BZ242" s="38"/>
      <c r="CA242" s="38"/>
      <c r="CB242" s="38"/>
      <c r="CC242" s="38"/>
      <c r="CD242" s="38"/>
      <c r="CE242" s="38"/>
      <c r="CF242" s="38"/>
      <c r="CG242" s="38"/>
      <c r="CH242" s="38"/>
      <c r="CI242" s="38"/>
      <c r="CJ242" s="38"/>
    </row>
    <row r="243" spans="1:88" x14ac:dyDescent="0.2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38"/>
    </row>
    <row r="244" spans="1:88" x14ac:dyDescent="0.2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38"/>
      <c r="CJ244" s="38"/>
    </row>
    <row r="245" spans="1:88" x14ac:dyDescent="0.2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  <c r="BZ245" s="38"/>
      <c r="CA245" s="38"/>
      <c r="CB245" s="38"/>
      <c r="CC245" s="38"/>
      <c r="CD245" s="38"/>
      <c r="CE245" s="38"/>
      <c r="CF245" s="38"/>
      <c r="CG245" s="38"/>
      <c r="CH245" s="38"/>
      <c r="CI245" s="38"/>
      <c r="CJ245" s="38"/>
    </row>
    <row r="246" spans="1:88" x14ac:dyDescent="0.2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  <c r="BZ246" s="38"/>
      <c r="CA246" s="38"/>
      <c r="CB246" s="38"/>
      <c r="CC246" s="38"/>
      <c r="CD246" s="38"/>
      <c r="CE246" s="38"/>
      <c r="CF246" s="38"/>
      <c r="CG246" s="38"/>
      <c r="CH246" s="38"/>
      <c r="CI246" s="38"/>
      <c r="CJ246" s="38"/>
    </row>
    <row r="247" spans="1:88" x14ac:dyDescent="0.2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  <c r="BZ247" s="38"/>
      <c r="CA247" s="38"/>
      <c r="CB247" s="38"/>
      <c r="CC247" s="38"/>
      <c r="CD247" s="38"/>
      <c r="CE247" s="38"/>
      <c r="CF247" s="38"/>
      <c r="CG247" s="38"/>
      <c r="CH247" s="38"/>
      <c r="CI247" s="38"/>
      <c r="CJ247" s="38"/>
    </row>
    <row r="248" spans="1:88" x14ac:dyDescent="0.2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  <c r="BZ248" s="38"/>
      <c r="CA248" s="38"/>
      <c r="CB248" s="38"/>
      <c r="CC248" s="38"/>
      <c r="CD248" s="38"/>
      <c r="CE248" s="38"/>
      <c r="CF248" s="38"/>
      <c r="CG248" s="38"/>
      <c r="CH248" s="38"/>
      <c r="CI248" s="38"/>
      <c r="CJ248" s="38"/>
    </row>
    <row r="249" spans="1:88" x14ac:dyDescent="0.2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  <c r="BZ249" s="38"/>
      <c r="CA249" s="38"/>
      <c r="CB249" s="38"/>
      <c r="CC249" s="38"/>
      <c r="CD249" s="38"/>
      <c r="CE249" s="38"/>
      <c r="CF249" s="38"/>
      <c r="CG249" s="38"/>
      <c r="CH249" s="38"/>
      <c r="CI249" s="38"/>
      <c r="CJ249" s="38"/>
    </row>
    <row r="250" spans="1:88" x14ac:dyDescent="0.2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/>
      <c r="BW250" s="38"/>
      <c r="BX250" s="38"/>
      <c r="BY250" s="38"/>
      <c r="BZ250" s="38"/>
      <c r="CA250" s="38"/>
      <c r="CB250" s="38"/>
      <c r="CC250" s="38"/>
      <c r="CD250" s="38"/>
      <c r="CE250" s="38"/>
      <c r="CF250" s="38"/>
      <c r="CG250" s="38"/>
      <c r="CH250" s="38"/>
      <c r="CI250" s="38"/>
      <c r="CJ250" s="38"/>
    </row>
    <row r="251" spans="1:88" x14ac:dyDescent="0.2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  <c r="BZ251" s="38"/>
      <c r="CA251" s="38"/>
      <c r="CB251" s="38"/>
      <c r="CC251" s="38"/>
      <c r="CD251" s="38"/>
      <c r="CE251" s="38"/>
      <c r="CF251" s="38"/>
      <c r="CG251" s="38"/>
      <c r="CH251" s="38"/>
      <c r="CI251" s="38"/>
      <c r="CJ251" s="38"/>
    </row>
    <row r="252" spans="1:88" x14ac:dyDescent="0.2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38"/>
    </row>
    <row r="253" spans="1:88" x14ac:dyDescent="0.2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  <c r="BZ253" s="38"/>
      <c r="CA253" s="38"/>
      <c r="CB253" s="38"/>
      <c r="CC253" s="38"/>
      <c r="CD253" s="38"/>
      <c r="CE253" s="38"/>
      <c r="CF253" s="38"/>
      <c r="CG253" s="38"/>
      <c r="CH253" s="38"/>
      <c r="CI253" s="38"/>
      <c r="CJ253" s="38"/>
    </row>
    <row r="254" spans="1:88" x14ac:dyDescent="0.2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V254" s="38"/>
      <c r="BW254" s="38"/>
      <c r="BX254" s="38"/>
      <c r="BY254" s="38"/>
      <c r="BZ254" s="38"/>
      <c r="CA254" s="38"/>
      <c r="CB254" s="38"/>
      <c r="CC254" s="38"/>
      <c r="CD254" s="38"/>
      <c r="CE254" s="38"/>
      <c r="CF254" s="38"/>
      <c r="CG254" s="38"/>
      <c r="CH254" s="38"/>
      <c r="CI254" s="38"/>
      <c r="CJ254" s="38"/>
    </row>
    <row r="255" spans="1:88" x14ac:dyDescent="0.2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  <c r="BZ255" s="38"/>
      <c r="CA255" s="38"/>
      <c r="CB255" s="38"/>
      <c r="CC255" s="38"/>
      <c r="CD255" s="38"/>
      <c r="CE255" s="38"/>
      <c r="CF255" s="38"/>
      <c r="CG255" s="38"/>
      <c r="CH255" s="38"/>
      <c r="CI255" s="38"/>
      <c r="CJ255" s="38"/>
    </row>
    <row r="256" spans="1:88" x14ac:dyDescent="0.2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  <c r="BZ256" s="38"/>
      <c r="CA256" s="38"/>
      <c r="CB256" s="38"/>
      <c r="CC256" s="38"/>
      <c r="CD256" s="38"/>
      <c r="CE256" s="38"/>
      <c r="CF256" s="38"/>
      <c r="CG256" s="38"/>
      <c r="CH256" s="38"/>
      <c r="CI256" s="38"/>
      <c r="CJ256" s="38"/>
    </row>
    <row r="257" spans="1:88" x14ac:dyDescent="0.2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</row>
    <row r="258" spans="1:88" x14ac:dyDescent="0.2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</row>
    <row r="259" spans="1:88" x14ac:dyDescent="0.2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</row>
    <row r="260" spans="1:88" x14ac:dyDescent="0.2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  <c r="BZ260" s="38"/>
      <c r="CA260" s="38"/>
      <c r="CB260" s="38"/>
      <c r="CC260" s="38"/>
      <c r="CD260" s="38"/>
      <c r="CE260" s="38"/>
      <c r="CF260" s="38"/>
      <c r="CG260" s="38"/>
      <c r="CH260" s="38"/>
      <c r="CI260" s="38"/>
      <c r="CJ260" s="38"/>
    </row>
    <row r="261" spans="1:88" x14ac:dyDescent="0.2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  <c r="BZ261" s="38"/>
      <c r="CA261" s="38"/>
      <c r="CB261" s="38"/>
      <c r="CC261" s="38"/>
      <c r="CD261" s="38"/>
      <c r="CE261" s="38"/>
      <c r="CF261" s="38"/>
      <c r="CG261" s="38"/>
      <c r="CH261" s="38"/>
      <c r="CI261" s="38"/>
      <c r="CJ261" s="38"/>
    </row>
    <row r="262" spans="1:88" x14ac:dyDescent="0.2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  <c r="BZ262" s="38"/>
      <c r="CA262" s="38"/>
      <c r="CB262" s="38"/>
      <c r="CC262" s="38"/>
      <c r="CD262" s="38"/>
      <c r="CE262" s="38"/>
      <c r="CF262" s="38"/>
      <c r="CG262" s="38"/>
      <c r="CH262" s="38"/>
      <c r="CI262" s="38"/>
      <c r="CJ262" s="38"/>
    </row>
    <row r="263" spans="1:88" x14ac:dyDescent="0.2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38"/>
    </row>
    <row r="264" spans="1:88" x14ac:dyDescent="0.2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  <c r="BZ264" s="38"/>
      <c r="CA264" s="38"/>
      <c r="CB264" s="38"/>
      <c r="CC264" s="38"/>
      <c r="CD264" s="38"/>
      <c r="CE264" s="38"/>
      <c r="CF264" s="38"/>
      <c r="CG264" s="38"/>
      <c r="CH264" s="38"/>
      <c r="CI264" s="38"/>
      <c r="CJ264" s="38"/>
    </row>
    <row r="265" spans="1:88" x14ac:dyDescent="0.2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  <c r="BZ265" s="38"/>
      <c r="CA265" s="38"/>
      <c r="CB265" s="38"/>
      <c r="CC265" s="38"/>
      <c r="CD265" s="38"/>
      <c r="CE265" s="38"/>
      <c r="CF265" s="38"/>
      <c r="CG265" s="38"/>
      <c r="CH265" s="38"/>
      <c r="CI265" s="38"/>
      <c r="CJ265" s="38"/>
    </row>
    <row r="266" spans="1:88" x14ac:dyDescent="0.2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V266" s="38"/>
      <c r="BW266" s="38"/>
      <c r="BX266" s="38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38"/>
      <c r="CJ266" s="38"/>
    </row>
    <row r="267" spans="1:88" x14ac:dyDescent="0.2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38"/>
      <c r="CJ267" s="38"/>
    </row>
    <row r="268" spans="1:88" x14ac:dyDescent="0.2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38"/>
      <c r="CJ268" s="38"/>
    </row>
    <row r="269" spans="1:88" x14ac:dyDescent="0.2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38"/>
      <c r="CJ269" s="38"/>
    </row>
    <row r="270" spans="1:88" x14ac:dyDescent="0.2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8"/>
      <c r="BV270" s="38"/>
      <c r="BW270" s="38"/>
      <c r="BX270" s="38"/>
      <c r="BY270" s="38"/>
      <c r="BZ270" s="38"/>
      <c r="CA270" s="38"/>
      <c r="CB270" s="38"/>
      <c r="CC270" s="38"/>
      <c r="CD270" s="38"/>
      <c r="CE270" s="38"/>
      <c r="CF270" s="38"/>
      <c r="CG270" s="38"/>
      <c r="CH270" s="38"/>
      <c r="CI270" s="38"/>
      <c r="CJ270" s="38"/>
    </row>
    <row r="271" spans="1:88" x14ac:dyDescent="0.2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38"/>
      <c r="CJ271" s="38"/>
    </row>
    <row r="272" spans="1:88" x14ac:dyDescent="0.2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  <c r="BZ272" s="38"/>
      <c r="CA272" s="38"/>
      <c r="CB272" s="38"/>
      <c r="CC272" s="38"/>
      <c r="CD272" s="38"/>
      <c r="CE272" s="38"/>
      <c r="CF272" s="38"/>
      <c r="CG272" s="38"/>
      <c r="CH272" s="38"/>
      <c r="CI272" s="38"/>
      <c r="CJ272" s="38"/>
    </row>
    <row r="273" spans="1:88" x14ac:dyDescent="0.2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  <c r="BZ273" s="38"/>
      <c r="CA273" s="38"/>
      <c r="CB273" s="38"/>
      <c r="CC273" s="38"/>
      <c r="CD273" s="38"/>
      <c r="CE273" s="38"/>
      <c r="CF273" s="38"/>
      <c r="CG273" s="38"/>
      <c r="CH273" s="38"/>
      <c r="CI273" s="38"/>
      <c r="CJ273" s="38"/>
    </row>
    <row r="274" spans="1:88" x14ac:dyDescent="0.2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  <c r="BZ274" s="38"/>
      <c r="CA274" s="38"/>
      <c r="CB274" s="38"/>
      <c r="CC274" s="38"/>
      <c r="CD274" s="38"/>
      <c r="CE274" s="38"/>
      <c r="CF274" s="38"/>
      <c r="CG274" s="38"/>
      <c r="CH274" s="38"/>
      <c r="CI274" s="38"/>
      <c r="CJ274" s="38"/>
    </row>
    <row r="275" spans="1:88" x14ac:dyDescent="0.2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  <c r="BZ275" s="38"/>
      <c r="CA275" s="38"/>
      <c r="CB275" s="38"/>
      <c r="CC275" s="38"/>
      <c r="CD275" s="38"/>
      <c r="CE275" s="38"/>
      <c r="CF275" s="38"/>
      <c r="CG275" s="38"/>
      <c r="CH275" s="38"/>
      <c r="CI275" s="38"/>
      <c r="CJ275" s="38"/>
    </row>
    <row r="276" spans="1:88" x14ac:dyDescent="0.2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  <c r="BZ276" s="38"/>
      <c r="CA276" s="38"/>
      <c r="CB276" s="38"/>
      <c r="CC276" s="38"/>
      <c r="CD276" s="38"/>
      <c r="CE276" s="38"/>
      <c r="CF276" s="38"/>
      <c r="CG276" s="38"/>
      <c r="CH276" s="38"/>
      <c r="CI276" s="38"/>
      <c r="CJ276" s="38"/>
    </row>
    <row r="277" spans="1:88" x14ac:dyDescent="0.2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  <c r="BZ277" s="38"/>
      <c r="CA277" s="38"/>
      <c r="CB277" s="38"/>
      <c r="CC277" s="38"/>
      <c r="CD277" s="38"/>
      <c r="CE277" s="38"/>
      <c r="CF277" s="38"/>
      <c r="CG277" s="38"/>
      <c r="CH277" s="38"/>
      <c r="CI277" s="38"/>
      <c r="CJ277" s="38"/>
    </row>
    <row r="278" spans="1:88" x14ac:dyDescent="0.2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  <c r="BZ278" s="38"/>
      <c r="CA278" s="38"/>
      <c r="CB278" s="38"/>
      <c r="CC278" s="38"/>
      <c r="CD278" s="38"/>
      <c r="CE278" s="38"/>
      <c r="CF278" s="38"/>
      <c r="CG278" s="38"/>
      <c r="CH278" s="38"/>
      <c r="CI278" s="38"/>
      <c r="CJ278" s="38"/>
    </row>
    <row r="279" spans="1:88" x14ac:dyDescent="0.2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  <c r="BZ279" s="38"/>
      <c r="CA279" s="38"/>
      <c r="CB279" s="38"/>
      <c r="CC279" s="38"/>
      <c r="CD279" s="38"/>
      <c r="CE279" s="38"/>
      <c r="CF279" s="38"/>
      <c r="CG279" s="38"/>
      <c r="CH279" s="38"/>
      <c r="CI279" s="38"/>
      <c r="CJ279" s="38"/>
    </row>
    <row r="280" spans="1:88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  <c r="BZ280" s="38"/>
      <c r="CA280" s="38"/>
      <c r="CB280" s="38"/>
      <c r="CC280" s="38"/>
      <c r="CD280" s="38"/>
      <c r="CE280" s="38"/>
      <c r="CF280" s="38"/>
      <c r="CG280" s="38"/>
      <c r="CH280" s="38"/>
      <c r="CI280" s="38"/>
      <c r="CJ280" s="38"/>
    </row>
    <row r="281" spans="1:88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/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38"/>
      <c r="CJ281" s="38"/>
    </row>
    <row r="282" spans="1:88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  <c r="BZ282" s="38"/>
      <c r="CA282" s="38"/>
      <c r="CB282" s="38"/>
      <c r="CC282" s="38"/>
      <c r="CD282" s="38"/>
      <c r="CE282" s="38"/>
      <c r="CF282" s="38"/>
      <c r="CG282" s="38"/>
      <c r="CH282" s="38"/>
      <c r="CI282" s="38"/>
      <c r="CJ282" s="38"/>
    </row>
    <row r="283" spans="1:88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  <c r="BZ283" s="38"/>
      <c r="CA283" s="38"/>
      <c r="CB283" s="38"/>
      <c r="CC283" s="38"/>
      <c r="CD283" s="38"/>
      <c r="CE283" s="38"/>
      <c r="CF283" s="38"/>
      <c r="CG283" s="38"/>
      <c r="CH283" s="38"/>
      <c r="CI283" s="38"/>
      <c r="CJ283" s="38"/>
    </row>
    <row r="284" spans="1:88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  <c r="BZ284" s="38"/>
      <c r="CA284" s="38"/>
      <c r="CB284" s="38"/>
      <c r="CC284" s="38"/>
      <c r="CD284" s="38"/>
      <c r="CE284" s="38"/>
      <c r="CF284" s="38"/>
      <c r="CG284" s="38"/>
      <c r="CH284" s="38"/>
      <c r="CI284" s="38"/>
      <c r="CJ284" s="38"/>
    </row>
    <row r="285" spans="1:88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  <c r="BZ285" s="38"/>
      <c r="CA285" s="38"/>
      <c r="CB285" s="38"/>
      <c r="CC285" s="38"/>
      <c r="CD285" s="38"/>
      <c r="CE285" s="38"/>
      <c r="CF285" s="38"/>
      <c r="CG285" s="38"/>
      <c r="CH285" s="38"/>
      <c r="CI285" s="38"/>
      <c r="CJ285" s="38"/>
    </row>
    <row r="286" spans="1:88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  <c r="BZ286" s="38"/>
      <c r="CA286" s="38"/>
      <c r="CB286" s="38"/>
      <c r="CC286" s="38"/>
      <c r="CD286" s="38"/>
      <c r="CE286" s="38"/>
      <c r="CF286" s="38"/>
      <c r="CG286" s="38"/>
      <c r="CH286" s="38"/>
      <c r="CI286" s="38"/>
      <c r="CJ286" s="38"/>
    </row>
    <row r="287" spans="1:88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  <c r="BZ287" s="38"/>
      <c r="CA287" s="38"/>
      <c r="CB287" s="38"/>
      <c r="CC287" s="38"/>
      <c r="CD287" s="38"/>
      <c r="CE287" s="38"/>
      <c r="CF287" s="38"/>
      <c r="CG287" s="38"/>
      <c r="CH287" s="38"/>
      <c r="CI287" s="38"/>
      <c r="CJ287" s="38"/>
    </row>
    <row r="288" spans="1:88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38"/>
      <c r="CJ288" s="38"/>
    </row>
    <row r="289" spans="1:88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38"/>
      <c r="CJ289" s="38"/>
    </row>
    <row r="290" spans="1:88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  <c r="BZ290" s="38"/>
      <c r="CA290" s="38"/>
      <c r="CB290" s="38"/>
      <c r="CC290" s="38"/>
      <c r="CD290" s="38"/>
      <c r="CE290" s="38"/>
      <c r="CF290" s="38"/>
      <c r="CG290" s="38"/>
      <c r="CH290" s="38"/>
      <c r="CI290" s="38"/>
      <c r="CJ290" s="38"/>
    </row>
    <row r="291" spans="1:88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  <c r="BZ291" s="38"/>
      <c r="CA291" s="38"/>
      <c r="CB291" s="38"/>
      <c r="CC291" s="38"/>
      <c r="CD291" s="38"/>
      <c r="CE291" s="38"/>
      <c r="CF291" s="38"/>
      <c r="CG291" s="38"/>
      <c r="CH291" s="38"/>
      <c r="CI291" s="38"/>
      <c r="CJ291" s="38"/>
    </row>
    <row r="292" spans="1:88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  <c r="BZ292" s="38"/>
      <c r="CA292" s="38"/>
      <c r="CB292" s="38"/>
      <c r="CC292" s="38"/>
      <c r="CD292" s="38"/>
      <c r="CE292" s="38"/>
      <c r="CF292" s="38"/>
      <c r="CG292" s="38"/>
      <c r="CH292" s="38"/>
      <c r="CI292" s="38"/>
      <c r="CJ292" s="38"/>
    </row>
    <row r="293" spans="1:88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  <c r="BZ293" s="38"/>
      <c r="CA293" s="38"/>
      <c r="CB293" s="38"/>
      <c r="CC293" s="38"/>
      <c r="CD293" s="38"/>
      <c r="CE293" s="38"/>
      <c r="CF293" s="38"/>
      <c r="CG293" s="38"/>
      <c r="CH293" s="38"/>
      <c r="CI293" s="38"/>
      <c r="CJ293" s="38"/>
    </row>
    <row r="294" spans="1:88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38"/>
      <c r="BV294" s="38"/>
      <c r="BW294" s="38"/>
      <c r="BX294" s="38"/>
      <c r="BY294" s="38"/>
      <c r="BZ294" s="38"/>
      <c r="CA294" s="38"/>
      <c r="CB294" s="38"/>
      <c r="CC294" s="38"/>
      <c r="CD294" s="38"/>
      <c r="CE294" s="38"/>
      <c r="CF294" s="38"/>
      <c r="CG294" s="38"/>
      <c r="CH294" s="38"/>
      <c r="CI294" s="38"/>
      <c r="CJ294" s="38"/>
    </row>
    <row r="295" spans="1:88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38"/>
      <c r="BV295" s="38"/>
      <c r="BW295" s="38"/>
      <c r="BX295" s="38"/>
      <c r="BY295" s="38"/>
      <c r="BZ295" s="38"/>
      <c r="CA295" s="38"/>
      <c r="CB295" s="38"/>
      <c r="CC295" s="38"/>
      <c r="CD295" s="38"/>
      <c r="CE295" s="38"/>
      <c r="CF295" s="38"/>
      <c r="CG295" s="38"/>
      <c r="CH295" s="38"/>
      <c r="CI295" s="38"/>
      <c r="CJ295" s="38"/>
    </row>
    <row r="296" spans="1:88" x14ac:dyDescent="0.2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  <c r="BZ296" s="38"/>
      <c r="CA296" s="38"/>
      <c r="CB296" s="38"/>
      <c r="CC296" s="38"/>
      <c r="CD296" s="38"/>
      <c r="CE296" s="38"/>
      <c r="CF296" s="38"/>
      <c r="CG296" s="38"/>
      <c r="CH296" s="38"/>
      <c r="CI296" s="38"/>
      <c r="CJ296" s="38"/>
    </row>
    <row r="297" spans="1:88" x14ac:dyDescent="0.2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  <c r="BZ297" s="38"/>
      <c r="CA297" s="38"/>
      <c r="CB297" s="38"/>
      <c r="CC297" s="38"/>
      <c r="CD297" s="38"/>
      <c r="CE297" s="38"/>
      <c r="CF297" s="38"/>
      <c r="CG297" s="38"/>
      <c r="CH297" s="38"/>
      <c r="CI297" s="38"/>
      <c r="CJ297" s="38"/>
    </row>
    <row r="298" spans="1:88" x14ac:dyDescent="0.2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  <c r="BZ298" s="38"/>
      <c r="CA298" s="38"/>
      <c r="CB298" s="38"/>
      <c r="CC298" s="38"/>
      <c r="CD298" s="38"/>
      <c r="CE298" s="38"/>
      <c r="CF298" s="38"/>
      <c r="CG298" s="38"/>
      <c r="CH298" s="38"/>
      <c r="CI298" s="38"/>
      <c r="CJ298" s="38"/>
    </row>
    <row r="299" spans="1:88" x14ac:dyDescent="0.2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  <c r="BZ299" s="38"/>
      <c r="CA299" s="38"/>
      <c r="CB299" s="38"/>
      <c r="CC299" s="38"/>
      <c r="CD299" s="38"/>
      <c r="CE299" s="38"/>
      <c r="CF299" s="38"/>
      <c r="CG299" s="38"/>
      <c r="CH299" s="38"/>
      <c r="CI299" s="38"/>
      <c r="CJ299" s="38"/>
    </row>
    <row r="300" spans="1:88" x14ac:dyDescent="0.2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  <c r="BZ300" s="38"/>
      <c r="CA300" s="38"/>
      <c r="CB300" s="38"/>
      <c r="CC300" s="38"/>
      <c r="CD300" s="38"/>
      <c r="CE300" s="38"/>
      <c r="CF300" s="38"/>
      <c r="CG300" s="38"/>
      <c r="CH300" s="38"/>
      <c r="CI300" s="38"/>
      <c r="CJ300" s="38"/>
    </row>
    <row r="301" spans="1:88" x14ac:dyDescent="0.2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  <c r="BZ301" s="38"/>
      <c r="CA301" s="38"/>
      <c r="CB301" s="38"/>
      <c r="CC301" s="38"/>
      <c r="CD301" s="38"/>
      <c r="CE301" s="38"/>
      <c r="CF301" s="38"/>
      <c r="CG301" s="38"/>
      <c r="CH301" s="38"/>
      <c r="CI301" s="38"/>
      <c r="CJ301" s="38"/>
    </row>
    <row r="302" spans="1:88" x14ac:dyDescent="0.2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  <c r="BZ302" s="38"/>
      <c r="CA302" s="38"/>
      <c r="CB302" s="38"/>
      <c r="CC302" s="38"/>
      <c r="CD302" s="38"/>
      <c r="CE302" s="38"/>
      <c r="CF302" s="38"/>
      <c r="CG302" s="38"/>
      <c r="CH302" s="38"/>
      <c r="CI302" s="38"/>
      <c r="CJ302" s="38"/>
    </row>
    <row r="303" spans="1:88" x14ac:dyDescent="0.2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  <c r="BZ303" s="38"/>
      <c r="CA303" s="38"/>
      <c r="CB303" s="38"/>
      <c r="CC303" s="38"/>
      <c r="CD303" s="38"/>
      <c r="CE303" s="38"/>
      <c r="CF303" s="38"/>
      <c r="CG303" s="38"/>
      <c r="CH303" s="38"/>
      <c r="CI303" s="38"/>
      <c r="CJ303" s="38"/>
    </row>
    <row r="304" spans="1:88" x14ac:dyDescent="0.2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  <c r="BZ304" s="38"/>
      <c r="CA304" s="38"/>
      <c r="CB304" s="38"/>
      <c r="CC304" s="38"/>
      <c r="CD304" s="38"/>
      <c r="CE304" s="38"/>
      <c r="CF304" s="38"/>
      <c r="CG304" s="38"/>
      <c r="CH304" s="38"/>
      <c r="CI304" s="38"/>
      <c r="CJ304" s="38"/>
    </row>
    <row r="305" spans="1:88" x14ac:dyDescent="0.2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</row>
    <row r="306" spans="1:88" x14ac:dyDescent="0.2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38"/>
      <c r="BV306" s="38"/>
      <c r="BW306" s="38"/>
      <c r="BX306" s="38"/>
      <c r="BY306" s="38"/>
      <c r="BZ306" s="38"/>
      <c r="CA306" s="38"/>
      <c r="CB306" s="38"/>
      <c r="CC306" s="38"/>
      <c r="CD306" s="38"/>
      <c r="CE306" s="38"/>
      <c r="CF306" s="38"/>
      <c r="CG306" s="38"/>
      <c r="CH306" s="38"/>
      <c r="CI306" s="38"/>
      <c r="CJ306" s="38"/>
    </row>
    <row r="307" spans="1:88" x14ac:dyDescent="0.2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  <c r="BZ307" s="38"/>
      <c r="CA307" s="38"/>
      <c r="CB307" s="38"/>
      <c r="CC307" s="38"/>
      <c r="CD307" s="38"/>
      <c r="CE307" s="38"/>
      <c r="CF307" s="38"/>
      <c r="CG307" s="38"/>
      <c r="CH307" s="38"/>
      <c r="CI307" s="38"/>
      <c r="CJ307" s="38"/>
    </row>
    <row r="308" spans="1:88" x14ac:dyDescent="0.2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  <c r="BZ308" s="38"/>
      <c r="CA308" s="38"/>
      <c r="CB308" s="38"/>
      <c r="CC308" s="38"/>
      <c r="CD308" s="38"/>
      <c r="CE308" s="38"/>
      <c r="CF308" s="38"/>
      <c r="CG308" s="38"/>
      <c r="CH308" s="38"/>
      <c r="CI308" s="38"/>
      <c r="CJ308" s="38"/>
    </row>
    <row r="309" spans="1:88" x14ac:dyDescent="0.2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  <c r="BZ309" s="38"/>
      <c r="CA309" s="38"/>
      <c r="CB309" s="38"/>
      <c r="CC309" s="38"/>
      <c r="CD309" s="38"/>
      <c r="CE309" s="38"/>
      <c r="CF309" s="38"/>
      <c r="CG309" s="38"/>
      <c r="CH309" s="38"/>
      <c r="CI309" s="38"/>
      <c r="CJ309" s="38"/>
    </row>
    <row r="310" spans="1:88" x14ac:dyDescent="0.2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  <c r="BZ310" s="38"/>
      <c r="CA310" s="38"/>
      <c r="CB310" s="38"/>
      <c r="CC310" s="38"/>
      <c r="CD310" s="38"/>
      <c r="CE310" s="38"/>
      <c r="CF310" s="38"/>
      <c r="CG310" s="38"/>
      <c r="CH310" s="38"/>
      <c r="CI310" s="38"/>
      <c r="CJ310" s="38"/>
    </row>
    <row r="311" spans="1:88" x14ac:dyDescent="0.2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</row>
    <row r="312" spans="1:88" x14ac:dyDescent="0.2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</row>
    <row r="313" spans="1:88" x14ac:dyDescent="0.2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</row>
    <row r="314" spans="1:88" x14ac:dyDescent="0.2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</row>
    <row r="315" spans="1:88" x14ac:dyDescent="0.2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</row>
    <row r="316" spans="1:88" x14ac:dyDescent="0.2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</row>
    <row r="317" spans="1:88" x14ac:dyDescent="0.2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</row>
    <row r="318" spans="1:88" x14ac:dyDescent="0.2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</row>
    <row r="319" spans="1:88" x14ac:dyDescent="0.2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</row>
    <row r="320" spans="1:88" x14ac:dyDescent="0.2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</row>
    <row r="321" spans="1:88" x14ac:dyDescent="0.2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</row>
    <row r="322" spans="1:88" x14ac:dyDescent="0.2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</row>
    <row r="323" spans="1:88" x14ac:dyDescent="0.2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</row>
    <row r="324" spans="1:88" x14ac:dyDescent="0.2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</row>
    <row r="325" spans="1:88" x14ac:dyDescent="0.2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</row>
    <row r="326" spans="1:88" x14ac:dyDescent="0.2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</row>
    <row r="327" spans="1:88" x14ac:dyDescent="0.2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</row>
    <row r="328" spans="1:88" x14ac:dyDescent="0.2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</row>
    <row r="329" spans="1:88" x14ac:dyDescent="0.2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</row>
    <row r="330" spans="1:88" x14ac:dyDescent="0.2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</row>
    <row r="331" spans="1:88" x14ac:dyDescent="0.2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</row>
    <row r="332" spans="1:88" x14ac:dyDescent="0.2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/>
    </row>
    <row r="333" spans="1:88" x14ac:dyDescent="0.2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38"/>
    </row>
    <row r="334" spans="1:88" x14ac:dyDescent="0.2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</row>
    <row r="335" spans="1:88" x14ac:dyDescent="0.2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</row>
    <row r="336" spans="1:88" x14ac:dyDescent="0.2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38"/>
    </row>
    <row r="337" spans="1:88" x14ac:dyDescent="0.2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</row>
    <row r="338" spans="1:88" x14ac:dyDescent="0.2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</row>
    <row r="339" spans="1:88" x14ac:dyDescent="0.2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</row>
    <row r="340" spans="1:88" x14ac:dyDescent="0.2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</row>
    <row r="341" spans="1:88" x14ac:dyDescent="0.2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</row>
    <row r="342" spans="1:88" x14ac:dyDescent="0.2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</row>
    <row r="343" spans="1:88" x14ac:dyDescent="0.2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</row>
    <row r="344" spans="1:88" x14ac:dyDescent="0.2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</row>
    <row r="345" spans="1:88" x14ac:dyDescent="0.2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</row>
    <row r="346" spans="1:88" x14ac:dyDescent="0.2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</row>
    <row r="347" spans="1:88" x14ac:dyDescent="0.2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</row>
    <row r="348" spans="1:88" x14ac:dyDescent="0.2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</row>
    <row r="349" spans="1:88" x14ac:dyDescent="0.2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</row>
    <row r="350" spans="1:88" x14ac:dyDescent="0.2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</row>
    <row r="351" spans="1:88" x14ac:dyDescent="0.2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</row>
    <row r="352" spans="1:88" x14ac:dyDescent="0.2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</row>
    <row r="353" spans="1:88" x14ac:dyDescent="0.2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</row>
    <row r="354" spans="1:88" x14ac:dyDescent="0.2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</row>
    <row r="355" spans="1:88" x14ac:dyDescent="0.2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</row>
    <row r="356" spans="1:88" x14ac:dyDescent="0.2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</row>
    <row r="357" spans="1:88" x14ac:dyDescent="0.2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</row>
    <row r="358" spans="1:88" x14ac:dyDescent="0.2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</row>
    <row r="359" spans="1:88" x14ac:dyDescent="0.2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</row>
    <row r="360" spans="1:88" x14ac:dyDescent="0.2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38"/>
      <c r="CJ360" s="38"/>
    </row>
    <row r="361" spans="1:88" x14ac:dyDescent="0.2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</row>
    <row r="362" spans="1:88" x14ac:dyDescent="0.2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</row>
    <row r="363" spans="1:88" x14ac:dyDescent="0.2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</row>
    <row r="364" spans="1:88" x14ac:dyDescent="0.2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</row>
    <row r="365" spans="1:88" x14ac:dyDescent="0.2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</row>
    <row r="366" spans="1:88" x14ac:dyDescent="0.2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</row>
    <row r="367" spans="1:88" x14ac:dyDescent="0.2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</row>
    <row r="368" spans="1:88" x14ac:dyDescent="0.2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</row>
    <row r="369" spans="1:88" x14ac:dyDescent="0.2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</row>
    <row r="370" spans="1:88" x14ac:dyDescent="0.2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</row>
    <row r="371" spans="1:88" x14ac:dyDescent="0.2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</row>
    <row r="372" spans="1:88" x14ac:dyDescent="0.2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</row>
    <row r="373" spans="1:88" x14ac:dyDescent="0.2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</row>
    <row r="374" spans="1:88" x14ac:dyDescent="0.2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</row>
    <row r="375" spans="1:88" x14ac:dyDescent="0.2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</row>
    <row r="376" spans="1:88" x14ac:dyDescent="0.2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</row>
    <row r="377" spans="1:88" x14ac:dyDescent="0.2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</row>
    <row r="378" spans="1:88" x14ac:dyDescent="0.2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</row>
    <row r="379" spans="1:88" x14ac:dyDescent="0.2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</row>
    <row r="380" spans="1:88" x14ac:dyDescent="0.2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</row>
    <row r="381" spans="1:88" x14ac:dyDescent="0.2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</row>
    <row r="382" spans="1:88" x14ac:dyDescent="0.2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</row>
    <row r="383" spans="1:88" x14ac:dyDescent="0.2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</row>
    <row r="384" spans="1:88" x14ac:dyDescent="0.2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</row>
    <row r="385" spans="1:88" x14ac:dyDescent="0.2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</row>
    <row r="386" spans="1:88" x14ac:dyDescent="0.2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</row>
    <row r="387" spans="1:88" x14ac:dyDescent="0.2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</row>
    <row r="388" spans="1:88" x14ac:dyDescent="0.2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</row>
    <row r="389" spans="1:88" x14ac:dyDescent="0.2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</row>
    <row r="390" spans="1:88" x14ac:dyDescent="0.2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</row>
    <row r="391" spans="1:88" x14ac:dyDescent="0.2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</row>
    <row r="392" spans="1:88" x14ac:dyDescent="0.2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</row>
    <row r="393" spans="1:88" x14ac:dyDescent="0.2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</row>
    <row r="394" spans="1:88" x14ac:dyDescent="0.2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</row>
    <row r="395" spans="1:88" x14ac:dyDescent="0.2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</row>
    <row r="396" spans="1:88" x14ac:dyDescent="0.2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</row>
    <row r="397" spans="1:88" x14ac:dyDescent="0.2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</row>
    <row r="398" spans="1:88" x14ac:dyDescent="0.2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38"/>
      <c r="CJ398" s="38"/>
    </row>
    <row r="399" spans="1:88" x14ac:dyDescent="0.2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</row>
    <row r="400" spans="1:88" x14ac:dyDescent="0.2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</row>
    <row r="401" spans="1:88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  <c r="BA401" s="38"/>
      <c r="BB401" s="38"/>
      <c r="BC401" s="38"/>
      <c r="BD401" s="38"/>
      <c r="BE401" s="38"/>
      <c r="BF401" s="38"/>
      <c r="BG401" s="38"/>
      <c r="BH401" s="38"/>
      <c r="BI401" s="38"/>
      <c r="BJ401" s="38"/>
      <c r="BK401" s="38"/>
      <c r="BL401" s="38"/>
      <c r="BM401" s="38"/>
      <c r="BN401" s="38"/>
      <c r="BO401" s="38"/>
      <c r="BP401" s="38"/>
      <c r="BQ401" s="38"/>
      <c r="BR401" s="38"/>
      <c r="BS401" s="38"/>
      <c r="BT401" s="38"/>
      <c r="BU401" s="38"/>
      <c r="BV401" s="38"/>
      <c r="BW401" s="38"/>
      <c r="BX401" s="38"/>
      <c r="BY401" s="38"/>
      <c r="BZ401" s="38"/>
      <c r="CA401" s="38"/>
      <c r="CB401" s="38"/>
      <c r="CC401" s="38"/>
      <c r="CD401" s="38"/>
      <c r="CE401" s="38"/>
      <c r="CF401" s="38"/>
      <c r="CG401" s="38"/>
      <c r="CH401" s="38"/>
      <c r="CI401" s="38"/>
      <c r="CJ401" s="38"/>
    </row>
    <row r="402" spans="1:88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  <c r="BA402" s="38"/>
      <c r="BB402" s="38"/>
      <c r="BC402" s="38"/>
      <c r="BD402" s="38"/>
      <c r="BE402" s="38"/>
      <c r="BF402" s="38"/>
      <c r="BG402" s="38"/>
      <c r="BH402" s="38"/>
      <c r="BI402" s="38"/>
      <c r="BJ402" s="38"/>
      <c r="BK402" s="38"/>
      <c r="BL402" s="38"/>
      <c r="BM402" s="38"/>
      <c r="BN402" s="38"/>
      <c r="BO402" s="38"/>
      <c r="BP402" s="38"/>
      <c r="BQ402" s="38"/>
      <c r="BR402" s="38"/>
      <c r="BS402" s="38"/>
      <c r="BT402" s="38"/>
      <c r="BU402" s="38"/>
      <c r="BV402" s="38"/>
      <c r="BW402" s="38"/>
      <c r="BX402" s="38"/>
      <c r="BY402" s="38"/>
      <c r="BZ402" s="38"/>
      <c r="CA402" s="38"/>
      <c r="CB402" s="38"/>
      <c r="CC402" s="38"/>
      <c r="CD402" s="38"/>
      <c r="CE402" s="38"/>
      <c r="CF402" s="38"/>
      <c r="CG402" s="38"/>
      <c r="CH402" s="38"/>
      <c r="CI402" s="38"/>
      <c r="CJ402" s="38"/>
    </row>
    <row r="403" spans="1:88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  <c r="BA403" s="38"/>
      <c r="BB403" s="38"/>
      <c r="BC403" s="38"/>
      <c r="BD403" s="38"/>
      <c r="BE403" s="38"/>
      <c r="BF403" s="38"/>
      <c r="BG403" s="38"/>
      <c r="BH403" s="38"/>
      <c r="BI403" s="38"/>
      <c r="BJ403" s="38"/>
      <c r="BK403" s="38"/>
      <c r="BL403" s="38"/>
      <c r="BM403" s="38"/>
      <c r="BN403" s="38"/>
      <c r="BO403" s="38"/>
      <c r="BP403" s="38"/>
      <c r="BQ403" s="38"/>
      <c r="BR403" s="38"/>
      <c r="BS403" s="38"/>
      <c r="BT403" s="38"/>
      <c r="BU403" s="38"/>
      <c r="BV403" s="38"/>
      <c r="BW403" s="38"/>
      <c r="BX403" s="38"/>
      <c r="BY403" s="38"/>
      <c r="BZ403" s="38"/>
      <c r="CA403" s="38"/>
      <c r="CB403" s="38"/>
      <c r="CC403" s="38"/>
      <c r="CD403" s="38"/>
      <c r="CE403" s="38"/>
      <c r="CF403" s="38"/>
      <c r="CG403" s="38"/>
      <c r="CH403" s="38"/>
      <c r="CI403" s="38"/>
      <c r="CJ403" s="38"/>
    </row>
    <row r="404" spans="1:88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  <c r="BA404" s="38"/>
      <c r="BB404" s="38"/>
      <c r="BC404" s="38"/>
      <c r="BD404" s="38"/>
      <c r="BE404" s="38"/>
      <c r="BF404" s="38"/>
      <c r="BG404" s="38"/>
      <c r="BH404" s="38"/>
      <c r="BI404" s="38"/>
      <c r="BJ404" s="38"/>
      <c r="BK404" s="38"/>
      <c r="BL404" s="38"/>
      <c r="BM404" s="38"/>
      <c r="BN404" s="38"/>
      <c r="BO404" s="38"/>
      <c r="BP404" s="38"/>
      <c r="BQ404" s="38"/>
      <c r="BR404" s="38"/>
      <c r="BS404" s="38"/>
      <c r="BT404" s="38"/>
      <c r="BU404" s="38"/>
      <c r="BV404" s="38"/>
      <c r="BW404" s="38"/>
      <c r="BX404" s="38"/>
      <c r="BY404" s="38"/>
      <c r="BZ404" s="38"/>
      <c r="CA404" s="38"/>
      <c r="CB404" s="38"/>
      <c r="CC404" s="38"/>
      <c r="CD404" s="38"/>
      <c r="CE404" s="38"/>
      <c r="CF404" s="38"/>
      <c r="CG404" s="38"/>
      <c r="CH404" s="38"/>
      <c r="CI404" s="38"/>
      <c r="CJ404" s="38"/>
    </row>
    <row r="405" spans="1:88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  <c r="BA405" s="38"/>
      <c r="BB405" s="38"/>
      <c r="BC405" s="38"/>
      <c r="BD405" s="38"/>
      <c r="BE405" s="38"/>
      <c r="BF405" s="38"/>
      <c r="BG405" s="38"/>
      <c r="BH405" s="38"/>
      <c r="BI405" s="38"/>
      <c r="BJ405" s="38"/>
      <c r="BK405" s="38"/>
      <c r="BL405" s="38"/>
      <c r="BM405" s="38"/>
      <c r="BN405" s="38"/>
      <c r="BO405" s="38"/>
      <c r="BP405" s="38"/>
      <c r="BQ405" s="38"/>
      <c r="BR405" s="38"/>
      <c r="BS405" s="38"/>
      <c r="BT405" s="38"/>
      <c r="BU405" s="38"/>
      <c r="BV405" s="38"/>
      <c r="BW405" s="38"/>
      <c r="BX405" s="38"/>
      <c r="BY405" s="38"/>
      <c r="BZ405" s="38"/>
      <c r="CA405" s="38"/>
      <c r="CB405" s="38"/>
      <c r="CC405" s="38"/>
      <c r="CD405" s="38"/>
      <c r="CE405" s="38"/>
      <c r="CF405" s="38"/>
      <c r="CG405" s="38"/>
      <c r="CH405" s="38"/>
      <c r="CI405" s="38"/>
      <c r="CJ405" s="38"/>
    </row>
    <row r="406" spans="1:88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  <c r="BA406" s="38"/>
      <c r="BB406" s="38"/>
      <c r="BC406" s="38"/>
      <c r="BD406" s="38"/>
      <c r="BE406" s="38"/>
      <c r="BF406" s="38"/>
      <c r="BG406" s="38"/>
      <c r="BH406" s="38"/>
      <c r="BI406" s="38"/>
      <c r="BJ406" s="38"/>
      <c r="BK406" s="38"/>
      <c r="BL406" s="38"/>
      <c r="BM406" s="38"/>
      <c r="BN406" s="38"/>
      <c r="BO406" s="38"/>
      <c r="BP406" s="38"/>
      <c r="BQ406" s="38"/>
      <c r="BR406" s="38"/>
      <c r="BS406" s="38"/>
      <c r="BT406" s="38"/>
      <c r="BU406" s="38"/>
      <c r="BV406" s="38"/>
      <c r="BW406" s="38"/>
      <c r="BX406" s="38"/>
      <c r="BY406" s="38"/>
      <c r="BZ406" s="38"/>
      <c r="CA406" s="38"/>
      <c r="CB406" s="38"/>
      <c r="CC406" s="38"/>
      <c r="CD406" s="38"/>
      <c r="CE406" s="38"/>
      <c r="CF406" s="38"/>
      <c r="CG406" s="38"/>
      <c r="CH406" s="38"/>
      <c r="CI406" s="38"/>
      <c r="CJ406" s="38"/>
    </row>
    <row r="407" spans="1:88" x14ac:dyDescent="0.2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  <c r="BA407" s="38"/>
      <c r="BB407" s="38"/>
      <c r="BC407" s="38"/>
      <c r="BD407" s="38"/>
      <c r="BE407" s="38"/>
      <c r="BF407" s="38"/>
      <c r="BG407" s="38"/>
      <c r="BH407" s="38"/>
      <c r="BI407" s="38"/>
      <c r="BJ407" s="38"/>
      <c r="BK407" s="38"/>
      <c r="BL407" s="38"/>
      <c r="BM407" s="38"/>
      <c r="BN407" s="38"/>
      <c r="BO407" s="38"/>
      <c r="BP407" s="38"/>
      <c r="BQ407" s="38"/>
      <c r="BR407" s="38"/>
      <c r="BS407" s="38"/>
      <c r="BT407" s="38"/>
      <c r="BU407" s="38"/>
      <c r="BV407" s="38"/>
      <c r="BW407" s="38"/>
      <c r="BX407" s="38"/>
      <c r="BY407" s="38"/>
      <c r="BZ407" s="38"/>
      <c r="CA407" s="38"/>
      <c r="CB407" s="38"/>
      <c r="CC407" s="38"/>
      <c r="CD407" s="38"/>
      <c r="CE407" s="38"/>
      <c r="CF407" s="38"/>
      <c r="CG407" s="38"/>
      <c r="CH407" s="38"/>
      <c r="CI407" s="38"/>
      <c r="CJ407" s="38"/>
    </row>
    <row r="408" spans="1:88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  <c r="BA408" s="38"/>
      <c r="BB408" s="38"/>
      <c r="BC408" s="38"/>
      <c r="BD408" s="38"/>
      <c r="BE408" s="38"/>
      <c r="BF408" s="38"/>
      <c r="BG408" s="38"/>
      <c r="BH408" s="38"/>
      <c r="BI408" s="38"/>
      <c r="BJ408" s="38"/>
      <c r="BK408" s="38"/>
      <c r="BL408" s="38"/>
      <c r="BM408" s="38"/>
      <c r="BN408" s="38"/>
      <c r="BO408" s="38"/>
      <c r="BP408" s="38"/>
      <c r="BQ408" s="38"/>
      <c r="BR408" s="38"/>
      <c r="BS408" s="38"/>
      <c r="BT408" s="38"/>
      <c r="BU408" s="38"/>
      <c r="BV408" s="38"/>
      <c r="BW408" s="38"/>
      <c r="BX408" s="38"/>
      <c r="BY408" s="38"/>
      <c r="BZ408" s="38"/>
      <c r="CA408" s="38"/>
      <c r="CB408" s="38"/>
      <c r="CC408" s="38"/>
      <c r="CD408" s="38"/>
      <c r="CE408" s="38"/>
      <c r="CF408" s="38"/>
      <c r="CG408" s="38"/>
      <c r="CH408" s="38"/>
      <c r="CI408" s="38"/>
      <c r="CJ408" s="38"/>
    </row>
    <row r="409" spans="1:88" x14ac:dyDescent="0.2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  <c r="BA409" s="38"/>
      <c r="BB409" s="38"/>
      <c r="BC409" s="38"/>
      <c r="BD409" s="38"/>
      <c r="BE409" s="38"/>
      <c r="BF409" s="38"/>
      <c r="BG409" s="38"/>
      <c r="BH409" s="38"/>
      <c r="BI409" s="38"/>
      <c r="BJ409" s="38"/>
      <c r="BK409" s="38"/>
      <c r="BL409" s="38"/>
      <c r="BM409" s="38"/>
      <c r="BN409" s="38"/>
      <c r="BO409" s="38"/>
      <c r="BP409" s="38"/>
      <c r="BQ409" s="38"/>
      <c r="BR409" s="38"/>
      <c r="BS409" s="38"/>
      <c r="BT409" s="38"/>
      <c r="BU409" s="38"/>
      <c r="BV409" s="38"/>
      <c r="BW409" s="38"/>
      <c r="BX409" s="38"/>
      <c r="BY409" s="38"/>
      <c r="BZ409" s="38"/>
      <c r="CA409" s="38"/>
      <c r="CB409" s="38"/>
      <c r="CC409" s="38"/>
      <c r="CD409" s="38"/>
      <c r="CE409" s="38"/>
      <c r="CF409" s="38"/>
      <c r="CG409" s="38"/>
      <c r="CH409" s="38"/>
      <c r="CI409" s="38"/>
      <c r="CJ409" s="38"/>
    </row>
    <row r="410" spans="1:88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  <c r="BA410" s="38"/>
      <c r="BB410" s="38"/>
      <c r="BC410" s="38"/>
      <c r="BD410" s="38"/>
      <c r="BE410" s="38"/>
      <c r="BF410" s="38"/>
      <c r="BG410" s="38"/>
      <c r="BH410" s="38"/>
      <c r="BI410" s="38"/>
      <c r="BJ410" s="38"/>
      <c r="BK410" s="38"/>
      <c r="BL410" s="38"/>
      <c r="BM410" s="38"/>
      <c r="BN410" s="38"/>
      <c r="BO410" s="38"/>
      <c r="BP410" s="38"/>
      <c r="BQ410" s="38"/>
      <c r="BR410" s="38"/>
      <c r="BS410" s="38"/>
      <c r="BT410" s="38"/>
      <c r="BU410" s="38"/>
      <c r="BV410" s="38"/>
      <c r="BW410" s="38"/>
      <c r="BX410" s="38"/>
      <c r="BY410" s="38"/>
      <c r="BZ410" s="38"/>
      <c r="CA410" s="38"/>
      <c r="CB410" s="38"/>
      <c r="CC410" s="38"/>
      <c r="CD410" s="38"/>
      <c r="CE410" s="38"/>
      <c r="CF410" s="38"/>
      <c r="CG410" s="38"/>
      <c r="CH410" s="38"/>
      <c r="CI410" s="38"/>
      <c r="CJ410" s="38"/>
    </row>
    <row r="411" spans="1:88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  <c r="BA411" s="38"/>
      <c r="BB411" s="38"/>
      <c r="BC411" s="38"/>
      <c r="BD411" s="38"/>
      <c r="BE411" s="38"/>
      <c r="BF411" s="38"/>
      <c r="BG411" s="38"/>
      <c r="BH411" s="38"/>
      <c r="BI411" s="38"/>
      <c r="BJ411" s="38"/>
      <c r="BK411" s="38"/>
      <c r="BL411" s="38"/>
      <c r="BM411" s="38"/>
      <c r="BN411" s="38"/>
      <c r="BO411" s="38"/>
      <c r="BP411" s="38"/>
      <c r="BQ411" s="38"/>
      <c r="BR411" s="38"/>
      <c r="BS411" s="38"/>
      <c r="BT411" s="38"/>
      <c r="BU411" s="38"/>
      <c r="BV411" s="38"/>
      <c r="BW411" s="38"/>
      <c r="BX411" s="38"/>
      <c r="BY411" s="38"/>
      <c r="BZ411" s="38"/>
      <c r="CA411" s="38"/>
      <c r="CB411" s="38"/>
      <c r="CC411" s="38"/>
      <c r="CD411" s="38"/>
      <c r="CE411" s="38"/>
      <c r="CF411" s="38"/>
      <c r="CG411" s="38"/>
      <c r="CH411" s="38"/>
      <c r="CI411" s="38"/>
      <c r="CJ411" s="38"/>
    </row>
    <row r="412" spans="1:88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  <c r="BA412" s="38"/>
      <c r="BB412" s="38"/>
      <c r="BC412" s="38"/>
      <c r="BD412" s="38"/>
      <c r="BE412" s="38"/>
      <c r="BF412" s="38"/>
      <c r="BG412" s="38"/>
      <c r="BH412" s="38"/>
      <c r="BI412" s="38"/>
      <c r="BJ412" s="38"/>
      <c r="BK412" s="38"/>
      <c r="BL412" s="38"/>
      <c r="BM412" s="38"/>
      <c r="BN412" s="38"/>
      <c r="BO412" s="38"/>
      <c r="BP412" s="38"/>
      <c r="BQ412" s="38"/>
      <c r="BR412" s="38"/>
      <c r="BS412" s="38"/>
      <c r="BT412" s="38"/>
      <c r="BU412" s="38"/>
      <c r="BV412" s="38"/>
      <c r="BW412" s="38"/>
      <c r="BX412" s="38"/>
      <c r="BY412" s="38"/>
      <c r="BZ412" s="38"/>
      <c r="CA412" s="38"/>
      <c r="CB412" s="38"/>
      <c r="CC412" s="38"/>
      <c r="CD412" s="38"/>
      <c r="CE412" s="38"/>
      <c r="CF412" s="38"/>
      <c r="CG412" s="38"/>
      <c r="CH412" s="38"/>
      <c r="CI412" s="38"/>
      <c r="CJ412" s="38"/>
    </row>
    <row r="413" spans="1:88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  <c r="BA413" s="38"/>
      <c r="BB413" s="38"/>
      <c r="BC413" s="38"/>
      <c r="BD413" s="38"/>
      <c r="BE413" s="38"/>
      <c r="BF413" s="38"/>
      <c r="BG413" s="38"/>
      <c r="BH413" s="38"/>
      <c r="BI413" s="38"/>
      <c r="BJ413" s="38"/>
      <c r="BK413" s="38"/>
      <c r="BL413" s="38"/>
      <c r="BM413" s="38"/>
      <c r="BN413" s="38"/>
      <c r="BO413" s="38"/>
      <c r="BP413" s="38"/>
      <c r="BQ413" s="38"/>
      <c r="BR413" s="38"/>
      <c r="BS413" s="38"/>
      <c r="BT413" s="38"/>
      <c r="BU413" s="38"/>
      <c r="BV413" s="38"/>
      <c r="BW413" s="38"/>
      <c r="BX413" s="38"/>
      <c r="BY413" s="38"/>
      <c r="BZ413" s="38"/>
      <c r="CA413" s="38"/>
      <c r="CB413" s="38"/>
      <c r="CC413" s="38"/>
      <c r="CD413" s="38"/>
      <c r="CE413" s="38"/>
      <c r="CF413" s="38"/>
      <c r="CG413" s="38"/>
      <c r="CH413" s="38"/>
      <c r="CI413" s="38"/>
      <c r="CJ413" s="38"/>
    </row>
    <row r="414" spans="1:88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  <c r="BA414" s="38"/>
      <c r="BB414" s="38"/>
      <c r="BC414" s="38"/>
      <c r="BD414" s="38"/>
      <c r="BE414" s="38"/>
      <c r="BF414" s="38"/>
      <c r="BG414" s="38"/>
      <c r="BH414" s="38"/>
      <c r="BI414" s="38"/>
      <c r="BJ414" s="38"/>
      <c r="BK414" s="38"/>
      <c r="BL414" s="38"/>
      <c r="BM414" s="38"/>
      <c r="BN414" s="38"/>
      <c r="BO414" s="38"/>
      <c r="BP414" s="38"/>
      <c r="BQ414" s="38"/>
      <c r="BR414" s="38"/>
      <c r="BS414" s="38"/>
      <c r="BT414" s="38"/>
      <c r="BU414" s="38"/>
      <c r="BV414" s="38"/>
      <c r="BW414" s="38"/>
      <c r="BX414" s="38"/>
      <c r="BY414" s="38"/>
      <c r="BZ414" s="38"/>
      <c r="CA414" s="38"/>
      <c r="CB414" s="38"/>
      <c r="CC414" s="38"/>
      <c r="CD414" s="38"/>
      <c r="CE414" s="38"/>
      <c r="CF414" s="38"/>
      <c r="CG414" s="38"/>
      <c r="CH414" s="38"/>
      <c r="CI414" s="38"/>
      <c r="CJ414" s="38"/>
    </row>
    <row r="415" spans="1:88" x14ac:dyDescent="0.2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  <c r="BA415" s="38"/>
      <c r="BB415" s="38"/>
      <c r="BC415" s="38"/>
      <c r="BD415" s="38"/>
      <c r="BE415" s="38"/>
      <c r="BF415" s="38"/>
      <c r="BG415" s="38"/>
      <c r="BH415" s="38"/>
      <c r="BI415" s="38"/>
      <c r="BJ415" s="38"/>
      <c r="BK415" s="38"/>
      <c r="BL415" s="38"/>
      <c r="BM415" s="38"/>
      <c r="BN415" s="38"/>
      <c r="BO415" s="38"/>
      <c r="BP415" s="38"/>
      <c r="BQ415" s="38"/>
      <c r="BR415" s="38"/>
      <c r="BS415" s="38"/>
      <c r="BT415" s="38"/>
      <c r="BU415" s="38"/>
      <c r="BV415" s="38"/>
      <c r="BW415" s="38"/>
      <c r="BX415" s="38"/>
      <c r="BY415" s="38"/>
      <c r="BZ415" s="38"/>
      <c r="CA415" s="38"/>
      <c r="CB415" s="38"/>
      <c r="CC415" s="38"/>
      <c r="CD415" s="38"/>
      <c r="CE415" s="38"/>
      <c r="CF415" s="38"/>
      <c r="CG415" s="38"/>
      <c r="CH415" s="38"/>
      <c r="CI415" s="38"/>
      <c r="CJ415" s="38"/>
    </row>
    <row r="416" spans="1:88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  <c r="BA416" s="38"/>
      <c r="BB416" s="38"/>
      <c r="BC416" s="38"/>
      <c r="BD416" s="38"/>
      <c r="BE416" s="38"/>
      <c r="BF416" s="38"/>
      <c r="BG416" s="38"/>
      <c r="BH416" s="38"/>
      <c r="BI416" s="38"/>
      <c r="BJ416" s="38"/>
      <c r="BK416" s="38"/>
      <c r="BL416" s="38"/>
      <c r="BM416" s="38"/>
      <c r="BN416" s="38"/>
      <c r="BO416" s="38"/>
      <c r="BP416" s="38"/>
      <c r="BQ416" s="38"/>
      <c r="BR416" s="38"/>
      <c r="BS416" s="38"/>
      <c r="BT416" s="38"/>
      <c r="BU416" s="38"/>
      <c r="BV416" s="38"/>
      <c r="BW416" s="38"/>
      <c r="BX416" s="38"/>
      <c r="BY416" s="38"/>
      <c r="BZ416" s="38"/>
      <c r="CA416" s="38"/>
      <c r="CB416" s="38"/>
      <c r="CC416" s="38"/>
      <c r="CD416" s="38"/>
      <c r="CE416" s="38"/>
      <c r="CF416" s="38"/>
      <c r="CG416" s="38"/>
      <c r="CH416" s="38"/>
      <c r="CI416" s="38"/>
      <c r="CJ416" s="38"/>
    </row>
    <row r="417" spans="1:88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  <c r="BA417" s="38"/>
      <c r="BB417" s="38"/>
      <c r="BC417" s="38"/>
      <c r="BD417" s="38"/>
      <c r="BE417" s="38"/>
      <c r="BF417" s="38"/>
      <c r="BG417" s="38"/>
      <c r="BH417" s="38"/>
      <c r="BI417" s="38"/>
      <c r="BJ417" s="38"/>
      <c r="BK417" s="38"/>
      <c r="BL417" s="38"/>
      <c r="BM417" s="38"/>
      <c r="BN417" s="38"/>
      <c r="BO417" s="38"/>
      <c r="BP417" s="38"/>
      <c r="BQ417" s="38"/>
      <c r="BR417" s="38"/>
      <c r="BS417" s="38"/>
      <c r="BT417" s="38"/>
      <c r="BU417" s="38"/>
      <c r="BV417" s="38"/>
      <c r="BW417" s="38"/>
      <c r="BX417" s="38"/>
      <c r="BY417" s="38"/>
      <c r="BZ417" s="38"/>
      <c r="CA417" s="38"/>
      <c r="CB417" s="38"/>
      <c r="CC417" s="38"/>
      <c r="CD417" s="38"/>
      <c r="CE417" s="38"/>
      <c r="CF417" s="38"/>
      <c r="CG417" s="38"/>
      <c r="CH417" s="38"/>
      <c r="CI417" s="38"/>
      <c r="CJ417" s="38"/>
    </row>
    <row r="418" spans="1:88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  <c r="BA418" s="38"/>
      <c r="BB418" s="38"/>
      <c r="BC418" s="38"/>
      <c r="BD418" s="38"/>
      <c r="BE418" s="38"/>
      <c r="BF418" s="38"/>
      <c r="BG418" s="38"/>
      <c r="BH418" s="38"/>
      <c r="BI418" s="38"/>
      <c r="BJ418" s="38"/>
      <c r="BK418" s="38"/>
      <c r="BL418" s="38"/>
      <c r="BM418" s="38"/>
      <c r="BN418" s="38"/>
      <c r="BO418" s="38"/>
      <c r="BP418" s="38"/>
      <c r="BQ418" s="38"/>
      <c r="BR418" s="38"/>
      <c r="BS418" s="38"/>
      <c r="BT418" s="38"/>
      <c r="BU418" s="38"/>
      <c r="BV418" s="38"/>
      <c r="BW418" s="38"/>
      <c r="BX418" s="38"/>
      <c r="BY418" s="38"/>
      <c r="BZ418" s="38"/>
      <c r="CA418" s="38"/>
      <c r="CB418" s="38"/>
      <c r="CC418" s="38"/>
      <c r="CD418" s="38"/>
      <c r="CE418" s="38"/>
      <c r="CF418" s="38"/>
      <c r="CG418" s="38"/>
      <c r="CH418" s="38"/>
      <c r="CI418" s="38"/>
      <c r="CJ418" s="38"/>
    </row>
    <row r="419" spans="1:88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  <c r="BA419" s="38"/>
      <c r="BB419" s="38"/>
      <c r="BC419" s="38"/>
      <c r="BD419" s="38"/>
      <c r="BE419" s="38"/>
      <c r="BF419" s="38"/>
      <c r="BG419" s="38"/>
      <c r="BH419" s="38"/>
      <c r="BI419" s="38"/>
      <c r="BJ419" s="38"/>
      <c r="BK419" s="38"/>
      <c r="BL419" s="38"/>
      <c r="BM419" s="38"/>
      <c r="BN419" s="38"/>
      <c r="BO419" s="38"/>
      <c r="BP419" s="38"/>
      <c r="BQ419" s="38"/>
      <c r="BR419" s="38"/>
      <c r="BS419" s="38"/>
      <c r="BT419" s="38"/>
      <c r="BU419" s="38"/>
      <c r="BV419" s="38"/>
      <c r="BW419" s="38"/>
      <c r="BX419" s="38"/>
      <c r="BY419" s="38"/>
      <c r="BZ419" s="38"/>
      <c r="CA419" s="38"/>
      <c r="CB419" s="38"/>
      <c r="CC419" s="38"/>
      <c r="CD419" s="38"/>
      <c r="CE419" s="38"/>
      <c r="CF419" s="38"/>
      <c r="CG419" s="38"/>
      <c r="CH419" s="38"/>
      <c r="CI419" s="38"/>
      <c r="CJ419" s="38"/>
    </row>
    <row r="420" spans="1:88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  <c r="BA420" s="38"/>
      <c r="BB420" s="38"/>
      <c r="BC420" s="38"/>
      <c r="BD420" s="38"/>
      <c r="BE420" s="38"/>
      <c r="BF420" s="38"/>
      <c r="BG420" s="38"/>
      <c r="BH420" s="38"/>
      <c r="BI420" s="38"/>
      <c r="BJ420" s="38"/>
      <c r="BK420" s="38"/>
      <c r="BL420" s="38"/>
      <c r="BM420" s="38"/>
      <c r="BN420" s="38"/>
      <c r="BO420" s="38"/>
      <c r="BP420" s="38"/>
      <c r="BQ420" s="38"/>
      <c r="BR420" s="38"/>
      <c r="BS420" s="38"/>
      <c r="BT420" s="38"/>
      <c r="BU420" s="38"/>
      <c r="BV420" s="38"/>
      <c r="BW420" s="38"/>
      <c r="BX420" s="38"/>
      <c r="BY420" s="38"/>
      <c r="BZ420" s="38"/>
      <c r="CA420" s="38"/>
      <c r="CB420" s="38"/>
      <c r="CC420" s="38"/>
      <c r="CD420" s="38"/>
      <c r="CE420" s="38"/>
      <c r="CF420" s="38"/>
      <c r="CG420" s="38"/>
      <c r="CH420" s="38"/>
      <c r="CI420" s="38"/>
      <c r="CJ420" s="38"/>
    </row>
    <row r="421" spans="1:88" x14ac:dyDescent="0.2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  <c r="BA421" s="38"/>
      <c r="BB421" s="38"/>
      <c r="BC421" s="38"/>
      <c r="BD421" s="38"/>
      <c r="BE421" s="38"/>
      <c r="BF421" s="38"/>
      <c r="BG421" s="38"/>
      <c r="BH421" s="38"/>
      <c r="BI421" s="38"/>
      <c r="BJ421" s="38"/>
      <c r="BK421" s="38"/>
      <c r="BL421" s="38"/>
      <c r="BM421" s="38"/>
      <c r="BN421" s="38"/>
      <c r="BO421" s="38"/>
      <c r="BP421" s="38"/>
      <c r="BQ421" s="38"/>
      <c r="BR421" s="38"/>
      <c r="BS421" s="38"/>
      <c r="BT421" s="38"/>
      <c r="BU421" s="38"/>
      <c r="BV421" s="38"/>
      <c r="BW421" s="38"/>
      <c r="BX421" s="38"/>
      <c r="BY421" s="38"/>
      <c r="BZ421" s="38"/>
      <c r="CA421" s="38"/>
      <c r="CB421" s="38"/>
      <c r="CC421" s="38"/>
      <c r="CD421" s="38"/>
      <c r="CE421" s="38"/>
      <c r="CF421" s="38"/>
      <c r="CG421" s="38"/>
      <c r="CH421" s="38"/>
      <c r="CI421" s="38"/>
      <c r="CJ421" s="38"/>
    </row>
    <row r="422" spans="1:88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  <c r="BA422" s="38"/>
      <c r="BB422" s="38"/>
      <c r="BC422" s="38"/>
      <c r="BD422" s="38"/>
      <c r="BE422" s="38"/>
      <c r="BF422" s="38"/>
      <c r="BG422" s="38"/>
      <c r="BH422" s="38"/>
      <c r="BI422" s="38"/>
      <c r="BJ422" s="38"/>
      <c r="BK422" s="38"/>
      <c r="BL422" s="38"/>
      <c r="BM422" s="38"/>
      <c r="BN422" s="38"/>
      <c r="BO422" s="38"/>
      <c r="BP422" s="38"/>
      <c r="BQ422" s="38"/>
      <c r="BR422" s="38"/>
      <c r="BS422" s="38"/>
      <c r="BT422" s="38"/>
      <c r="BU422" s="38"/>
      <c r="BV422" s="38"/>
      <c r="BW422" s="38"/>
      <c r="BX422" s="38"/>
      <c r="BY422" s="38"/>
      <c r="BZ422" s="38"/>
      <c r="CA422" s="38"/>
      <c r="CB422" s="38"/>
      <c r="CC422" s="38"/>
      <c r="CD422" s="38"/>
      <c r="CE422" s="38"/>
      <c r="CF422" s="38"/>
      <c r="CG422" s="38"/>
      <c r="CH422" s="38"/>
      <c r="CI422" s="38"/>
      <c r="CJ422" s="38"/>
    </row>
    <row r="423" spans="1:88" x14ac:dyDescent="0.2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  <c r="BA423" s="38"/>
      <c r="BB423" s="38"/>
      <c r="BC423" s="38"/>
      <c r="BD423" s="38"/>
      <c r="BE423" s="38"/>
      <c r="BF423" s="38"/>
      <c r="BG423" s="38"/>
      <c r="BH423" s="38"/>
      <c r="BI423" s="38"/>
      <c r="BJ423" s="38"/>
      <c r="BK423" s="38"/>
      <c r="BL423" s="38"/>
      <c r="BM423" s="38"/>
      <c r="BN423" s="38"/>
      <c r="BO423" s="38"/>
      <c r="BP423" s="38"/>
      <c r="BQ423" s="38"/>
      <c r="BR423" s="38"/>
      <c r="BS423" s="38"/>
      <c r="BT423" s="38"/>
      <c r="BU423" s="38"/>
      <c r="BV423" s="38"/>
      <c r="BW423" s="38"/>
      <c r="BX423" s="38"/>
      <c r="BY423" s="38"/>
      <c r="BZ423" s="38"/>
      <c r="CA423" s="38"/>
      <c r="CB423" s="38"/>
      <c r="CC423" s="38"/>
      <c r="CD423" s="38"/>
      <c r="CE423" s="38"/>
      <c r="CF423" s="38"/>
      <c r="CG423" s="38"/>
      <c r="CH423" s="38"/>
      <c r="CI423" s="38"/>
      <c r="CJ423" s="38"/>
    </row>
    <row r="424" spans="1:88" x14ac:dyDescent="0.2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  <c r="BA424" s="38"/>
      <c r="BB424" s="38"/>
      <c r="BC424" s="38"/>
      <c r="BD424" s="38"/>
      <c r="BE424" s="38"/>
      <c r="BF424" s="38"/>
      <c r="BG424" s="38"/>
      <c r="BH424" s="38"/>
      <c r="BI424" s="38"/>
      <c r="BJ424" s="38"/>
      <c r="BK424" s="38"/>
      <c r="BL424" s="38"/>
      <c r="BM424" s="38"/>
      <c r="BN424" s="38"/>
      <c r="BO424" s="38"/>
      <c r="BP424" s="38"/>
      <c r="BQ424" s="38"/>
      <c r="BR424" s="38"/>
      <c r="BS424" s="38"/>
      <c r="BT424" s="38"/>
      <c r="BU424" s="38"/>
      <c r="BV424" s="38"/>
      <c r="BW424" s="38"/>
      <c r="BX424" s="38"/>
      <c r="BY424" s="38"/>
      <c r="BZ424" s="38"/>
      <c r="CA424" s="38"/>
      <c r="CB424" s="38"/>
      <c r="CC424" s="38"/>
      <c r="CD424" s="38"/>
      <c r="CE424" s="38"/>
      <c r="CF424" s="38"/>
      <c r="CG424" s="38"/>
      <c r="CH424" s="38"/>
      <c r="CI424" s="38"/>
      <c r="CJ424" s="38"/>
    </row>
    <row r="425" spans="1:88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  <c r="BA425" s="38"/>
      <c r="BB425" s="38"/>
      <c r="BC425" s="38"/>
      <c r="BD425" s="38"/>
      <c r="BE425" s="38"/>
      <c r="BF425" s="38"/>
      <c r="BG425" s="38"/>
      <c r="BH425" s="38"/>
      <c r="BI425" s="38"/>
      <c r="BJ425" s="38"/>
      <c r="BK425" s="38"/>
      <c r="BL425" s="38"/>
      <c r="BM425" s="38"/>
      <c r="BN425" s="38"/>
      <c r="BO425" s="38"/>
      <c r="BP425" s="38"/>
      <c r="BQ425" s="38"/>
      <c r="BR425" s="38"/>
      <c r="BS425" s="38"/>
      <c r="BT425" s="38"/>
      <c r="BU425" s="38"/>
      <c r="BV425" s="38"/>
      <c r="BW425" s="38"/>
      <c r="BX425" s="38"/>
      <c r="BY425" s="38"/>
      <c r="BZ425" s="38"/>
      <c r="CA425" s="38"/>
      <c r="CB425" s="38"/>
      <c r="CC425" s="38"/>
      <c r="CD425" s="38"/>
      <c r="CE425" s="38"/>
      <c r="CF425" s="38"/>
      <c r="CG425" s="38"/>
      <c r="CH425" s="38"/>
      <c r="CI425" s="38"/>
      <c r="CJ425" s="38"/>
    </row>
    <row r="426" spans="1:88" x14ac:dyDescent="0.2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  <c r="BA426" s="38"/>
      <c r="BB426" s="38"/>
      <c r="BC426" s="38"/>
      <c r="BD426" s="38"/>
      <c r="BE426" s="38"/>
      <c r="BF426" s="38"/>
      <c r="BG426" s="38"/>
      <c r="BH426" s="38"/>
      <c r="BI426" s="38"/>
      <c r="BJ426" s="38"/>
      <c r="BK426" s="38"/>
      <c r="BL426" s="38"/>
      <c r="BM426" s="38"/>
      <c r="BN426" s="38"/>
      <c r="BO426" s="38"/>
      <c r="BP426" s="38"/>
      <c r="BQ426" s="38"/>
      <c r="BR426" s="38"/>
      <c r="BS426" s="38"/>
      <c r="BT426" s="38"/>
      <c r="BU426" s="38"/>
      <c r="BV426" s="38"/>
      <c r="BW426" s="38"/>
      <c r="BX426" s="38"/>
      <c r="BY426" s="38"/>
      <c r="BZ426" s="38"/>
      <c r="CA426" s="38"/>
      <c r="CB426" s="38"/>
      <c r="CC426" s="38"/>
      <c r="CD426" s="38"/>
      <c r="CE426" s="38"/>
      <c r="CF426" s="38"/>
      <c r="CG426" s="38"/>
      <c r="CH426" s="38"/>
      <c r="CI426" s="38"/>
      <c r="CJ426" s="38"/>
    </row>
    <row r="427" spans="1:88" x14ac:dyDescent="0.2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  <c r="BA427" s="38"/>
      <c r="BB427" s="38"/>
      <c r="BC427" s="38"/>
      <c r="BD427" s="38"/>
      <c r="BE427" s="38"/>
      <c r="BF427" s="38"/>
      <c r="BG427" s="38"/>
      <c r="BH427" s="38"/>
      <c r="BI427" s="38"/>
      <c r="BJ427" s="38"/>
      <c r="BK427" s="38"/>
      <c r="BL427" s="38"/>
      <c r="BM427" s="38"/>
      <c r="BN427" s="38"/>
      <c r="BO427" s="38"/>
      <c r="BP427" s="38"/>
      <c r="BQ427" s="38"/>
      <c r="BR427" s="38"/>
      <c r="BS427" s="38"/>
      <c r="BT427" s="38"/>
      <c r="BU427" s="38"/>
      <c r="BV427" s="38"/>
      <c r="BW427" s="38"/>
      <c r="BX427" s="38"/>
      <c r="BY427" s="38"/>
      <c r="BZ427" s="38"/>
      <c r="CA427" s="38"/>
      <c r="CB427" s="38"/>
      <c r="CC427" s="38"/>
      <c r="CD427" s="38"/>
      <c r="CE427" s="38"/>
      <c r="CF427" s="38"/>
      <c r="CG427" s="38"/>
      <c r="CH427" s="38"/>
      <c r="CI427" s="38"/>
      <c r="CJ427" s="38"/>
    </row>
    <row r="428" spans="1:88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  <c r="BA428" s="38"/>
      <c r="BB428" s="38"/>
      <c r="BC428" s="38"/>
      <c r="BD428" s="38"/>
      <c r="BE428" s="38"/>
      <c r="BF428" s="38"/>
      <c r="BG428" s="38"/>
      <c r="BH428" s="38"/>
      <c r="BI428" s="38"/>
      <c r="BJ428" s="38"/>
      <c r="BK428" s="38"/>
      <c r="BL428" s="38"/>
      <c r="BM428" s="38"/>
      <c r="BN428" s="38"/>
      <c r="BO428" s="38"/>
      <c r="BP428" s="38"/>
      <c r="BQ428" s="38"/>
      <c r="BR428" s="38"/>
      <c r="BS428" s="38"/>
      <c r="BT428" s="38"/>
      <c r="BU428" s="38"/>
      <c r="BV428" s="38"/>
      <c r="BW428" s="38"/>
      <c r="BX428" s="38"/>
      <c r="BY428" s="38"/>
      <c r="BZ428" s="38"/>
      <c r="CA428" s="38"/>
      <c r="CB428" s="38"/>
      <c r="CC428" s="38"/>
      <c r="CD428" s="38"/>
      <c r="CE428" s="38"/>
      <c r="CF428" s="38"/>
      <c r="CG428" s="38"/>
      <c r="CH428" s="38"/>
      <c r="CI428" s="38"/>
      <c r="CJ428" s="38"/>
    </row>
    <row r="429" spans="1:88" x14ac:dyDescent="0.2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  <c r="BA429" s="38"/>
      <c r="BB429" s="38"/>
      <c r="BC429" s="38"/>
      <c r="BD429" s="38"/>
      <c r="BE429" s="38"/>
      <c r="BF429" s="38"/>
      <c r="BG429" s="38"/>
      <c r="BH429" s="38"/>
      <c r="BI429" s="38"/>
      <c r="BJ429" s="38"/>
      <c r="BK429" s="38"/>
      <c r="BL429" s="38"/>
      <c r="BM429" s="38"/>
      <c r="BN429" s="38"/>
      <c r="BO429" s="38"/>
      <c r="BP429" s="38"/>
      <c r="BQ429" s="38"/>
      <c r="BR429" s="38"/>
      <c r="BS429" s="38"/>
      <c r="BT429" s="38"/>
      <c r="BU429" s="38"/>
      <c r="BV429" s="38"/>
      <c r="BW429" s="38"/>
      <c r="BX429" s="38"/>
      <c r="BY429" s="38"/>
      <c r="BZ429" s="38"/>
      <c r="CA429" s="38"/>
      <c r="CB429" s="38"/>
      <c r="CC429" s="38"/>
      <c r="CD429" s="38"/>
      <c r="CE429" s="38"/>
      <c r="CF429" s="38"/>
      <c r="CG429" s="38"/>
      <c r="CH429" s="38"/>
      <c r="CI429" s="38"/>
      <c r="CJ429" s="38"/>
    </row>
    <row r="430" spans="1:88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  <c r="BA430" s="38"/>
      <c r="BB430" s="38"/>
      <c r="BC430" s="38"/>
      <c r="BD430" s="38"/>
      <c r="BE430" s="38"/>
      <c r="BF430" s="38"/>
      <c r="BG430" s="38"/>
      <c r="BH430" s="38"/>
      <c r="BI430" s="38"/>
      <c r="BJ430" s="38"/>
      <c r="BK430" s="38"/>
      <c r="BL430" s="38"/>
      <c r="BM430" s="38"/>
      <c r="BN430" s="38"/>
      <c r="BO430" s="38"/>
      <c r="BP430" s="38"/>
      <c r="BQ430" s="38"/>
      <c r="BR430" s="38"/>
      <c r="BS430" s="38"/>
      <c r="BT430" s="38"/>
      <c r="BU430" s="38"/>
      <c r="BV430" s="38"/>
      <c r="BW430" s="38"/>
      <c r="BX430" s="38"/>
      <c r="BY430" s="38"/>
      <c r="BZ430" s="38"/>
      <c r="CA430" s="38"/>
      <c r="CB430" s="38"/>
      <c r="CC430" s="38"/>
      <c r="CD430" s="38"/>
      <c r="CE430" s="38"/>
      <c r="CF430" s="38"/>
      <c r="CG430" s="38"/>
      <c r="CH430" s="38"/>
      <c r="CI430" s="38"/>
      <c r="CJ430" s="38"/>
    </row>
    <row r="431" spans="1:88" x14ac:dyDescent="0.2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  <c r="BA431" s="38"/>
      <c r="BB431" s="38"/>
      <c r="BC431" s="38"/>
      <c r="BD431" s="38"/>
      <c r="BE431" s="38"/>
      <c r="BF431" s="38"/>
      <c r="BG431" s="38"/>
      <c r="BH431" s="38"/>
      <c r="BI431" s="38"/>
      <c r="BJ431" s="38"/>
      <c r="BK431" s="38"/>
      <c r="BL431" s="38"/>
      <c r="BM431" s="38"/>
      <c r="BN431" s="38"/>
      <c r="BO431" s="38"/>
      <c r="BP431" s="38"/>
      <c r="BQ431" s="38"/>
      <c r="BR431" s="38"/>
      <c r="BS431" s="38"/>
      <c r="BT431" s="38"/>
      <c r="BU431" s="38"/>
      <c r="BV431" s="38"/>
      <c r="BW431" s="38"/>
      <c r="BX431" s="38"/>
      <c r="BY431" s="38"/>
      <c r="BZ431" s="38"/>
      <c r="CA431" s="38"/>
      <c r="CB431" s="38"/>
      <c r="CC431" s="38"/>
      <c r="CD431" s="38"/>
      <c r="CE431" s="38"/>
      <c r="CF431" s="38"/>
      <c r="CG431" s="38"/>
      <c r="CH431" s="38"/>
      <c r="CI431" s="38"/>
      <c r="CJ431" s="38"/>
    </row>
    <row r="432" spans="1:88" x14ac:dyDescent="0.2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  <c r="BA432" s="38"/>
      <c r="BB432" s="38"/>
      <c r="BC432" s="38"/>
      <c r="BD432" s="38"/>
      <c r="BE432" s="38"/>
      <c r="BF432" s="38"/>
      <c r="BG432" s="38"/>
      <c r="BH432" s="38"/>
      <c r="BI432" s="38"/>
      <c r="BJ432" s="38"/>
      <c r="BK432" s="38"/>
      <c r="BL432" s="38"/>
      <c r="BM432" s="38"/>
      <c r="BN432" s="38"/>
      <c r="BO432" s="38"/>
      <c r="BP432" s="38"/>
      <c r="BQ432" s="38"/>
      <c r="BR432" s="38"/>
      <c r="BS432" s="38"/>
      <c r="BT432" s="38"/>
      <c r="BU432" s="38"/>
      <c r="BV432" s="38"/>
      <c r="BW432" s="38"/>
      <c r="BX432" s="38"/>
      <c r="BY432" s="38"/>
      <c r="BZ432" s="38"/>
      <c r="CA432" s="38"/>
      <c r="CB432" s="38"/>
      <c r="CC432" s="38"/>
      <c r="CD432" s="38"/>
      <c r="CE432" s="38"/>
      <c r="CF432" s="38"/>
      <c r="CG432" s="38"/>
      <c r="CH432" s="38"/>
      <c r="CI432" s="38"/>
      <c r="CJ432" s="38"/>
    </row>
    <row r="433" spans="1:88" x14ac:dyDescent="0.2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  <c r="BA433" s="38"/>
      <c r="BB433" s="38"/>
      <c r="BC433" s="38"/>
      <c r="BD433" s="38"/>
      <c r="BE433" s="38"/>
      <c r="BF433" s="38"/>
      <c r="BG433" s="38"/>
      <c r="BH433" s="38"/>
      <c r="BI433" s="38"/>
      <c r="BJ433" s="38"/>
      <c r="BK433" s="38"/>
      <c r="BL433" s="38"/>
      <c r="BM433" s="38"/>
      <c r="BN433" s="38"/>
      <c r="BO433" s="38"/>
      <c r="BP433" s="38"/>
      <c r="BQ433" s="38"/>
      <c r="BR433" s="38"/>
      <c r="BS433" s="38"/>
      <c r="BT433" s="38"/>
      <c r="BU433" s="38"/>
      <c r="BV433" s="38"/>
      <c r="BW433" s="38"/>
      <c r="BX433" s="38"/>
      <c r="BY433" s="38"/>
      <c r="BZ433" s="38"/>
      <c r="CA433" s="38"/>
      <c r="CB433" s="38"/>
      <c r="CC433" s="38"/>
      <c r="CD433" s="38"/>
      <c r="CE433" s="38"/>
      <c r="CF433" s="38"/>
      <c r="CG433" s="38"/>
      <c r="CH433" s="38"/>
      <c r="CI433" s="38"/>
      <c r="CJ433" s="38"/>
    </row>
    <row r="434" spans="1:88" x14ac:dyDescent="0.2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  <c r="BA434" s="38"/>
      <c r="BB434" s="38"/>
      <c r="BC434" s="38"/>
      <c r="BD434" s="38"/>
      <c r="BE434" s="38"/>
      <c r="BF434" s="38"/>
      <c r="BG434" s="38"/>
      <c r="BH434" s="38"/>
      <c r="BI434" s="38"/>
      <c r="BJ434" s="38"/>
      <c r="BK434" s="38"/>
      <c r="BL434" s="38"/>
      <c r="BM434" s="38"/>
      <c r="BN434" s="38"/>
      <c r="BO434" s="38"/>
      <c r="BP434" s="38"/>
      <c r="BQ434" s="38"/>
      <c r="BR434" s="38"/>
      <c r="BS434" s="38"/>
      <c r="BT434" s="38"/>
      <c r="BU434" s="38"/>
      <c r="BV434" s="38"/>
      <c r="BW434" s="38"/>
      <c r="BX434" s="38"/>
      <c r="BY434" s="38"/>
      <c r="BZ434" s="38"/>
      <c r="CA434" s="38"/>
      <c r="CB434" s="38"/>
      <c r="CC434" s="38"/>
      <c r="CD434" s="38"/>
      <c r="CE434" s="38"/>
      <c r="CF434" s="38"/>
      <c r="CG434" s="38"/>
      <c r="CH434" s="38"/>
      <c r="CI434" s="38"/>
      <c r="CJ434" s="38"/>
    </row>
    <row r="435" spans="1:88" x14ac:dyDescent="0.2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  <c r="BA435" s="38"/>
      <c r="BB435" s="38"/>
      <c r="BC435" s="38"/>
      <c r="BD435" s="38"/>
      <c r="BE435" s="38"/>
      <c r="BF435" s="38"/>
      <c r="BG435" s="38"/>
      <c r="BH435" s="38"/>
      <c r="BI435" s="38"/>
      <c r="BJ435" s="38"/>
      <c r="BK435" s="38"/>
      <c r="BL435" s="38"/>
      <c r="BM435" s="38"/>
      <c r="BN435" s="38"/>
      <c r="BO435" s="38"/>
      <c r="BP435" s="38"/>
      <c r="BQ435" s="38"/>
      <c r="BR435" s="38"/>
      <c r="BS435" s="38"/>
      <c r="BT435" s="38"/>
      <c r="BU435" s="38"/>
      <c r="BV435" s="38"/>
      <c r="BW435" s="38"/>
      <c r="BX435" s="38"/>
      <c r="BY435" s="38"/>
      <c r="BZ435" s="38"/>
      <c r="CA435" s="38"/>
      <c r="CB435" s="38"/>
      <c r="CC435" s="38"/>
      <c r="CD435" s="38"/>
      <c r="CE435" s="38"/>
      <c r="CF435" s="38"/>
      <c r="CG435" s="38"/>
      <c r="CH435" s="38"/>
      <c r="CI435" s="38"/>
      <c r="CJ435" s="38"/>
    </row>
    <row r="436" spans="1:88" x14ac:dyDescent="0.2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8"/>
      <c r="AJ436" s="38"/>
      <c r="AK436" s="38"/>
      <c r="AL436" s="38"/>
      <c r="AM436" s="38"/>
      <c r="AN436" s="38"/>
      <c r="AO436" s="38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  <c r="BA436" s="38"/>
      <c r="BB436" s="38"/>
      <c r="BC436" s="38"/>
      <c r="BD436" s="38"/>
      <c r="BE436" s="38"/>
      <c r="BF436" s="38"/>
      <c r="BG436" s="38"/>
      <c r="BH436" s="38"/>
      <c r="BI436" s="38"/>
      <c r="BJ436" s="38"/>
      <c r="BK436" s="38"/>
      <c r="BL436" s="38"/>
      <c r="BM436" s="38"/>
      <c r="BN436" s="38"/>
      <c r="BO436" s="38"/>
      <c r="BP436" s="38"/>
      <c r="BQ436" s="38"/>
      <c r="BR436" s="38"/>
      <c r="BS436" s="38"/>
      <c r="BT436" s="38"/>
      <c r="BU436" s="38"/>
      <c r="BV436" s="38"/>
      <c r="BW436" s="38"/>
      <c r="BX436" s="38"/>
      <c r="BY436" s="38"/>
      <c r="BZ436" s="38"/>
      <c r="CA436" s="38"/>
      <c r="CB436" s="38"/>
      <c r="CC436" s="38"/>
      <c r="CD436" s="38"/>
      <c r="CE436" s="38"/>
      <c r="CF436" s="38"/>
      <c r="CG436" s="38"/>
      <c r="CH436" s="38"/>
      <c r="CI436" s="38"/>
      <c r="CJ436" s="38"/>
    </row>
    <row r="437" spans="1:88" x14ac:dyDescent="0.2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  <c r="BA437" s="38"/>
      <c r="BB437" s="38"/>
      <c r="BC437" s="38"/>
      <c r="BD437" s="38"/>
      <c r="BE437" s="38"/>
      <c r="BF437" s="38"/>
      <c r="BG437" s="38"/>
      <c r="BH437" s="38"/>
      <c r="BI437" s="38"/>
      <c r="BJ437" s="38"/>
      <c r="BK437" s="38"/>
      <c r="BL437" s="38"/>
      <c r="BM437" s="38"/>
      <c r="BN437" s="38"/>
      <c r="BO437" s="38"/>
      <c r="BP437" s="38"/>
      <c r="BQ437" s="38"/>
      <c r="BR437" s="38"/>
      <c r="BS437" s="38"/>
      <c r="BT437" s="38"/>
      <c r="BU437" s="38"/>
      <c r="BV437" s="38"/>
      <c r="BW437" s="38"/>
      <c r="BX437" s="38"/>
      <c r="BY437" s="38"/>
      <c r="BZ437" s="38"/>
      <c r="CA437" s="38"/>
      <c r="CB437" s="38"/>
      <c r="CC437" s="38"/>
      <c r="CD437" s="38"/>
      <c r="CE437" s="38"/>
      <c r="CF437" s="38"/>
      <c r="CG437" s="38"/>
      <c r="CH437" s="38"/>
      <c r="CI437" s="38"/>
      <c r="CJ437" s="38"/>
    </row>
    <row r="438" spans="1:88" x14ac:dyDescent="0.2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  <c r="BA438" s="38"/>
      <c r="BB438" s="38"/>
      <c r="BC438" s="38"/>
      <c r="BD438" s="38"/>
      <c r="BE438" s="38"/>
      <c r="BF438" s="38"/>
      <c r="BG438" s="38"/>
      <c r="BH438" s="38"/>
      <c r="BI438" s="38"/>
      <c r="BJ438" s="38"/>
      <c r="BK438" s="38"/>
      <c r="BL438" s="38"/>
      <c r="BM438" s="38"/>
      <c r="BN438" s="38"/>
      <c r="BO438" s="38"/>
      <c r="BP438" s="38"/>
      <c r="BQ438" s="38"/>
      <c r="BR438" s="38"/>
      <c r="BS438" s="38"/>
      <c r="BT438" s="38"/>
      <c r="BU438" s="38"/>
      <c r="BV438" s="38"/>
      <c r="BW438" s="38"/>
      <c r="BX438" s="38"/>
      <c r="BY438" s="38"/>
      <c r="BZ438" s="38"/>
      <c r="CA438" s="38"/>
      <c r="CB438" s="38"/>
      <c r="CC438" s="38"/>
      <c r="CD438" s="38"/>
      <c r="CE438" s="38"/>
      <c r="CF438" s="38"/>
      <c r="CG438" s="38"/>
      <c r="CH438" s="38"/>
      <c r="CI438" s="38"/>
      <c r="CJ438" s="38"/>
    </row>
    <row r="439" spans="1:88" x14ac:dyDescent="0.2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8"/>
      <c r="AJ439" s="38"/>
      <c r="AK439" s="38"/>
      <c r="AL439" s="38"/>
      <c r="AM439" s="38"/>
      <c r="AN439" s="38"/>
      <c r="AO439" s="38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  <c r="BA439" s="38"/>
      <c r="BB439" s="38"/>
      <c r="BC439" s="38"/>
      <c r="BD439" s="38"/>
      <c r="BE439" s="38"/>
      <c r="BF439" s="38"/>
      <c r="BG439" s="38"/>
      <c r="BH439" s="38"/>
      <c r="BI439" s="38"/>
      <c r="BJ439" s="38"/>
      <c r="BK439" s="38"/>
      <c r="BL439" s="38"/>
      <c r="BM439" s="38"/>
      <c r="BN439" s="38"/>
      <c r="BO439" s="38"/>
      <c r="BP439" s="38"/>
      <c r="BQ439" s="38"/>
      <c r="BR439" s="38"/>
      <c r="BS439" s="38"/>
      <c r="BT439" s="38"/>
      <c r="BU439" s="38"/>
      <c r="BV439" s="38"/>
      <c r="BW439" s="38"/>
      <c r="BX439" s="38"/>
      <c r="BY439" s="38"/>
      <c r="BZ439" s="38"/>
      <c r="CA439" s="38"/>
      <c r="CB439" s="38"/>
      <c r="CC439" s="38"/>
      <c r="CD439" s="38"/>
      <c r="CE439" s="38"/>
      <c r="CF439" s="38"/>
      <c r="CG439" s="38"/>
      <c r="CH439" s="38"/>
      <c r="CI439" s="38"/>
      <c r="CJ439" s="38"/>
    </row>
    <row r="440" spans="1:88" x14ac:dyDescent="0.2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  <c r="BA440" s="38"/>
      <c r="BB440" s="38"/>
      <c r="BC440" s="38"/>
      <c r="BD440" s="38"/>
      <c r="BE440" s="38"/>
      <c r="BF440" s="38"/>
      <c r="BG440" s="38"/>
      <c r="BH440" s="38"/>
      <c r="BI440" s="38"/>
      <c r="BJ440" s="38"/>
      <c r="BK440" s="38"/>
      <c r="BL440" s="38"/>
      <c r="BM440" s="38"/>
      <c r="BN440" s="38"/>
      <c r="BO440" s="38"/>
      <c r="BP440" s="38"/>
      <c r="BQ440" s="38"/>
      <c r="BR440" s="38"/>
      <c r="BS440" s="38"/>
      <c r="BT440" s="38"/>
      <c r="BU440" s="38"/>
      <c r="BV440" s="38"/>
      <c r="BW440" s="38"/>
      <c r="BX440" s="38"/>
      <c r="BY440" s="38"/>
      <c r="BZ440" s="38"/>
      <c r="CA440" s="38"/>
      <c r="CB440" s="38"/>
      <c r="CC440" s="38"/>
      <c r="CD440" s="38"/>
      <c r="CE440" s="38"/>
      <c r="CF440" s="38"/>
      <c r="CG440" s="38"/>
      <c r="CH440" s="38"/>
      <c r="CI440" s="38"/>
      <c r="CJ440" s="38"/>
    </row>
    <row r="441" spans="1:88" x14ac:dyDescent="0.2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  <c r="BA441" s="38"/>
      <c r="BB441" s="38"/>
      <c r="BC441" s="38"/>
      <c r="BD441" s="38"/>
      <c r="BE441" s="38"/>
      <c r="BF441" s="38"/>
      <c r="BG441" s="38"/>
      <c r="BH441" s="38"/>
      <c r="BI441" s="38"/>
      <c r="BJ441" s="38"/>
      <c r="BK441" s="38"/>
      <c r="BL441" s="38"/>
      <c r="BM441" s="38"/>
      <c r="BN441" s="38"/>
      <c r="BO441" s="38"/>
      <c r="BP441" s="38"/>
      <c r="BQ441" s="38"/>
      <c r="BR441" s="38"/>
      <c r="BS441" s="38"/>
      <c r="BT441" s="38"/>
      <c r="BU441" s="38"/>
      <c r="BV441" s="38"/>
      <c r="BW441" s="38"/>
      <c r="BX441" s="38"/>
      <c r="BY441" s="38"/>
      <c r="BZ441" s="38"/>
      <c r="CA441" s="38"/>
      <c r="CB441" s="38"/>
      <c r="CC441" s="38"/>
      <c r="CD441" s="38"/>
      <c r="CE441" s="38"/>
      <c r="CF441" s="38"/>
      <c r="CG441" s="38"/>
      <c r="CH441" s="38"/>
      <c r="CI441" s="38"/>
      <c r="CJ441" s="38"/>
    </row>
    <row r="442" spans="1:88" x14ac:dyDescent="0.2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  <c r="BA442" s="38"/>
      <c r="BB442" s="38"/>
      <c r="BC442" s="38"/>
      <c r="BD442" s="38"/>
      <c r="BE442" s="38"/>
      <c r="BF442" s="38"/>
      <c r="BG442" s="38"/>
      <c r="BH442" s="38"/>
      <c r="BI442" s="38"/>
      <c r="BJ442" s="38"/>
      <c r="BK442" s="38"/>
      <c r="BL442" s="38"/>
      <c r="BM442" s="38"/>
      <c r="BN442" s="38"/>
      <c r="BO442" s="38"/>
      <c r="BP442" s="38"/>
      <c r="BQ442" s="38"/>
      <c r="BR442" s="38"/>
      <c r="BS442" s="38"/>
      <c r="BT442" s="38"/>
      <c r="BU442" s="38"/>
      <c r="BV442" s="38"/>
      <c r="BW442" s="38"/>
      <c r="BX442" s="38"/>
      <c r="BY442" s="38"/>
      <c r="BZ442" s="38"/>
      <c r="CA442" s="38"/>
      <c r="CB442" s="38"/>
      <c r="CC442" s="38"/>
      <c r="CD442" s="38"/>
      <c r="CE442" s="38"/>
      <c r="CF442" s="38"/>
      <c r="CG442" s="38"/>
      <c r="CH442" s="38"/>
      <c r="CI442" s="38"/>
      <c r="CJ442" s="38"/>
    </row>
    <row r="443" spans="1:88" x14ac:dyDescent="0.2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  <c r="BA443" s="38"/>
      <c r="BB443" s="38"/>
      <c r="BC443" s="38"/>
      <c r="BD443" s="38"/>
      <c r="BE443" s="38"/>
      <c r="BF443" s="38"/>
      <c r="BG443" s="38"/>
      <c r="BH443" s="38"/>
      <c r="BI443" s="38"/>
      <c r="BJ443" s="38"/>
      <c r="BK443" s="38"/>
      <c r="BL443" s="38"/>
      <c r="BM443" s="38"/>
      <c r="BN443" s="38"/>
      <c r="BO443" s="38"/>
      <c r="BP443" s="38"/>
      <c r="BQ443" s="38"/>
      <c r="BR443" s="38"/>
      <c r="BS443" s="38"/>
      <c r="BT443" s="38"/>
      <c r="BU443" s="38"/>
      <c r="BV443" s="38"/>
      <c r="BW443" s="38"/>
      <c r="BX443" s="38"/>
      <c r="BY443" s="38"/>
      <c r="BZ443" s="38"/>
      <c r="CA443" s="38"/>
      <c r="CB443" s="38"/>
      <c r="CC443" s="38"/>
      <c r="CD443" s="38"/>
      <c r="CE443" s="38"/>
      <c r="CF443" s="38"/>
      <c r="CG443" s="38"/>
      <c r="CH443" s="38"/>
      <c r="CI443" s="38"/>
      <c r="CJ443" s="38"/>
    </row>
    <row r="444" spans="1:88" x14ac:dyDescent="0.2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  <c r="BA444" s="38"/>
      <c r="BB444" s="38"/>
      <c r="BC444" s="38"/>
      <c r="BD444" s="38"/>
      <c r="BE444" s="38"/>
      <c r="BF444" s="38"/>
      <c r="BG444" s="38"/>
      <c r="BH444" s="38"/>
      <c r="BI444" s="38"/>
      <c r="BJ444" s="38"/>
      <c r="BK444" s="38"/>
      <c r="BL444" s="38"/>
      <c r="BM444" s="38"/>
      <c r="BN444" s="38"/>
      <c r="BO444" s="38"/>
      <c r="BP444" s="38"/>
      <c r="BQ444" s="38"/>
      <c r="BR444" s="38"/>
      <c r="BS444" s="38"/>
      <c r="BT444" s="38"/>
      <c r="BU444" s="38"/>
      <c r="BV444" s="38"/>
      <c r="BW444" s="38"/>
      <c r="BX444" s="38"/>
      <c r="BY444" s="38"/>
      <c r="BZ444" s="38"/>
      <c r="CA444" s="38"/>
      <c r="CB444" s="38"/>
      <c r="CC444" s="38"/>
      <c r="CD444" s="38"/>
      <c r="CE444" s="38"/>
      <c r="CF444" s="38"/>
      <c r="CG444" s="38"/>
      <c r="CH444" s="38"/>
      <c r="CI444" s="38"/>
      <c r="CJ444" s="38"/>
    </row>
    <row r="445" spans="1:88" x14ac:dyDescent="0.2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  <c r="BA445" s="38"/>
      <c r="BB445" s="38"/>
      <c r="BC445" s="38"/>
      <c r="BD445" s="38"/>
      <c r="BE445" s="38"/>
      <c r="BF445" s="38"/>
      <c r="BG445" s="38"/>
      <c r="BH445" s="38"/>
      <c r="BI445" s="38"/>
      <c r="BJ445" s="38"/>
      <c r="BK445" s="38"/>
      <c r="BL445" s="38"/>
      <c r="BM445" s="38"/>
      <c r="BN445" s="38"/>
      <c r="BO445" s="38"/>
      <c r="BP445" s="38"/>
      <c r="BQ445" s="38"/>
      <c r="BR445" s="38"/>
      <c r="BS445" s="38"/>
      <c r="BT445" s="38"/>
      <c r="BU445" s="38"/>
      <c r="BV445" s="38"/>
      <c r="BW445" s="38"/>
      <c r="BX445" s="38"/>
      <c r="BY445" s="38"/>
      <c r="BZ445" s="38"/>
      <c r="CA445" s="38"/>
      <c r="CB445" s="38"/>
      <c r="CC445" s="38"/>
      <c r="CD445" s="38"/>
      <c r="CE445" s="38"/>
      <c r="CF445" s="38"/>
      <c r="CG445" s="38"/>
      <c r="CH445" s="38"/>
      <c r="CI445" s="38"/>
      <c r="CJ445" s="38"/>
    </row>
    <row r="446" spans="1:88" x14ac:dyDescent="0.2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  <c r="BA446" s="38"/>
      <c r="BB446" s="38"/>
      <c r="BC446" s="38"/>
      <c r="BD446" s="38"/>
      <c r="BE446" s="38"/>
      <c r="BF446" s="38"/>
      <c r="BG446" s="38"/>
      <c r="BH446" s="38"/>
      <c r="BI446" s="38"/>
      <c r="BJ446" s="38"/>
      <c r="BK446" s="38"/>
      <c r="BL446" s="38"/>
      <c r="BM446" s="38"/>
      <c r="BN446" s="38"/>
      <c r="BO446" s="38"/>
      <c r="BP446" s="38"/>
      <c r="BQ446" s="38"/>
      <c r="BR446" s="38"/>
      <c r="BS446" s="38"/>
      <c r="BT446" s="38"/>
      <c r="BU446" s="38"/>
      <c r="BV446" s="38"/>
      <c r="BW446" s="38"/>
      <c r="BX446" s="38"/>
      <c r="BY446" s="38"/>
      <c r="BZ446" s="38"/>
      <c r="CA446" s="38"/>
      <c r="CB446" s="38"/>
      <c r="CC446" s="38"/>
      <c r="CD446" s="38"/>
      <c r="CE446" s="38"/>
      <c r="CF446" s="38"/>
      <c r="CG446" s="38"/>
      <c r="CH446" s="38"/>
      <c r="CI446" s="38"/>
      <c r="CJ446" s="38"/>
    </row>
    <row r="447" spans="1:88" x14ac:dyDescent="0.2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  <c r="BA447" s="38"/>
      <c r="BB447" s="38"/>
      <c r="BC447" s="38"/>
      <c r="BD447" s="38"/>
      <c r="BE447" s="38"/>
      <c r="BF447" s="38"/>
      <c r="BG447" s="38"/>
      <c r="BH447" s="38"/>
      <c r="BI447" s="38"/>
      <c r="BJ447" s="38"/>
      <c r="BK447" s="38"/>
      <c r="BL447" s="38"/>
      <c r="BM447" s="38"/>
      <c r="BN447" s="38"/>
      <c r="BO447" s="38"/>
      <c r="BP447" s="38"/>
      <c r="BQ447" s="38"/>
      <c r="BR447" s="38"/>
      <c r="BS447" s="38"/>
      <c r="BT447" s="38"/>
      <c r="BU447" s="38"/>
      <c r="BV447" s="38"/>
      <c r="BW447" s="38"/>
      <c r="BX447" s="38"/>
      <c r="BY447" s="38"/>
      <c r="BZ447" s="38"/>
      <c r="CA447" s="38"/>
      <c r="CB447" s="38"/>
      <c r="CC447" s="38"/>
      <c r="CD447" s="38"/>
      <c r="CE447" s="38"/>
      <c r="CF447" s="38"/>
      <c r="CG447" s="38"/>
      <c r="CH447" s="38"/>
      <c r="CI447" s="38"/>
      <c r="CJ447" s="38"/>
    </row>
    <row r="448" spans="1:88" x14ac:dyDescent="0.2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  <c r="AL448" s="38"/>
      <c r="AM448" s="38"/>
      <c r="AN448" s="38"/>
      <c r="AO448" s="38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  <c r="BA448" s="38"/>
      <c r="BB448" s="38"/>
      <c r="BC448" s="38"/>
      <c r="BD448" s="38"/>
      <c r="BE448" s="38"/>
      <c r="BF448" s="38"/>
      <c r="BG448" s="38"/>
      <c r="BH448" s="38"/>
      <c r="BI448" s="38"/>
      <c r="BJ448" s="38"/>
      <c r="BK448" s="38"/>
      <c r="BL448" s="38"/>
      <c r="BM448" s="38"/>
      <c r="BN448" s="38"/>
      <c r="BO448" s="38"/>
      <c r="BP448" s="38"/>
      <c r="BQ448" s="38"/>
      <c r="BR448" s="38"/>
      <c r="BS448" s="38"/>
      <c r="BT448" s="38"/>
      <c r="BU448" s="38"/>
      <c r="BV448" s="38"/>
      <c r="BW448" s="38"/>
      <c r="BX448" s="38"/>
      <c r="BY448" s="38"/>
      <c r="BZ448" s="38"/>
      <c r="CA448" s="38"/>
      <c r="CB448" s="38"/>
      <c r="CC448" s="38"/>
      <c r="CD448" s="38"/>
      <c r="CE448" s="38"/>
      <c r="CF448" s="38"/>
      <c r="CG448" s="38"/>
      <c r="CH448" s="38"/>
      <c r="CI448" s="38"/>
      <c r="CJ448" s="38"/>
    </row>
    <row r="449" spans="1:88" x14ac:dyDescent="0.2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  <c r="BA449" s="38"/>
      <c r="BB449" s="38"/>
      <c r="BC449" s="38"/>
      <c r="BD449" s="38"/>
      <c r="BE449" s="38"/>
      <c r="BF449" s="38"/>
      <c r="BG449" s="38"/>
      <c r="BH449" s="38"/>
      <c r="BI449" s="38"/>
      <c r="BJ449" s="38"/>
      <c r="BK449" s="38"/>
      <c r="BL449" s="38"/>
      <c r="BM449" s="38"/>
      <c r="BN449" s="38"/>
      <c r="BO449" s="38"/>
      <c r="BP449" s="38"/>
      <c r="BQ449" s="38"/>
      <c r="BR449" s="38"/>
      <c r="BS449" s="38"/>
      <c r="BT449" s="38"/>
      <c r="BU449" s="38"/>
      <c r="BV449" s="38"/>
      <c r="BW449" s="38"/>
      <c r="BX449" s="38"/>
      <c r="BY449" s="38"/>
      <c r="BZ449" s="38"/>
      <c r="CA449" s="38"/>
      <c r="CB449" s="38"/>
      <c r="CC449" s="38"/>
      <c r="CD449" s="38"/>
      <c r="CE449" s="38"/>
      <c r="CF449" s="38"/>
      <c r="CG449" s="38"/>
      <c r="CH449" s="38"/>
      <c r="CI449" s="38"/>
      <c r="CJ449" s="38"/>
    </row>
    <row r="450" spans="1:88" x14ac:dyDescent="0.2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  <c r="BA450" s="38"/>
      <c r="BB450" s="38"/>
      <c r="BC450" s="38"/>
      <c r="BD450" s="38"/>
      <c r="BE450" s="38"/>
      <c r="BF450" s="38"/>
      <c r="BG450" s="38"/>
      <c r="BH450" s="38"/>
      <c r="BI450" s="38"/>
      <c r="BJ450" s="38"/>
      <c r="BK450" s="38"/>
      <c r="BL450" s="38"/>
      <c r="BM450" s="38"/>
      <c r="BN450" s="38"/>
      <c r="BO450" s="38"/>
      <c r="BP450" s="38"/>
      <c r="BQ450" s="38"/>
      <c r="BR450" s="38"/>
      <c r="BS450" s="38"/>
      <c r="BT450" s="38"/>
      <c r="BU450" s="38"/>
      <c r="BV450" s="38"/>
      <c r="BW450" s="38"/>
      <c r="BX450" s="38"/>
      <c r="BY450" s="38"/>
      <c r="BZ450" s="38"/>
      <c r="CA450" s="38"/>
      <c r="CB450" s="38"/>
      <c r="CC450" s="38"/>
      <c r="CD450" s="38"/>
      <c r="CE450" s="38"/>
      <c r="CF450" s="38"/>
      <c r="CG450" s="38"/>
      <c r="CH450" s="38"/>
      <c r="CI450" s="38"/>
      <c r="CJ450" s="38"/>
    </row>
    <row r="451" spans="1:88" x14ac:dyDescent="0.2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  <c r="BA451" s="38"/>
      <c r="BB451" s="38"/>
      <c r="BC451" s="38"/>
      <c r="BD451" s="38"/>
      <c r="BE451" s="38"/>
      <c r="BF451" s="38"/>
      <c r="BG451" s="38"/>
      <c r="BH451" s="38"/>
      <c r="BI451" s="38"/>
      <c r="BJ451" s="38"/>
      <c r="BK451" s="38"/>
      <c r="BL451" s="38"/>
      <c r="BM451" s="38"/>
      <c r="BN451" s="38"/>
      <c r="BO451" s="38"/>
      <c r="BP451" s="38"/>
      <c r="BQ451" s="38"/>
      <c r="BR451" s="38"/>
      <c r="BS451" s="38"/>
      <c r="BT451" s="38"/>
      <c r="BU451" s="38"/>
      <c r="BV451" s="38"/>
      <c r="BW451" s="38"/>
      <c r="BX451" s="38"/>
      <c r="BY451" s="38"/>
      <c r="BZ451" s="38"/>
      <c r="CA451" s="38"/>
      <c r="CB451" s="38"/>
      <c r="CC451" s="38"/>
      <c r="CD451" s="38"/>
      <c r="CE451" s="38"/>
      <c r="CF451" s="38"/>
      <c r="CG451" s="38"/>
      <c r="CH451" s="38"/>
      <c r="CI451" s="38"/>
      <c r="CJ451" s="38"/>
    </row>
    <row r="452" spans="1:88" x14ac:dyDescent="0.2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  <c r="BA452" s="38"/>
      <c r="BB452" s="38"/>
      <c r="BC452" s="38"/>
      <c r="BD452" s="38"/>
      <c r="BE452" s="38"/>
      <c r="BF452" s="38"/>
      <c r="BG452" s="38"/>
      <c r="BH452" s="38"/>
      <c r="BI452" s="38"/>
      <c r="BJ452" s="38"/>
      <c r="BK452" s="38"/>
      <c r="BL452" s="38"/>
      <c r="BM452" s="38"/>
      <c r="BN452" s="38"/>
      <c r="BO452" s="38"/>
      <c r="BP452" s="38"/>
      <c r="BQ452" s="38"/>
      <c r="BR452" s="38"/>
      <c r="BS452" s="38"/>
      <c r="BT452" s="38"/>
      <c r="BU452" s="38"/>
      <c r="BV452" s="38"/>
      <c r="BW452" s="38"/>
      <c r="BX452" s="38"/>
      <c r="BY452" s="38"/>
      <c r="BZ452" s="38"/>
      <c r="CA452" s="38"/>
      <c r="CB452" s="38"/>
      <c r="CC452" s="38"/>
      <c r="CD452" s="38"/>
      <c r="CE452" s="38"/>
      <c r="CF452" s="38"/>
      <c r="CG452" s="38"/>
      <c r="CH452" s="38"/>
      <c r="CI452" s="38"/>
      <c r="CJ452" s="38"/>
    </row>
    <row r="453" spans="1:88" x14ac:dyDescent="0.2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  <c r="BA453" s="38"/>
      <c r="BB453" s="38"/>
      <c r="BC453" s="38"/>
      <c r="BD453" s="38"/>
      <c r="BE453" s="38"/>
      <c r="BF453" s="38"/>
      <c r="BG453" s="38"/>
      <c r="BH453" s="38"/>
      <c r="BI453" s="38"/>
      <c r="BJ453" s="38"/>
      <c r="BK453" s="38"/>
      <c r="BL453" s="38"/>
      <c r="BM453" s="38"/>
      <c r="BN453" s="38"/>
      <c r="BO453" s="38"/>
      <c r="BP453" s="38"/>
      <c r="BQ453" s="38"/>
      <c r="BR453" s="38"/>
      <c r="BS453" s="38"/>
      <c r="BT453" s="38"/>
      <c r="BU453" s="38"/>
      <c r="BV453" s="38"/>
      <c r="BW453" s="38"/>
      <c r="BX453" s="38"/>
      <c r="BY453" s="38"/>
      <c r="BZ453" s="38"/>
      <c r="CA453" s="38"/>
      <c r="CB453" s="38"/>
      <c r="CC453" s="38"/>
      <c r="CD453" s="38"/>
      <c r="CE453" s="38"/>
      <c r="CF453" s="38"/>
      <c r="CG453" s="38"/>
      <c r="CH453" s="38"/>
      <c r="CI453" s="38"/>
      <c r="CJ453" s="38"/>
    </row>
    <row r="454" spans="1:88" x14ac:dyDescent="0.2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  <c r="BA454" s="38"/>
      <c r="BB454" s="38"/>
      <c r="BC454" s="38"/>
      <c r="BD454" s="38"/>
      <c r="BE454" s="38"/>
      <c r="BF454" s="38"/>
      <c r="BG454" s="38"/>
      <c r="BH454" s="38"/>
      <c r="BI454" s="38"/>
      <c r="BJ454" s="38"/>
      <c r="BK454" s="38"/>
      <c r="BL454" s="38"/>
      <c r="BM454" s="38"/>
      <c r="BN454" s="38"/>
      <c r="BO454" s="38"/>
      <c r="BP454" s="38"/>
      <c r="BQ454" s="38"/>
      <c r="BR454" s="38"/>
      <c r="BS454" s="38"/>
      <c r="BT454" s="38"/>
      <c r="BU454" s="38"/>
      <c r="BV454" s="38"/>
      <c r="BW454" s="38"/>
      <c r="BX454" s="38"/>
      <c r="BY454" s="38"/>
      <c r="BZ454" s="38"/>
      <c r="CA454" s="38"/>
      <c r="CB454" s="38"/>
      <c r="CC454" s="38"/>
      <c r="CD454" s="38"/>
      <c r="CE454" s="38"/>
      <c r="CF454" s="38"/>
      <c r="CG454" s="38"/>
      <c r="CH454" s="38"/>
      <c r="CI454" s="38"/>
      <c r="CJ454" s="38"/>
    </row>
    <row r="455" spans="1:88" x14ac:dyDescent="0.2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  <c r="BA455" s="38"/>
      <c r="BB455" s="38"/>
      <c r="BC455" s="38"/>
      <c r="BD455" s="38"/>
      <c r="BE455" s="38"/>
      <c r="BF455" s="38"/>
      <c r="BG455" s="38"/>
      <c r="BH455" s="38"/>
      <c r="BI455" s="38"/>
      <c r="BJ455" s="38"/>
      <c r="BK455" s="38"/>
      <c r="BL455" s="38"/>
      <c r="BM455" s="38"/>
      <c r="BN455" s="38"/>
      <c r="BO455" s="38"/>
      <c r="BP455" s="38"/>
      <c r="BQ455" s="38"/>
      <c r="BR455" s="38"/>
      <c r="BS455" s="38"/>
      <c r="BT455" s="38"/>
      <c r="BU455" s="38"/>
      <c r="BV455" s="38"/>
      <c r="BW455" s="38"/>
      <c r="BX455" s="38"/>
      <c r="BY455" s="38"/>
      <c r="BZ455" s="38"/>
      <c r="CA455" s="38"/>
      <c r="CB455" s="38"/>
      <c r="CC455" s="38"/>
      <c r="CD455" s="38"/>
      <c r="CE455" s="38"/>
      <c r="CF455" s="38"/>
      <c r="CG455" s="38"/>
      <c r="CH455" s="38"/>
      <c r="CI455" s="38"/>
      <c r="CJ455" s="38"/>
    </row>
    <row r="456" spans="1:88" x14ac:dyDescent="0.2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  <c r="BA456" s="38"/>
      <c r="BB456" s="38"/>
      <c r="BC456" s="38"/>
      <c r="BD456" s="38"/>
      <c r="BE456" s="38"/>
      <c r="BF456" s="38"/>
      <c r="BG456" s="38"/>
      <c r="BH456" s="38"/>
      <c r="BI456" s="38"/>
      <c r="BJ456" s="38"/>
      <c r="BK456" s="38"/>
      <c r="BL456" s="38"/>
      <c r="BM456" s="38"/>
      <c r="BN456" s="38"/>
      <c r="BO456" s="38"/>
      <c r="BP456" s="38"/>
      <c r="BQ456" s="38"/>
      <c r="BR456" s="38"/>
      <c r="BS456" s="38"/>
      <c r="BT456" s="38"/>
      <c r="BU456" s="38"/>
      <c r="BV456" s="38"/>
      <c r="BW456" s="38"/>
      <c r="BX456" s="38"/>
      <c r="BY456" s="38"/>
      <c r="BZ456" s="38"/>
      <c r="CA456" s="38"/>
      <c r="CB456" s="38"/>
      <c r="CC456" s="38"/>
      <c r="CD456" s="38"/>
      <c r="CE456" s="38"/>
      <c r="CF456" s="38"/>
      <c r="CG456" s="38"/>
      <c r="CH456" s="38"/>
      <c r="CI456" s="38"/>
      <c r="CJ456" s="38"/>
    </row>
    <row r="457" spans="1:88" x14ac:dyDescent="0.2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  <c r="BA457" s="38"/>
      <c r="BB457" s="38"/>
      <c r="BC457" s="38"/>
      <c r="BD457" s="38"/>
      <c r="BE457" s="38"/>
      <c r="BF457" s="38"/>
      <c r="BG457" s="38"/>
      <c r="BH457" s="38"/>
      <c r="BI457" s="38"/>
      <c r="BJ457" s="38"/>
      <c r="BK457" s="38"/>
      <c r="BL457" s="38"/>
      <c r="BM457" s="38"/>
      <c r="BN457" s="38"/>
      <c r="BO457" s="38"/>
      <c r="BP457" s="38"/>
      <c r="BQ457" s="38"/>
      <c r="BR457" s="38"/>
      <c r="BS457" s="38"/>
      <c r="BT457" s="38"/>
      <c r="BU457" s="38"/>
      <c r="BV457" s="38"/>
      <c r="BW457" s="38"/>
      <c r="BX457" s="38"/>
      <c r="BY457" s="38"/>
      <c r="BZ457" s="38"/>
      <c r="CA457" s="38"/>
      <c r="CB457" s="38"/>
      <c r="CC457" s="38"/>
      <c r="CD457" s="38"/>
      <c r="CE457" s="38"/>
      <c r="CF457" s="38"/>
      <c r="CG457" s="38"/>
      <c r="CH457" s="38"/>
      <c r="CI457" s="38"/>
      <c r="CJ457" s="38"/>
    </row>
    <row r="458" spans="1:88" x14ac:dyDescent="0.2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  <c r="AN458" s="38"/>
      <c r="AO458" s="38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  <c r="BA458" s="38"/>
      <c r="BB458" s="38"/>
      <c r="BC458" s="38"/>
      <c r="BD458" s="38"/>
      <c r="BE458" s="38"/>
      <c r="BF458" s="38"/>
      <c r="BG458" s="38"/>
      <c r="BH458" s="38"/>
      <c r="BI458" s="38"/>
      <c r="BJ458" s="38"/>
      <c r="BK458" s="38"/>
      <c r="BL458" s="38"/>
      <c r="BM458" s="38"/>
      <c r="BN458" s="38"/>
      <c r="BO458" s="38"/>
      <c r="BP458" s="38"/>
      <c r="BQ458" s="38"/>
      <c r="BR458" s="38"/>
      <c r="BS458" s="38"/>
      <c r="BT458" s="38"/>
      <c r="BU458" s="38"/>
      <c r="BV458" s="38"/>
      <c r="BW458" s="38"/>
      <c r="BX458" s="38"/>
      <c r="BY458" s="38"/>
      <c r="BZ458" s="38"/>
      <c r="CA458" s="38"/>
      <c r="CB458" s="38"/>
      <c r="CC458" s="38"/>
      <c r="CD458" s="38"/>
      <c r="CE458" s="38"/>
      <c r="CF458" s="38"/>
      <c r="CG458" s="38"/>
      <c r="CH458" s="38"/>
      <c r="CI458" s="38"/>
      <c r="CJ458" s="38"/>
    </row>
    <row r="459" spans="1:88" x14ac:dyDescent="0.2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  <c r="BA459" s="38"/>
      <c r="BB459" s="38"/>
      <c r="BC459" s="38"/>
      <c r="BD459" s="38"/>
      <c r="BE459" s="38"/>
      <c r="BF459" s="38"/>
      <c r="BG459" s="38"/>
      <c r="BH459" s="38"/>
      <c r="BI459" s="38"/>
      <c r="BJ459" s="38"/>
      <c r="BK459" s="38"/>
      <c r="BL459" s="38"/>
      <c r="BM459" s="38"/>
      <c r="BN459" s="38"/>
      <c r="BO459" s="38"/>
      <c r="BP459" s="38"/>
      <c r="BQ459" s="38"/>
      <c r="BR459" s="38"/>
      <c r="BS459" s="38"/>
      <c r="BT459" s="38"/>
      <c r="BU459" s="38"/>
      <c r="BV459" s="38"/>
      <c r="BW459" s="38"/>
      <c r="BX459" s="38"/>
      <c r="BY459" s="38"/>
      <c r="BZ459" s="38"/>
      <c r="CA459" s="38"/>
      <c r="CB459" s="38"/>
      <c r="CC459" s="38"/>
      <c r="CD459" s="38"/>
      <c r="CE459" s="38"/>
      <c r="CF459" s="38"/>
      <c r="CG459" s="38"/>
      <c r="CH459" s="38"/>
      <c r="CI459" s="38"/>
      <c r="CJ459" s="38"/>
    </row>
    <row r="460" spans="1:88" x14ac:dyDescent="0.2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  <c r="AL460" s="38"/>
      <c r="AM460" s="38"/>
      <c r="AN460" s="38"/>
      <c r="AO460" s="38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  <c r="BA460" s="38"/>
      <c r="BB460" s="38"/>
      <c r="BC460" s="38"/>
      <c r="BD460" s="38"/>
      <c r="BE460" s="38"/>
      <c r="BF460" s="38"/>
      <c r="BG460" s="38"/>
      <c r="BH460" s="38"/>
      <c r="BI460" s="38"/>
      <c r="BJ460" s="38"/>
      <c r="BK460" s="38"/>
      <c r="BL460" s="38"/>
      <c r="BM460" s="38"/>
      <c r="BN460" s="38"/>
      <c r="BO460" s="38"/>
      <c r="BP460" s="38"/>
      <c r="BQ460" s="38"/>
      <c r="BR460" s="38"/>
      <c r="BS460" s="38"/>
      <c r="BT460" s="38"/>
      <c r="BU460" s="38"/>
      <c r="BV460" s="38"/>
      <c r="BW460" s="38"/>
      <c r="BX460" s="38"/>
      <c r="BY460" s="38"/>
      <c r="BZ460" s="38"/>
      <c r="CA460" s="38"/>
      <c r="CB460" s="38"/>
      <c r="CC460" s="38"/>
      <c r="CD460" s="38"/>
      <c r="CE460" s="38"/>
      <c r="CF460" s="38"/>
      <c r="CG460" s="38"/>
      <c r="CH460" s="38"/>
      <c r="CI460" s="38"/>
      <c r="CJ460" s="38"/>
    </row>
    <row r="461" spans="1:88" x14ac:dyDescent="0.2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  <c r="BA461" s="38"/>
      <c r="BB461" s="38"/>
      <c r="BC461" s="38"/>
      <c r="BD461" s="38"/>
      <c r="BE461" s="38"/>
      <c r="BF461" s="38"/>
      <c r="BG461" s="38"/>
      <c r="BH461" s="38"/>
      <c r="BI461" s="38"/>
      <c r="BJ461" s="38"/>
      <c r="BK461" s="38"/>
      <c r="BL461" s="38"/>
      <c r="BM461" s="38"/>
      <c r="BN461" s="38"/>
      <c r="BO461" s="38"/>
      <c r="BP461" s="38"/>
      <c r="BQ461" s="38"/>
      <c r="BR461" s="38"/>
      <c r="BS461" s="38"/>
      <c r="BT461" s="38"/>
      <c r="BU461" s="38"/>
      <c r="BV461" s="38"/>
      <c r="BW461" s="38"/>
      <c r="BX461" s="38"/>
      <c r="BY461" s="38"/>
      <c r="BZ461" s="38"/>
      <c r="CA461" s="38"/>
      <c r="CB461" s="38"/>
      <c r="CC461" s="38"/>
      <c r="CD461" s="38"/>
      <c r="CE461" s="38"/>
      <c r="CF461" s="38"/>
      <c r="CG461" s="38"/>
      <c r="CH461" s="38"/>
      <c r="CI461" s="38"/>
      <c r="CJ461" s="38"/>
    </row>
    <row r="462" spans="1:88" x14ac:dyDescent="0.2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  <c r="BA462" s="38"/>
      <c r="BB462" s="38"/>
      <c r="BC462" s="38"/>
      <c r="BD462" s="38"/>
      <c r="BE462" s="38"/>
      <c r="BF462" s="38"/>
      <c r="BG462" s="38"/>
      <c r="BH462" s="38"/>
      <c r="BI462" s="38"/>
      <c r="BJ462" s="38"/>
      <c r="BK462" s="38"/>
      <c r="BL462" s="38"/>
      <c r="BM462" s="38"/>
      <c r="BN462" s="38"/>
      <c r="BO462" s="38"/>
      <c r="BP462" s="38"/>
      <c r="BQ462" s="38"/>
      <c r="BR462" s="38"/>
      <c r="BS462" s="38"/>
      <c r="BT462" s="38"/>
      <c r="BU462" s="38"/>
      <c r="BV462" s="38"/>
      <c r="BW462" s="38"/>
      <c r="BX462" s="38"/>
      <c r="BY462" s="38"/>
      <c r="BZ462" s="38"/>
      <c r="CA462" s="38"/>
      <c r="CB462" s="38"/>
      <c r="CC462" s="38"/>
      <c r="CD462" s="38"/>
      <c r="CE462" s="38"/>
      <c r="CF462" s="38"/>
      <c r="CG462" s="38"/>
      <c r="CH462" s="38"/>
      <c r="CI462" s="38"/>
      <c r="CJ462" s="38"/>
    </row>
    <row r="463" spans="1:88" x14ac:dyDescent="0.2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  <c r="AL463" s="38"/>
      <c r="AM463" s="38"/>
      <c r="AN463" s="38"/>
      <c r="AO463" s="38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  <c r="BA463" s="38"/>
      <c r="BB463" s="38"/>
      <c r="BC463" s="38"/>
      <c r="BD463" s="38"/>
      <c r="BE463" s="38"/>
      <c r="BF463" s="38"/>
      <c r="BG463" s="38"/>
      <c r="BH463" s="38"/>
      <c r="BI463" s="38"/>
      <c r="BJ463" s="38"/>
      <c r="BK463" s="38"/>
      <c r="BL463" s="38"/>
      <c r="BM463" s="38"/>
      <c r="BN463" s="38"/>
      <c r="BO463" s="38"/>
      <c r="BP463" s="38"/>
      <c r="BQ463" s="38"/>
      <c r="BR463" s="38"/>
      <c r="BS463" s="38"/>
      <c r="BT463" s="38"/>
      <c r="BU463" s="38"/>
      <c r="BV463" s="38"/>
      <c r="BW463" s="38"/>
      <c r="BX463" s="38"/>
      <c r="BY463" s="38"/>
      <c r="BZ463" s="38"/>
      <c r="CA463" s="38"/>
      <c r="CB463" s="38"/>
      <c r="CC463" s="38"/>
      <c r="CD463" s="38"/>
      <c r="CE463" s="38"/>
      <c r="CF463" s="38"/>
      <c r="CG463" s="38"/>
      <c r="CH463" s="38"/>
      <c r="CI463" s="38"/>
      <c r="CJ463" s="38"/>
    </row>
    <row r="464" spans="1:88" x14ac:dyDescent="0.2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  <c r="BA464" s="38"/>
      <c r="BB464" s="38"/>
      <c r="BC464" s="38"/>
      <c r="BD464" s="38"/>
      <c r="BE464" s="38"/>
      <c r="BF464" s="38"/>
      <c r="BG464" s="38"/>
      <c r="BH464" s="38"/>
      <c r="BI464" s="38"/>
      <c r="BJ464" s="38"/>
      <c r="BK464" s="38"/>
      <c r="BL464" s="38"/>
      <c r="BM464" s="38"/>
      <c r="BN464" s="38"/>
      <c r="BO464" s="38"/>
      <c r="BP464" s="38"/>
      <c r="BQ464" s="38"/>
      <c r="BR464" s="38"/>
      <c r="BS464" s="38"/>
      <c r="BT464" s="38"/>
      <c r="BU464" s="38"/>
      <c r="BV464" s="38"/>
      <c r="BW464" s="38"/>
      <c r="BX464" s="38"/>
      <c r="BY464" s="38"/>
      <c r="BZ464" s="38"/>
      <c r="CA464" s="38"/>
      <c r="CB464" s="38"/>
      <c r="CC464" s="38"/>
      <c r="CD464" s="38"/>
      <c r="CE464" s="38"/>
      <c r="CF464" s="38"/>
      <c r="CG464" s="38"/>
      <c r="CH464" s="38"/>
      <c r="CI464" s="38"/>
      <c r="CJ464" s="38"/>
    </row>
    <row r="465" spans="1:88" x14ac:dyDescent="0.2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  <c r="BA465" s="38"/>
      <c r="BB465" s="38"/>
      <c r="BC465" s="38"/>
      <c r="BD465" s="38"/>
      <c r="BE465" s="38"/>
      <c r="BF465" s="38"/>
      <c r="BG465" s="38"/>
      <c r="BH465" s="38"/>
      <c r="BI465" s="38"/>
      <c r="BJ465" s="38"/>
      <c r="BK465" s="38"/>
      <c r="BL465" s="38"/>
      <c r="BM465" s="38"/>
      <c r="BN465" s="38"/>
      <c r="BO465" s="38"/>
      <c r="BP465" s="38"/>
      <c r="BQ465" s="38"/>
      <c r="BR465" s="38"/>
      <c r="BS465" s="38"/>
      <c r="BT465" s="38"/>
      <c r="BU465" s="38"/>
      <c r="BV465" s="38"/>
      <c r="BW465" s="38"/>
      <c r="BX465" s="38"/>
      <c r="BY465" s="38"/>
      <c r="BZ465" s="38"/>
      <c r="CA465" s="38"/>
      <c r="CB465" s="38"/>
      <c r="CC465" s="38"/>
      <c r="CD465" s="38"/>
      <c r="CE465" s="38"/>
      <c r="CF465" s="38"/>
      <c r="CG465" s="38"/>
      <c r="CH465" s="38"/>
      <c r="CI465" s="38"/>
      <c r="CJ465" s="38"/>
    </row>
    <row r="466" spans="1:88" x14ac:dyDescent="0.2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  <c r="BA466" s="38"/>
      <c r="BB466" s="38"/>
      <c r="BC466" s="38"/>
      <c r="BD466" s="38"/>
      <c r="BE466" s="38"/>
      <c r="BF466" s="38"/>
      <c r="BG466" s="38"/>
      <c r="BH466" s="38"/>
      <c r="BI466" s="38"/>
      <c r="BJ466" s="38"/>
      <c r="BK466" s="38"/>
      <c r="BL466" s="38"/>
      <c r="BM466" s="38"/>
      <c r="BN466" s="38"/>
      <c r="BO466" s="38"/>
      <c r="BP466" s="38"/>
      <c r="BQ466" s="38"/>
      <c r="BR466" s="38"/>
      <c r="BS466" s="38"/>
      <c r="BT466" s="38"/>
      <c r="BU466" s="38"/>
      <c r="BV466" s="38"/>
      <c r="BW466" s="38"/>
      <c r="BX466" s="38"/>
      <c r="BY466" s="38"/>
      <c r="BZ466" s="38"/>
      <c r="CA466" s="38"/>
      <c r="CB466" s="38"/>
      <c r="CC466" s="38"/>
      <c r="CD466" s="38"/>
      <c r="CE466" s="38"/>
      <c r="CF466" s="38"/>
      <c r="CG466" s="38"/>
      <c r="CH466" s="38"/>
      <c r="CI466" s="38"/>
      <c r="CJ466" s="38"/>
    </row>
    <row r="467" spans="1:88" x14ac:dyDescent="0.2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  <c r="AN467" s="38"/>
      <c r="AO467" s="38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  <c r="BA467" s="38"/>
      <c r="BB467" s="38"/>
      <c r="BC467" s="38"/>
      <c r="BD467" s="38"/>
      <c r="BE467" s="38"/>
      <c r="BF467" s="38"/>
      <c r="BG467" s="38"/>
      <c r="BH467" s="38"/>
      <c r="BI467" s="38"/>
      <c r="BJ467" s="38"/>
      <c r="BK467" s="38"/>
      <c r="BL467" s="38"/>
      <c r="BM467" s="38"/>
      <c r="BN467" s="38"/>
      <c r="BO467" s="38"/>
      <c r="BP467" s="38"/>
      <c r="BQ467" s="38"/>
      <c r="BR467" s="38"/>
      <c r="BS467" s="38"/>
      <c r="BT467" s="38"/>
      <c r="BU467" s="38"/>
      <c r="BV467" s="38"/>
      <c r="BW467" s="38"/>
      <c r="BX467" s="38"/>
      <c r="BY467" s="38"/>
      <c r="BZ467" s="38"/>
      <c r="CA467" s="38"/>
      <c r="CB467" s="38"/>
      <c r="CC467" s="38"/>
      <c r="CD467" s="38"/>
      <c r="CE467" s="38"/>
      <c r="CF467" s="38"/>
      <c r="CG467" s="38"/>
      <c r="CH467" s="38"/>
      <c r="CI467" s="38"/>
      <c r="CJ467" s="38"/>
    </row>
    <row r="468" spans="1:88" x14ac:dyDescent="0.2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  <c r="BA468" s="38"/>
      <c r="BB468" s="38"/>
      <c r="BC468" s="38"/>
      <c r="BD468" s="38"/>
      <c r="BE468" s="38"/>
      <c r="BF468" s="38"/>
      <c r="BG468" s="38"/>
      <c r="BH468" s="38"/>
      <c r="BI468" s="38"/>
      <c r="BJ468" s="38"/>
      <c r="BK468" s="38"/>
      <c r="BL468" s="38"/>
      <c r="BM468" s="38"/>
      <c r="BN468" s="38"/>
      <c r="BO468" s="38"/>
      <c r="BP468" s="38"/>
      <c r="BQ468" s="38"/>
      <c r="BR468" s="38"/>
      <c r="BS468" s="38"/>
      <c r="BT468" s="38"/>
      <c r="BU468" s="38"/>
      <c r="BV468" s="38"/>
      <c r="BW468" s="38"/>
      <c r="BX468" s="38"/>
      <c r="BY468" s="38"/>
      <c r="BZ468" s="38"/>
      <c r="CA468" s="38"/>
      <c r="CB468" s="38"/>
      <c r="CC468" s="38"/>
      <c r="CD468" s="38"/>
      <c r="CE468" s="38"/>
      <c r="CF468" s="38"/>
      <c r="CG468" s="38"/>
      <c r="CH468" s="38"/>
      <c r="CI468" s="38"/>
      <c r="CJ468" s="38"/>
    </row>
    <row r="469" spans="1:88" x14ac:dyDescent="0.2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  <c r="BA469" s="38"/>
      <c r="BB469" s="38"/>
      <c r="BC469" s="38"/>
      <c r="BD469" s="38"/>
      <c r="BE469" s="38"/>
      <c r="BF469" s="38"/>
      <c r="BG469" s="38"/>
      <c r="BH469" s="38"/>
      <c r="BI469" s="38"/>
      <c r="BJ469" s="38"/>
      <c r="BK469" s="38"/>
      <c r="BL469" s="38"/>
      <c r="BM469" s="38"/>
      <c r="BN469" s="38"/>
      <c r="BO469" s="38"/>
      <c r="BP469" s="38"/>
      <c r="BQ469" s="38"/>
      <c r="BR469" s="38"/>
      <c r="BS469" s="38"/>
      <c r="BT469" s="38"/>
      <c r="BU469" s="38"/>
      <c r="BV469" s="38"/>
      <c r="BW469" s="38"/>
      <c r="BX469" s="38"/>
      <c r="BY469" s="38"/>
      <c r="BZ469" s="38"/>
      <c r="CA469" s="38"/>
      <c r="CB469" s="38"/>
      <c r="CC469" s="38"/>
      <c r="CD469" s="38"/>
      <c r="CE469" s="38"/>
      <c r="CF469" s="38"/>
      <c r="CG469" s="38"/>
      <c r="CH469" s="38"/>
      <c r="CI469" s="38"/>
      <c r="CJ469" s="38"/>
    </row>
    <row r="470" spans="1:88" x14ac:dyDescent="0.2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  <c r="BA470" s="38"/>
      <c r="BB470" s="38"/>
      <c r="BC470" s="38"/>
      <c r="BD470" s="38"/>
      <c r="BE470" s="38"/>
      <c r="BF470" s="38"/>
      <c r="BG470" s="38"/>
      <c r="BH470" s="38"/>
      <c r="BI470" s="38"/>
      <c r="BJ470" s="38"/>
      <c r="BK470" s="38"/>
      <c r="BL470" s="38"/>
      <c r="BM470" s="38"/>
      <c r="BN470" s="38"/>
      <c r="BO470" s="38"/>
      <c r="BP470" s="38"/>
      <c r="BQ470" s="38"/>
      <c r="BR470" s="38"/>
      <c r="BS470" s="38"/>
      <c r="BT470" s="38"/>
      <c r="BU470" s="38"/>
      <c r="BV470" s="38"/>
      <c r="BW470" s="38"/>
      <c r="BX470" s="38"/>
      <c r="BY470" s="38"/>
      <c r="BZ470" s="38"/>
      <c r="CA470" s="38"/>
      <c r="CB470" s="38"/>
      <c r="CC470" s="38"/>
      <c r="CD470" s="38"/>
      <c r="CE470" s="38"/>
      <c r="CF470" s="38"/>
      <c r="CG470" s="38"/>
      <c r="CH470" s="38"/>
      <c r="CI470" s="38"/>
      <c r="CJ470" s="38"/>
    </row>
    <row r="471" spans="1:88" x14ac:dyDescent="0.2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  <c r="BA471" s="38"/>
      <c r="BB471" s="38"/>
      <c r="BC471" s="38"/>
      <c r="BD471" s="38"/>
      <c r="BE471" s="38"/>
      <c r="BF471" s="38"/>
      <c r="BG471" s="38"/>
      <c r="BH471" s="38"/>
      <c r="BI471" s="38"/>
      <c r="BJ471" s="38"/>
      <c r="BK471" s="38"/>
      <c r="BL471" s="38"/>
      <c r="BM471" s="38"/>
      <c r="BN471" s="38"/>
      <c r="BO471" s="38"/>
      <c r="BP471" s="38"/>
      <c r="BQ471" s="38"/>
      <c r="BR471" s="38"/>
      <c r="BS471" s="38"/>
      <c r="BT471" s="38"/>
      <c r="BU471" s="38"/>
      <c r="BV471" s="38"/>
      <c r="BW471" s="38"/>
      <c r="BX471" s="38"/>
      <c r="BY471" s="38"/>
      <c r="BZ471" s="38"/>
      <c r="CA471" s="38"/>
      <c r="CB471" s="38"/>
      <c r="CC471" s="38"/>
      <c r="CD471" s="38"/>
      <c r="CE471" s="38"/>
      <c r="CF471" s="38"/>
      <c r="CG471" s="38"/>
      <c r="CH471" s="38"/>
      <c r="CI471" s="38"/>
      <c r="CJ471" s="38"/>
    </row>
    <row r="472" spans="1:88" x14ac:dyDescent="0.2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  <c r="AL472" s="38"/>
      <c r="AM472" s="38"/>
      <c r="AN472" s="38"/>
      <c r="AO472" s="38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  <c r="BA472" s="38"/>
      <c r="BB472" s="38"/>
      <c r="BC472" s="38"/>
      <c r="BD472" s="38"/>
      <c r="BE472" s="38"/>
      <c r="BF472" s="38"/>
      <c r="BG472" s="38"/>
      <c r="BH472" s="38"/>
      <c r="BI472" s="38"/>
      <c r="BJ472" s="38"/>
      <c r="BK472" s="38"/>
      <c r="BL472" s="38"/>
      <c r="BM472" s="38"/>
      <c r="BN472" s="38"/>
      <c r="BO472" s="38"/>
      <c r="BP472" s="38"/>
      <c r="BQ472" s="38"/>
      <c r="BR472" s="38"/>
      <c r="BS472" s="38"/>
      <c r="BT472" s="38"/>
      <c r="BU472" s="38"/>
      <c r="BV472" s="38"/>
      <c r="BW472" s="38"/>
      <c r="BX472" s="38"/>
      <c r="BY472" s="38"/>
      <c r="BZ472" s="38"/>
      <c r="CA472" s="38"/>
      <c r="CB472" s="38"/>
      <c r="CC472" s="38"/>
      <c r="CD472" s="38"/>
      <c r="CE472" s="38"/>
      <c r="CF472" s="38"/>
      <c r="CG472" s="38"/>
      <c r="CH472" s="38"/>
      <c r="CI472" s="38"/>
      <c r="CJ472" s="38"/>
    </row>
    <row r="473" spans="1:88" x14ac:dyDescent="0.2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  <c r="AN473" s="38"/>
      <c r="AO473" s="38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  <c r="BA473" s="38"/>
      <c r="BB473" s="38"/>
      <c r="BC473" s="38"/>
      <c r="BD473" s="38"/>
      <c r="BE473" s="38"/>
      <c r="BF473" s="38"/>
      <c r="BG473" s="38"/>
      <c r="BH473" s="38"/>
      <c r="BI473" s="38"/>
      <c r="BJ473" s="38"/>
      <c r="BK473" s="38"/>
      <c r="BL473" s="38"/>
      <c r="BM473" s="38"/>
      <c r="BN473" s="38"/>
      <c r="BO473" s="38"/>
      <c r="BP473" s="38"/>
      <c r="BQ473" s="38"/>
      <c r="BR473" s="38"/>
      <c r="BS473" s="38"/>
      <c r="BT473" s="38"/>
      <c r="BU473" s="38"/>
      <c r="BV473" s="38"/>
      <c r="BW473" s="38"/>
      <c r="BX473" s="38"/>
      <c r="BY473" s="38"/>
      <c r="BZ473" s="38"/>
      <c r="CA473" s="38"/>
      <c r="CB473" s="38"/>
      <c r="CC473" s="38"/>
      <c r="CD473" s="38"/>
      <c r="CE473" s="38"/>
      <c r="CF473" s="38"/>
      <c r="CG473" s="38"/>
      <c r="CH473" s="38"/>
      <c r="CI473" s="38"/>
      <c r="CJ473" s="38"/>
    </row>
    <row r="474" spans="1:88" x14ac:dyDescent="0.2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  <c r="AL474" s="38"/>
      <c r="AM474" s="38"/>
      <c r="AN474" s="38"/>
      <c r="AO474" s="38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  <c r="BA474" s="38"/>
      <c r="BB474" s="38"/>
      <c r="BC474" s="38"/>
      <c r="BD474" s="38"/>
      <c r="BE474" s="38"/>
      <c r="BF474" s="38"/>
      <c r="BG474" s="38"/>
      <c r="BH474" s="38"/>
      <c r="BI474" s="38"/>
      <c r="BJ474" s="38"/>
      <c r="BK474" s="38"/>
      <c r="BL474" s="38"/>
      <c r="BM474" s="38"/>
      <c r="BN474" s="38"/>
      <c r="BO474" s="38"/>
      <c r="BP474" s="38"/>
      <c r="BQ474" s="38"/>
      <c r="BR474" s="38"/>
      <c r="BS474" s="38"/>
      <c r="BT474" s="38"/>
      <c r="BU474" s="38"/>
      <c r="BV474" s="38"/>
      <c r="BW474" s="38"/>
      <c r="BX474" s="38"/>
      <c r="BY474" s="38"/>
      <c r="BZ474" s="38"/>
      <c r="CA474" s="38"/>
      <c r="CB474" s="38"/>
      <c r="CC474" s="38"/>
      <c r="CD474" s="38"/>
      <c r="CE474" s="38"/>
      <c r="CF474" s="38"/>
      <c r="CG474" s="38"/>
      <c r="CH474" s="38"/>
      <c r="CI474" s="38"/>
      <c r="CJ474" s="38"/>
    </row>
    <row r="475" spans="1:88" x14ac:dyDescent="0.2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  <c r="AL475" s="38"/>
      <c r="AM475" s="38"/>
      <c r="AN475" s="38"/>
      <c r="AO475" s="38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  <c r="BA475" s="38"/>
      <c r="BB475" s="38"/>
      <c r="BC475" s="38"/>
      <c r="BD475" s="38"/>
      <c r="BE475" s="38"/>
      <c r="BF475" s="38"/>
      <c r="BG475" s="38"/>
      <c r="BH475" s="38"/>
      <c r="BI475" s="38"/>
      <c r="BJ475" s="38"/>
      <c r="BK475" s="38"/>
      <c r="BL475" s="38"/>
      <c r="BM475" s="38"/>
      <c r="BN475" s="38"/>
      <c r="BO475" s="38"/>
      <c r="BP475" s="38"/>
      <c r="BQ475" s="38"/>
      <c r="BR475" s="38"/>
      <c r="BS475" s="38"/>
      <c r="BT475" s="38"/>
      <c r="BU475" s="38"/>
      <c r="BV475" s="38"/>
      <c r="BW475" s="38"/>
      <c r="BX475" s="38"/>
      <c r="BY475" s="38"/>
      <c r="BZ475" s="38"/>
      <c r="CA475" s="38"/>
      <c r="CB475" s="38"/>
      <c r="CC475" s="38"/>
      <c r="CD475" s="38"/>
      <c r="CE475" s="38"/>
      <c r="CF475" s="38"/>
      <c r="CG475" s="38"/>
      <c r="CH475" s="38"/>
      <c r="CI475" s="38"/>
      <c r="CJ475" s="38"/>
    </row>
    <row r="476" spans="1:88" x14ac:dyDescent="0.2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  <c r="AL476" s="38"/>
      <c r="AM476" s="38"/>
      <c r="AN476" s="38"/>
      <c r="AO476" s="38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  <c r="BA476" s="38"/>
      <c r="BB476" s="38"/>
      <c r="BC476" s="38"/>
      <c r="BD476" s="38"/>
      <c r="BE476" s="38"/>
      <c r="BF476" s="38"/>
      <c r="BG476" s="38"/>
      <c r="BH476" s="38"/>
      <c r="BI476" s="38"/>
      <c r="BJ476" s="38"/>
      <c r="BK476" s="38"/>
      <c r="BL476" s="38"/>
      <c r="BM476" s="38"/>
      <c r="BN476" s="38"/>
      <c r="BO476" s="38"/>
      <c r="BP476" s="38"/>
      <c r="BQ476" s="38"/>
      <c r="BR476" s="38"/>
      <c r="BS476" s="38"/>
      <c r="BT476" s="38"/>
      <c r="BU476" s="38"/>
      <c r="BV476" s="38"/>
      <c r="BW476" s="38"/>
      <c r="BX476" s="38"/>
      <c r="BY476" s="38"/>
      <c r="BZ476" s="38"/>
      <c r="CA476" s="38"/>
      <c r="CB476" s="38"/>
      <c r="CC476" s="38"/>
      <c r="CD476" s="38"/>
      <c r="CE476" s="38"/>
      <c r="CF476" s="38"/>
      <c r="CG476" s="38"/>
      <c r="CH476" s="38"/>
      <c r="CI476" s="38"/>
      <c r="CJ476" s="38"/>
    </row>
    <row r="477" spans="1:88" x14ac:dyDescent="0.2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  <c r="AL477" s="38"/>
      <c r="AM477" s="38"/>
      <c r="AN477" s="38"/>
      <c r="AO477" s="38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  <c r="BA477" s="38"/>
      <c r="BB477" s="38"/>
      <c r="BC477" s="38"/>
      <c r="BD477" s="38"/>
      <c r="BE477" s="38"/>
      <c r="BF477" s="38"/>
      <c r="BG477" s="38"/>
      <c r="BH477" s="38"/>
      <c r="BI477" s="38"/>
      <c r="BJ477" s="38"/>
      <c r="BK477" s="38"/>
      <c r="BL477" s="38"/>
      <c r="BM477" s="38"/>
      <c r="BN477" s="38"/>
      <c r="BO477" s="38"/>
      <c r="BP477" s="38"/>
      <c r="BQ477" s="38"/>
      <c r="BR477" s="38"/>
      <c r="BS477" s="38"/>
      <c r="BT477" s="38"/>
      <c r="BU477" s="38"/>
      <c r="BV477" s="38"/>
      <c r="BW477" s="38"/>
      <c r="BX477" s="38"/>
      <c r="BY477" s="38"/>
      <c r="BZ477" s="38"/>
      <c r="CA477" s="38"/>
      <c r="CB477" s="38"/>
      <c r="CC477" s="38"/>
      <c r="CD477" s="38"/>
      <c r="CE477" s="38"/>
      <c r="CF477" s="38"/>
      <c r="CG477" s="38"/>
      <c r="CH477" s="38"/>
      <c r="CI477" s="38"/>
      <c r="CJ477" s="38"/>
    </row>
    <row r="478" spans="1:88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  <c r="AL478" s="38"/>
      <c r="AM478" s="38"/>
      <c r="AN478" s="38"/>
      <c r="AO478" s="38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  <c r="BA478" s="38"/>
      <c r="BB478" s="38"/>
      <c r="BC478" s="38"/>
      <c r="BD478" s="38"/>
      <c r="BE478" s="38"/>
      <c r="BF478" s="38"/>
      <c r="BG478" s="38"/>
      <c r="BH478" s="38"/>
      <c r="BI478" s="38"/>
      <c r="BJ478" s="38"/>
      <c r="BK478" s="38"/>
      <c r="BL478" s="38"/>
      <c r="BM478" s="38"/>
      <c r="BN478" s="38"/>
      <c r="BO478" s="38"/>
      <c r="BP478" s="38"/>
      <c r="BQ478" s="38"/>
      <c r="BR478" s="38"/>
      <c r="BS478" s="38"/>
      <c r="BT478" s="38"/>
      <c r="BU478" s="38"/>
      <c r="BV478" s="38"/>
      <c r="BW478" s="38"/>
      <c r="BX478" s="38"/>
      <c r="BY478" s="38"/>
      <c r="BZ478" s="38"/>
      <c r="CA478" s="38"/>
      <c r="CB478" s="38"/>
      <c r="CC478" s="38"/>
      <c r="CD478" s="38"/>
      <c r="CE478" s="38"/>
      <c r="CF478" s="38"/>
      <c r="CG478" s="38"/>
      <c r="CH478" s="38"/>
      <c r="CI478" s="38"/>
      <c r="CJ478" s="38"/>
    </row>
    <row r="479" spans="1:88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  <c r="AL479" s="38"/>
      <c r="AM479" s="38"/>
      <c r="AN479" s="38"/>
      <c r="AO479" s="38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  <c r="BA479" s="38"/>
      <c r="BB479" s="38"/>
      <c r="BC479" s="38"/>
      <c r="BD479" s="38"/>
      <c r="BE479" s="38"/>
      <c r="BF479" s="38"/>
      <c r="BG479" s="38"/>
      <c r="BH479" s="38"/>
      <c r="BI479" s="38"/>
      <c r="BJ479" s="38"/>
      <c r="BK479" s="38"/>
      <c r="BL479" s="38"/>
      <c r="BM479" s="38"/>
      <c r="BN479" s="38"/>
      <c r="BO479" s="38"/>
      <c r="BP479" s="38"/>
      <c r="BQ479" s="38"/>
      <c r="BR479" s="38"/>
      <c r="BS479" s="38"/>
      <c r="BT479" s="38"/>
      <c r="BU479" s="38"/>
      <c r="BV479" s="38"/>
      <c r="BW479" s="38"/>
      <c r="BX479" s="38"/>
      <c r="BY479" s="38"/>
      <c r="BZ479" s="38"/>
      <c r="CA479" s="38"/>
      <c r="CB479" s="38"/>
      <c r="CC479" s="38"/>
      <c r="CD479" s="38"/>
      <c r="CE479" s="38"/>
      <c r="CF479" s="38"/>
      <c r="CG479" s="38"/>
      <c r="CH479" s="38"/>
      <c r="CI479" s="38"/>
      <c r="CJ479" s="38"/>
    </row>
    <row r="480" spans="1:88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  <c r="AL480" s="38"/>
      <c r="AM480" s="38"/>
      <c r="AN480" s="38"/>
      <c r="AO480" s="38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  <c r="BA480" s="38"/>
      <c r="BB480" s="38"/>
      <c r="BC480" s="38"/>
      <c r="BD480" s="38"/>
      <c r="BE480" s="38"/>
      <c r="BF480" s="38"/>
      <c r="BG480" s="38"/>
      <c r="BH480" s="38"/>
      <c r="BI480" s="38"/>
      <c r="BJ480" s="38"/>
      <c r="BK480" s="38"/>
      <c r="BL480" s="38"/>
      <c r="BM480" s="38"/>
      <c r="BN480" s="38"/>
      <c r="BO480" s="38"/>
      <c r="BP480" s="38"/>
      <c r="BQ480" s="38"/>
      <c r="BR480" s="38"/>
      <c r="BS480" s="38"/>
      <c r="BT480" s="38"/>
      <c r="BU480" s="38"/>
      <c r="BV480" s="38"/>
      <c r="BW480" s="38"/>
      <c r="BX480" s="38"/>
      <c r="BY480" s="38"/>
      <c r="BZ480" s="38"/>
      <c r="CA480" s="38"/>
      <c r="CB480" s="38"/>
      <c r="CC480" s="38"/>
      <c r="CD480" s="38"/>
      <c r="CE480" s="38"/>
      <c r="CF480" s="38"/>
      <c r="CG480" s="38"/>
      <c r="CH480" s="38"/>
      <c r="CI480" s="38"/>
      <c r="CJ480" s="38"/>
    </row>
    <row r="481" spans="1:88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  <c r="AL481" s="38"/>
      <c r="AM481" s="38"/>
      <c r="AN481" s="38"/>
      <c r="AO481" s="38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  <c r="BA481" s="38"/>
      <c r="BB481" s="38"/>
      <c r="BC481" s="38"/>
      <c r="BD481" s="38"/>
      <c r="BE481" s="38"/>
      <c r="BF481" s="38"/>
      <c r="BG481" s="38"/>
      <c r="BH481" s="38"/>
      <c r="BI481" s="38"/>
      <c r="BJ481" s="38"/>
      <c r="BK481" s="38"/>
      <c r="BL481" s="38"/>
      <c r="BM481" s="38"/>
      <c r="BN481" s="38"/>
      <c r="BO481" s="38"/>
      <c r="BP481" s="38"/>
      <c r="BQ481" s="38"/>
      <c r="BR481" s="38"/>
      <c r="BS481" s="38"/>
      <c r="BT481" s="38"/>
      <c r="BU481" s="38"/>
      <c r="BV481" s="38"/>
      <c r="BW481" s="38"/>
      <c r="BX481" s="38"/>
      <c r="BY481" s="38"/>
      <c r="BZ481" s="38"/>
      <c r="CA481" s="38"/>
      <c r="CB481" s="38"/>
      <c r="CC481" s="38"/>
      <c r="CD481" s="38"/>
      <c r="CE481" s="38"/>
      <c r="CF481" s="38"/>
      <c r="CG481" s="38"/>
      <c r="CH481" s="38"/>
      <c r="CI481" s="38"/>
      <c r="CJ481" s="38"/>
    </row>
    <row r="482" spans="1:88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  <c r="AL482" s="38"/>
      <c r="AM482" s="38"/>
      <c r="AN482" s="38"/>
      <c r="AO482" s="38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  <c r="BA482" s="38"/>
      <c r="BB482" s="38"/>
      <c r="BC482" s="38"/>
      <c r="BD482" s="38"/>
      <c r="BE482" s="38"/>
      <c r="BF482" s="38"/>
      <c r="BG482" s="38"/>
      <c r="BH482" s="38"/>
      <c r="BI482" s="38"/>
      <c r="BJ482" s="38"/>
      <c r="BK482" s="38"/>
      <c r="BL482" s="38"/>
      <c r="BM482" s="38"/>
      <c r="BN482" s="38"/>
      <c r="BO482" s="38"/>
      <c r="BP482" s="38"/>
      <c r="BQ482" s="38"/>
      <c r="BR482" s="38"/>
      <c r="BS482" s="38"/>
      <c r="BT482" s="38"/>
      <c r="BU482" s="38"/>
      <c r="BV482" s="38"/>
      <c r="BW482" s="38"/>
      <c r="BX482" s="38"/>
      <c r="BY482" s="38"/>
      <c r="BZ482" s="38"/>
      <c r="CA482" s="38"/>
      <c r="CB482" s="38"/>
      <c r="CC482" s="38"/>
      <c r="CD482" s="38"/>
      <c r="CE482" s="38"/>
      <c r="CF482" s="38"/>
      <c r="CG482" s="38"/>
      <c r="CH482" s="38"/>
      <c r="CI482" s="38"/>
      <c r="CJ482" s="38"/>
    </row>
    <row r="483" spans="1:88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  <c r="AL483" s="38"/>
      <c r="AM483" s="38"/>
      <c r="AN483" s="38"/>
      <c r="AO483" s="38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  <c r="BA483" s="38"/>
      <c r="BB483" s="38"/>
      <c r="BC483" s="38"/>
      <c r="BD483" s="38"/>
      <c r="BE483" s="38"/>
      <c r="BF483" s="38"/>
      <c r="BG483" s="38"/>
      <c r="BH483" s="38"/>
      <c r="BI483" s="38"/>
      <c r="BJ483" s="38"/>
      <c r="BK483" s="38"/>
      <c r="BL483" s="38"/>
      <c r="BM483" s="38"/>
      <c r="BN483" s="38"/>
      <c r="BO483" s="38"/>
      <c r="BP483" s="38"/>
      <c r="BQ483" s="38"/>
      <c r="BR483" s="38"/>
      <c r="BS483" s="38"/>
      <c r="BT483" s="38"/>
      <c r="BU483" s="38"/>
      <c r="BV483" s="38"/>
      <c r="BW483" s="38"/>
      <c r="BX483" s="38"/>
      <c r="BY483" s="38"/>
      <c r="BZ483" s="38"/>
      <c r="CA483" s="38"/>
      <c r="CB483" s="38"/>
      <c r="CC483" s="38"/>
      <c r="CD483" s="38"/>
      <c r="CE483" s="38"/>
      <c r="CF483" s="38"/>
      <c r="CG483" s="38"/>
      <c r="CH483" s="38"/>
      <c r="CI483" s="38"/>
      <c r="CJ483" s="38"/>
    </row>
    <row r="484" spans="1:88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  <c r="AL484" s="38"/>
      <c r="AM484" s="38"/>
      <c r="AN484" s="38"/>
      <c r="AO484" s="38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  <c r="BA484" s="38"/>
      <c r="BB484" s="38"/>
      <c r="BC484" s="38"/>
      <c r="BD484" s="38"/>
      <c r="BE484" s="38"/>
      <c r="BF484" s="38"/>
      <c r="BG484" s="38"/>
      <c r="BH484" s="38"/>
      <c r="BI484" s="38"/>
      <c r="BJ484" s="38"/>
      <c r="BK484" s="38"/>
      <c r="BL484" s="38"/>
      <c r="BM484" s="38"/>
      <c r="BN484" s="38"/>
      <c r="BO484" s="38"/>
      <c r="BP484" s="38"/>
      <c r="BQ484" s="38"/>
      <c r="BR484" s="38"/>
      <c r="BS484" s="38"/>
      <c r="BT484" s="38"/>
      <c r="BU484" s="38"/>
      <c r="BV484" s="38"/>
      <c r="BW484" s="38"/>
      <c r="BX484" s="38"/>
      <c r="BY484" s="38"/>
      <c r="BZ484" s="38"/>
      <c r="CA484" s="38"/>
      <c r="CB484" s="38"/>
      <c r="CC484" s="38"/>
      <c r="CD484" s="38"/>
      <c r="CE484" s="38"/>
      <c r="CF484" s="38"/>
      <c r="CG484" s="38"/>
      <c r="CH484" s="38"/>
      <c r="CI484" s="38"/>
      <c r="CJ484" s="38"/>
    </row>
    <row r="485" spans="1:88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  <c r="AL485" s="38"/>
      <c r="AM485" s="38"/>
      <c r="AN485" s="38"/>
      <c r="AO485" s="38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  <c r="BA485" s="38"/>
      <c r="BB485" s="38"/>
      <c r="BC485" s="38"/>
      <c r="BD485" s="38"/>
      <c r="BE485" s="38"/>
      <c r="BF485" s="38"/>
      <c r="BG485" s="38"/>
      <c r="BH485" s="38"/>
      <c r="BI485" s="38"/>
      <c r="BJ485" s="38"/>
      <c r="BK485" s="38"/>
      <c r="BL485" s="38"/>
      <c r="BM485" s="38"/>
      <c r="BN485" s="38"/>
      <c r="BO485" s="38"/>
      <c r="BP485" s="38"/>
      <c r="BQ485" s="38"/>
      <c r="BR485" s="38"/>
      <c r="BS485" s="38"/>
      <c r="BT485" s="38"/>
      <c r="BU485" s="38"/>
      <c r="BV485" s="38"/>
      <c r="BW485" s="38"/>
      <c r="BX485" s="38"/>
      <c r="BY485" s="38"/>
      <c r="BZ485" s="38"/>
      <c r="CA485" s="38"/>
      <c r="CB485" s="38"/>
      <c r="CC485" s="38"/>
      <c r="CD485" s="38"/>
      <c r="CE485" s="38"/>
      <c r="CF485" s="38"/>
      <c r="CG485" s="38"/>
      <c r="CH485" s="38"/>
      <c r="CI485" s="38"/>
      <c r="CJ485" s="38"/>
    </row>
    <row r="486" spans="1:88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  <c r="AL486" s="38"/>
      <c r="AM486" s="38"/>
      <c r="AN486" s="38"/>
      <c r="AO486" s="38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  <c r="BA486" s="38"/>
      <c r="BB486" s="38"/>
      <c r="BC486" s="38"/>
      <c r="BD486" s="38"/>
      <c r="BE486" s="38"/>
      <c r="BF486" s="38"/>
      <c r="BG486" s="38"/>
      <c r="BH486" s="38"/>
      <c r="BI486" s="38"/>
      <c r="BJ486" s="38"/>
      <c r="BK486" s="38"/>
      <c r="BL486" s="38"/>
      <c r="BM486" s="38"/>
      <c r="BN486" s="38"/>
      <c r="BO486" s="38"/>
      <c r="BP486" s="38"/>
      <c r="BQ486" s="38"/>
      <c r="BR486" s="38"/>
      <c r="BS486" s="38"/>
      <c r="BT486" s="38"/>
      <c r="BU486" s="38"/>
      <c r="BV486" s="38"/>
      <c r="BW486" s="38"/>
      <c r="BX486" s="38"/>
      <c r="BY486" s="38"/>
      <c r="BZ486" s="38"/>
      <c r="CA486" s="38"/>
      <c r="CB486" s="38"/>
      <c r="CC486" s="38"/>
      <c r="CD486" s="38"/>
      <c r="CE486" s="38"/>
      <c r="CF486" s="38"/>
      <c r="CG486" s="38"/>
      <c r="CH486" s="38"/>
      <c r="CI486" s="38"/>
      <c r="CJ486" s="38"/>
    </row>
    <row r="487" spans="1:88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  <c r="AL487" s="38"/>
      <c r="AM487" s="38"/>
      <c r="AN487" s="38"/>
      <c r="AO487" s="38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  <c r="BA487" s="38"/>
      <c r="BB487" s="38"/>
      <c r="BC487" s="38"/>
      <c r="BD487" s="38"/>
      <c r="BE487" s="38"/>
      <c r="BF487" s="38"/>
      <c r="BG487" s="38"/>
      <c r="BH487" s="38"/>
      <c r="BI487" s="38"/>
      <c r="BJ487" s="38"/>
      <c r="BK487" s="38"/>
      <c r="BL487" s="38"/>
      <c r="BM487" s="38"/>
      <c r="BN487" s="38"/>
      <c r="BO487" s="38"/>
      <c r="BP487" s="38"/>
      <c r="BQ487" s="38"/>
      <c r="BR487" s="38"/>
      <c r="BS487" s="38"/>
      <c r="BT487" s="38"/>
      <c r="BU487" s="38"/>
      <c r="BV487" s="38"/>
      <c r="BW487" s="38"/>
      <c r="BX487" s="38"/>
      <c r="BY487" s="38"/>
      <c r="BZ487" s="38"/>
      <c r="CA487" s="38"/>
      <c r="CB487" s="38"/>
      <c r="CC487" s="38"/>
      <c r="CD487" s="38"/>
      <c r="CE487" s="38"/>
      <c r="CF487" s="38"/>
      <c r="CG487" s="38"/>
      <c r="CH487" s="38"/>
      <c r="CI487" s="38"/>
      <c r="CJ487" s="38"/>
    </row>
    <row r="488" spans="1:88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  <c r="AL488" s="38"/>
      <c r="AM488" s="38"/>
      <c r="AN488" s="38"/>
      <c r="AO488" s="38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  <c r="BA488" s="38"/>
      <c r="BB488" s="38"/>
      <c r="BC488" s="38"/>
      <c r="BD488" s="38"/>
      <c r="BE488" s="38"/>
      <c r="BF488" s="38"/>
      <c r="BG488" s="38"/>
      <c r="BH488" s="38"/>
      <c r="BI488" s="38"/>
      <c r="BJ488" s="38"/>
      <c r="BK488" s="38"/>
      <c r="BL488" s="38"/>
      <c r="BM488" s="38"/>
      <c r="BN488" s="38"/>
      <c r="BO488" s="38"/>
      <c r="BP488" s="38"/>
      <c r="BQ488" s="38"/>
      <c r="BR488" s="38"/>
      <c r="BS488" s="38"/>
      <c r="BT488" s="38"/>
      <c r="BU488" s="38"/>
      <c r="BV488" s="38"/>
      <c r="BW488" s="38"/>
      <c r="BX488" s="38"/>
      <c r="BY488" s="38"/>
      <c r="BZ488" s="38"/>
      <c r="CA488" s="38"/>
      <c r="CB488" s="38"/>
      <c r="CC488" s="38"/>
      <c r="CD488" s="38"/>
      <c r="CE488" s="38"/>
      <c r="CF488" s="38"/>
      <c r="CG488" s="38"/>
      <c r="CH488" s="38"/>
      <c r="CI488" s="38"/>
      <c r="CJ488" s="38"/>
    </row>
    <row r="489" spans="1:88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  <c r="AL489" s="38"/>
      <c r="AM489" s="38"/>
      <c r="AN489" s="38"/>
      <c r="AO489" s="38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  <c r="BA489" s="38"/>
      <c r="BB489" s="38"/>
      <c r="BC489" s="38"/>
      <c r="BD489" s="38"/>
      <c r="BE489" s="38"/>
      <c r="BF489" s="38"/>
      <c r="BG489" s="38"/>
      <c r="BH489" s="38"/>
      <c r="BI489" s="38"/>
      <c r="BJ489" s="38"/>
      <c r="BK489" s="38"/>
      <c r="BL489" s="38"/>
      <c r="BM489" s="38"/>
      <c r="BN489" s="38"/>
      <c r="BO489" s="38"/>
      <c r="BP489" s="38"/>
      <c r="BQ489" s="38"/>
      <c r="BR489" s="38"/>
      <c r="BS489" s="38"/>
      <c r="BT489" s="38"/>
      <c r="BU489" s="38"/>
      <c r="BV489" s="38"/>
      <c r="BW489" s="38"/>
      <c r="BX489" s="38"/>
      <c r="BY489" s="38"/>
      <c r="BZ489" s="38"/>
      <c r="CA489" s="38"/>
      <c r="CB489" s="38"/>
      <c r="CC489" s="38"/>
      <c r="CD489" s="38"/>
      <c r="CE489" s="38"/>
      <c r="CF489" s="38"/>
      <c r="CG489" s="38"/>
      <c r="CH489" s="38"/>
      <c r="CI489" s="38"/>
      <c r="CJ489" s="38"/>
    </row>
    <row r="490" spans="1:88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  <c r="AL490" s="38"/>
      <c r="AM490" s="38"/>
      <c r="AN490" s="38"/>
      <c r="AO490" s="38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  <c r="BA490" s="38"/>
      <c r="BB490" s="38"/>
      <c r="BC490" s="38"/>
      <c r="BD490" s="38"/>
      <c r="BE490" s="38"/>
      <c r="BF490" s="38"/>
      <c r="BG490" s="38"/>
      <c r="BH490" s="38"/>
      <c r="BI490" s="38"/>
      <c r="BJ490" s="38"/>
      <c r="BK490" s="38"/>
      <c r="BL490" s="38"/>
      <c r="BM490" s="38"/>
      <c r="BN490" s="38"/>
      <c r="BO490" s="38"/>
      <c r="BP490" s="38"/>
      <c r="BQ490" s="38"/>
      <c r="BR490" s="38"/>
      <c r="BS490" s="38"/>
      <c r="BT490" s="38"/>
      <c r="BU490" s="38"/>
      <c r="BV490" s="38"/>
      <c r="BW490" s="38"/>
      <c r="BX490" s="38"/>
      <c r="BY490" s="38"/>
      <c r="BZ490" s="38"/>
      <c r="CA490" s="38"/>
      <c r="CB490" s="38"/>
      <c r="CC490" s="38"/>
      <c r="CD490" s="38"/>
      <c r="CE490" s="38"/>
      <c r="CF490" s="38"/>
      <c r="CG490" s="38"/>
      <c r="CH490" s="38"/>
      <c r="CI490" s="38"/>
      <c r="CJ490" s="38"/>
    </row>
    <row r="491" spans="1:88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  <c r="AL491" s="38"/>
      <c r="AM491" s="38"/>
      <c r="AN491" s="38"/>
      <c r="AO491" s="38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  <c r="BA491" s="38"/>
      <c r="BB491" s="38"/>
      <c r="BC491" s="38"/>
      <c r="BD491" s="38"/>
      <c r="BE491" s="38"/>
      <c r="BF491" s="38"/>
      <c r="BG491" s="38"/>
      <c r="BH491" s="38"/>
      <c r="BI491" s="38"/>
      <c r="BJ491" s="38"/>
      <c r="BK491" s="38"/>
      <c r="BL491" s="38"/>
      <c r="BM491" s="38"/>
      <c r="BN491" s="38"/>
      <c r="BO491" s="38"/>
      <c r="BP491" s="38"/>
      <c r="BQ491" s="38"/>
      <c r="BR491" s="38"/>
      <c r="BS491" s="38"/>
      <c r="BT491" s="38"/>
      <c r="BU491" s="38"/>
      <c r="BV491" s="38"/>
      <c r="BW491" s="38"/>
      <c r="BX491" s="38"/>
      <c r="BY491" s="38"/>
      <c r="BZ491" s="38"/>
      <c r="CA491" s="38"/>
      <c r="CB491" s="38"/>
      <c r="CC491" s="38"/>
      <c r="CD491" s="38"/>
      <c r="CE491" s="38"/>
      <c r="CF491" s="38"/>
      <c r="CG491" s="38"/>
      <c r="CH491" s="38"/>
      <c r="CI491" s="38"/>
      <c r="CJ491" s="38"/>
    </row>
    <row r="492" spans="1:88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  <c r="AL492" s="38"/>
      <c r="AM492" s="38"/>
      <c r="AN492" s="38"/>
      <c r="AO492" s="38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  <c r="BA492" s="38"/>
      <c r="BB492" s="38"/>
      <c r="BC492" s="38"/>
      <c r="BD492" s="38"/>
      <c r="BE492" s="38"/>
      <c r="BF492" s="38"/>
      <c r="BG492" s="38"/>
      <c r="BH492" s="38"/>
      <c r="BI492" s="38"/>
      <c r="BJ492" s="38"/>
      <c r="BK492" s="38"/>
      <c r="BL492" s="38"/>
      <c r="BM492" s="38"/>
      <c r="BN492" s="38"/>
      <c r="BO492" s="38"/>
      <c r="BP492" s="38"/>
      <c r="BQ492" s="38"/>
      <c r="BR492" s="38"/>
      <c r="BS492" s="38"/>
      <c r="BT492" s="38"/>
      <c r="BU492" s="38"/>
      <c r="BV492" s="38"/>
      <c r="BW492" s="38"/>
      <c r="BX492" s="38"/>
      <c r="BY492" s="38"/>
      <c r="BZ492" s="38"/>
      <c r="CA492" s="38"/>
      <c r="CB492" s="38"/>
      <c r="CC492" s="38"/>
      <c r="CD492" s="38"/>
      <c r="CE492" s="38"/>
      <c r="CF492" s="38"/>
      <c r="CG492" s="38"/>
      <c r="CH492" s="38"/>
      <c r="CI492" s="38"/>
      <c r="CJ492" s="38"/>
    </row>
    <row r="493" spans="1:88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  <c r="AL493" s="38"/>
      <c r="AM493" s="38"/>
      <c r="AN493" s="38"/>
      <c r="AO493" s="38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  <c r="BA493" s="38"/>
      <c r="BB493" s="38"/>
      <c r="BC493" s="38"/>
      <c r="BD493" s="38"/>
      <c r="BE493" s="38"/>
      <c r="BF493" s="38"/>
      <c r="BG493" s="38"/>
      <c r="BH493" s="38"/>
      <c r="BI493" s="38"/>
      <c r="BJ493" s="38"/>
      <c r="BK493" s="38"/>
      <c r="BL493" s="38"/>
      <c r="BM493" s="38"/>
      <c r="BN493" s="38"/>
      <c r="BO493" s="38"/>
      <c r="BP493" s="38"/>
      <c r="BQ493" s="38"/>
      <c r="BR493" s="38"/>
      <c r="BS493" s="38"/>
      <c r="BT493" s="38"/>
      <c r="BU493" s="38"/>
      <c r="BV493" s="38"/>
      <c r="BW493" s="38"/>
      <c r="BX493" s="38"/>
      <c r="BY493" s="38"/>
      <c r="BZ493" s="38"/>
      <c r="CA493" s="38"/>
      <c r="CB493" s="38"/>
      <c r="CC493" s="38"/>
      <c r="CD493" s="38"/>
      <c r="CE493" s="38"/>
      <c r="CF493" s="38"/>
      <c r="CG493" s="38"/>
      <c r="CH493" s="38"/>
      <c r="CI493" s="38"/>
      <c r="CJ493" s="38"/>
    </row>
    <row r="494" spans="1:88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  <c r="AL494" s="38"/>
      <c r="AM494" s="38"/>
      <c r="AN494" s="38"/>
      <c r="AO494" s="38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  <c r="BA494" s="38"/>
      <c r="BB494" s="38"/>
      <c r="BC494" s="38"/>
      <c r="BD494" s="38"/>
      <c r="BE494" s="38"/>
      <c r="BF494" s="38"/>
      <c r="BG494" s="38"/>
      <c r="BH494" s="38"/>
      <c r="BI494" s="38"/>
      <c r="BJ494" s="38"/>
      <c r="BK494" s="38"/>
      <c r="BL494" s="38"/>
      <c r="BM494" s="38"/>
      <c r="BN494" s="38"/>
      <c r="BO494" s="38"/>
      <c r="BP494" s="38"/>
      <c r="BQ494" s="38"/>
      <c r="BR494" s="38"/>
      <c r="BS494" s="38"/>
      <c r="BT494" s="38"/>
      <c r="BU494" s="38"/>
      <c r="BV494" s="38"/>
      <c r="BW494" s="38"/>
      <c r="BX494" s="38"/>
      <c r="BY494" s="38"/>
      <c r="BZ494" s="38"/>
      <c r="CA494" s="38"/>
      <c r="CB494" s="38"/>
      <c r="CC494" s="38"/>
      <c r="CD494" s="38"/>
      <c r="CE494" s="38"/>
      <c r="CF494" s="38"/>
      <c r="CG494" s="38"/>
      <c r="CH494" s="38"/>
      <c r="CI494" s="38"/>
      <c r="CJ494" s="38"/>
    </row>
    <row r="495" spans="1:88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  <c r="AL495" s="38"/>
      <c r="AM495" s="38"/>
      <c r="AN495" s="38"/>
      <c r="AO495" s="38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  <c r="BA495" s="38"/>
      <c r="BB495" s="38"/>
      <c r="BC495" s="38"/>
      <c r="BD495" s="38"/>
      <c r="BE495" s="38"/>
      <c r="BF495" s="38"/>
      <c r="BG495" s="38"/>
      <c r="BH495" s="38"/>
      <c r="BI495" s="38"/>
      <c r="BJ495" s="38"/>
      <c r="BK495" s="38"/>
      <c r="BL495" s="38"/>
      <c r="BM495" s="38"/>
      <c r="BN495" s="38"/>
      <c r="BO495" s="38"/>
      <c r="BP495" s="38"/>
      <c r="BQ495" s="38"/>
      <c r="BR495" s="38"/>
      <c r="BS495" s="38"/>
      <c r="BT495" s="38"/>
      <c r="BU495" s="38"/>
      <c r="BV495" s="38"/>
      <c r="BW495" s="38"/>
      <c r="BX495" s="38"/>
      <c r="BY495" s="38"/>
      <c r="BZ495" s="38"/>
      <c r="CA495" s="38"/>
      <c r="CB495" s="38"/>
      <c r="CC495" s="38"/>
      <c r="CD495" s="38"/>
      <c r="CE495" s="38"/>
      <c r="CF495" s="38"/>
      <c r="CG495" s="38"/>
      <c r="CH495" s="38"/>
      <c r="CI495" s="38"/>
      <c r="CJ495" s="38"/>
    </row>
    <row r="496" spans="1:88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  <c r="AL496" s="38"/>
      <c r="AM496" s="38"/>
      <c r="AN496" s="38"/>
      <c r="AO496" s="38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  <c r="BA496" s="38"/>
      <c r="BB496" s="38"/>
      <c r="BC496" s="38"/>
      <c r="BD496" s="38"/>
      <c r="BE496" s="38"/>
      <c r="BF496" s="38"/>
      <c r="BG496" s="38"/>
      <c r="BH496" s="38"/>
      <c r="BI496" s="38"/>
      <c r="BJ496" s="38"/>
      <c r="BK496" s="38"/>
      <c r="BL496" s="38"/>
      <c r="BM496" s="38"/>
      <c r="BN496" s="38"/>
      <c r="BO496" s="38"/>
      <c r="BP496" s="38"/>
      <c r="BQ496" s="38"/>
      <c r="BR496" s="38"/>
      <c r="BS496" s="38"/>
      <c r="BT496" s="38"/>
      <c r="BU496" s="38"/>
      <c r="BV496" s="38"/>
      <c r="BW496" s="38"/>
      <c r="BX496" s="38"/>
      <c r="BY496" s="38"/>
      <c r="BZ496" s="38"/>
      <c r="CA496" s="38"/>
      <c r="CB496" s="38"/>
      <c r="CC496" s="38"/>
      <c r="CD496" s="38"/>
      <c r="CE496" s="38"/>
      <c r="CF496" s="38"/>
      <c r="CG496" s="38"/>
      <c r="CH496" s="38"/>
      <c r="CI496" s="38"/>
      <c r="CJ496" s="38"/>
    </row>
    <row r="497" spans="1:88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  <c r="AL497" s="38"/>
      <c r="AM497" s="38"/>
      <c r="AN497" s="38"/>
      <c r="AO497" s="38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  <c r="BA497" s="38"/>
      <c r="BB497" s="38"/>
      <c r="BC497" s="38"/>
      <c r="BD497" s="38"/>
      <c r="BE497" s="38"/>
      <c r="BF497" s="38"/>
      <c r="BG497" s="38"/>
      <c r="BH497" s="38"/>
      <c r="BI497" s="38"/>
      <c r="BJ497" s="38"/>
      <c r="BK497" s="38"/>
      <c r="BL497" s="38"/>
      <c r="BM497" s="38"/>
      <c r="BN497" s="38"/>
      <c r="BO497" s="38"/>
      <c r="BP497" s="38"/>
      <c r="BQ497" s="38"/>
      <c r="BR497" s="38"/>
      <c r="BS497" s="38"/>
      <c r="BT497" s="38"/>
      <c r="BU497" s="38"/>
      <c r="BV497" s="38"/>
      <c r="BW497" s="38"/>
      <c r="BX497" s="38"/>
      <c r="BY497" s="38"/>
      <c r="BZ497" s="38"/>
      <c r="CA497" s="38"/>
      <c r="CB497" s="38"/>
      <c r="CC497" s="38"/>
      <c r="CD497" s="38"/>
      <c r="CE497" s="38"/>
      <c r="CF497" s="38"/>
      <c r="CG497" s="38"/>
      <c r="CH497" s="38"/>
      <c r="CI497" s="38"/>
      <c r="CJ497" s="38"/>
    </row>
    <row r="498" spans="1:88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  <c r="AL498" s="38"/>
      <c r="AM498" s="38"/>
      <c r="AN498" s="38"/>
      <c r="AO498" s="38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  <c r="BA498" s="38"/>
      <c r="BB498" s="38"/>
      <c r="BC498" s="38"/>
      <c r="BD498" s="38"/>
      <c r="BE498" s="38"/>
      <c r="BF498" s="38"/>
      <c r="BG498" s="38"/>
      <c r="BH498" s="38"/>
      <c r="BI498" s="38"/>
      <c r="BJ498" s="38"/>
      <c r="BK498" s="38"/>
      <c r="BL498" s="38"/>
      <c r="BM498" s="38"/>
      <c r="BN498" s="38"/>
      <c r="BO498" s="38"/>
      <c r="BP498" s="38"/>
      <c r="BQ498" s="38"/>
      <c r="BR498" s="38"/>
      <c r="BS498" s="38"/>
      <c r="BT498" s="38"/>
      <c r="BU498" s="38"/>
      <c r="BV498" s="38"/>
      <c r="BW498" s="38"/>
      <c r="BX498" s="38"/>
      <c r="BY498" s="38"/>
      <c r="BZ498" s="38"/>
      <c r="CA498" s="38"/>
      <c r="CB498" s="38"/>
      <c r="CC498" s="38"/>
      <c r="CD498" s="38"/>
      <c r="CE498" s="38"/>
      <c r="CF498" s="38"/>
      <c r="CG498" s="38"/>
      <c r="CH498" s="38"/>
      <c r="CI498" s="38"/>
      <c r="CJ498" s="38"/>
    </row>
    <row r="499" spans="1:88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  <c r="AL499" s="38"/>
      <c r="AM499" s="38"/>
      <c r="AN499" s="38"/>
      <c r="AO499" s="38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  <c r="BA499" s="38"/>
      <c r="BB499" s="38"/>
      <c r="BC499" s="38"/>
      <c r="BD499" s="38"/>
      <c r="BE499" s="38"/>
      <c r="BF499" s="38"/>
      <c r="BG499" s="38"/>
      <c r="BH499" s="38"/>
      <c r="BI499" s="38"/>
      <c r="BJ499" s="38"/>
      <c r="BK499" s="38"/>
      <c r="BL499" s="38"/>
      <c r="BM499" s="38"/>
      <c r="BN499" s="38"/>
      <c r="BO499" s="38"/>
      <c r="BP499" s="38"/>
      <c r="BQ499" s="38"/>
      <c r="BR499" s="38"/>
      <c r="BS499" s="38"/>
      <c r="BT499" s="38"/>
      <c r="BU499" s="38"/>
      <c r="BV499" s="38"/>
      <c r="BW499" s="38"/>
      <c r="BX499" s="38"/>
      <c r="BY499" s="38"/>
      <c r="BZ499" s="38"/>
      <c r="CA499" s="38"/>
      <c r="CB499" s="38"/>
      <c r="CC499" s="38"/>
      <c r="CD499" s="38"/>
      <c r="CE499" s="38"/>
      <c r="CF499" s="38"/>
      <c r="CG499" s="38"/>
      <c r="CH499" s="38"/>
      <c r="CI499" s="38"/>
      <c r="CJ499" s="38"/>
    </row>
    <row r="500" spans="1:88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  <c r="AL500" s="38"/>
      <c r="AM500" s="38"/>
      <c r="AN500" s="38"/>
      <c r="AO500" s="38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  <c r="BA500" s="38"/>
      <c r="BB500" s="38"/>
      <c r="BC500" s="38"/>
      <c r="BD500" s="38"/>
      <c r="BE500" s="38"/>
      <c r="BF500" s="38"/>
      <c r="BG500" s="38"/>
      <c r="BH500" s="38"/>
      <c r="BI500" s="38"/>
      <c r="BJ500" s="38"/>
      <c r="BK500" s="38"/>
      <c r="BL500" s="38"/>
      <c r="BM500" s="38"/>
      <c r="BN500" s="38"/>
      <c r="BO500" s="38"/>
      <c r="BP500" s="38"/>
      <c r="BQ500" s="38"/>
      <c r="BR500" s="38"/>
      <c r="BS500" s="38"/>
      <c r="BT500" s="38"/>
      <c r="BU500" s="38"/>
      <c r="BV500" s="38"/>
      <c r="BW500" s="38"/>
      <c r="BX500" s="38"/>
      <c r="BY500" s="38"/>
      <c r="BZ500" s="38"/>
      <c r="CA500" s="38"/>
      <c r="CB500" s="38"/>
      <c r="CC500" s="38"/>
      <c r="CD500" s="38"/>
      <c r="CE500" s="38"/>
      <c r="CF500" s="38"/>
      <c r="CG500" s="38"/>
      <c r="CH500" s="38"/>
      <c r="CI500" s="38"/>
      <c r="CJ500" s="38"/>
    </row>
    <row r="501" spans="1:88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  <c r="AL501" s="38"/>
      <c r="AM501" s="38"/>
      <c r="AN501" s="38"/>
      <c r="AO501" s="38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  <c r="BA501" s="38"/>
      <c r="BB501" s="38"/>
      <c r="BC501" s="38"/>
      <c r="BD501" s="38"/>
      <c r="BE501" s="38"/>
      <c r="BF501" s="38"/>
      <c r="BG501" s="38"/>
      <c r="BH501" s="38"/>
      <c r="BI501" s="38"/>
      <c r="BJ501" s="38"/>
      <c r="BK501" s="38"/>
      <c r="BL501" s="38"/>
      <c r="BM501" s="38"/>
      <c r="BN501" s="38"/>
      <c r="BO501" s="38"/>
      <c r="BP501" s="38"/>
      <c r="BQ501" s="38"/>
      <c r="BR501" s="38"/>
      <c r="BS501" s="38"/>
      <c r="BT501" s="38"/>
      <c r="BU501" s="38"/>
      <c r="BV501" s="38"/>
      <c r="BW501" s="38"/>
      <c r="BX501" s="38"/>
      <c r="BY501" s="38"/>
      <c r="BZ501" s="38"/>
      <c r="CA501" s="38"/>
      <c r="CB501" s="38"/>
      <c r="CC501" s="38"/>
      <c r="CD501" s="38"/>
      <c r="CE501" s="38"/>
      <c r="CF501" s="38"/>
      <c r="CG501" s="38"/>
      <c r="CH501" s="38"/>
      <c r="CI501" s="38"/>
      <c r="CJ501" s="38"/>
    </row>
    <row r="502" spans="1:88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  <c r="AL502" s="38"/>
      <c r="AM502" s="38"/>
      <c r="AN502" s="38"/>
      <c r="AO502" s="38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  <c r="BA502" s="38"/>
      <c r="BB502" s="38"/>
      <c r="BC502" s="38"/>
      <c r="BD502" s="38"/>
      <c r="BE502" s="38"/>
      <c r="BF502" s="38"/>
      <c r="BG502" s="38"/>
      <c r="BH502" s="38"/>
      <c r="BI502" s="38"/>
      <c r="BJ502" s="38"/>
      <c r="BK502" s="38"/>
      <c r="BL502" s="38"/>
      <c r="BM502" s="38"/>
      <c r="BN502" s="38"/>
      <c r="BO502" s="38"/>
      <c r="BP502" s="38"/>
      <c r="BQ502" s="38"/>
      <c r="BR502" s="38"/>
      <c r="BS502" s="38"/>
      <c r="BT502" s="38"/>
      <c r="BU502" s="38"/>
      <c r="BV502" s="38"/>
      <c r="BW502" s="38"/>
      <c r="BX502" s="38"/>
      <c r="BY502" s="38"/>
      <c r="BZ502" s="38"/>
      <c r="CA502" s="38"/>
      <c r="CB502" s="38"/>
      <c r="CC502" s="38"/>
      <c r="CD502" s="38"/>
      <c r="CE502" s="38"/>
      <c r="CF502" s="38"/>
      <c r="CG502" s="38"/>
      <c r="CH502" s="38"/>
      <c r="CI502" s="38"/>
      <c r="CJ502" s="38"/>
    </row>
    <row r="503" spans="1:88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  <c r="AL503" s="38"/>
      <c r="AM503" s="38"/>
      <c r="AN503" s="38"/>
      <c r="AO503" s="38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  <c r="BA503" s="38"/>
      <c r="BB503" s="38"/>
      <c r="BC503" s="38"/>
      <c r="BD503" s="38"/>
      <c r="BE503" s="38"/>
      <c r="BF503" s="38"/>
      <c r="BG503" s="38"/>
      <c r="BH503" s="38"/>
      <c r="BI503" s="38"/>
      <c r="BJ503" s="38"/>
      <c r="BK503" s="38"/>
      <c r="BL503" s="38"/>
      <c r="BM503" s="38"/>
      <c r="BN503" s="38"/>
      <c r="BO503" s="38"/>
      <c r="BP503" s="38"/>
      <c r="BQ503" s="38"/>
      <c r="BR503" s="38"/>
      <c r="BS503" s="38"/>
      <c r="BT503" s="38"/>
      <c r="BU503" s="38"/>
      <c r="BV503" s="38"/>
      <c r="BW503" s="38"/>
      <c r="BX503" s="38"/>
      <c r="BY503" s="38"/>
      <c r="BZ503" s="38"/>
      <c r="CA503" s="38"/>
      <c r="CB503" s="38"/>
      <c r="CC503" s="38"/>
      <c r="CD503" s="38"/>
      <c r="CE503" s="38"/>
      <c r="CF503" s="38"/>
      <c r="CG503" s="38"/>
      <c r="CH503" s="38"/>
      <c r="CI503" s="38"/>
      <c r="CJ503" s="38"/>
    </row>
    <row r="504" spans="1:88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  <c r="AL504" s="38"/>
      <c r="AM504" s="38"/>
      <c r="AN504" s="38"/>
      <c r="AO504" s="38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  <c r="BA504" s="38"/>
      <c r="BB504" s="38"/>
      <c r="BC504" s="38"/>
      <c r="BD504" s="38"/>
      <c r="BE504" s="38"/>
      <c r="BF504" s="38"/>
      <c r="BG504" s="38"/>
      <c r="BH504" s="38"/>
      <c r="BI504" s="38"/>
      <c r="BJ504" s="38"/>
      <c r="BK504" s="38"/>
      <c r="BL504" s="38"/>
      <c r="BM504" s="38"/>
      <c r="BN504" s="38"/>
      <c r="BO504" s="38"/>
      <c r="BP504" s="38"/>
      <c r="BQ504" s="38"/>
      <c r="BR504" s="38"/>
      <c r="BS504" s="38"/>
      <c r="BT504" s="38"/>
      <c r="BU504" s="38"/>
      <c r="BV504" s="38"/>
      <c r="BW504" s="38"/>
      <c r="BX504" s="38"/>
      <c r="BY504" s="38"/>
      <c r="BZ504" s="38"/>
      <c r="CA504" s="38"/>
      <c r="CB504" s="38"/>
      <c r="CC504" s="38"/>
      <c r="CD504" s="38"/>
      <c r="CE504" s="38"/>
      <c r="CF504" s="38"/>
      <c r="CG504" s="38"/>
      <c r="CH504" s="38"/>
      <c r="CI504" s="38"/>
      <c r="CJ504" s="38"/>
    </row>
    <row r="505" spans="1:88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  <c r="AL505" s="38"/>
      <c r="AM505" s="38"/>
      <c r="AN505" s="38"/>
      <c r="AO505" s="38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  <c r="BA505" s="38"/>
      <c r="BB505" s="38"/>
      <c r="BC505" s="38"/>
      <c r="BD505" s="38"/>
      <c r="BE505" s="38"/>
      <c r="BF505" s="38"/>
      <c r="BG505" s="38"/>
      <c r="BH505" s="38"/>
      <c r="BI505" s="38"/>
      <c r="BJ505" s="38"/>
      <c r="BK505" s="38"/>
      <c r="BL505" s="38"/>
      <c r="BM505" s="38"/>
      <c r="BN505" s="38"/>
      <c r="BO505" s="38"/>
      <c r="BP505" s="38"/>
      <c r="BQ505" s="38"/>
      <c r="BR505" s="38"/>
      <c r="BS505" s="38"/>
      <c r="BT505" s="38"/>
      <c r="BU505" s="38"/>
      <c r="BV505" s="38"/>
      <c r="BW505" s="38"/>
      <c r="BX505" s="38"/>
      <c r="BY505" s="38"/>
      <c r="BZ505" s="38"/>
      <c r="CA505" s="38"/>
      <c r="CB505" s="38"/>
      <c r="CC505" s="38"/>
      <c r="CD505" s="38"/>
      <c r="CE505" s="38"/>
      <c r="CF505" s="38"/>
      <c r="CG505" s="38"/>
      <c r="CH505" s="38"/>
      <c r="CI505" s="38"/>
      <c r="CJ505" s="38"/>
    </row>
    <row r="506" spans="1:88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  <c r="AL506" s="38"/>
      <c r="AM506" s="38"/>
      <c r="AN506" s="38"/>
      <c r="AO506" s="38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  <c r="BA506" s="38"/>
      <c r="BB506" s="38"/>
      <c r="BC506" s="38"/>
      <c r="BD506" s="38"/>
      <c r="BE506" s="38"/>
      <c r="BF506" s="38"/>
      <c r="BG506" s="38"/>
      <c r="BH506" s="38"/>
      <c r="BI506" s="38"/>
      <c r="BJ506" s="38"/>
      <c r="BK506" s="38"/>
      <c r="BL506" s="38"/>
      <c r="BM506" s="38"/>
      <c r="BN506" s="38"/>
      <c r="BO506" s="38"/>
      <c r="BP506" s="38"/>
      <c r="BQ506" s="38"/>
      <c r="BR506" s="38"/>
      <c r="BS506" s="38"/>
      <c r="BT506" s="38"/>
      <c r="BU506" s="38"/>
      <c r="BV506" s="38"/>
      <c r="BW506" s="38"/>
      <c r="BX506" s="38"/>
      <c r="BY506" s="38"/>
      <c r="BZ506" s="38"/>
      <c r="CA506" s="38"/>
      <c r="CB506" s="38"/>
      <c r="CC506" s="38"/>
      <c r="CD506" s="38"/>
      <c r="CE506" s="38"/>
      <c r="CF506" s="38"/>
      <c r="CG506" s="38"/>
      <c r="CH506" s="38"/>
      <c r="CI506" s="38"/>
      <c r="CJ506" s="38"/>
    </row>
    <row r="507" spans="1:88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  <c r="AL507" s="38"/>
      <c r="AM507" s="38"/>
      <c r="AN507" s="38"/>
      <c r="AO507" s="38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  <c r="BA507" s="38"/>
      <c r="BB507" s="38"/>
      <c r="BC507" s="38"/>
      <c r="BD507" s="38"/>
      <c r="BE507" s="38"/>
      <c r="BF507" s="38"/>
      <c r="BG507" s="38"/>
      <c r="BH507" s="38"/>
      <c r="BI507" s="38"/>
      <c r="BJ507" s="38"/>
      <c r="BK507" s="38"/>
      <c r="BL507" s="38"/>
      <c r="BM507" s="38"/>
      <c r="BN507" s="38"/>
      <c r="BO507" s="38"/>
      <c r="BP507" s="38"/>
      <c r="BQ507" s="38"/>
      <c r="BR507" s="38"/>
      <c r="BS507" s="38"/>
      <c r="BT507" s="38"/>
      <c r="BU507" s="38"/>
      <c r="BV507" s="38"/>
      <c r="BW507" s="38"/>
      <c r="BX507" s="38"/>
      <c r="BY507" s="38"/>
      <c r="BZ507" s="38"/>
      <c r="CA507" s="38"/>
      <c r="CB507" s="38"/>
      <c r="CC507" s="38"/>
      <c r="CD507" s="38"/>
      <c r="CE507" s="38"/>
      <c r="CF507" s="38"/>
      <c r="CG507" s="38"/>
      <c r="CH507" s="38"/>
      <c r="CI507" s="38"/>
      <c r="CJ507" s="38"/>
    </row>
    <row r="508" spans="1:88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  <c r="AL508" s="38"/>
      <c r="AM508" s="38"/>
      <c r="AN508" s="38"/>
      <c r="AO508" s="38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  <c r="BA508" s="38"/>
      <c r="BB508" s="38"/>
      <c r="BC508" s="38"/>
      <c r="BD508" s="38"/>
      <c r="BE508" s="38"/>
      <c r="BF508" s="38"/>
      <c r="BG508" s="38"/>
      <c r="BH508" s="38"/>
      <c r="BI508" s="38"/>
      <c r="BJ508" s="38"/>
      <c r="BK508" s="38"/>
      <c r="BL508" s="38"/>
      <c r="BM508" s="38"/>
      <c r="BN508" s="38"/>
      <c r="BO508" s="38"/>
      <c r="BP508" s="38"/>
      <c r="BQ508" s="38"/>
      <c r="BR508" s="38"/>
      <c r="BS508" s="38"/>
      <c r="BT508" s="38"/>
      <c r="BU508" s="38"/>
      <c r="BV508" s="38"/>
      <c r="BW508" s="38"/>
      <c r="BX508" s="38"/>
      <c r="BY508" s="38"/>
      <c r="BZ508" s="38"/>
      <c r="CA508" s="38"/>
      <c r="CB508" s="38"/>
      <c r="CC508" s="38"/>
      <c r="CD508" s="38"/>
      <c r="CE508" s="38"/>
      <c r="CF508" s="38"/>
      <c r="CG508" s="38"/>
      <c r="CH508" s="38"/>
      <c r="CI508" s="38"/>
      <c r="CJ508" s="38"/>
    </row>
    <row r="509" spans="1:88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  <c r="AL509" s="38"/>
      <c r="AM509" s="38"/>
      <c r="AN509" s="38"/>
      <c r="AO509" s="38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  <c r="BA509" s="38"/>
      <c r="BB509" s="38"/>
      <c r="BC509" s="38"/>
      <c r="BD509" s="38"/>
      <c r="BE509" s="38"/>
      <c r="BF509" s="38"/>
      <c r="BG509" s="38"/>
      <c r="BH509" s="38"/>
      <c r="BI509" s="38"/>
      <c r="BJ509" s="38"/>
      <c r="BK509" s="38"/>
      <c r="BL509" s="38"/>
      <c r="BM509" s="38"/>
      <c r="BN509" s="38"/>
      <c r="BO509" s="38"/>
      <c r="BP509" s="38"/>
      <c r="BQ509" s="38"/>
      <c r="BR509" s="38"/>
      <c r="BS509" s="38"/>
      <c r="BT509" s="38"/>
      <c r="BU509" s="38"/>
      <c r="BV509" s="38"/>
      <c r="BW509" s="38"/>
      <c r="BX509" s="38"/>
      <c r="BY509" s="38"/>
      <c r="BZ509" s="38"/>
      <c r="CA509" s="38"/>
      <c r="CB509" s="38"/>
      <c r="CC509" s="38"/>
      <c r="CD509" s="38"/>
      <c r="CE509" s="38"/>
      <c r="CF509" s="38"/>
      <c r="CG509" s="38"/>
      <c r="CH509" s="38"/>
      <c r="CI509" s="38"/>
      <c r="CJ509" s="38"/>
    </row>
    <row r="510" spans="1:88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  <c r="AL510" s="38"/>
      <c r="AM510" s="38"/>
      <c r="AN510" s="38"/>
      <c r="AO510" s="38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  <c r="BA510" s="38"/>
      <c r="BB510" s="38"/>
      <c r="BC510" s="38"/>
      <c r="BD510" s="38"/>
      <c r="BE510" s="38"/>
      <c r="BF510" s="38"/>
      <c r="BG510" s="38"/>
      <c r="BH510" s="38"/>
      <c r="BI510" s="38"/>
      <c r="BJ510" s="38"/>
      <c r="BK510" s="38"/>
      <c r="BL510" s="38"/>
      <c r="BM510" s="38"/>
      <c r="BN510" s="38"/>
      <c r="BO510" s="38"/>
      <c r="BP510" s="38"/>
      <c r="BQ510" s="38"/>
      <c r="BR510" s="38"/>
      <c r="BS510" s="38"/>
      <c r="BT510" s="38"/>
      <c r="BU510" s="38"/>
      <c r="BV510" s="38"/>
      <c r="BW510" s="38"/>
      <c r="BX510" s="38"/>
      <c r="BY510" s="38"/>
      <c r="BZ510" s="38"/>
      <c r="CA510" s="38"/>
      <c r="CB510" s="38"/>
      <c r="CC510" s="38"/>
      <c r="CD510" s="38"/>
      <c r="CE510" s="38"/>
      <c r="CF510" s="38"/>
      <c r="CG510" s="38"/>
      <c r="CH510" s="38"/>
      <c r="CI510" s="38"/>
      <c r="CJ510" s="38"/>
    </row>
    <row r="511" spans="1:88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  <c r="AL511" s="38"/>
      <c r="AM511" s="38"/>
      <c r="AN511" s="38"/>
      <c r="AO511" s="38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  <c r="BA511" s="38"/>
      <c r="BB511" s="38"/>
      <c r="BC511" s="38"/>
      <c r="BD511" s="38"/>
      <c r="BE511" s="38"/>
      <c r="BF511" s="38"/>
      <c r="BG511" s="38"/>
      <c r="BH511" s="38"/>
      <c r="BI511" s="38"/>
      <c r="BJ511" s="38"/>
      <c r="BK511" s="38"/>
      <c r="BL511" s="38"/>
      <c r="BM511" s="38"/>
      <c r="BN511" s="38"/>
      <c r="BO511" s="38"/>
      <c r="BP511" s="38"/>
      <c r="BQ511" s="38"/>
      <c r="BR511" s="38"/>
      <c r="BS511" s="38"/>
      <c r="BT511" s="38"/>
      <c r="BU511" s="38"/>
      <c r="BV511" s="38"/>
      <c r="BW511" s="38"/>
      <c r="BX511" s="38"/>
      <c r="BY511" s="38"/>
      <c r="BZ511" s="38"/>
      <c r="CA511" s="38"/>
      <c r="CB511" s="38"/>
      <c r="CC511" s="38"/>
      <c r="CD511" s="38"/>
      <c r="CE511" s="38"/>
      <c r="CF511" s="38"/>
      <c r="CG511" s="38"/>
      <c r="CH511" s="38"/>
      <c r="CI511" s="38"/>
      <c r="CJ511" s="38"/>
    </row>
    <row r="512" spans="1:88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  <c r="AL512" s="38"/>
      <c r="AM512" s="38"/>
      <c r="AN512" s="38"/>
      <c r="AO512" s="38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  <c r="BA512" s="38"/>
      <c r="BB512" s="38"/>
      <c r="BC512" s="38"/>
      <c r="BD512" s="38"/>
      <c r="BE512" s="38"/>
      <c r="BF512" s="38"/>
      <c r="BG512" s="38"/>
      <c r="BH512" s="38"/>
      <c r="BI512" s="38"/>
      <c r="BJ512" s="38"/>
      <c r="BK512" s="38"/>
      <c r="BL512" s="38"/>
      <c r="BM512" s="38"/>
      <c r="BN512" s="38"/>
      <c r="BO512" s="38"/>
      <c r="BP512" s="38"/>
      <c r="BQ512" s="38"/>
      <c r="BR512" s="38"/>
      <c r="BS512" s="38"/>
      <c r="BT512" s="38"/>
      <c r="BU512" s="38"/>
      <c r="BV512" s="38"/>
      <c r="BW512" s="38"/>
      <c r="BX512" s="38"/>
      <c r="BY512" s="38"/>
      <c r="BZ512" s="38"/>
      <c r="CA512" s="38"/>
      <c r="CB512" s="38"/>
      <c r="CC512" s="38"/>
      <c r="CD512" s="38"/>
      <c r="CE512" s="38"/>
      <c r="CF512" s="38"/>
      <c r="CG512" s="38"/>
      <c r="CH512" s="38"/>
      <c r="CI512" s="38"/>
      <c r="CJ512" s="38"/>
    </row>
    <row r="513" spans="1:88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  <c r="AL513" s="38"/>
      <c r="AM513" s="38"/>
      <c r="AN513" s="38"/>
      <c r="AO513" s="38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  <c r="BA513" s="38"/>
      <c r="BB513" s="38"/>
      <c r="BC513" s="38"/>
      <c r="BD513" s="38"/>
      <c r="BE513" s="38"/>
      <c r="BF513" s="38"/>
      <c r="BG513" s="38"/>
      <c r="BH513" s="38"/>
      <c r="BI513" s="38"/>
      <c r="BJ513" s="38"/>
      <c r="BK513" s="38"/>
      <c r="BL513" s="38"/>
      <c r="BM513" s="38"/>
      <c r="BN513" s="38"/>
      <c r="BO513" s="38"/>
      <c r="BP513" s="38"/>
      <c r="BQ513" s="38"/>
      <c r="BR513" s="38"/>
      <c r="BS513" s="38"/>
      <c r="BT513" s="38"/>
      <c r="BU513" s="38"/>
      <c r="BV513" s="38"/>
      <c r="BW513" s="38"/>
      <c r="BX513" s="38"/>
      <c r="BY513" s="38"/>
      <c r="BZ513" s="38"/>
      <c r="CA513" s="38"/>
      <c r="CB513" s="38"/>
      <c r="CC513" s="38"/>
      <c r="CD513" s="38"/>
      <c r="CE513" s="38"/>
      <c r="CF513" s="38"/>
      <c r="CG513" s="38"/>
      <c r="CH513" s="38"/>
      <c r="CI513" s="38"/>
      <c r="CJ513" s="38"/>
    </row>
    <row r="514" spans="1:88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  <c r="AL514" s="38"/>
      <c r="AM514" s="38"/>
      <c r="AN514" s="38"/>
      <c r="AO514" s="38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  <c r="BA514" s="38"/>
      <c r="BB514" s="38"/>
      <c r="BC514" s="38"/>
      <c r="BD514" s="38"/>
      <c r="BE514" s="38"/>
      <c r="BF514" s="38"/>
      <c r="BG514" s="38"/>
      <c r="BH514" s="38"/>
      <c r="BI514" s="38"/>
      <c r="BJ514" s="38"/>
      <c r="BK514" s="38"/>
      <c r="BL514" s="38"/>
      <c r="BM514" s="38"/>
      <c r="BN514" s="38"/>
      <c r="BO514" s="38"/>
      <c r="BP514" s="38"/>
      <c r="BQ514" s="38"/>
      <c r="BR514" s="38"/>
      <c r="BS514" s="38"/>
      <c r="BT514" s="38"/>
      <c r="BU514" s="38"/>
      <c r="BV514" s="38"/>
      <c r="BW514" s="38"/>
      <c r="BX514" s="38"/>
      <c r="BY514" s="38"/>
      <c r="BZ514" s="38"/>
      <c r="CA514" s="38"/>
      <c r="CB514" s="38"/>
      <c r="CC514" s="38"/>
      <c r="CD514" s="38"/>
      <c r="CE514" s="38"/>
      <c r="CF514" s="38"/>
      <c r="CG514" s="38"/>
      <c r="CH514" s="38"/>
      <c r="CI514" s="38"/>
      <c r="CJ514" s="38"/>
    </row>
    <row r="515" spans="1:88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  <c r="AL515" s="38"/>
      <c r="AM515" s="38"/>
      <c r="AN515" s="38"/>
      <c r="AO515" s="38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  <c r="BA515" s="38"/>
      <c r="BB515" s="38"/>
      <c r="BC515" s="38"/>
      <c r="BD515" s="38"/>
      <c r="BE515" s="38"/>
      <c r="BF515" s="38"/>
      <c r="BG515" s="38"/>
      <c r="BH515" s="38"/>
      <c r="BI515" s="38"/>
      <c r="BJ515" s="38"/>
      <c r="BK515" s="38"/>
      <c r="BL515" s="38"/>
      <c r="BM515" s="38"/>
      <c r="BN515" s="38"/>
      <c r="BO515" s="38"/>
      <c r="BP515" s="38"/>
      <c r="BQ515" s="38"/>
      <c r="BR515" s="38"/>
      <c r="BS515" s="38"/>
      <c r="BT515" s="38"/>
      <c r="BU515" s="38"/>
      <c r="BV515" s="38"/>
      <c r="BW515" s="38"/>
      <c r="BX515" s="38"/>
      <c r="BY515" s="38"/>
      <c r="BZ515" s="38"/>
      <c r="CA515" s="38"/>
      <c r="CB515" s="38"/>
      <c r="CC515" s="38"/>
      <c r="CD515" s="38"/>
      <c r="CE515" s="38"/>
      <c r="CF515" s="38"/>
      <c r="CG515" s="38"/>
      <c r="CH515" s="38"/>
      <c r="CI515" s="38"/>
      <c r="CJ515" s="38"/>
    </row>
    <row r="516" spans="1:88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  <c r="AL516" s="38"/>
      <c r="AM516" s="38"/>
      <c r="AN516" s="38"/>
      <c r="AO516" s="38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  <c r="BA516" s="38"/>
      <c r="BB516" s="38"/>
      <c r="BC516" s="38"/>
      <c r="BD516" s="38"/>
      <c r="BE516" s="38"/>
      <c r="BF516" s="38"/>
      <c r="BG516" s="38"/>
      <c r="BH516" s="38"/>
      <c r="BI516" s="38"/>
      <c r="BJ516" s="38"/>
      <c r="BK516" s="38"/>
      <c r="BL516" s="38"/>
      <c r="BM516" s="38"/>
      <c r="BN516" s="38"/>
      <c r="BO516" s="38"/>
      <c r="BP516" s="38"/>
      <c r="BQ516" s="38"/>
      <c r="BR516" s="38"/>
      <c r="BS516" s="38"/>
      <c r="BT516" s="38"/>
      <c r="BU516" s="38"/>
      <c r="BV516" s="38"/>
      <c r="BW516" s="38"/>
      <c r="BX516" s="38"/>
      <c r="BY516" s="38"/>
      <c r="BZ516" s="38"/>
      <c r="CA516" s="38"/>
      <c r="CB516" s="38"/>
      <c r="CC516" s="38"/>
      <c r="CD516" s="38"/>
      <c r="CE516" s="38"/>
      <c r="CF516" s="38"/>
      <c r="CG516" s="38"/>
      <c r="CH516" s="38"/>
      <c r="CI516" s="38"/>
      <c r="CJ516" s="38"/>
    </row>
    <row r="517" spans="1:88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  <c r="AL517" s="38"/>
      <c r="AM517" s="38"/>
      <c r="AN517" s="38"/>
      <c r="AO517" s="38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  <c r="BA517" s="38"/>
      <c r="BB517" s="38"/>
      <c r="BC517" s="38"/>
      <c r="BD517" s="38"/>
      <c r="BE517" s="38"/>
      <c r="BF517" s="38"/>
      <c r="BG517" s="38"/>
      <c r="BH517" s="38"/>
      <c r="BI517" s="38"/>
      <c r="BJ517" s="38"/>
      <c r="BK517" s="38"/>
      <c r="BL517" s="38"/>
      <c r="BM517" s="38"/>
      <c r="BN517" s="38"/>
      <c r="BO517" s="38"/>
      <c r="BP517" s="38"/>
      <c r="BQ517" s="38"/>
      <c r="BR517" s="38"/>
      <c r="BS517" s="38"/>
      <c r="BT517" s="38"/>
      <c r="BU517" s="38"/>
      <c r="BV517" s="38"/>
      <c r="BW517" s="38"/>
      <c r="BX517" s="38"/>
      <c r="BY517" s="38"/>
      <c r="BZ517" s="38"/>
      <c r="CA517" s="38"/>
      <c r="CB517" s="38"/>
      <c r="CC517" s="38"/>
      <c r="CD517" s="38"/>
      <c r="CE517" s="38"/>
      <c r="CF517" s="38"/>
      <c r="CG517" s="38"/>
      <c r="CH517" s="38"/>
      <c r="CI517" s="38"/>
      <c r="CJ517" s="38"/>
    </row>
    <row r="518" spans="1:88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  <c r="AL518" s="38"/>
      <c r="AM518" s="38"/>
      <c r="AN518" s="38"/>
      <c r="AO518" s="38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  <c r="BA518" s="38"/>
      <c r="BB518" s="38"/>
      <c r="BC518" s="38"/>
      <c r="BD518" s="38"/>
      <c r="BE518" s="38"/>
      <c r="BF518" s="38"/>
      <c r="BG518" s="38"/>
      <c r="BH518" s="38"/>
      <c r="BI518" s="38"/>
      <c r="BJ518" s="38"/>
      <c r="BK518" s="38"/>
      <c r="BL518" s="38"/>
      <c r="BM518" s="38"/>
      <c r="BN518" s="38"/>
      <c r="BO518" s="38"/>
      <c r="BP518" s="38"/>
      <c r="BQ518" s="38"/>
      <c r="BR518" s="38"/>
      <c r="BS518" s="38"/>
      <c r="BT518" s="38"/>
      <c r="BU518" s="38"/>
      <c r="BV518" s="38"/>
      <c r="BW518" s="38"/>
      <c r="BX518" s="38"/>
      <c r="BY518" s="38"/>
      <c r="BZ518" s="38"/>
      <c r="CA518" s="38"/>
      <c r="CB518" s="38"/>
      <c r="CC518" s="38"/>
      <c r="CD518" s="38"/>
      <c r="CE518" s="38"/>
      <c r="CF518" s="38"/>
      <c r="CG518" s="38"/>
      <c r="CH518" s="38"/>
      <c r="CI518" s="38"/>
      <c r="CJ518" s="38"/>
    </row>
    <row r="519" spans="1:88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  <c r="AL519" s="38"/>
      <c r="AM519" s="38"/>
      <c r="AN519" s="38"/>
      <c r="AO519" s="38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  <c r="BA519" s="38"/>
      <c r="BB519" s="38"/>
      <c r="BC519" s="38"/>
      <c r="BD519" s="38"/>
      <c r="BE519" s="38"/>
      <c r="BF519" s="38"/>
      <c r="BG519" s="38"/>
      <c r="BH519" s="38"/>
      <c r="BI519" s="38"/>
      <c r="BJ519" s="38"/>
      <c r="BK519" s="38"/>
      <c r="BL519" s="38"/>
      <c r="BM519" s="38"/>
      <c r="BN519" s="38"/>
      <c r="BO519" s="38"/>
      <c r="BP519" s="38"/>
      <c r="BQ519" s="38"/>
      <c r="BR519" s="38"/>
      <c r="BS519" s="38"/>
      <c r="BT519" s="38"/>
      <c r="BU519" s="38"/>
      <c r="BV519" s="38"/>
      <c r="BW519" s="38"/>
      <c r="BX519" s="38"/>
      <c r="BY519" s="38"/>
      <c r="BZ519" s="38"/>
      <c r="CA519" s="38"/>
      <c r="CB519" s="38"/>
      <c r="CC519" s="38"/>
      <c r="CD519" s="38"/>
      <c r="CE519" s="38"/>
      <c r="CF519" s="38"/>
      <c r="CG519" s="38"/>
      <c r="CH519" s="38"/>
      <c r="CI519" s="38"/>
      <c r="CJ519" s="38"/>
    </row>
    <row r="520" spans="1:88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  <c r="AL520" s="38"/>
      <c r="AM520" s="38"/>
      <c r="AN520" s="38"/>
      <c r="AO520" s="38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  <c r="BA520" s="38"/>
      <c r="BB520" s="38"/>
      <c r="BC520" s="38"/>
      <c r="BD520" s="38"/>
      <c r="BE520" s="38"/>
      <c r="BF520" s="38"/>
      <c r="BG520" s="38"/>
      <c r="BH520" s="38"/>
      <c r="BI520" s="38"/>
      <c r="BJ520" s="38"/>
      <c r="BK520" s="38"/>
      <c r="BL520" s="38"/>
      <c r="BM520" s="38"/>
      <c r="BN520" s="38"/>
      <c r="BO520" s="38"/>
      <c r="BP520" s="38"/>
      <c r="BQ520" s="38"/>
      <c r="BR520" s="38"/>
      <c r="BS520" s="38"/>
      <c r="BT520" s="38"/>
      <c r="BU520" s="38"/>
      <c r="BV520" s="38"/>
      <c r="BW520" s="38"/>
      <c r="BX520" s="38"/>
      <c r="BY520" s="38"/>
      <c r="BZ520" s="38"/>
      <c r="CA520" s="38"/>
      <c r="CB520" s="38"/>
      <c r="CC520" s="38"/>
      <c r="CD520" s="38"/>
      <c r="CE520" s="38"/>
      <c r="CF520" s="38"/>
      <c r="CG520" s="38"/>
      <c r="CH520" s="38"/>
      <c r="CI520" s="38"/>
      <c r="CJ520" s="38"/>
    </row>
    <row r="521" spans="1:88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  <c r="AL521" s="38"/>
      <c r="AM521" s="38"/>
      <c r="AN521" s="38"/>
      <c r="AO521" s="38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  <c r="BA521" s="38"/>
      <c r="BB521" s="38"/>
      <c r="BC521" s="38"/>
      <c r="BD521" s="38"/>
      <c r="BE521" s="38"/>
      <c r="BF521" s="38"/>
      <c r="BG521" s="38"/>
      <c r="BH521" s="38"/>
      <c r="BI521" s="38"/>
      <c r="BJ521" s="38"/>
      <c r="BK521" s="38"/>
      <c r="BL521" s="38"/>
      <c r="BM521" s="38"/>
      <c r="BN521" s="38"/>
      <c r="BO521" s="38"/>
      <c r="BP521" s="38"/>
      <c r="BQ521" s="38"/>
      <c r="BR521" s="38"/>
      <c r="BS521" s="38"/>
      <c r="BT521" s="38"/>
      <c r="BU521" s="38"/>
      <c r="BV521" s="38"/>
      <c r="BW521" s="38"/>
      <c r="BX521" s="38"/>
      <c r="BY521" s="38"/>
      <c r="BZ521" s="38"/>
      <c r="CA521" s="38"/>
      <c r="CB521" s="38"/>
      <c r="CC521" s="38"/>
      <c r="CD521" s="38"/>
      <c r="CE521" s="38"/>
      <c r="CF521" s="38"/>
      <c r="CG521" s="38"/>
      <c r="CH521" s="38"/>
      <c r="CI521" s="38"/>
      <c r="CJ521" s="38"/>
    </row>
    <row r="522" spans="1:88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  <c r="AL522" s="38"/>
      <c r="AM522" s="38"/>
      <c r="AN522" s="38"/>
      <c r="AO522" s="38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  <c r="BA522" s="38"/>
      <c r="BB522" s="38"/>
      <c r="BC522" s="38"/>
      <c r="BD522" s="38"/>
      <c r="BE522" s="38"/>
      <c r="BF522" s="38"/>
      <c r="BG522" s="38"/>
      <c r="BH522" s="38"/>
      <c r="BI522" s="38"/>
      <c r="BJ522" s="38"/>
      <c r="BK522" s="38"/>
      <c r="BL522" s="38"/>
      <c r="BM522" s="38"/>
      <c r="BN522" s="38"/>
      <c r="BO522" s="38"/>
      <c r="BP522" s="38"/>
      <c r="BQ522" s="38"/>
      <c r="BR522" s="38"/>
      <c r="BS522" s="38"/>
      <c r="BT522" s="38"/>
      <c r="BU522" s="38"/>
      <c r="BV522" s="38"/>
      <c r="BW522" s="38"/>
      <c r="BX522" s="38"/>
      <c r="BY522" s="38"/>
      <c r="BZ522" s="38"/>
      <c r="CA522" s="38"/>
      <c r="CB522" s="38"/>
      <c r="CC522" s="38"/>
      <c r="CD522" s="38"/>
      <c r="CE522" s="38"/>
      <c r="CF522" s="38"/>
      <c r="CG522" s="38"/>
      <c r="CH522" s="38"/>
      <c r="CI522" s="38"/>
      <c r="CJ522" s="38"/>
    </row>
    <row r="523" spans="1:88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  <c r="AL523" s="38"/>
      <c r="AM523" s="38"/>
      <c r="AN523" s="38"/>
      <c r="AO523" s="38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  <c r="BA523" s="38"/>
      <c r="BB523" s="38"/>
      <c r="BC523" s="38"/>
      <c r="BD523" s="38"/>
      <c r="BE523" s="38"/>
      <c r="BF523" s="38"/>
      <c r="BG523" s="38"/>
      <c r="BH523" s="38"/>
      <c r="BI523" s="38"/>
      <c r="BJ523" s="38"/>
      <c r="BK523" s="38"/>
      <c r="BL523" s="38"/>
      <c r="BM523" s="38"/>
      <c r="BN523" s="38"/>
      <c r="BO523" s="38"/>
      <c r="BP523" s="38"/>
      <c r="BQ523" s="38"/>
      <c r="BR523" s="38"/>
      <c r="BS523" s="38"/>
      <c r="BT523" s="38"/>
      <c r="BU523" s="38"/>
      <c r="BV523" s="38"/>
      <c r="BW523" s="38"/>
      <c r="BX523" s="38"/>
      <c r="BY523" s="38"/>
      <c r="BZ523" s="38"/>
      <c r="CA523" s="38"/>
      <c r="CB523" s="38"/>
      <c r="CC523" s="38"/>
      <c r="CD523" s="38"/>
      <c r="CE523" s="38"/>
      <c r="CF523" s="38"/>
      <c r="CG523" s="38"/>
      <c r="CH523" s="38"/>
      <c r="CI523" s="38"/>
      <c r="CJ523" s="38"/>
    </row>
    <row r="524" spans="1:88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  <c r="AL524" s="38"/>
      <c r="AM524" s="38"/>
      <c r="AN524" s="38"/>
      <c r="AO524" s="38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  <c r="BA524" s="38"/>
      <c r="BB524" s="38"/>
      <c r="BC524" s="38"/>
      <c r="BD524" s="38"/>
      <c r="BE524" s="38"/>
      <c r="BF524" s="38"/>
      <c r="BG524" s="38"/>
      <c r="BH524" s="38"/>
      <c r="BI524" s="38"/>
      <c r="BJ524" s="38"/>
      <c r="BK524" s="38"/>
      <c r="BL524" s="38"/>
      <c r="BM524" s="38"/>
      <c r="BN524" s="38"/>
      <c r="BO524" s="38"/>
      <c r="BP524" s="38"/>
      <c r="BQ524" s="38"/>
      <c r="BR524" s="38"/>
      <c r="BS524" s="38"/>
      <c r="BT524" s="38"/>
      <c r="BU524" s="38"/>
      <c r="BV524" s="38"/>
      <c r="BW524" s="38"/>
      <c r="BX524" s="38"/>
      <c r="BY524" s="38"/>
      <c r="BZ524" s="38"/>
      <c r="CA524" s="38"/>
      <c r="CB524" s="38"/>
      <c r="CC524" s="38"/>
      <c r="CD524" s="38"/>
      <c r="CE524" s="38"/>
      <c r="CF524" s="38"/>
      <c r="CG524" s="38"/>
      <c r="CH524" s="38"/>
      <c r="CI524" s="38"/>
      <c r="CJ524" s="38"/>
    </row>
    <row r="525" spans="1:88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  <c r="AL525" s="38"/>
      <c r="AM525" s="38"/>
      <c r="AN525" s="38"/>
      <c r="AO525" s="38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  <c r="BA525" s="38"/>
      <c r="BB525" s="38"/>
      <c r="BC525" s="38"/>
      <c r="BD525" s="38"/>
      <c r="BE525" s="38"/>
      <c r="BF525" s="38"/>
      <c r="BG525" s="38"/>
      <c r="BH525" s="38"/>
      <c r="BI525" s="38"/>
      <c r="BJ525" s="38"/>
      <c r="BK525" s="38"/>
      <c r="BL525" s="38"/>
      <c r="BM525" s="38"/>
      <c r="BN525" s="38"/>
      <c r="BO525" s="38"/>
      <c r="BP525" s="38"/>
      <c r="BQ525" s="38"/>
      <c r="BR525" s="38"/>
      <c r="BS525" s="38"/>
      <c r="BT525" s="38"/>
      <c r="BU525" s="38"/>
      <c r="BV525" s="38"/>
      <c r="BW525" s="38"/>
      <c r="BX525" s="38"/>
      <c r="BY525" s="38"/>
      <c r="BZ525" s="38"/>
      <c r="CA525" s="38"/>
      <c r="CB525" s="38"/>
      <c r="CC525" s="38"/>
      <c r="CD525" s="38"/>
      <c r="CE525" s="38"/>
      <c r="CF525" s="38"/>
      <c r="CG525" s="38"/>
      <c r="CH525" s="38"/>
      <c r="CI525" s="38"/>
      <c r="CJ525" s="38"/>
    </row>
    <row r="526" spans="1:88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  <c r="AL526" s="38"/>
      <c r="AM526" s="38"/>
      <c r="AN526" s="38"/>
      <c r="AO526" s="38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  <c r="BA526" s="38"/>
      <c r="BB526" s="38"/>
      <c r="BC526" s="38"/>
      <c r="BD526" s="38"/>
      <c r="BE526" s="38"/>
      <c r="BF526" s="38"/>
      <c r="BG526" s="38"/>
      <c r="BH526" s="38"/>
      <c r="BI526" s="38"/>
      <c r="BJ526" s="38"/>
      <c r="BK526" s="38"/>
      <c r="BL526" s="38"/>
      <c r="BM526" s="38"/>
      <c r="BN526" s="38"/>
      <c r="BO526" s="38"/>
      <c r="BP526" s="38"/>
      <c r="BQ526" s="38"/>
      <c r="BR526" s="38"/>
      <c r="BS526" s="38"/>
      <c r="BT526" s="38"/>
      <c r="BU526" s="38"/>
      <c r="BV526" s="38"/>
      <c r="BW526" s="38"/>
      <c r="BX526" s="38"/>
      <c r="BY526" s="38"/>
      <c r="BZ526" s="38"/>
      <c r="CA526" s="38"/>
      <c r="CB526" s="38"/>
      <c r="CC526" s="38"/>
      <c r="CD526" s="38"/>
      <c r="CE526" s="38"/>
      <c r="CF526" s="38"/>
      <c r="CG526" s="38"/>
      <c r="CH526" s="38"/>
      <c r="CI526" s="38"/>
      <c r="CJ526" s="38"/>
    </row>
    <row r="527" spans="1:88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  <c r="AL527" s="38"/>
      <c r="AM527" s="38"/>
      <c r="AN527" s="38"/>
      <c r="AO527" s="38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  <c r="BA527" s="38"/>
      <c r="BB527" s="38"/>
      <c r="BC527" s="38"/>
      <c r="BD527" s="38"/>
      <c r="BE527" s="38"/>
      <c r="BF527" s="38"/>
      <c r="BG527" s="38"/>
      <c r="BH527" s="38"/>
      <c r="BI527" s="38"/>
      <c r="BJ527" s="38"/>
      <c r="BK527" s="38"/>
      <c r="BL527" s="38"/>
      <c r="BM527" s="38"/>
      <c r="BN527" s="38"/>
      <c r="BO527" s="38"/>
      <c r="BP527" s="38"/>
      <c r="BQ527" s="38"/>
      <c r="BR527" s="38"/>
      <c r="BS527" s="38"/>
      <c r="BT527" s="38"/>
      <c r="BU527" s="38"/>
      <c r="BV527" s="38"/>
      <c r="BW527" s="38"/>
      <c r="BX527" s="38"/>
      <c r="BY527" s="38"/>
      <c r="BZ527" s="38"/>
      <c r="CA527" s="38"/>
      <c r="CB527" s="38"/>
      <c r="CC527" s="38"/>
      <c r="CD527" s="38"/>
      <c r="CE527" s="38"/>
      <c r="CF527" s="38"/>
      <c r="CG527" s="38"/>
      <c r="CH527" s="38"/>
      <c r="CI527" s="38"/>
      <c r="CJ527" s="38"/>
    </row>
    <row r="528" spans="1:88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  <c r="AL528" s="38"/>
      <c r="AM528" s="38"/>
      <c r="AN528" s="38"/>
      <c r="AO528" s="38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  <c r="BA528" s="38"/>
      <c r="BB528" s="38"/>
      <c r="BC528" s="38"/>
      <c r="BD528" s="38"/>
      <c r="BE528" s="38"/>
      <c r="BF528" s="38"/>
      <c r="BG528" s="38"/>
      <c r="BH528" s="38"/>
      <c r="BI528" s="38"/>
      <c r="BJ528" s="38"/>
      <c r="BK528" s="38"/>
      <c r="BL528" s="38"/>
      <c r="BM528" s="38"/>
      <c r="BN528" s="38"/>
      <c r="BO528" s="38"/>
      <c r="BP528" s="38"/>
      <c r="BQ528" s="38"/>
      <c r="BR528" s="38"/>
      <c r="BS528" s="38"/>
      <c r="BT528" s="38"/>
      <c r="BU528" s="38"/>
      <c r="BV528" s="38"/>
      <c r="BW528" s="38"/>
      <c r="BX528" s="38"/>
      <c r="BY528" s="38"/>
      <c r="BZ528" s="38"/>
      <c r="CA528" s="38"/>
      <c r="CB528" s="38"/>
      <c r="CC528" s="38"/>
      <c r="CD528" s="38"/>
      <c r="CE528" s="38"/>
      <c r="CF528" s="38"/>
      <c r="CG528" s="38"/>
      <c r="CH528" s="38"/>
      <c r="CI528" s="38"/>
      <c r="CJ528" s="38"/>
    </row>
    <row r="529" spans="1:88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  <c r="AL529" s="38"/>
      <c r="AM529" s="38"/>
      <c r="AN529" s="38"/>
      <c r="AO529" s="38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  <c r="BA529" s="38"/>
      <c r="BB529" s="38"/>
      <c r="BC529" s="38"/>
      <c r="BD529" s="38"/>
      <c r="BE529" s="38"/>
      <c r="BF529" s="38"/>
      <c r="BG529" s="38"/>
      <c r="BH529" s="38"/>
      <c r="BI529" s="38"/>
      <c r="BJ529" s="38"/>
      <c r="BK529" s="38"/>
      <c r="BL529" s="38"/>
      <c r="BM529" s="38"/>
      <c r="BN529" s="38"/>
      <c r="BO529" s="38"/>
      <c r="BP529" s="38"/>
      <c r="BQ529" s="38"/>
      <c r="BR529" s="38"/>
      <c r="BS529" s="38"/>
      <c r="BT529" s="38"/>
      <c r="BU529" s="38"/>
      <c r="BV529" s="38"/>
      <c r="BW529" s="38"/>
      <c r="BX529" s="38"/>
      <c r="BY529" s="38"/>
      <c r="BZ529" s="38"/>
      <c r="CA529" s="38"/>
      <c r="CB529" s="38"/>
      <c r="CC529" s="38"/>
      <c r="CD529" s="38"/>
      <c r="CE529" s="38"/>
      <c r="CF529" s="38"/>
      <c r="CG529" s="38"/>
      <c r="CH529" s="38"/>
      <c r="CI529" s="38"/>
      <c r="CJ529" s="38"/>
    </row>
    <row r="530" spans="1:88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  <c r="AL530" s="38"/>
      <c r="AM530" s="38"/>
      <c r="AN530" s="38"/>
      <c r="AO530" s="38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  <c r="BA530" s="38"/>
      <c r="BB530" s="38"/>
      <c r="BC530" s="38"/>
      <c r="BD530" s="38"/>
      <c r="BE530" s="38"/>
      <c r="BF530" s="38"/>
      <c r="BG530" s="38"/>
      <c r="BH530" s="38"/>
      <c r="BI530" s="38"/>
      <c r="BJ530" s="38"/>
      <c r="BK530" s="38"/>
      <c r="BL530" s="38"/>
      <c r="BM530" s="38"/>
      <c r="BN530" s="38"/>
      <c r="BO530" s="38"/>
      <c r="BP530" s="38"/>
      <c r="BQ530" s="38"/>
      <c r="BR530" s="38"/>
      <c r="BS530" s="38"/>
      <c r="BT530" s="38"/>
      <c r="BU530" s="38"/>
      <c r="BV530" s="38"/>
      <c r="BW530" s="38"/>
      <c r="BX530" s="38"/>
      <c r="BY530" s="38"/>
      <c r="BZ530" s="38"/>
      <c r="CA530" s="38"/>
      <c r="CB530" s="38"/>
      <c r="CC530" s="38"/>
      <c r="CD530" s="38"/>
      <c r="CE530" s="38"/>
      <c r="CF530" s="38"/>
      <c r="CG530" s="38"/>
      <c r="CH530" s="38"/>
      <c r="CI530" s="38"/>
      <c r="CJ530" s="38"/>
    </row>
    <row r="531" spans="1:88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  <c r="AL531" s="38"/>
      <c r="AM531" s="38"/>
      <c r="AN531" s="38"/>
      <c r="AO531" s="38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  <c r="BA531" s="38"/>
      <c r="BB531" s="38"/>
      <c r="BC531" s="38"/>
      <c r="BD531" s="38"/>
      <c r="BE531" s="38"/>
      <c r="BF531" s="38"/>
      <c r="BG531" s="38"/>
      <c r="BH531" s="38"/>
      <c r="BI531" s="38"/>
      <c r="BJ531" s="38"/>
      <c r="BK531" s="38"/>
      <c r="BL531" s="38"/>
      <c r="BM531" s="38"/>
      <c r="BN531" s="38"/>
      <c r="BO531" s="38"/>
      <c r="BP531" s="38"/>
      <c r="BQ531" s="38"/>
      <c r="BR531" s="38"/>
      <c r="BS531" s="38"/>
      <c r="BT531" s="38"/>
      <c r="BU531" s="38"/>
      <c r="BV531" s="38"/>
      <c r="BW531" s="38"/>
      <c r="BX531" s="38"/>
      <c r="BY531" s="38"/>
      <c r="BZ531" s="38"/>
      <c r="CA531" s="38"/>
      <c r="CB531" s="38"/>
      <c r="CC531" s="38"/>
      <c r="CD531" s="38"/>
      <c r="CE531" s="38"/>
      <c r="CF531" s="38"/>
      <c r="CG531" s="38"/>
      <c r="CH531" s="38"/>
      <c r="CI531" s="38"/>
      <c r="CJ531" s="38"/>
    </row>
    <row r="532" spans="1:88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  <c r="AL532" s="38"/>
      <c r="AM532" s="38"/>
      <c r="AN532" s="38"/>
      <c r="AO532" s="38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  <c r="BA532" s="38"/>
      <c r="BB532" s="38"/>
      <c r="BC532" s="38"/>
      <c r="BD532" s="38"/>
      <c r="BE532" s="38"/>
      <c r="BF532" s="38"/>
      <c r="BG532" s="38"/>
      <c r="BH532" s="38"/>
      <c r="BI532" s="38"/>
      <c r="BJ532" s="38"/>
      <c r="BK532" s="38"/>
      <c r="BL532" s="38"/>
      <c r="BM532" s="38"/>
      <c r="BN532" s="38"/>
      <c r="BO532" s="38"/>
      <c r="BP532" s="38"/>
      <c r="BQ532" s="38"/>
      <c r="BR532" s="38"/>
      <c r="BS532" s="38"/>
      <c r="BT532" s="38"/>
      <c r="BU532" s="38"/>
      <c r="BV532" s="38"/>
      <c r="BW532" s="38"/>
      <c r="BX532" s="38"/>
      <c r="BY532" s="38"/>
      <c r="BZ532" s="38"/>
      <c r="CA532" s="38"/>
      <c r="CB532" s="38"/>
      <c r="CC532" s="38"/>
      <c r="CD532" s="38"/>
      <c r="CE532" s="38"/>
      <c r="CF532" s="38"/>
      <c r="CG532" s="38"/>
      <c r="CH532" s="38"/>
      <c r="CI532" s="38"/>
      <c r="CJ532" s="38"/>
    </row>
    <row r="533" spans="1:88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  <c r="AL533" s="38"/>
      <c r="AM533" s="38"/>
      <c r="AN533" s="38"/>
      <c r="AO533" s="38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  <c r="BA533" s="38"/>
      <c r="BB533" s="38"/>
      <c r="BC533" s="38"/>
      <c r="BD533" s="38"/>
      <c r="BE533" s="38"/>
      <c r="BF533" s="38"/>
      <c r="BG533" s="38"/>
      <c r="BH533" s="38"/>
      <c r="BI533" s="38"/>
      <c r="BJ533" s="38"/>
      <c r="BK533" s="38"/>
      <c r="BL533" s="38"/>
      <c r="BM533" s="38"/>
      <c r="BN533" s="38"/>
      <c r="BO533" s="38"/>
      <c r="BP533" s="38"/>
      <c r="BQ533" s="38"/>
      <c r="BR533" s="38"/>
      <c r="BS533" s="38"/>
      <c r="BT533" s="38"/>
      <c r="BU533" s="38"/>
      <c r="BV533" s="38"/>
      <c r="BW533" s="38"/>
      <c r="BX533" s="38"/>
      <c r="BY533" s="38"/>
      <c r="BZ533" s="38"/>
      <c r="CA533" s="38"/>
      <c r="CB533" s="38"/>
      <c r="CC533" s="38"/>
      <c r="CD533" s="38"/>
      <c r="CE533" s="38"/>
      <c r="CF533" s="38"/>
      <c r="CG533" s="38"/>
      <c r="CH533" s="38"/>
      <c r="CI533" s="38"/>
      <c r="CJ533" s="38"/>
    </row>
    <row r="534" spans="1:88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  <c r="AL534" s="38"/>
      <c r="AM534" s="38"/>
      <c r="AN534" s="38"/>
      <c r="AO534" s="38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  <c r="BA534" s="38"/>
      <c r="BB534" s="38"/>
      <c r="BC534" s="38"/>
      <c r="BD534" s="38"/>
      <c r="BE534" s="38"/>
      <c r="BF534" s="38"/>
      <c r="BG534" s="38"/>
      <c r="BH534" s="38"/>
      <c r="BI534" s="38"/>
      <c r="BJ534" s="38"/>
      <c r="BK534" s="38"/>
      <c r="BL534" s="38"/>
      <c r="BM534" s="38"/>
      <c r="BN534" s="38"/>
      <c r="BO534" s="38"/>
      <c r="BP534" s="38"/>
      <c r="BQ534" s="38"/>
      <c r="BR534" s="38"/>
      <c r="BS534" s="38"/>
      <c r="BT534" s="38"/>
      <c r="BU534" s="38"/>
      <c r="BV534" s="38"/>
      <c r="BW534" s="38"/>
      <c r="BX534" s="38"/>
      <c r="BY534" s="38"/>
      <c r="BZ534" s="38"/>
      <c r="CA534" s="38"/>
      <c r="CB534" s="38"/>
      <c r="CC534" s="38"/>
      <c r="CD534" s="38"/>
      <c r="CE534" s="38"/>
      <c r="CF534" s="38"/>
      <c r="CG534" s="38"/>
      <c r="CH534" s="38"/>
      <c r="CI534" s="38"/>
      <c r="CJ534" s="38"/>
    </row>
    <row r="535" spans="1:88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  <c r="AL535" s="38"/>
      <c r="AM535" s="38"/>
      <c r="AN535" s="38"/>
      <c r="AO535" s="38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  <c r="BA535" s="38"/>
      <c r="BB535" s="38"/>
      <c r="BC535" s="38"/>
      <c r="BD535" s="38"/>
      <c r="BE535" s="38"/>
      <c r="BF535" s="38"/>
      <c r="BG535" s="38"/>
      <c r="BH535" s="38"/>
      <c r="BI535" s="38"/>
      <c r="BJ535" s="38"/>
      <c r="BK535" s="38"/>
      <c r="BL535" s="38"/>
      <c r="BM535" s="38"/>
      <c r="BN535" s="38"/>
      <c r="BO535" s="38"/>
      <c r="BP535" s="38"/>
      <c r="BQ535" s="38"/>
      <c r="BR535" s="38"/>
      <c r="BS535" s="38"/>
      <c r="BT535" s="38"/>
      <c r="BU535" s="38"/>
      <c r="BV535" s="38"/>
      <c r="BW535" s="38"/>
      <c r="BX535" s="38"/>
      <c r="BY535" s="38"/>
      <c r="BZ535" s="38"/>
      <c r="CA535" s="38"/>
      <c r="CB535" s="38"/>
      <c r="CC535" s="38"/>
      <c r="CD535" s="38"/>
      <c r="CE535" s="38"/>
      <c r="CF535" s="38"/>
      <c r="CG535" s="38"/>
      <c r="CH535" s="38"/>
      <c r="CI535" s="38"/>
      <c r="CJ535" s="38"/>
    </row>
    <row r="536" spans="1:88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  <c r="AL536" s="38"/>
      <c r="AM536" s="38"/>
      <c r="AN536" s="38"/>
      <c r="AO536" s="38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  <c r="BA536" s="38"/>
      <c r="BB536" s="38"/>
      <c r="BC536" s="38"/>
      <c r="BD536" s="38"/>
      <c r="BE536" s="38"/>
      <c r="BF536" s="38"/>
      <c r="BG536" s="38"/>
      <c r="BH536" s="38"/>
      <c r="BI536" s="38"/>
      <c r="BJ536" s="38"/>
      <c r="BK536" s="38"/>
      <c r="BL536" s="38"/>
      <c r="BM536" s="38"/>
      <c r="BN536" s="38"/>
      <c r="BO536" s="38"/>
      <c r="BP536" s="38"/>
      <c r="BQ536" s="38"/>
      <c r="BR536" s="38"/>
      <c r="BS536" s="38"/>
      <c r="BT536" s="38"/>
      <c r="BU536" s="38"/>
      <c r="BV536" s="38"/>
      <c r="BW536" s="38"/>
      <c r="BX536" s="38"/>
      <c r="BY536" s="38"/>
      <c r="BZ536" s="38"/>
      <c r="CA536" s="38"/>
      <c r="CB536" s="38"/>
      <c r="CC536" s="38"/>
      <c r="CD536" s="38"/>
      <c r="CE536" s="38"/>
      <c r="CF536" s="38"/>
      <c r="CG536" s="38"/>
      <c r="CH536" s="38"/>
      <c r="CI536" s="38"/>
      <c r="CJ536" s="38"/>
    </row>
    <row r="537" spans="1:88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  <c r="AL537" s="38"/>
      <c r="AM537" s="38"/>
      <c r="AN537" s="38"/>
      <c r="AO537" s="38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  <c r="BA537" s="38"/>
      <c r="BB537" s="38"/>
      <c r="BC537" s="38"/>
      <c r="BD537" s="38"/>
      <c r="BE537" s="38"/>
      <c r="BF537" s="38"/>
      <c r="BG537" s="38"/>
      <c r="BH537" s="38"/>
      <c r="BI537" s="38"/>
      <c r="BJ537" s="38"/>
      <c r="BK537" s="38"/>
      <c r="BL537" s="38"/>
      <c r="BM537" s="38"/>
      <c r="BN537" s="38"/>
      <c r="BO537" s="38"/>
      <c r="BP537" s="38"/>
      <c r="BQ537" s="38"/>
      <c r="BR537" s="38"/>
      <c r="BS537" s="38"/>
      <c r="BT537" s="38"/>
      <c r="BU537" s="38"/>
      <c r="BV537" s="38"/>
      <c r="BW537" s="38"/>
      <c r="BX537" s="38"/>
      <c r="BY537" s="38"/>
      <c r="BZ537" s="38"/>
      <c r="CA537" s="38"/>
      <c r="CB537" s="38"/>
      <c r="CC537" s="38"/>
      <c r="CD537" s="38"/>
      <c r="CE537" s="38"/>
      <c r="CF537" s="38"/>
      <c r="CG537" s="38"/>
      <c r="CH537" s="38"/>
      <c r="CI537" s="38"/>
      <c r="CJ537" s="38"/>
    </row>
    <row r="538" spans="1:88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  <c r="AL538" s="38"/>
      <c r="AM538" s="38"/>
      <c r="AN538" s="38"/>
      <c r="AO538" s="38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  <c r="BA538" s="38"/>
      <c r="BB538" s="38"/>
      <c r="BC538" s="38"/>
      <c r="BD538" s="38"/>
      <c r="BE538" s="38"/>
      <c r="BF538" s="38"/>
      <c r="BG538" s="38"/>
      <c r="BH538" s="38"/>
      <c r="BI538" s="38"/>
      <c r="BJ538" s="38"/>
      <c r="BK538" s="38"/>
      <c r="BL538" s="38"/>
      <c r="BM538" s="38"/>
      <c r="BN538" s="38"/>
      <c r="BO538" s="38"/>
      <c r="BP538" s="38"/>
      <c r="BQ538" s="38"/>
      <c r="BR538" s="38"/>
      <c r="BS538" s="38"/>
      <c r="BT538" s="38"/>
      <c r="BU538" s="38"/>
      <c r="BV538" s="38"/>
      <c r="BW538" s="38"/>
      <c r="BX538" s="38"/>
      <c r="BY538" s="38"/>
      <c r="BZ538" s="38"/>
      <c r="CA538" s="38"/>
      <c r="CB538" s="38"/>
      <c r="CC538" s="38"/>
      <c r="CD538" s="38"/>
      <c r="CE538" s="38"/>
      <c r="CF538" s="38"/>
      <c r="CG538" s="38"/>
      <c r="CH538" s="38"/>
      <c r="CI538" s="38"/>
      <c r="CJ538" s="38"/>
    </row>
    <row r="539" spans="1:88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  <c r="AL539" s="38"/>
      <c r="AM539" s="38"/>
      <c r="AN539" s="38"/>
      <c r="AO539" s="38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  <c r="BA539" s="38"/>
      <c r="BB539" s="38"/>
      <c r="BC539" s="38"/>
      <c r="BD539" s="38"/>
      <c r="BE539" s="38"/>
      <c r="BF539" s="38"/>
      <c r="BG539" s="38"/>
      <c r="BH539" s="38"/>
      <c r="BI539" s="38"/>
      <c r="BJ539" s="38"/>
      <c r="BK539" s="38"/>
      <c r="BL539" s="38"/>
      <c r="BM539" s="38"/>
      <c r="BN539" s="38"/>
      <c r="BO539" s="38"/>
      <c r="BP539" s="38"/>
      <c r="BQ539" s="38"/>
      <c r="BR539" s="38"/>
      <c r="BS539" s="38"/>
      <c r="BT539" s="38"/>
      <c r="BU539" s="38"/>
      <c r="BV539" s="38"/>
      <c r="BW539" s="38"/>
      <c r="BX539" s="38"/>
      <c r="BY539" s="38"/>
      <c r="BZ539" s="38"/>
      <c r="CA539" s="38"/>
      <c r="CB539" s="38"/>
      <c r="CC539" s="38"/>
      <c r="CD539" s="38"/>
      <c r="CE539" s="38"/>
      <c r="CF539" s="38"/>
      <c r="CG539" s="38"/>
      <c r="CH539" s="38"/>
      <c r="CI539" s="38"/>
      <c r="CJ539" s="38"/>
    </row>
    <row r="540" spans="1:88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  <c r="AL540" s="38"/>
      <c r="AM540" s="38"/>
      <c r="AN540" s="38"/>
      <c r="AO540" s="38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  <c r="BA540" s="38"/>
      <c r="BB540" s="38"/>
      <c r="BC540" s="38"/>
      <c r="BD540" s="38"/>
      <c r="BE540" s="38"/>
      <c r="BF540" s="38"/>
      <c r="BG540" s="38"/>
      <c r="BH540" s="38"/>
      <c r="BI540" s="38"/>
      <c r="BJ540" s="38"/>
      <c r="BK540" s="38"/>
      <c r="BL540" s="38"/>
      <c r="BM540" s="38"/>
      <c r="BN540" s="38"/>
      <c r="BO540" s="38"/>
      <c r="BP540" s="38"/>
      <c r="BQ540" s="38"/>
      <c r="BR540" s="38"/>
      <c r="BS540" s="38"/>
      <c r="BT540" s="38"/>
      <c r="BU540" s="38"/>
      <c r="BV540" s="38"/>
      <c r="BW540" s="38"/>
      <c r="BX540" s="38"/>
      <c r="BY540" s="38"/>
      <c r="BZ540" s="38"/>
      <c r="CA540" s="38"/>
      <c r="CB540" s="38"/>
      <c r="CC540" s="38"/>
      <c r="CD540" s="38"/>
      <c r="CE540" s="38"/>
      <c r="CF540" s="38"/>
      <c r="CG540" s="38"/>
      <c r="CH540" s="38"/>
      <c r="CI540" s="38"/>
      <c r="CJ540" s="38"/>
    </row>
    <row r="541" spans="1:88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  <c r="AL541" s="38"/>
      <c r="AM541" s="38"/>
      <c r="AN541" s="38"/>
      <c r="AO541" s="38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  <c r="BA541" s="38"/>
      <c r="BB541" s="38"/>
      <c r="BC541" s="38"/>
      <c r="BD541" s="38"/>
      <c r="BE541" s="38"/>
      <c r="BF541" s="38"/>
      <c r="BG541" s="38"/>
      <c r="BH541" s="38"/>
      <c r="BI541" s="38"/>
      <c r="BJ541" s="38"/>
      <c r="BK541" s="38"/>
      <c r="BL541" s="38"/>
      <c r="BM541" s="38"/>
      <c r="BN541" s="38"/>
      <c r="BO541" s="38"/>
      <c r="BP541" s="38"/>
      <c r="BQ541" s="38"/>
      <c r="BR541" s="38"/>
      <c r="BS541" s="38"/>
      <c r="BT541" s="38"/>
      <c r="BU541" s="38"/>
      <c r="BV541" s="38"/>
      <c r="BW541" s="38"/>
      <c r="BX541" s="38"/>
      <c r="BY541" s="38"/>
      <c r="BZ541" s="38"/>
      <c r="CA541" s="38"/>
      <c r="CB541" s="38"/>
      <c r="CC541" s="38"/>
      <c r="CD541" s="38"/>
      <c r="CE541" s="38"/>
      <c r="CF541" s="38"/>
      <c r="CG541" s="38"/>
      <c r="CH541" s="38"/>
      <c r="CI541" s="38"/>
      <c r="CJ541" s="38"/>
    </row>
    <row r="542" spans="1:88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  <c r="AL542" s="38"/>
      <c r="AM542" s="38"/>
      <c r="AN542" s="38"/>
      <c r="AO542" s="38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  <c r="BA542" s="38"/>
      <c r="BB542" s="38"/>
      <c r="BC542" s="38"/>
      <c r="BD542" s="38"/>
      <c r="BE542" s="38"/>
      <c r="BF542" s="38"/>
      <c r="BG542" s="38"/>
      <c r="BH542" s="38"/>
      <c r="BI542" s="38"/>
      <c r="BJ542" s="38"/>
      <c r="BK542" s="38"/>
      <c r="BL542" s="38"/>
      <c r="BM542" s="38"/>
      <c r="BN542" s="38"/>
      <c r="BO542" s="38"/>
      <c r="BP542" s="38"/>
      <c r="BQ542" s="38"/>
      <c r="BR542" s="38"/>
      <c r="BS542" s="38"/>
      <c r="BT542" s="38"/>
      <c r="BU542" s="38"/>
      <c r="BV542" s="38"/>
      <c r="BW542" s="38"/>
      <c r="BX542" s="38"/>
      <c r="BY542" s="38"/>
      <c r="BZ542" s="38"/>
      <c r="CA542" s="38"/>
      <c r="CB542" s="38"/>
      <c r="CC542" s="38"/>
      <c r="CD542" s="38"/>
      <c r="CE542" s="38"/>
      <c r="CF542" s="38"/>
      <c r="CG542" s="38"/>
      <c r="CH542" s="38"/>
      <c r="CI542" s="38"/>
      <c r="CJ542" s="38"/>
    </row>
    <row r="543" spans="1:88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  <c r="AL543" s="38"/>
      <c r="AM543" s="38"/>
      <c r="AN543" s="38"/>
      <c r="AO543" s="38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  <c r="BA543" s="38"/>
      <c r="BB543" s="38"/>
      <c r="BC543" s="38"/>
      <c r="BD543" s="38"/>
      <c r="BE543" s="38"/>
      <c r="BF543" s="38"/>
      <c r="BG543" s="38"/>
      <c r="BH543" s="38"/>
      <c r="BI543" s="38"/>
      <c r="BJ543" s="38"/>
      <c r="BK543" s="38"/>
      <c r="BL543" s="38"/>
      <c r="BM543" s="38"/>
      <c r="BN543" s="38"/>
      <c r="BO543" s="38"/>
      <c r="BP543" s="38"/>
      <c r="BQ543" s="38"/>
      <c r="BR543" s="38"/>
      <c r="BS543" s="38"/>
      <c r="BT543" s="38"/>
      <c r="BU543" s="38"/>
      <c r="BV543" s="38"/>
      <c r="BW543" s="38"/>
      <c r="BX543" s="38"/>
      <c r="BY543" s="38"/>
      <c r="BZ543" s="38"/>
      <c r="CA543" s="38"/>
      <c r="CB543" s="38"/>
      <c r="CC543" s="38"/>
      <c r="CD543" s="38"/>
      <c r="CE543" s="38"/>
      <c r="CF543" s="38"/>
      <c r="CG543" s="38"/>
      <c r="CH543" s="38"/>
      <c r="CI543" s="38"/>
      <c r="CJ543" s="38"/>
    </row>
    <row r="544" spans="1:88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  <c r="AL544" s="38"/>
      <c r="AM544" s="38"/>
      <c r="AN544" s="38"/>
      <c r="AO544" s="38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  <c r="BA544" s="38"/>
      <c r="BB544" s="38"/>
      <c r="BC544" s="38"/>
      <c r="BD544" s="38"/>
      <c r="BE544" s="38"/>
      <c r="BF544" s="38"/>
      <c r="BG544" s="38"/>
      <c r="BH544" s="38"/>
      <c r="BI544" s="38"/>
      <c r="BJ544" s="38"/>
      <c r="BK544" s="38"/>
      <c r="BL544" s="38"/>
      <c r="BM544" s="38"/>
      <c r="BN544" s="38"/>
      <c r="BO544" s="38"/>
      <c r="BP544" s="38"/>
      <c r="BQ544" s="38"/>
      <c r="BR544" s="38"/>
      <c r="BS544" s="38"/>
      <c r="BT544" s="38"/>
      <c r="BU544" s="38"/>
      <c r="BV544" s="38"/>
      <c r="BW544" s="38"/>
      <c r="BX544" s="38"/>
      <c r="BY544" s="38"/>
      <c r="BZ544" s="38"/>
      <c r="CA544" s="38"/>
      <c r="CB544" s="38"/>
      <c r="CC544" s="38"/>
      <c r="CD544" s="38"/>
      <c r="CE544" s="38"/>
      <c r="CF544" s="38"/>
      <c r="CG544" s="38"/>
      <c r="CH544" s="38"/>
      <c r="CI544" s="38"/>
      <c r="CJ544" s="38"/>
    </row>
    <row r="545" spans="1:88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  <c r="AL545" s="38"/>
      <c r="AM545" s="38"/>
      <c r="AN545" s="38"/>
      <c r="AO545" s="38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  <c r="BA545" s="38"/>
      <c r="BB545" s="38"/>
      <c r="BC545" s="38"/>
      <c r="BD545" s="38"/>
      <c r="BE545" s="38"/>
      <c r="BF545" s="38"/>
      <c r="BG545" s="38"/>
      <c r="BH545" s="38"/>
      <c r="BI545" s="38"/>
      <c r="BJ545" s="38"/>
      <c r="BK545" s="38"/>
      <c r="BL545" s="38"/>
      <c r="BM545" s="38"/>
      <c r="BN545" s="38"/>
      <c r="BO545" s="38"/>
      <c r="BP545" s="38"/>
      <c r="BQ545" s="38"/>
      <c r="BR545" s="38"/>
      <c r="BS545" s="38"/>
      <c r="BT545" s="38"/>
      <c r="BU545" s="38"/>
      <c r="BV545" s="38"/>
      <c r="BW545" s="38"/>
      <c r="BX545" s="38"/>
      <c r="BY545" s="38"/>
      <c r="BZ545" s="38"/>
      <c r="CA545" s="38"/>
      <c r="CB545" s="38"/>
      <c r="CC545" s="38"/>
      <c r="CD545" s="38"/>
      <c r="CE545" s="38"/>
      <c r="CF545" s="38"/>
      <c r="CG545" s="38"/>
      <c r="CH545" s="38"/>
      <c r="CI545" s="38"/>
      <c r="CJ545" s="38"/>
    </row>
    <row r="546" spans="1:88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  <c r="AL546" s="38"/>
      <c r="AM546" s="38"/>
      <c r="AN546" s="38"/>
      <c r="AO546" s="38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  <c r="BA546" s="38"/>
      <c r="BB546" s="38"/>
      <c r="BC546" s="38"/>
      <c r="BD546" s="38"/>
      <c r="BE546" s="38"/>
      <c r="BF546" s="38"/>
      <c r="BG546" s="38"/>
      <c r="BH546" s="38"/>
      <c r="BI546" s="38"/>
      <c r="BJ546" s="38"/>
      <c r="BK546" s="38"/>
      <c r="BL546" s="38"/>
      <c r="BM546" s="38"/>
      <c r="BN546" s="38"/>
      <c r="BO546" s="38"/>
      <c r="BP546" s="38"/>
      <c r="BQ546" s="38"/>
      <c r="BR546" s="38"/>
      <c r="BS546" s="38"/>
      <c r="BT546" s="38"/>
      <c r="BU546" s="38"/>
      <c r="BV546" s="38"/>
      <c r="BW546" s="38"/>
      <c r="BX546" s="38"/>
      <c r="BY546" s="38"/>
      <c r="BZ546" s="38"/>
      <c r="CA546" s="38"/>
      <c r="CB546" s="38"/>
      <c r="CC546" s="38"/>
      <c r="CD546" s="38"/>
      <c r="CE546" s="38"/>
      <c r="CF546" s="38"/>
      <c r="CG546" s="38"/>
      <c r="CH546" s="38"/>
      <c r="CI546" s="38"/>
      <c r="CJ546" s="38"/>
    </row>
    <row r="547" spans="1:88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  <c r="AL547" s="38"/>
      <c r="AM547" s="38"/>
      <c r="AN547" s="38"/>
      <c r="AO547" s="38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  <c r="BA547" s="38"/>
      <c r="BB547" s="38"/>
      <c r="BC547" s="38"/>
      <c r="BD547" s="38"/>
      <c r="BE547" s="38"/>
      <c r="BF547" s="38"/>
      <c r="BG547" s="38"/>
      <c r="BH547" s="38"/>
      <c r="BI547" s="38"/>
      <c r="BJ547" s="38"/>
      <c r="BK547" s="38"/>
      <c r="BL547" s="38"/>
      <c r="BM547" s="38"/>
      <c r="BN547" s="38"/>
      <c r="BO547" s="38"/>
      <c r="BP547" s="38"/>
      <c r="BQ547" s="38"/>
      <c r="BR547" s="38"/>
      <c r="BS547" s="38"/>
      <c r="BT547" s="38"/>
      <c r="BU547" s="38"/>
      <c r="BV547" s="38"/>
      <c r="BW547" s="38"/>
      <c r="BX547" s="38"/>
      <c r="BY547" s="38"/>
      <c r="BZ547" s="38"/>
      <c r="CA547" s="38"/>
      <c r="CB547" s="38"/>
      <c r="CC547" s="38"/>
      <c r="CD547" s="38"/>
      <c r="CE547" s="38"/>
      <c r="CF547" s="38"/>
      <c r="CG547" s="38"/>
      <c r="CH547" s="38"/>
      <c r="CI547" s="38"/>
      <c r="CJ547" s="38"/>
    </row>
    <row r="548" spans="1:88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  <c r="AL548" s="38"/>
      <c r="AM548" s="38"/>
      <c r="AN548" s="38"/>
      <c r="AO548" s="38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  <c r="BA548" s="38"/>
      <c r="BB548" s="38"/>
      <c r="BC548" s="38"/>
      <c r="BD548" s="38"/>
      <c r="BE548" s="38"/>
      <c r="BF548" s="38"/>
      <c r="BG548" s="38"/>
      <c r="BH548" s="38"/>
      <c r="BI548" s="38"/>
      <c r="BJ548" s="38"/>
      <c r="BK548" s="38"/>
      <c r="BL548" s="38"/>
      <c r="BM548" s="38"/>
      <c r="BN548" s="38"/>
      <c r="BO548" s="38"/>
      <c r="BP548" s="38"/>
      <c r="BQ548" s="38"/>
      <c r="BR548" s="38"/>
      <c r="BS548" s="38"/>
      <c r="BT548" s="38"/>
      <c r="BU548" s="38"/>
      <c r="BV548" s="38"/>
      <c r="BW548" s="38"/>
      <c r="BX548" s="38"/>
      <c r="BY548" s="38"/>
      <c r="BZ548" s="38"/>
      <c r="CA548" s="38"/>
      <c r="CB548" s="38"/>
      <c r="CC548" s="38"/>
      <c r="CD548" s="38"/>
      <c r="CE548" s="38"/>
      <c r="CF548" s="38"/>
      <c r="CG548" s="38"/>
      <c r="CH548" s="38"/>
      <c r="CI548" s="38"/>
      <c r="CJ548" s="38"/>
    </row>
    <row r="549" spans="1:88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  <c r="AL549" s="38"/>
      <c r="AM549" s="38"/>
      <c r="AN549" s="38"/>
      <c r="AO549" s="38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  <c r="BA549" s="38"/>
      <c r="BB549" s="38"/>
      <c r="BC549" s="38"/>
      <c r="BD549" s="38"/>
      <c r="BE549" s="38"/>
      <c r="BF549" s="38"/>
      <c r="BG549" s="38"/>
      <c r="BH549" s="38"/>
      <c r="BI549" s="38"/>
      <c r="BJ549" s="38"/>
      <c r="BK549" s="38"/>
      <c r="BL549" s="38"/>
      <c r="BM549" s="38"/>
      <c r="BN549" s="38"/>
      <c r="BO549" s="38"/>
      <c r="BP549" s="38"/>
      <c r="BQ549" s="38"/>
      <c r="BR549" s="38"/>
      <c r="BS549" s="38"/>
      <c r="BT549" s="38"/>
      <c r="BU549" s="38"/>
      <c r="BV549" s="38"/>
      <c r="BW549" s="38"/>
      <c r="BX549" s="38"/>
      <c r="BY549" s="38"/>
      <c r="BZ549" s="38"/>
      <c r="CA549" s="38"/>
      <c r="CB549" s="38"/>
      <c r="CC549" s="38"/>
      <c r="CD549" s="38"/>
      <c r="CE549" s="38"/>
      <c r="CF549" s="38"/>
      <c r="CG549" s="38"/>
      <c r="CH549" s="38"/>
      <c r="CI549" s="38"/>
      <c r="CJ549" s="38"/>
    </row>
    <row r="550" spans="1:88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  <c r="AL550" s="38"/>
      <c r="AM550" s="38"/>
      <c r="AN550" s="38"/>
      <c r="AO550" s="38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  <c r="BA550" s="38"/>
      <c r="BB550" s="38"/>
      <c r="BC550" s="38"/>
      <c r="BD550" s="38"/>
      <c r="BE550" s="38"/>
      <c r="BF550" s="38"/>
      <c r="BG550" s="38"/>
      <c r="BH550" s="38"/>
      <c r="BI550" s="38"/>
      <c r="BJ550" s="38"/>
      <c r="BK550" s="38"/>
      <c r="BL550" s="38"/>
      <c r="BM550" s="38"/>
      <c r="BN550" s="38"/>
      <c r="BO550" s="38"/>
      <c r="BP550" s="38"/>
      <c r="BQ550" s="38"/>
      <c r="BR550" s="38"/>
      <c r="BS550" s="38"/>
      <c r="BT550" s="38"/>
      <c r="BU550" s="38"/>
      <c r="BV550" s="38"/>
      <c r="BW550" s="38"/>
      <c r="BX550" s="38"/>
      <c r="BY550" s="38"/>
      <c r="BZ550" s="38"/>
      <c r="CA550" s="38"/>
      <c r="CB550" s="38"/>
      <c r="CC550" s="38"/>
      <c r="CD550" s="38"/>
      <c r="CE550" s="38"/>
      <c r="CF550" s="38"/>
      <c r="CG550" s="38"/>
      <c r="CH550" s="38"/>
      <c r="CI550" s="38"/>
      <c r="CJ550" s="38"/>
    </row>
    <row r="551" spans="1:88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  <c r="AL551" s="38"/>
      <c r="AM551" s="38"/>
      <c r="AN551" s="38"/>
      <c r="AO551" s="38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  <c r="BA551" s="38"/>
      <c r="BB551" s="38"/>
      <c r="BC551" s="38"/>
      <c r="BD551" s="38"/>
      <c r="BE551" s="38"/>
      <c r="BF551" s="38"/>
      <c r="BG551" s="38"/>
      <c r="BH551" s="38"/>
      <c r="BI551" s="38"/>
      <c r="BJ551" s="38"/>
      <c r="BK551" s="38"/>
      <c r="BL551" s="38"/>
      <c r="BM551" s="38"/>
      <c r="BN551" s="38"/>
      <c r="BO551" s="38"/>
      <c r="BP551" s="38"/>
      <c r="BQ551" s="38"/>
      <c r="BR551" s="38"/>
      <c r="BS551" s="38"/>
      <c r="BT551" s="38"/>
      <c r="BU551" s="38"/>
      <c r="BV551" s="38"/>
      <c r="BW551" s="38"/>
      <c r="BX551" s="38"/>
      <c r="BY551" s="38"/>
      <c r="BZ551" s="38"/>
      <c r="CA551" s="38"/>
      <c r="CB551" s="38"/>
      <c r="CC551" s="38"/>
      <c r="CD551" s="38"/>
      <c r="CE551" s="38"/>
      <c r="CF551" s="38"/>
      <c r="CG551" s="38"/>
      <c r="CH551" s="38"/>
      <c r="CI551" s="38"/>
      <c r="CJ551" s="38"/>
    </row>
    <row r="552" spans="1:88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  <c r="AL552" s="38"/>
      <c r="AM552" s="38"/>
      <c r="AN552" s="38"/>
      <c r="AO552" s="38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  <c r="BA552" s="38"/>
      <c r="BB552" s="38"/>
      <c r="BC552" s="38"/>
      <c r="BD552" s="38"/>
      <c r="BE552" s="38"/>
      <c r="BF552" s="38"/>
      <c r="BG552" s="38"/>
      <c r="BH552" s="38"/>
      <c r="BI552" s="38"/>
      <c r="BJ552" s="38"/>
      <c r="BK552" s="38"/>
      <c r="BL552" s="38"/>
      <c r="BM552" s="38"/>
      <c r="BN552" s="38"/>
      <c r="BO552" s="38"/>
      <c r="BP552" s="38"/>
      <c r="BQ552" s="38"/>
      <c r="BR552" s="38"/>
      <c r="BS552" s="38"/>
      <c r="BT552" s="38"/>
      <c r="BU552" s="38"/>
      <c r="BV552" s="38"/>
      <c r="BW552" s="38"/>
      <c r="BX552" s="38"/>
      <c r="BY552" s="38"/>
      <c r="BZ552" s="38"/>
      <c r="CA552" s="38"/>
      <c r="CB552" s="38"/>
      <c r="CC552" s="38"/>
      <c r="CD552" s="38"/>
      <c r="CE552" s="38"/>
      <c r="CF552" s="38"/>
      <c r="CG552" s="38"/>
      <c r="CH552" s="38"/>
      <c r="CI552" s="38"/>
      <c r="CJ552" s="38"/>
    </row>
    <row r="553" spans="1:88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  <c r="AL553" s="38"/>
      <c r="AM553" s="38"/>
      <c r="AN553" s="38"/>
      <c r="AO553" s="38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  <c r="BA553" s="38"/>
      <c r="BB553" s="38"/>
      <c r="BC553" s="38"/>
      <c r="BD553" s="38"/>
      <c r="BE553" s="38"/>
      <c r="BF553" s="38"/>
      <c r="BG553" s="38"/>
      <c r="BH553" s="38"/>
      <c r="BI553" s="38"/>
      <c r="BJ553" s="38"/>
      <c r="BK553" s="38"/>
      <c r="BL553" s="38"/>
      <c r="BM553" s="38"/>
      <c r="BN553" s="38"/>
      <c r="BO553" s="38"/>
      <c r="BP553" s="38"/>
      <c r="BQ553" s="38"/>
      <c r="BR553" s="38"/>
      <c r="BS553" s="38"/>
      <c r="BT553" s="38"/>
      <c r="BU553" s="38"/>
      <c r="BV553" s="38"/>
      <c r="BW553" s="38"/>
      <c r="BX553" s="38"/>
      <c r="BY553" s="38"/>
      <c r="BZ553" s="38"/>
      <c r="CA553" s="38"/>
      <c r="CB553" s="38"/>
      <c r="CC553" s="38"/>
      <c r="CD553" s="38"/>
      <c r="CE553" s="38"/>
      <c r="CF553" s="38"/>
      <c r="CG553" s="38"/>
      <c r="CH553" s="38"/>
      <c r="CI553" s="38"/>
      <c r="CJ553" s="38"/>
    </row>
    <row r="554" spans="1:88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  <c r="AL554" s="38"/>
      <c r="AM554" s="38"/>
      <c r="AN554" s="38"/>
      <c r="AO554" s="38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  <c r="BA554" s="38"/>
      <c r="BB554" s="38"/>
      <c r="BC554" s="38"/>
      <c r="BD554" s="38"/>
      <c r="BE554" s="38"/>
      <c r="BF554" s="38"/>
      <c r="BG554" s="38"/>
      <c r="BH554" s="38"/>
      <c r="BI554" s="38"/>
      <c r="BJ554" s="38"/>
      <c r="BK554" s="38"/>
      <c r="BL554" s="38"/>
      <c r="BM554" s="38"/>
      <c r="BN554" s="38"/>
      <c r="BO554" s="38"/>
      <c r="BP554" s="38"/>
      <c r="BQ554" s="38"/>
      <c r="BR554" s="38"/>
      <c r="BS554" s="38"/>
      <c r="BT554" s="38"/>
      <c r="BU554" s="38"/>
      <c r="BV554" s="38"/>
      <c r="BW554" s="38"/>
      <c r="BX554" s="38"/>
      <c r="BY554" s="38"/>
      <c r="BZ554" s="38"/>
      <c r="CA554" s="38"/>
      <c r="CB554" s="38"/>
      <c r="CC554" s="38"/>
      <c r="CD554" s="38"/>
      <c r="CE554" s="38"/>
      <c r="CF554" s="38"/>
      <c r="CG554" s="38"/>
      <c r="CH554" s="38"/>
      <c r="CI554" s="38"/>
      <c r="CJ554" s="38"/>
    </row>
    <row r="555" spans="1:88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  <c r="AL555" s="38"/>
      <c r="AM555" s="38"/>
      <c r="AN555" s="38"/>
      <c r="AO555" s="38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  <c r="BA555" s="38"/>
      <c r="BB555" s="38"/>
      <c r="BC555" s="38"/>
      <c r="BD555" s="38"/>
      <c r="BE555" s="38"/>
      <c r="BF555" s="38"/>
      <c r="BG555" s="38"/>
      <c r="BH555" s="38"/>
      <c r="BI555" s="38"/>
      <c r="BJ555" s="38"/>
      <c r="BK555" s="38"/>
      <c r="BL555" s="38"/>
      <c r="BM555" s="38"/>
      <c r="BN555" s="38"/>
      <c r="BO555" s="38"/>
      <c r="BP555" s="38"/>
      <c r="BQ555" s="38"/>
      <c r="BR555" s="38"/>
      <c r="BS555" s="38"/>
      <c r="BT555" s="38"/>
      <c r="BU555" s="38"/>
      <c r="BV555" s="38"/>
      <c r="BW555" s="38"/>
      <c r="BX555" s="38"/>
      <c r="BY555" s="38"/>
      <c r="BZ555" s="38"/>
      <c r="CA555" s="38"/>
      <c r="CB555" s="38"/>
      <c r="CC555" s="38"/>
      <c r="CD555" s="38"/>
      <c r="CE555" s="38"/>
      <c r="CF555" s="38"/>
      <c r="CG555" s="38"/>
      <c r="CH555" s="38"/>
      <c r="CI555" s="38"/>
      <c r="CJ555" s="38"/>
    </row>
    <row r="556" spans="1:88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  <c r="AL556" s="38"/>
      <c r="AM556" s="38"/>
      <c r="AN556" s="38"/>
      <c r="AO556" s="38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  <c r="BA556" s="38"/>
      <c r="BB556" s="38"/>
      <c r="BC556" s="38"/>
      <c r="BD556" s="38"/>
      <c r="BE556" s="38"/>
      <c r="BF556" s="38"/>
      <c r="BG556" s="38"/>
      <c r="BH556" s="38"/>
      <c r="BI556" s="38"/>
      <c r="BJ556" s="38"/>
      <c r="BK556" s="38"/>
      <c r="BL556" s="38"/>
      <c r="BM556" s="38"/>
      <c r="BN556" s="38"/>
      <c r="BO556" s="38"/>
      <c r="BP556" s="38"/>
      <c r="BQ556" s="38"/>
      <c r="BR556" s="38"/>
      <c r="BS556" s="38"/>
      <c r="BT556" s="38"/>
      <c r="BU556" s="38"/>
      <c r="BV556" s="38"/>
      <c r="BW556" s="38"/>
      <c r="BX556" s="38"/>
      <c r="BY556" s="38"/>
      <c r="BZ556" s="38"/>
      <c r="CA556" s="38"/>
      <c r="CB556" s="38"/>
      <c r="CC556" s="38"/>
      <c r="CD556" s="38"/>
      <c r="CE556" s="38"/>
      <c r="CF556" s="38"/>
      <c r="CG556" s="38"/>
      <c r="CH556" s="38"/>
      <c r="CI556" s="38"/>
      <c r="CJ556" s="38"/>
    </row>
    <row r="557" spans="1:88" x14ac:dyDescent="0.2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  <c r="AL557" s="38"/>
      <c r="AM557" s="38"/>
      <c r="AN557" s="38"/>
      <c r="AO557" s="38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  <c r="BA557" s="38"/>
      <c r="BB557" s="38"/>
      <c r="BC557" s="38"/>
      <c r="BD557" s="38"/>
      <c r="BE557" s="38"/>
      <c r="BF557" s="38"/>
      <c r="BG557" s="38"/>
      <c r="BH557" s="38"/>
      <c r="BI557" s="38"/>
      <c r="BJ557" s="38"/>
      <c r="BK557" s="38"/>
      <c r="BL557" s="38"/>
      <c r="BM557" s="38"/>
      <c r="BN557" s="38"/>
      <c r="BO557" s="38"/>
      <c r="BP557" s="38"/>
      <c r="BQ557" s="38"/>
      <c r="BR557" s="38"/>
      <c r="BS557" s="38"/>
      <c r="BT557" s="38"/>
      <c r="BU557" s="38"/>
      <c r="BV557" s="38"/>
      <c r="BW557" s="38"/>
      <c r="BX557" s="38"/>
      <c r="BY557" s="38"/>
      <c r="BZ557" s="38"/>
      <c r="CA557" s="38"/>
      <c r="CB557" s="38"/>
      <c r="CC557" s="38"/>
      <c r="CD557" s="38"/>
      <c r="CE557" s="38"/>
      <c r="CF557" s="38"/>
      <c r="CG557" s="38"/>
      <c r="CH557" s="38"/>
      <c r="CI557" s="38"/>
      <c r="CJ557" s="38"/>
    </row>
    <row r="558" spans="1:88" x14ac:dyDescent="0.2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  <c r="AL558" s="38"/>
      <c r="AM558" s="38"/>
      <c r="AN558" s="38"/>
      <c r="AO558" s="38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  <c r="BA558" s="38"/>
      <c r="BB558" s="38"/>
      <c r="BC558" s="38"/>
      <c r="BD558" s="38"/>
      <c r="BE558" s="38"/>
      <c r="BF558" s="38"/>
      <c r="BG558" s="38"/>
      <c r="BH558" s="38"/>
      <c r="BI558" s="38"/>
      <c r="BJ558" s="38"/>
      <c r="BK558" s="38"/>
      <c r="BL558" s="38"/>
      <c r="BM558" s="38"/>
      <c r="BN558" s="38"/>
      <c r="BO558" s="38"/>
      <c r="BP558" s="38"/>
      <c r="BQ558" s="38"/>
      <c r="BR558" s="38"/>
      <c r="BS558" s="38"/>
      <c r="BT558" s="38"/>
      <c r="BU558" s="38"/>
      <c r="BV558" s="38"/>
      <c r="BW558" s="38"/>
      <c r="BX558" s="38"/>
      <c r="BY558" s="38"/>
      <c r="BZ558" s="38"/>
      <c r="CA558" s="38"/>
      <c r="CB558" s="38"/>
      <c r="CC558" s="38"/>
      <c r="CD558" s="38"/>
      <c r="CE558" s="38"/>
      <c r="CF558" s="38"/>
      <c r="CG558" s="38"/>
      <c r="CH558" s="38"/>
      <c r="CI558" s="38"/>
      <c r="CJ558" s="38"/>
    </row>
    <row r="559" spans="1:88" x14ac:dyDescent="0.2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  <c r="AL559" s="38"/>
      <c r="AM559" s="38"/>
      <c r="AN559" s="38"/>
      <c r="AO559" s="38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  <c r="BA559" s="38"/>
      <c r="BB559" s="38"/>
      <c r="BC559" s="38"/>
      <c r="BD559" s="38"/>
      <c r="BE559" s="38"/>
      <c r="BF559" s="38"/>
      <c r="BG559" s="38"/>
      <c r="BH559" s="38"/>
      <c r="BI559" s="38"/>
      <c r="BJ559" s="38"/>
      <c r="BK559" s="38"/>
      <c r="BL559" s="38"/>
      <c r="BM559" s="38"/>
      <c r="BN559" s="38"/>
      <c r="BO559" s="38"/>
      <c r="BP559" s="38"/>
      <c r="BQ559" s="38"/>
      <c r="BR559" s="38"/>
      <c r="BS559" s="38"/>
      <c r="BT559" s="38"/>
      <c r="BU559" s="38"/>
      <c r="BV559" s="38"/>
      <c r="BW559" s="38"/>
      <c r="BX559" s="38"/>
      <c r="BY559" s="38"/>
      <c r="BZ559" s="38"/>
      <c r="CA559" s="38"/>
      <c r="CB559" s="38"/>
      <c r="CC559" s="38"/>
      <c r="CD559" s="38"/>
      <c r="CE559" s="38"/>
      <c r="CF559" s="38"/>
      <c r="CG559" s="38"/>
      <c r="CH559" s="38"/>
      <c r="CI559" s="38"/>
      <c r="CJ559" s="38"/>
    </row>
    <row r="560" spans="1:88" x14ac:dyDescent="0.2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  <c r="AL560" s="38"/>
      <c r="AM560" s="38"/>
      <c r="AN560" s="38"/>
      <c r="AO560" s="38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  <c r="BA560" s="38"/>
      <c r="BB560" s="38"/>
      <c r="BC560" s="38"/>
      <c r="BD560" s="38"/>
      <c r="BE560" s="38"/>
      <c r="BF560" s="38"/>
      <c r="BG560" s="38"/>
      <c r="BH560" s="38"/>
      <c r="BI560" s="38"/>
      <c r="BJ560" s="38"/>
      <c r="BK560" s="38"/>
      <c r="BL560" s="38"/>
      <c r="BM560" s="38"/>
      <c r="BN560" s="38"/>
      <c r="BO560" s="38"/>
      <c r="BP560" s="38"/>
      <c r="BQ560" s="38"/>
      <c r="BR560" s="38"/>
      <c r="BS560" s="38"/>
      <c r="BT560" s="38"/>
      <c r="BU560" s="38"/>
      <c r="BV560" s="38"/>
      <c r="BW560" s="38"/>
      <c r="BX560" s="38"/>
      <c r="BY560" s="38"/>
      <c r="BZ560" s="38"/>
      <c r="CA560" s="38"/>
      <c r="CB560" s="38"/>
      <c r="CC560" s="38"/>
      <c r="CD560" s="38"/>
      <c r="CE560" s="38"/>
      <c r="CF560" s="38"/>
      <c r="CG560" s="38"/>
      <c r="CH560" s="38"/>
      <c r="CI560" s="38"/>
      <c r="CJ560" s="38"/>
    </row>
    <row r="561" spans="1:88" x14ac:dyDescent="0.2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  <c r="AL561" s="38"/>
      <c r="AM561" s="38"/>
      <c r="AN561" s="38"/>
      <c r="AO561" s="38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  <c r="BA561" s="38"/>
      <c r="BB561" s="38"/>
      <c r="BC561" s="38"/>
      <c r="BD561" s="38"/>
      <c r="BE561" s="38"/>
      <c r="BF561" s="38"/>
      <c r="BG561" s="38"/>
      <c r="BH561" s="38"/>
      <c r="BI561" s="38"/>
      <c r="BJ561" s="38"/>
      <c r="BK561" s="38"/>
      <c r="BL561" s="38"/>
      <c r="BM561" s="38"/>
      <c r="BN561" s="38"/>
      <c r="BO561" s="38"/>
      <c r="BP561" s="38"/>
      <c r="BQ561" s="38"/>
      <c r="BR561" s="38"/>
      <c r="BS561" s="38"/>
      <c r="BT561" s="38"/>
      <c r="BU561" s="38"/>
      <c r="BV561" s="38"/>
      <c r="BW561" s="38"/>
      <c r="BX561" s="38"/>
      <c r="BY561" s="38"/>
      <c r="BZ561" s="38"/>
      <c r="CA561" s="38"/>
      <c r="CB561" s="38"/>
      <c r="CC561" s="38"/>
      <c r="CD561" s="38"/>
      <c r="CE561" s="38"/>
      <c r="CF561" s="38"/>
      <c r="CG561" s="38"/>
      <c r="CH561" s="38"/>
      <c r="CI561" s="38"/>
      <c r="CJ561" s="38"/>
    </row>
    <row r="562" spans="1:88" x14ac:dyDescent="0.2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  <c r="AL562" s="38"/>
      <c r="AM562" s="38"/>
      <c r="AN562" s="38"/>
      <c r="AO562" s="38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  <c r="BA562" s="38"/>
      <c r="BB562" s="38"/>
      <c r="BC562" s="38"/>
      <c r="BD562" s="38"/>
      <c r="BE562" s="38"/>
      <c r="BF562" s="38"/>
      <c r="BG562" s="38"/>
      <c r="BH562" s="38"/>
      <c r="BI562" s="38"/>
      <c r="BJ562" s="38"/>
      <c r="BK562" s="38"/>
      <c r="BL562" s="38"/>
      <c r="BM562" s="38"/>
      <c r="BN562" s="38"/>
      <c r="BO562" s="38"/>
      <c r="BP562" s="38"/>
      <c r="BQ562" s="38"/>
      <c r="BR562" s="38"/>
      <c r="BS562" s="38"/>
      <c r="BT562" s="38"/>
      <c r="BU562" s="38"/>
      <c r="BV562" s="38"/>
      <c r="BW562" s="38"/>
      <c r="BX562" s="38"/>
      <c r="BY562" s="38"/>
      <c r="BZ562" s="38"/>
      <c r="CA562" s="38"/>
      <c r="CB562" s="38"/>
      <c r="CC562" s="38"/>
      <c r="CD562" s="38"/>
      <c r="CE562" s="38"/>
      <c r="CF562" s="38"/>
      <c r="CG562" s="38"/>
      <c r="CH562" s="38"/>
      <c r="CI562" s="38"/>
      <c r="CJ562" s="38"/>
    </row>
    <row r="563" spans="1:88" x14ac:dyDescent="0.2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  <c r="AL563" s="38"/>
      <c r="AM563" s="38"/>
      <c r="AN563" s="38"/>
      <c r="AO563" s="38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  <c r="BA563" s="38"/>
      <c r="BB563" s="38"/>
      <c r="BC563" s="38"/>
      <c r="BD563" s="38"/>
      <c r="BE563" s="38"/>
      <c r="BF563" s="38"/>
      <c r="BG563" s="38"/>
      <c r="BH563" s="38"/>
      <c r="BI563" s="38"/>
      <c r="BJ563" s="38"/>
      <c r="BK563" s="38"/>
      <c r="BL563" s="38"/>
      <c r="BM563" s="38"/>
      <c r="BN563" s="38"/>
      <c r="BO563" s="38"/>
      <c r="BP563" s="38"/>
      <c r="BQ563" s="38"/>
      <c r="BR563" s="38"/>
      <c r="BS563" s="38"/>
      <c r="BT563" s="38"/>
      <c r="BU563" s="38"/>
      <c r="BV563" s="38"/>
      <c r="BW563" s="38"/>
      <c r="BX563" s="38"/>
      <c r="BY563" s="38"/>
      <c r="BZ563" s="38"/>
      <c r="CA563" s="38"/>
      <c r="CB563" s="38"/>
      <c r="CC563" s="38"/>
      <c r="CD563" s="38"/>
      <c r="CE563" s="38"/>
      <c r="CF563" s="38"/>
      <c r="CG563" s="38"/>
      <c r="CH563" s="38"/>
      <c r="CI563" s="38"/>
      <c r="CJ563" s="38"/>
    </row>
    <row r="564" spans="1:88" x14ac:dyDescent="0.2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  <c r="AL564" s="38"/>
      <c r="AM564" s="38"/>
      <c r="AN564" s="38"/>
      <c r="AO564" s="38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  <c r="BA564" s="38"/>
      <c r="BB564" s="38"/>
      <c r="BC564" s="38"/>
      <c r="BD564" s="38"/>
      <c r="BE564" s="38"/>
      <c r="BF564" s="38"/>
      <c r="BG564" s="38"/>
      <c r="BH564" s="38"/>
      <c r="BI564" s="38"/>
      <c r="BJ564" s="38"/>
      <c r="BK564" s="38"/>
      <c r="BL564" s="38"/>
      <c r="BM564" s="38"/>
      <c r="BN564" s="38"/>
      <c r="BO564" s="38"/>
      <c r="BP564" s="38"/>
      <c r="BQ564" s="38"/>
      <c r="BR564" s="38"/>
      <c r="BS564" s="38"/>
      <c r="BT564" s="38"/>
      <c r="BU564" s="38"/>
      <c r="BV564" s="38"/>
      <c r="BW564" s="38"/>
      <c r="BX564" s="38"/>
      <c r="BY564" s="38"/>
      <c r="BZ564" s="38"/>
      <c r="CA564" s="38"/>
      <c r="CB564" s="38"/>
      <c r="CC564" s="38"/>
      <c r="CD564" s="38"/>
      <c r="CE564" s="38"/>
      <c r="CF564" s="38"/>
      <c r="CG564" s="38"/>
      <c r="CH564" s="38"/>
      <c r="CI564" s="38"/>
      <c r="CJ564" s="38"/>
    </row>
    <row r="565" spans="1:88" x14ac:dyDescent="0.2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  <c r="AL565" s="38"/>
      <c r="AM565" s="38"/>
      <c r="AN565" s="38"/>
      <c r="AO565" s="38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  <c r="BA565" s="38"/>
      <c r="BB565" s="38"/>
      <c r="BC565" s="38"/>
      <c r="BD565" s="38"/>
      <c r="BE565" s="38"/>
      <c r="BF565" s="38"/>
      <c r="BG565" s="38"/>
      <c r="BH565" s="38"/>
      <c r="BI565" s="38"/>
      <c r="BJ565" s="38"/>
      <c r="BK565" s="38"/>
      <c r="BL565" s="38"/>
      <c r="BM565" s="38"/>
      <c r="BN565" s="38"/>
      <c r="BO565" s="38"/>
      <c r="BP565" s="38"/>
      <c r="BQ565" s="38"/>
      <c r="BR565" s="38"/>
      <c r="BS565" s="38"/>
      <c r="BT565" s="38"/>
      <c r="BU565" s="38"/>
      <c r="BV565" s="38"/>
      <c r="BW565" s="38"/>
      <c r="BX565" s="38"/>
      <c r="BY565" s="38"/>
      <c r="BZ565" s="38"/>
      <c r="CA565" s="38"/>
      <c r="CB565" s="38"/>
      <c r="CC565" s="38"/>
      <c r="CD565" s="38"/>
      <c r="CE565" s="38"/>
      <c r="CF565" s="38"/>
      <c r="CG565" s="38"/>
      <c r="CH565" s="38"/>
      <c r="CI565" s="38"/>
      <c r="CJ565" s="38"/>
    </row>
    <row r="566" spans="1:88" x14ac:dyDescent="0.2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  <c r="AL566" s="38"/>
      <c r="AM566" s="38"/>
      <c r="AN566" s="38"/>
      <c r="AO566" s="38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  <c r="BA566" s="38"/>
      <c r="BB566" s="38"/>
      <c r="BC566" s="38"/>
      <c r="BD566" s="38"/>
      <c r="BE566" s="38"/>
      <c r="BF566" s="38"/>
      <c r="BG566" s="38"/>
      <c r="BH566" s="38"/>
      <c r="BI566" s="38"/>
      <c r="BJ566" s="38"/>
      <c r="BK566" s="38"/>
      <c r="BL566" s="38"/>
      <c r="BM566" s="38"/>
      <c r="BN566" s="38"/>
      <c r="BO566" s="38"/>
      <c r="BP566" s="38"/>
      <c r="BQ566" s="38"/>
      <c r="BR566" s="38"/>
      <c r="BS566" s="38"/>
      <c r="BT566" s="38"/>
      <c r="BU566" s="38"/>
      <c r="BV566" s="38"/>
      <c r="BW566" s="38"/>
      <c r="BX566" s="38"/>
      <c r="BY566" s="38"/>
      <c r="BZ566" s="38"/>
      <c r="CA566" s="38"/>
      <c r="CB566" s="38"/>
      <c r="CC566" s="38"/>
      <c r="CD566" s="38"/>
      <c r="CE566" s="38"/>
      <c r="CF566" s="38"/>
      <c r="CG566" s="38"/>
      <c r="CH566" s="38"/>
      <c r="CI566" s="38"/>
      <c r="CJ566" s="38"/>
    </row>
    <row r="567" spans="1:88" x14ac:dyDescent="0.2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  <c r="AL567" s="38"/>
      <c r="AM567" s="38"/>
      <c r="AN567" s="38"/>
      <c r="AO567" s="38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  <c r="BA567" s="38"/>
      <c r="BB567" s="38"/>
      <c r="BC567" s="38"/>
      <c r="BD567" s="38"/>
      <c r="BE567" s="38"/>
      <c r="BF567" s="38"/>
      <c r="BG567" s="38"/>
      <c r="BH567" s="38"/>
      <c r="BI567" s="38"/>
      <c r="BJ567" s="38"/>
      <c r="BK567" s="38"/>
      <c r="BL567" s="38"/>
      <c r="BM567" s="38"/>
      <c r="BN567" s="38"/>
      <c r="BO567" s="38"/>
      <c r="BP567" s="38"/>
      <c r="BQ567" s="38"/>
      <c r="BR567" s="38"/>
      <c r="BS567" s="38"/>
      <c r="BT567" s="38"/>
      <c r="BU567" s="38"/>
      <c r="BV567" s="38"/>
      <c r="BW567" s="38"/>
      <c r="BX567" s="38"/>
      <c r="BY567" s="38"/>
      <c r="BZ567" s="38"/>
      <c r="CA567" s="38"/>
      <c r="CB567" s="38"/>
      <c r="CC567" s="38"/>
      <c r="CD567" s="38"/>
      <c r="CE567" s="38"/>
      <c r="CF567" s="38"/>
      <c r="CG567" s="38"/>
      <c r="CH567" s="38"/>
      <c r="CI567" s="38"/>
      <c r="CJ567" s="38"/>
    </row>
    <row r="568" spans="1:88" x14ac:dyDescent="0.2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  <c r="AL568" s="38"/>
      <c r="AM568" s="38"/>
      <c r="AN568" s="38"/>
      <c r="AO568" s="38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  <c r="BA568" s="38"/>
      <c r="BB568" s="38"/>
      <c r="BC568" s="38"/>
      <c r="BD568" s="38"/>
      <c r="BE568" s="38"/>
      <c r="BF568" s="38"/>
      <c r="BG568" s="38"/>
      <c r="BH568" s="38"/>
      <c r="BI568" s="38"/>
      <c r="BJ568" s="38"/>
      <c r="BK568" s="38"/>
      <c r="BL568" s="38"/>
      <c r="BM568" s="38"/>
      <c r="BN568" s="38"/>
      <c r="BO568" s="38"/>
      <c r="BP568" s="38"/>
      <c r="BQ568" s="38"/>
      <c r="BR568" s="38"/>
      <c r="BS568" s="38"/>
      <c r="BT568" s="38"/>
      <c r="BU568" s="38"/>
      <c r="BV568" s="38"/>
      <c r="BW568" s="38"/>
      <c r="BX568" s="38"/>
      <c r="BY568" s="38"/>
      <c r="BZ568" s="38"/>
      <c r="CA568" s="38"/>
      <c r="CB568" s="38"/>
      <c r="CC568" s="38"/>
      <c r="CD568" s="38"/>
      <c r="CE568" s="38"/>
      <c r="CF568" s="38"/>
      <c r="CG568" s="38"/>
      <c r="CH568" s="38"/>
      <c r="CI568" s="38"/>
      <c r="CJ568" s="38"/>
    </row>
    <row r="569" spans="1:88" x14ac:dyDescent="0.2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  <c r="AL569" s="38"/>
      <c r="AM569" s="38"/>
      <c r="AN569" s="38"/>
      <c r="AO569" s="38"/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  <c r="BA569" s="38"/>
      <c r="BB569" s="38"/>
      <c r="BC569" s="38"/>
      <c r="BD569" s="38"/>
      <c r="BE569" s="38"/>
      <c r="BF569" s="38"/>
      <c r="BG569" s="38"/>
      <c r="BH569" s="38"/>
      <c r="BI569" s="38"/>
      <c r="BJ569" s="38"/>
      <c r="BK569" s="38"/>
      <c r="BL569" s="38"/>
      <c r="BM569" s="38"/>
      <c r="BN569" s="38"/>
      <c r="BO569" s="38"/>
      <c r="BP569" s="38"/>
      <c r="BQ569" s="38"/>
      <c r="BR569" s="38"/>
      <c r="BS569" s="38"/>
      <c r="BT569" s="38"/>
      <c r="BU569" s="38"/>
      <c r="BV569" s="38"/>
      <c r="BW569" s="38"/>
      <c r="BX569" s="38"/>
      <c r="BY569" s="38"/>
      <c r="BZ569" s="38"/>
      <c r="CA569" s="38"/>
      <c r="CB569" s="38"/>
      <c r="CC569" s="38"/>
      <c r="CD569" s="38"/>
      <c r="CE569" s="38"/>
      <c r="CF569" s="38"/>
      <c r="CG569" s="38"/>
      <c r="CH569" s="38"/>
      <c r="CI569" s="38"/>
      <c r="CJ569" s="38"/>
    </row>
    <row r="570" spans="1:88" x14ac:dyDescent="0.2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  <c r="AL570" s="38"/>
      <c r="AM570" s="38"/>
      <c r="AN570" s="38"/>
      <c r="AO570" s="38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  <c r="BA570" s="38"/>
      <c r="BB570" s="38"/>
      <c r="BC570" s="38"/>
      <c r="BD570" s="38"/>
      <c r="BE570" s="38"/>
      <c r="BF570" s="38"/>
      <c r="BG570" s="38"/>
      <c r="BH570" s="38"/>
      <c r="BI570" s="38"/>
      <c r="BJ570" s="38"/>
      <c r="BK570" s="38"/>
      <c r="BL570" s="38"/>
      <c r="BM570" s="38"/>
      <c r="BN570" s="38"/>
      <c r="BO570" s="38"/>
      <c r="BP570" s="38"/>
      <c r="BQ570" s="38"/>
      <c r="BR570" s="38"/>
      <c r="BS570" s="38"/>
      <c r="BT570" s="38"/>
      <c r="BU570" s="38"/>
      <c r="BV570" s="38"/>
      <c r="BW570" s="38"/>
      <c r="BX570" s="38"/>
      <c r="BY570" s="38"/>
      <c r="BZ570" s="38"/>
      <c r="CA570" s="38"/>
      <c r="CB570" s="38"/>
      <c r="CC570" s="38"/>
      <c r="CD570" s="38"/>
      <c r="CE570" s="38"/>
      <c r="CF570" s="38"/>
      <c r="CG570" s="38"/>
      <c r="CH570" s="38"/>
      <c r="CI570" s="38"/>
      <c r="CJ570" s="38"/>
    </row>
    <row r="571" spans="1:88" x14ac:dyDescent="0.2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  <c r="AL571" s="38"/>
      <c r="AM571" s="38"/>
      <c r="AN571" s="38"/>
      <c r="AO571" s="38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  <c r="BA571" s="38"/>
      <c r="BB571" s="38"/>
      <c r="BC571" s="38"/>
      <c r="BD571" s="38"/>
      <c r="BE571" s="38"/>
      <c r="BF571" s="38"/>
      <c r="BG571" s="38"/>
      <c r="BH571" s="38"/>
      <c r="BI571" s="38"/>
      <c r="BJ571" s="38"/>
      <c r="BK571" s="38"/>
      <c r="BL571" s="38"/>
      <c r="BM571" s="38"/>
      <c r="BN571" s="38"/>
      <c r="BO571" s="38"/>
      <c r="BP571" s="38"/>
      <c r="BQ571" s="38"/>
      <c r="BR571" s="38"/>
      <c r="BS571" s="38"/>
      <c r="BT571" s="38"/>
      <c r="BU571" s="38"/>
      <c r="BV571" s="38"/>
      <c r="BW571" s="38"/>
      <c r="BX571" s="38"/>
      <c r="BY571" s="38"/>
      <c r="BZ571" s="38"/>
      <c r="CA571" s="38"/>
      <c r="CB571" s="38"/>
      <c r="CC571" s="38"/>
      <c r="CD571" s="38"/>
      <c r="CE571" s="38"/>
      <c r="CF571" s="38"/>
      <c r="CG571" s="38"/>
      <c r="CH571" s="38"/>
      <c r="CI571" s="38"/>
      <c r="CJ571" s="38"/>
    </row>
    <row r="572" spans="1:88" x14ac:dyDescent="0.2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  <c r="AL572" s="38"/>
      <c r="AM572" s="38"/>
      <c r="AN572" s="38"/>
      <c r="AO572" s="38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  <c r="BA572" s="38"/>
      <c r="BB572" s="38"/>
      <c r="BC572" s="38"/>
      <c r="BD572" s="38"/>
      <c r="BE572" s="38"/>
      <c r="BF572" s="38"/>
      <c r="BG572" s="38"/>
      <c r="BH572" s="38"/>
      <c r="BI572" s="38"/>
      <c r="BJ572" s="38"/>
      <c r="BK572" s="38"/>
      <c r="BL572" s="38"/>
      <c r="BM572" s="38"/>
      <c r="BN572" s="38"/>
      <c r="BO572" s="38"/>
      <c r="BP572" s="38"/>
      <c r="BQ572" s="38"/>
      <c r="BR572" s="38"/>
      <c r="BS572" s="38"/>
      <c r="BT572" s="38"/>
      <c r="BU572" s="38"/>
      <c r="BV572" s="38"/>
      <c r="BW572" s="38"/>
      <c r="BX572" s="38"/>
      <c r="BY572" s="38"/>
      <c r="BZ572" s="38"/>
      <c r="CA572" s="38"/>
      <c r="CB572" s="38"/>
      <c r="CC572" s="38"/>
      <c r="CD572" s="38"/>
      <c r="CE572" s="38"/>
      <c r="CF572" s="38"/>
      <c r="CG572" s="38"/>
      <c r="CH572" s="38"/>
      <c r="CI572" s="38"/>
      <c r="CJ572" s="38"/>
    </row>
    <row r="573" spans="1:88" x14ac:dyDescent="0.2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  <c r="AL573" s="38"/>
      <c r="AM573" s="38"/>
      <c r="AN573" s="38"/>
      <c r="AO573" s="38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  <c r="BA573" s="38"/>
      <c r="BB573" s="38"/>
      <c r="BC573" s="38"/>
      <c r="BD573" s="38"/>
      <c r="BE573" s="38"/>
      <c r="BF573" s="38"/>
      <c r="BG573" s="38"/>
      <c r="BH573" s="38"/>
      <c r="BI573" s="38"/>
      <c r="BJ573" s="38"/>
      <c r="BK573" s="38"/>
      <c r="BL573" s="38"/>
      <c r="BM573" s="38"/>
      <c r="BN573" s="38"/>
      <c r="BO573" s="38"/>
      <c r="BP573" s="38"/>
      <c r="BQ573" s="38"/>
      <c r="BR573" s="38"/>
      <c r="BS573" s="38"/>
      <c r="BT573" s="38"/>
      <c r="BU573" s="38"/>
      <c r="BV573" s="38"/>
      <c r="BW573" s="38"/>
      <c r="BX573" s="38"/>
      <c r="BY573" s="38"/>
      <c r="BZ573" s="38"/>
      <c r="CA573" s="38"/>
      <c r="CB573" s="38"/>
      <c r="CC573" s="38"/>
      <c r="CD573" s="38"/>
      <c r="CE573" s="38"/>
      <c r="CF573" s="38"/>
      <c r="CG573" s="38"/>
      <c r="CH573" s="38"/>
      <c r="CI573" s="38"/>
      <c r="CJ573" s="38"/>
    </row>
    <row r="574" spans="1:88" x14ac:dyDescent="0.2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  <c r="AL574" s="38"/>
      <c r="AM574" s="38"/>
      <c r="AN574" s="38"/>
      <c r="AO574" s="38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  <c r="BA574" s="38"/>
      <c r="BB574" s="38"/>
      <c r="BC574" s="38"/>
      <c r="BD574" s="38"/>
      <c r="BE574" s="38"/>
      <c r="BF574" s="38"/>
      <c r="BG574" s="38"/>
      <c r="BH574" s="38"/>
      <c r="BI574" s="38"/>
      <c r="BJ574" s="38"/>
      <c r="BK574" s="38"/>
      <c r="BL574" s="38"/>
      <c r="BM574" s="38"/>
      <c r="BN574" s="38"/>
      <c r="BO574" s="38"/>
      <c r="BP574" s="38"/>
      <c r="BQ574" s="38"/>
      <c r="BR574" s="38"/>
      <c r="BS574" s="38"/>
      <c r="BT574" s="38"/>
      <c r="BU574" s="38"/>
      <c r="BV574" s="38"/>
      <c r="BW574" s="38"/>
      <c r="BX574" s="38"/>
      <c r="BY574" s="38"/>
      <c r="BZ574" s="38"/>
      <c r="CA574" s="38"/>
      <c r="CB574" s="38"/>
      <c r="CC574" s="38"/>
      <c r="CD574" s="38"/>
      <c r="CE574" s="38"/>
      <c r="CF574" s="38"/>
      <c r="CG574" s="38"/>
      <c r="CH574" s="38"/>
      <c r="CI574" s="38"/>
      <c r="CJ574" s="38"/>
    </row>
    <row r="575" spans="1:88" x14ac:dyDescent="0.2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  <c r="AL575" s="38"/>
      <c r="AM575" s="38"/>
      <c r="AN575" s="38"/>
      <c r="AO575" s="38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  <c r="BA575" s="38"/>
      <c r="BB575" s="38"/>
      <c r="BC575" s="38"/>
      <c r="BD575" s="38"/>
      <c r="BE575" s="38"/>
      <c r="BF575" s="38"/>
      <c r="BG575" s="38"/>
      <c r="BH575" s="38"/>
      <c r="BI575" s="38"/>
      <c r="BJ575" s="38"/>
      <c r="BK575" s="38"/>
      <c r="BL575" s="38"/>
      <c r="BM575" s="38"/>
      <c r="BN575" s="38"/>
      <c r="BO575" s="38"/>
      <c r="BP575" s="38"/>
      <c r="BQ575" s="38"/>
      <c r="BR575" s="38"/>
      <c r="BS575" s="38"/>
      <c r="BT575" s="38"/>
      <c r="BU575" s="38"/>
      <c r="BV575" s="38"/>
      <c r="BW575" s="38"/>
      <c r="BX575" s="38"/>
      <c r="BY575" s="38"/>
      <c r="BZ575" s="38"/>
      <c r="CA575" s="38"/>
      <c r="CB575" s="38"/>
      <c r="CC575" s="38"/>
      <c r="CD575" s="38"/>
      <c r="CE575" s="38"/>
      <c r="CF575" s="38"/>
      <c r="CG575" s="38"/>
      <c r="CH575" s="38"/>
      <c r="CI575" s="38"/>
      <c r="CJ575" s="38"/>
    </row>
    <row r="576" spans="1:88" x14ac:dyDescent="0.2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  <c r="AL576" s="38"/>
      <c r="AM576" s="38"/>
      <c r="AN576" s="38"/>
      <c r="AO576" s="38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  <c r="BA576" s="38"/>
      <c r="BB576" s="38"/>
      <c r="BC576" s="38"/>
      <c r="BD576" s="38"/>
      <c r="BE576" s="38"/>
      <c r="BF576" s="38"/>
      <c r="BG576" s="38"/>
      <c r="BH576" s="38"/>
      <c r="BI576" s="38"/>
      <c r="BJ576" s="38"/>
      <c r="BK576" s="38"/>
      <c r="BL576" s="38"/>
      <c r="BM576" s="38"/>
      <c r="BN576" s="38"/>
      <c r="BO576" s="38"/>
      <c r="BP576" s="38"/>
      <c r="BQ576" s="38"/>
      <c r="BR576" s="38"/>
      <c r="BS576" s="38"/>
      <c r="BT576" s="38"/>
      <c r="BU576" s="38"/>
      <c r="BV576" s="38"/>
      <c r="BW576" s="38"/>
      <c r="BX576" s="38"/>
      <c r="BY576" s="38"/>
      <c r="BZ576" s="38"/>
      <c r="CA576" s="38"/>
      <c r="CB576" s="38"/>
      <c r="CC576" s="38"/>
      <c r="CD576" s="38"/>
      <c r="CE576" s="38"/>
      <c r="CF576" s="38"/>
      <c r="CG576" s="38"/>
      <c r="CH576" s="38"/>
      <c r="CI576" s="38"/>
      <c r="CJ576" s="38"/>
    </row>
    <row r="577" spans="1:88" x14ac:dyDescent="0.2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  <c r="AL577" s="38"/>
      <c r="AM577" s="38"/>
      <c r="AN577" s="38"/>
      <c r="AO577" s="38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  <c r="BA577" s="38"/>
      <c r="BB577" s="38"/>
      <c r="BC577" s="38"/>
      <c r="BD577" s="38"/>
      <c r="BE577" s="38"/>
      <c r="BF577" s="38"/>
      <c r="BG577" s="38"/>
      <c r="BH577" s="38"/>
      <c r="BI577" s="38"/>
      <c r="BJ577" s="38"/>
      <c r="BK577" s="38"/>
      <c r="BL577" s="38"/>
      <c r="BM577" s="38"/>
      <c r="BN577" s="38"/>
      <c r="BO577" s="38"/>
      <c r="BP577" s="38"/>
      <c r="BQ577" s="38"/>
      <c r="BR577" s="38"/>
      <c r="BS577" s="38"/>
      <c r="BT577" s="38"/>
      <c r="BU577" s="38"/>
      <c r="BV577" s="38"/>
      <c r="BW577" s="38"/>
      <c r="BX577" s="38"/>
      <c r="BY577" s="38"/>
      <c r="BZ577" s="38"/>
      <c r="CA577" s="38"/>
      <c r="CB577" s="38"/>
      <c r="CC577" s="38"/>
      <c r="CD577" s="38"/>
      <c r="CE577" s="38"/>
      <c r="CF577" s="38"/>
      <c r="CG577" s="38"/>
      <c r="CH577" s="38"/>
      <c r="CI577" s="38"/>
      <c r="CJ577" s="38"/>
    </row>
    <row r="578" spans="1:88" x14ac:dyDescent="0.2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  <c r="AL578" s="38"/>
      <c r="AM578" s="38"/>
      <c r="AN578" s="38"/>
      <c r="AO578" s="38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  <c r="BA578" s="38"/>
      <c r="BB578" s="38"/>
      <c r="BC578" s="38"/>
      <c r="BD578" s="38"/>
      <c r="BE578" s="38"/>
      <c r="BF578" s="38"/>
      <c r="BG578" s="38"/>
      <c r="BH578" s="38"/>
      <c r="BI578" s="38"/>
      <c r="BJ578" s="38"/>
      <c r="BK578" s="38"/>
      <c r="BL578" s="38"/>
      <c r="BM578" s="38"/>
      <c r="BN578" s="38"/>
      <c r="BO578" s="38"/>
      <c r="BP578" s="38"/>
      <c r="BQ578" s="38"/>
      <c r="BR578" s="38"/>
      <c r="BS578" s="38"/>
      <c r="BT578" s="38"/>
      <c r="BU578" s="38"/>
      <c r="BV578" s="38"/>
      <c r="BW578" s="38"/>
      <c r="BX578" s="38"/>
      <c r="BY578" s="38"/>
      <c r="BZ578" s="38"/>
      <c r="CA578" s="38"/>
      <c r="CB578" s="38"/>
      <c r="CC578" s="38"/>
      <c r="CD578" s="38"/>
      <c r="CE578" s="38"/>
      <c r="CF578" s="38"/>
      <c r="CG578" s="38"/>
      <c r="CH578" s="38"/>
      <c r="CI578" s="38"/>
      <c r="CJ578" s="38"/>
    </row>
    <row r="579" spans="1:88" x14ac:dyDescent="0.2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  <c r="AL579" s="38"/>
      <c r="AM579" s="38"/>
      <c r="AN579" s="38"/>
      <c r="AO579" s="38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  <c r="BA579" s="38"/>
      <c r="BB579" s="38"/>
      <c r="BC579" s="38"/>
      <c r="BD579" s="38"/>
      <c r="BE579" s="38"/>
      <c r="BF579" s="38"/>
      <c r="BG579" s="38"/>
      <c r="BH579" s="38"/>
      <c r="BI579" s="38"/>
      <c r="BJ579" s="38"/>
      <c r="BK579" s="38"/>
      <c r="BL579" s="38"/>
      <c r="BM579" s="38"/>
      <c r="BN579" s="38"/>
      <c r="BO579" s="38"/>
      <c r="BP579" s="38"/>
      <c r="BQ579" s="38"/>
      <c r="BR579" s="38"/>
      <c r="BS579" s="38"/>
      <c r="BT579" s="38"/>
      <c r="BU579" s="38"/>
      <c r="BV579" s="38"/>
      <c r="BW579" s="38"/>
      <c r="BX579" s="38"/>
      <c r="BY579" s="38"/>
      <c r="BZ579" s="38"/>
      <c r="CA579" s="38"/>
      <c r="CB579" s="38"/>
      <c r="CC579" s="38"/>
      <c r="CD579" s="38"/>
      <c r="CE579" s="38"/>
      <c r="CF579" s="38"/>
      <c r="CG579" s="38"/>
      <c r="CH579" s="38"/>
      <c r="CI579" s="38"/>
      <c r="CJ579" s="38"/>
    </row>
    <row r="580" spans="1:88" x14ac:dyDescent="0.2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  <c r="AL580" s="38"/>
      <c r="AM580" s="38"/>
      <c r="AN580" s="38"/>
      <c r="AO580" s="38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  <c r="BA580" s="38"/>
      <c r="BB580" s="38"/>
      <c r="BC580" s="38"/>
      <c r="BD580" s="38"/>
      <c r="BE580" s="38"/>
      <c r="BF580" s="38"/>
      <c r="BG580" s="38"/>
      <c r="BH580" s="38"/>
      <c r="BI580" s="38"/>
      <c r="BJ580" s="38"/>
      <c r="BK580" s="38"/>
      <c r="BL580" s="38"/>
      <c r="BM580" s="38"/>
      <c r="BN580" s="38"/>
      <c r="BO580" s="38"/>
      <c r="BP580" s="38"/>
      <c r="BQ580" s="38"/>
      <c r="BR580" s="38"/>
      <c r="BS580" s="38"/>
      <c r="BT580" s="38"/>
      <c r="BU580" s="38"/>
      <c r="BV580" s="38"/>
      <c r="BW580" s="38"/>
      <c r="BX580" s="38"/>
      <c r="BY580" s="38"/>
      <c r="BZ580" s="38"/>
      <c r="CA580" s="38"/>
      <c r="CB580" s="38"/>
      <c r="CC580" s="38"/>
      <c r="CD580" s="38"/>
      <c r="CE580" s="38"/>
      <c r="CF580" s="38"/>
      <c r="CG580" s="38"/>
      <c r="CH580" s="38"/>
      <c r="CI580" s="38"/>
      <c r="CJ580" s="38"/>
    </row>
    <row r="581" spans="1:88" x14ac:dyDescent="0.2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  <c r="AL581" s="38"/>
      <c r="AM581" s="38"/>
      <c r="AN581" s="38"/>
      <c r="AO581" s="38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  <c r="BA581" s="38"/>
      <c r="BB581" s="38"/>
      <c r="BC581" s="38"/>
      <c r="BD581" s="38"/>
      <c r="BE581" s="38"/>
      <c r="BF581" s="38"/>
      <c r="BG581" s="38"/>
      <c r="BH581" s="38"/>
      <c r="BI581" s="38"/>
      <c r="BJ581" s="38"/>
      <c r="BK581" s="38"/>
      <c r="BL581" s="38"/>
      <c r="BM581" s="38"/>
      <c r="BN581" s="38"/>
      <c r="BO581" s="38"/>
      <c r="BP581" s="38"/>
      <c r="BQ581" s="38"/>
      <c r="BR581" s="38"/>
      <c r="BS581" s="38"/>
      <c r="BT581" s="38"/>
      <c r="BU581" s="38"/>
      <c r="BV581" s="38"/>
      <c r="BW581" s="38"/>
      <c r="BX581" s="38"/>
      <c r="BY581" s="38"/>
      <c r="BZ581" s="38"/>
      <c r="CA581" s="38"/>
      <c r="CB581" s="38"/>
      <c r="CC581" s="38"/>
      <c r="CD581" s="38"/>
      <c r="CE581" s="38"/>
      <c r="CF581" s="38"/>
      <c r="CG581" s="38"/>
      <c r="CH581" s="38"/>
      <c r="CI581" s="38"/>
      <c r="CJ581" s="38"/>
    </row>
    <row r="582" spans="1:88" x14ac:dyDescent="0.2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  <c r="AL582" s="38"/>
      <c r="AM582" s="38"/>
      <c r="AN582" s="38"/>
      <c r="AO582" s="38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  <c r="BA582" s="38"/>
      <c r="BB582" s="38"/>
      <c r="BC582" s="38"/>
      <c r="BD582" s="38"/>
      <c r="BE582" s="38"/>
      <c r="BF582" s="38"/>
      <c r="BG582" s="38"/>
      <c r="BH582" s="38"/>
      <c r="BI582" s="38"/>
      <c r="BJ582" s="38"/>
      <c r="BK582" s="38"/>
      <c r="BL582" s="38"/>
      <c r="BM582" s="38"/>
      <c r="BN582" s="38"/>
      <c r="BO582" s="38"/>
      <c r="BP582" s="38"/>
      <c r="BQ582" s="38"/>
      <c r="BR582" s="38"/>
      <c r="BS582" s="38"/>
      <c r="BT582" s="38"/>
      <c r="BU582" s="38"/>
      <c r="BV582" s="38"/>
      <c r="BW582" s="38"/>
      <c r="BX582" s="38"/>
      <c r="BY582" s="38"/>
      <c r="BZ582" s="38"/>
      <c r="CA582" s="38"/>
      <c r="CB582" s="38"/>
      <c r="CC582" s="38"/>
      <c r="CD582" s="38"/>
      <c r="CE582" s="38"/>
      <c r="CF582" s="38"/>
      <c r="CG582" s="38"/>
      <c r="CH582" s="38"/>
      <c r="CI582" s="38"/>
      <c r="CJ582" s="38"/>
    </row>
    <row r="583" spans="1:88" x14ac:dyDescent="0.2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  <c r="AL583" s="38"/>
      <c r="AM583" s="38"/>
      <c r="AN583" s="38"/>
      <c r="AO583" s="38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  <c r="BA583" s="38"/>
      <c r="BB583" s="38"/>
      <c r="BC583" s="38"/>
      <c r="BD583" s="38"/>
      <c r="BE583" s="38"/>
      <c r="BF583" s="38"/>
      <c r="BG583" s="38"/>
      <c r="BH583" s="38"/>
      <c r="BI583" s="38"/>
      <c r="BJ583" s="38"/>
      <c r="BK583" s="38"/>
      <c r="BL583" s="38"/>
      <c r="BM583" s="38"/>
      <c r="BN583" s="38"/>
      <c r="BO583" s="38"/>
      <c r="BP583" s="38"/>
      <c r="BQ583" s="38"/>
      <c r="BR583" s="38"/>
      <c r="BS583" s="38"/>
      <c r="BT583" s="38"/>
      <c r="BU583" s="38"/>
      <c r="BV583" s="38"/>
      <c r="BW583" s="38"/>
      <c r="BX583" s="38"/>
      <c r="BY583" s="38"/>
      <c r="BZ583" s="38"/>
      <c r="CA583" s="38"/>
      <c r="CB583" s="38"/>
      <c r="CC583" s="38"/>
      <c r="CD583" s="38"/>
      <c r="CE583" s="38"/>
      <c r="CF583" s="38"/>
      <c r="CG583" s="38"/>
      <c r="CH583" s="38"/>
      <c r="CI583" s="38"/>
      <c r="CJ583" s="38"/>
    </row>
    <row r="584" spans="1:88" x14ac:dyDescent="0.2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  <c r="AL584" s="38"/>
      <c r="AM584" s="38"/>
      <c r="AN584" s="38"/>
      <c r="AO584" s="38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  <c r="BA584" s="38"/>
      <c r="BB584" s="38"/>
      <c r="BC584" s="38"/>
      <c r="BD584" s="38"/>
      <c r="BE584" s="38"/>
      <c r="BF584" s="38"/>
      <c r="BG584" s="38"/>
      <c r="BH584" s="38"/>
      <c r="BI584" s="38"/>
      <c r="BJ584" s="38"/>
      <c r="BK584" s="38"/>
      <c r="BL584" s="38"/>
      <c r="BM584" s="38"/>
      <c r="BN584" s="38"/>
      <c r="BO584" s="38"/>
      <c r="BP584" s="38"/>
      <c r="BQ584" s="38"/>
      <c r="BR584" s="38"/>
      <c r="BS584" s="38"/>
      <c r="BT584" s="38"/>
      <c r="BU584" s="38"/>
      <c r="BV584" s="38"/>
      <c r="BW584" s="38"/>
      <c r="BX584" s="38"/>
      <c r="BY584" s="38"/>
      <c r="BZ584" s="38"/>
      <c r="CA584" s="38"/>
      <c r="CB584" s="38"/>
      <c r="CC584" s="38"/>
      <c r="CD584" s="38"/>
      <c r="CE584" s="38"/>
      <c r="CF584" s="38"/>
      <c r="CG584" s="38"/>
      <c r="CH584" s="38"/>
      <c r="CI584" s="38"/>
      <c r="CJ584" s="38"/>
    </row>
    <row r="585" spans="1:88" x14ac:dyDescent="0.2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  <c r="AL585" s="38"/>
      <c r="AM585" s="38"/>
      <c r="AN585" s="38"/>
      <c r="AO585" s="38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  <c r="BA585" s="38"/>
      <c r="BB585" s="38"/>
      <c r="BC585" s="38"/>
      <c r="BD585" s="38"/>
      <c r="BE585" s="38"/>
      <c r="BF585" s="38"/>
      <c r="BG585" s="38"/>
      <c r="BH585" s="38"/>
      <c r="BI585" s="38"/>
      <c r="BJ585" s="38"/>
      <c r="BK585" s="38"/>
      <c r="BL585" s="38"/>
      <c r="BM585" s="38"/>
      <c r="BN585" s="38"/>
      <c r="BO585" s="38"/>
      <c r="BP585" s="38"/>
      <c r="BQ585" s="38"/>
      <c r="BR585" s="38"/>
      <c r="BS585" s="38"/>
      <c r="BT585" s="38"/>
      <c r="BU585" s="38"/>
      <c r="BV585" s="38"/>
      <c r="BW585" s="38"/>
      <c r="BX585" s="38"/>
      <c r="BY585" s="38"/>
      <c r="BZ585" s="38"/>
      <c r="CA585" s="38"/>
      <c r="CB585" s="38"/>
      <c r="CC585" s="38"/>
      <c r="CD585" s="38"/>
      <c r="CE585" s="38"/>
      <c r="CF585" s="38"/>
      <c r="CG585" s="38"/>
      <c r="CH585" s="38"/>
      <c r="CI585" s="38"/>
      <c r="CJ585" s="38"/>
    </row>
    <row r="586" spans="1:88" x14ac:dyDescent="0.2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  <c r="AL586" s="38"/>
      <c r="AM586" s="38"/>
      <c r="AN586" s="38"/>
      <c r="AO586" s="38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  <c r="BA586" s="38"/>
      <c r="BB586" s="38"/>
      <c r="BC586" s="38"/>
      <c r="BD586" s="38"/>
      <c r="BE586" s="38"/>
      <c r="BF586" s="38"/>
      <c r="BG586" s="38"/>
      <c r="BH586" s="38"/>
      <c r="BI586" s="38"/>
      <c r="BJ586" s="38"/>
      <c r="BK586" s="38"/>
      <c r="BL586" s="38"/>
      <c r="BM586" s="38"/>
      <c r="BN586" s="38"/>
      <c r="BO586" s="38"/>
      <c r="BP586" s="38"/>
      <c r="BQ586" s="38"/>
      <c r="BR586" s="38"/>
      <c r="BS586" s="38"/>
      <c r="BT586" s="38"/>
      <c r="BU586" s="38"/>
      <c r="BV586" s="38"/>
      <c r="BW586" s="38"/>
      <c r="BX586" s="38"/>
      <c r="BY586" s="38"/>
      <c r="BZ586" s="38"/>
      <c r="CA586" s="38"/>
      <c r="CB586" s="38"/>
      <c r="CC586" s="38"/>
      <c r="CD586" s="38"/>
      <c r="CE586" s="38"/>
      <c r="CF586" s="38"/>
      <c r="CG586" s="38"/>
      <c r="CH586" s="38"/>
      <c r="CI586" s="38"/>
      <c r="CJ586" s="38"/>
    </row>
    <row r="587" spans="1:88" x14ac:dyDescent="0.2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  <c r="AL587" s="38"/>
      <c r="AM587" s="38"/>
      <c r="AN587" s="38"/>
      <c r="AO587" s="38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  <c r="BA587" s="38"/>
      <c r="BB587" s="38"/>
      <c r="BC587" s="38"/>
      <c r="BD587" s="38"/>
      <c r="BE587" s="38"/>
      <c r="BF587" s="38"/>
      <c r="BG587" s="38"/>
      <c r="BH587" s="38"/>
      <c r="BI587" s="38"/>
      <c r="BJ587" s="38"/>
      <c r="BK587" s="38"/>
      <c r="BL587" s="38"/>
      <c r="BM587" s="38"/>
      <c r="BN587" s="38"/>
      <c r="BO587" s="38"/>
      <c r="BP587" s="38"/>
      <c r="BQ587" s="38"/>
      <c r="BR587" s="38"/>
      <c r="BS587" s="38"/>
      <c r="BT587" s="38"/>
      <c r="BU587" s="38"/>
      <c r="BV587" s="38"/>
      <c r="BW587" s="38"/>
      <c r="BX587" s="38"/>
      <c r="BY587" s="38"/>
      <c r="BZ587" s="38"/>
      <c r="CA587" s="38"/>
      <c r="CB587" s="38"/>
      <c r="CC587" s="38"/>
      <c r="CD587" s="38"/>
      <c r="CE587" s="38"/>
      <c r="CF587" s="38"/>
      <c r="CG587" s="38"/>
      <c r="CH587" s="38"/>
      <c r="CI587" s="38"/>
      <c r="CJ587" s="38"/>
    </row>
    <row r="588" spans="1:88" x14ac:dyDescent="0.2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  <c r="AL588" s="38"/>
      <c r="AM588" s="38"/>
      <c r="AN588" s="38"/>
      <c r="AO588" s="38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  <c r="BA588" s="38"/>
      <c r="BB588" s="38"/>
      <c r="BC588" s="38"/>
      <c r="BD588" s="38"/>
      <c r="BE588" s="38"/>
      <c r="BF588" s="38"/>
      <c r="BG588" s="38"/>
      <c r="BH588" s="38"/>
      <c r="BI588" s="38"/>
      <c r="BJ588" s="38"/>
      <c r="BK588" s="38"/>
      <c r="BL588" s="38"/>
      <c r="BM588" s="38"/>
      <c r="BN588" s="38"/>
      <c r="BO588" s="38"/>
      <c r="BP588" s="38"/>
      <c r="BQ588" s="38"/>
      <c r="BR588" s="38"/>
      <c r="BS588" s="38"/>
      <c r="BT588" s="38"/>
      <c r="BU588" s="38"/>
      <c r="BV588" s="38"/>
      <c r="BW588" s="38"/>
      <c r="BX588" s="38"/>
      <c r="BY588" s="38"/>
      <c r="BZ588" s="38"/>
      <c r="CA588" s="38"/>
      <c r="CB588" s="38"/>
      <c r="CC588" s="38"/>
      <c r="CD588" s="38"/>
      <c r="CE588" s="38"/>
      <c r="CF588" s="38"/>
      <c r="CG588" s="38"/>
      <c r="CH588" s="38"/>
      <c r="CI588" s="38"/>
      <c r="CJ588" s="38"/>
    </row>
    <row r="589" spans="1:88" x14ac:dyDescent="0.2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  <c r="AL589" s="38"/>
      <c r="AM589" s="38"/>
      <c r="AN589" s="38"/>
      <c r="AO589" s="38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  <c r="BA589" s="38"/>
      <c r="BB589" s="38"/>
      <c r="BC589" s="38"/>
      <c r="BD589" s="38"/>
      <c r="BE589" s="38"/>
      <c r="BF589" s="38"/>
      <c r="BG589" s="38"/>
      <c r="BH589" s="38"/>
      <c r="BI589" s="38"/>
      <c r="BJ589" s="38"/>
      <c r="BK589" s="38"/>
      <c r="BL589" s="38"/>
      <c r="BM589" s="38"/>
      <c r="BN589" s="38"/>
      <c r="BO589" s="38"/>
      <c r="BP589" s="38"/>
      <c r="BQ589" s="38"/>
      <c r="BR589" s="38"/>
      <c r="BS589" s="38"/>
      <c r="BT589" s="38"/>
      <c r="BU589" s="38"/>
      <c r="BV589" s="38"/>
      <c r="BW589" s="38"/>
      <c r="BX589" s="38"/>
      <c r="BY589" s="38"/>
      <c r="BZ589" s="38"/>
      <c r="CA589" s="38"/>
      <c r="CB589" s="38"/>
      <c r="CC589" s="38"/>
      <c r="CD589" s="38"/>
      <c r="CE589" s="38"/>
      <c r="CF589" s="38"/>
      <c r="CG589" s="38"/>
      <c r="CH589" s="38"/>
      <c r="CI589" s="38"/>
      <c r="CJ589" s="38"/>
    </row>
    <row r="590" spans="1:88" x14ac:dyDescent="0.2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  <c r="AL590" s="38"/>
      <c r="AM590" s="38"/>
      <c r="AN590" s="38"/>
      <c r="AO590" s="38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  <c r="BA590" s="38"/>
      <c r="BB590" s="38"/>
      <c r="BC590" s="38"/>
      <c r="BD590" s="38"/>
      <c r="BE590" s="38"/>
      <c r="BF590" s="38"/>
      <c r="BG590" s="38"/>
      <c r="BH590" s="38"/>
      <c r="BI590" s="38"/>
      <c r="BJ590" s="38"/>
      <c r="BK590" s="38"/>
      <c r="BL590" s="38"/>
      <c r="BM590" s="38"/>
      <c r="BN590" s="38"/>
      <c r="BO590" s="38"/>
      <c r="BP590" s="38"/>
      <c r="BQ590" s="38"/>
      <c r="BR590" s="38"/>
      <c r="BS590" s="38"/>
      <c r="BT590" s="38"/>
      <c r="BU590" s="38"/>
      <c r="BV590" s="38"/>
      <c r="BW590" s="38"/>
      <c r="BX590" s="38"/>
      <c r="BY590" s="38"/>
      <c r="BZ590" s="38"/>
      <c r="CA590" s="38"/>
      <c r="CB590" s="38"/>
      <c r="CC590" s="38"/>
      <c r="CD590" s="38"/>
      <c r="CE590" s="38"/>
      <c r="CF590" s="38"/>
      <c r="CG590" s="38"/>
      <c r="CH590" s="38"/>
      <c r="CI590" s="38"/>
      <c r="CJ590" s="38"/>
    </row>
    <row r="591" spans="1:88" x14ac:dyDescent="0.2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  <c r="AL591" s="38"/>
      <c r="AM591" s="38"/>
      <c r="AN591" s="38"/>
      <c r="AO591" s="38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  <c r="BA591" s="38"/>
      <c r="BB591" s="38"/>
      <c r="BC591" s="38"/>
      <c r="BD591" s="38"/>
      <c r="BE591" s="38"/>
      <c r="BF591" s="38"/>
      <c r="BG591" s="38"/>
      <c r="BH591" s="38"/>
      <c r="BI591" s="38"/>
      <c r="BJ591" s="38"/>
      <c r="BK591" s="38"/>
      <c r="BL591" s="38"/>
      <c r="BM591" s="38"/>
      <c r="BN591" s="38"/>
      <c r="BO591" s="38"/>
      <c r="BP591" s="38"/>
      <c r="BQ591" s="38"/>
      <c r="BR591" s="38"/>
      <c r="BS591" s="38"/>
      <c r="BT591" s="38"/>
      <c r="BU591" s="38"/>
      <c r="BV591" s="38"/>
      <c r="BW591" s="38"/>
      <c r="BX591" s="38"/>
      <c r="BY591" s="38"/>
      <c r="BZ591" s="38"/>
      <c r="CA591" s="38"/>
      <c r="CB591" s="38"/>
      <c r="CC591" s="38"/>
      <c r="CD591" s="38"/>
      <c r="CE591" s="38"/>
      <c r="CF591" s="38"/>
      <c r="CG591" s="38"/>
      <c r="CH591" s="38"/>
      <c r="CI591" s="38"/>
      <c r="CJ591" s="38"/>
    </row>
    <row r="592" spans="1:88" x14ac:dyDescent="0.2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  <c r="AL592" s="38"/>
      <c r="AM592" s="38"/>
      <c r="AN592" s="38"/>
      <c r="AO592" s="38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  <c r="BA592" s="38"/>
      <c r="BB592" s="38"/>
      <c r="BC592" s="38"/>
      <c r="BD592" s="38"/>
      <c r="BE592" s="38"/>
      <c r="BF592" s="38"/>
      <c r="BG592" s="38"/>
      <c r="BH592" s="38"/>
      <c r="BI592" s="38"/>
      <c r="BJ592" s="38"/>
      <c r="BK592" s="38"/>
      <c r="BL592" s="38"/>
      <c r="BM592" s="38"/>
      <c r="BN592" s="38"/>
      <c r="BO592" s="38"/>
      <c r="BP592" s="38"/>
      <c r="BQ592" s="38"/>
      <c r="BR592" s="38"/>
      <c r="BS592" s="38"/>
      <c r="BT592" s="38"/>
      <c r="BU592" s="38"/>
      <c r="BV592" s="38"/>
      <c r="BW592" s="38"/>
      <c r="BX592" s="38"/>
      <c r="BY592" s="38"/>
      <c r="BZ592" s="38"/>
      <c r="CA592" s="38"/>
      <c r="CB592" s="38"/>
      <c r="CC592" s="38"/>
      <c r="CD592" s="38"/>
      <c r="CE592" s="38"/>
      <c r="CF592" s="38"/>
      <c r="CG592" s="38"/>
      <c r="CH592" s="38"/>
      <c r="CI592" s="38"/>
      <c r="CJ592" s="38"/>
    </row>
    <row r="593" spans="1:88" x14ac:dyDescent="0.2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  <c r="AL593" s="38"/>
      <c r="AM593" s="38"/>
      <c r="AN593" s="38"/>
      <c r="AO593" s="38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  <c r="BA593" s="38"/>
      <c r="BB593" s="38"/>
      <c r="BC593" s="38"/>
      <c r="BD593" s="38"/>
      <c r="BE593" s="38"/>
      <c r="BF593" s="38"/>
      <c r="BG593" s="38"/>
      <c r="BH593" s="38"/>
      <c r="BI593" s="38"/>
      <c r="BJ593" s="38"/>
      <c r="BK593" s="38"/>
      <c r="BL593" s="38"/>
      <c r="BM593" s="38"/>
      <c r="BN593" s="38"/>
      <c r="BO593" s="38"/>
      <c r="BP593" s="38"/>
      <c r="BQ593" s="38"/>
      <c r="BR593" s="38"/>
      <c r="BS593" s="38"/>
      <c r="BT593" s="38"/>
      <c r="BU593" s="38"/>
      <c r="BV593" s="38"/>
      <c r="BW593" s="38"/>
      <c r="BX593" s="38"/>
      <c r="BY593" s="38"/>
      <c r="BZ593" s="38"/>
      <c r="CA593" s="38"/>
      <c r="CB593" s="38"/>
      <c r="CC593" s="38"/>
      <c r="CD593" s="38"/>
      <c r="CE593" s="38"/>
      <c r="CF593" s="38"/>
      <c r="CG593" s="38"/>
      <c r="CH593" s="38"/>
      <c r="CI593" s="38"/>
      <c r="CJ593" s="38"/>
    </row>
    <row r="594" spans="1:88" x14ac:dyDescent="0.2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  <c r="AL594" s="38"/>
      <c r="AM594" s="38"/>
      <c r="AN594" s="38"/>
      <c r="AO594" s="38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  <c r="BA594" s="38"/>
      <c r="BB594" s="38"/>
      <c r="BC594" s="38"/>
      <c r="BD594" s="38"/>
      <c r="BE594" s="38"/>
      <c r="BF594" s="38"/>
      <c r="BG594" s="38"/>
      <c r="BH594" s="38"/>
      <c r="BI594" s="38"/>
      <c r="BJ594" s="38"/>
      <c r="BK594" s="38"/>
      <c r="BL594" s="38"/>
      <c r="BM594" s="38"/>
      <c r="BN594" s="38"/>
      <c r="BO594" s="38"/>
      <c r="BP594" s="38"/>
      <c r="BQ594" s="38"/>
      <c r="BR594" s="38"/>
      <c r="BS594" s="38"/>
      <c r="BT594" s="38"/>
      <c r="BU594" s="38"/>
      <c r="BV594" s="38"/>
      <c r="BW594" s="38"/>
      <c r="BX594" s="38"/>
      <c r="BY594" s="38"/>
      <c r="BZ594" s="38"/>
      <c r="CA594" s="38"/>
      <c r="CB594" s="38"/>
      <c r="CC594" s="38"/>
      <c r="CD594" s="38"/>
      <c r="CE594" s="38"/>
      <c r="CF594" s="38"/>
      <c r="CG594" s="38"/>
      <c r="CH594" s="38"/>
      <c r="CI594" s="38"/>
      <c r="CJ594" s="38"/>
    </row>
    <row r="595" spans="1:88" x14ac:dyDescent="0.2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  <c r="AL595" s="38"/>
      <c r="AM595" s="38"/>
      <c r="AN595" s="38"/>
      <c r="AO595" s="38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  <c r="BA595" s="38"/>
      <c r="BB595" s="38"/>
      <c r="BC595" s="38"/>
      <c r="BD595" s="38"/>
      <c r="BE595" s="38"/>
      <c r="BF595" s="38"/>
      <c r="BG595" s="38"/>
      <c r="BH595" s="38"/>
      <c r="BI595" s="38"/>
      <c r="BJ595" s="38"/>
      <c r="BK595" s="38"/>
      <c r="BL595" s="38"/>
      <c r="BM595" s="38"/>
      <c r="BN595" s="38"/>
      <c r="BO595" s="38"/>
      <c r="BP595" s="38"/>
      <c r="BQ595" s="38"/>
      <c r="BR595" s="38"/>
      <c r="BS595" s="38"/>
      <c r="BT595" s="38"/>
      <c r="BU595" s="38"/>
      <c r="BV595" s="38"/>
      <c r="BW595" s="38"/>
      <c r="BX595" s="38"/>
      <c r="BY595" s="38"/>
      <c r="BZ595" s="38"/>
      <c r="CA595" s="38"/>
      <c r="CB595" s="38"/>
      <c r="CC595" s="38"/>
      <c r="CD595" s="38"/>
      <c r="CE595" s="38"/>
      <c r="CF595" s="38"/>
      <c r="CG595" s="38"/>
      <c r="CH595" s="38"/>
      <c r="CI595" s="38"/>
      <c r="CJ595" s="38"/>
    </row>
    <row r="596" spans="1:88" x14ac:dyDescent="0.2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  <c r="AL596" s="38"/>
      <c r="AM596" s="38"/>
      <c r="AN596" s="38"/>
      <c r="AO596" s="38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  <c r="BA596" s="38"/>
      <c r="BB596" s="38"/>
      <c r="BC596" s="38"/>
      <c r="BD596" s="38"/>
      <c r="BE596" s="38"/>
      <c r="BF596" s="38"/>
      <c r="BG596" s="38"/>
      <c r="BH596" s="38"/>
      <c r="BI596" s="38"/>
      <c r="BJ596" s="38"/>
      <c r="BK596" s="38"/>
      <c r="BL596" s="38"/>
      <c r="BM596" s="38"/>
      <c r="BN596" s="38"/>
      <c r="BO596" s="38"/>
      <c r="BP596" s="38"/>
      <c r="BQ596" s="38"/>
      <c r="BR596" s="38"/>
      <c r="BS596" s="38"/>
      <c r="BT596" s="38"/>
      <c r="BU596" s="38"/>
      <c r="BV596" s="38"/>
      <c r="BW596" s="38"/>
      <c r="BX596" s="38"/>
      <c r="BY596" s="38"/>
      <c r="BZ596" s="38"/>
      <c r="CA596" s="38"/>
      <c r="CB596" s="38"/>
      <c r="CC596" s="38"/>
      <c r="CD596" s="38"/>
      <c r="CE596" s="38"/>
      <c r="CF596" s="38"/>
      <c r="CG596" s="38"/>
      <c r="CH596" s="38"/>
      <c r="CI596" s="38"/>
      <c r="CJ596" s="38"/>
    </row>
    <row r="597" spans="1:88" x14ac:dyDescent="0.2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  <c r="AL597" s="38"/>
      <c r="AM597" s="38"/>
      <c r="AN597" s="38"/>
      <c r="AO597" s="38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  <c r="BA597" s="38"/>
      <c r="BB597" s="38"/>
      <c r="BC597" s="38"/>
      <c r="BD597" s="38"/>
      <c r="BE597" s="38"/>
      <c r="BF597" s="38"/>
      <c r="BG597" s="38"/>
      <c r="BH597" s="38"/>
      <c r="BI597" s="38"/>
      <c r="BJ597" s="38"/>
      <c r="BK597" s="38"/>
      <c r="BL597" s="38"/>
      <c r="BM597" s="38"/>
      <c r="BN597" s="38"/>
      <c r="BO597" s="38"/>
      <c r="BP597" s="38"/>
      <c r="BQ597" s="38"/>
      <c r="BR597" s="38"/>
      <c r="BS597" s="38"/>
      <c r="BT597" s="38"/>
      <c r="BU597" s="38"/>
      <c r="BV597" s="38"/>
      <c r="BW597" s="38"/>
      <c r="BX597" s="38"/>
      <c r="BY597" s="38"/>
      <c r="BZ597" s="38"/>
      <c r="CA597" s="38"/>
      <c r="CB597" s="38"/>
      <c r="CC597" s="38"/>
      <c r="CD597" s="38"/>
      <c r="CE597" s="38"/>
      <c r="CF597" s="38"/>
      <c r="CG597" s="38"/>
      <c r="CH597" s="38"/>
      <c r="CI597" s="38"/>
      <c r="CJ597" s="38"/>
    </row>
    <row r="598" spans="1:88" x14ac:dyDescent="0.2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  <c r="AL598" s="38"/>
      <c r="AM598" s="38"/>
      <c r="AN598" s="38"/>
      <c r="AO598" s="38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  <c r="BA598" s="38"/>
      <c r="BB598" s="38"/>
      <c r="BC598" s="38"/>
      <c r="BD598" s="38"/>
      <c r="BE598" s="38"/>
      <c r="BF598" s="38"/>
      <c r="BG598" s="38"/>
      <c r="BH598" s="38"/>
      <c r="BI598" s="38"/>
      <c r="BJ598" s="38"/>
      <c r="BK598" s="38"/>
      <c r="BL598" s="38"/>
      <c r="BM598" s="38"/>
      <c r="BN598" s="38"/>
      <c r="BO598" s="38"/>
      <c r="BP598" s="38"/>
      <c r="BQ598" s="38"/>
      <c r="BR598" s="38"/>
      <c r="BS598" s="38"/>
      <c r="BT598" s="38"/>
      <c r="BU598" s="38"/>
      <c r="BV598" s="38"/>
      <c r="BW598" s="38"/>
      <c r="BX598" s="38"/>
      <c r="BY598" s="38"/>
      <c r="BZ598" s="38"/>
      <c r="CA598" s="38"/>
      <c r="CB598" s="38"/>
      <c r="CC598" s="38"/>
      <c r="CD598" s="38"/>
      <c r="CE598" s="38"/>
      <c r="CF598" s="38"/>
      <c r="CG598" s="38"/>
      <c r="CH598" s="38"/>
      <c r="CI598" s="38"/>
      <c r="CJ598" s="38"/>
    </row>
    <row r="599" spans="1:88" x14ac:dyDescent="0.2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  <c r="AL599" s="38"/>
      <c r="AM599" s="38"/>
      <c r="AN599" s="38"/>
      <c r="AO599" s="38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  <c r="BA599" s="38"/>
      <c r="BB599" s="38"/>
      <c r="BC599" s="38"/>
      <c r="BD599" s="38"/>
      <c r="BE599" s="38"/>
      <c r="BF599" s="38"/>
      <c r="BG599" s="38"/>
      <c r="BH599" s="38"/>
      <c r="BI599" s="38"/>
      <c r="BJ599" s="38"/>
      <c r="BK599" s="38"/>
      <c r="BL599" s="38"/>
      <c r="BM599" s="38"/>
      <c r="BN599" s="38"/>
      <c r="BO599" s="38"/>
      <c r="BP599" s="38"/>
      <c r="BQ599" s="38"/>
      <c r="BR599" s="38"/>
      <c r="BS599" s="38"/>
      <c r="BT599" s="38"/>
      <c r="BU599" s="38"/>
      <c r="BV599" s="38"/>
      <c r="BW599" s="38"/>
      <c r="BX599" s="38"/>
      <c r="BY599" s="38"/>
      <c r="BZ599" s="38"/>
      <c r="CA599" s="38"/>
      <c r="CB599" s="38"/>
      <c r="CC599" s="38"/>
      <c r="CD599" s="38"/>
      <c r="CE599" s="38"/>
      <c r="CF599" s="38"/>
      <c r="CG599" s="38"/>
      <c r="CH599" s="38"/>
      <c r="CI599" s="38"/>
      <c r="CJ599" s="38"/>
    </row>
    <row r="600" spans="1:88" x14ac:dyDescent="0.2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  <c r="AL600" s="38"/>
      <c r="AM600" s="38"/>
      <c r="AN600" s="38"/>
      <c r="AO600" s="38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  <c r="BA600" s="38"/>
      <c r="BB600" s="38"/>
      <c r="BC600" s="38"/>
      <c r="BD600" s="38"/>
      <c r="BE600" s="38"/>
      <c r="BF600" s="38"/>
      <c r="BG600" s="38"/>
      <c r="BH600" s="38"/>
      <c r="BI600" s="38"/>
      <c r="BJ600" s="38"/>
      <c r="BK600" s="38"/>
      <c r="BL600" s="38"/>
      <c r="BM600" s="38"/>
      <c r="BN600" s="38"/>
      <c r="BO600" s="38"/>
      <c r="BP600" s="38"/>
      <c r="BQ600" s="38"/>
      <c r="BR600" s="38"/>
      <c r="BS600" s="38"/>
      <c r="BT600" s="38"/>
      <c r="BU600" s="38"/>
      <c r="BV600" s="38"/>
      <c r="BW600" s="38"/>
      <c r="BX600" s="38"/>
      <c r="BY600" s="38"/>
      <c r="BZ600" s="38"/>
      <c r="CA600" s="38"/>
      <c r="CB600" s="38"/>
      <c r="CC600" s="38"/>
      <c r="CD600" s="38"/>
      <c r="CE600" s="38"/>
      <c r="CF600" s="38"/>
      <c r="CG600" s="38"/>
      <c r="CH600" s="38"/>
      <c r="CI600" s="38"/>
      <c r="CJ600" s="38"/>
    </row>
    <row r="601" spans="1:88" x14ac:dyDescent="0.2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  <c r="AL601" s="38"/>
      <c r="AM601" s="38"/>
      <c r="AN601" s="38"/>
      <c r="AO601" s="38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  <c r="BA601" s="38"/>
      <c r="BB601" s="38"/>
      <c r="BC601" s="38"/>
      <c r="BD601" s="38"/>
      <c r="BE601" s="38"/>
      <c r="BF601" s="38"/>
      <c r="BG601" s="38"/>
      <c r="BH601" s="38"/>
      <c r="BI601" s="38"/>
      <c r="BJ601" s="38"/>
      <c r="BK601" s="38"/>
      <c r="BL601" s="38"/>
      <c r="BM601" s="38"/>
      <c r="BN601" s="38"/>
      <c r="BO601" s="38"/>
      <c r="BP601" s="38"/>
      <c r="BQ601" s="38"/>
      <c r="BR601" s="38"/>
      <c r="BS601" s="38"/>
      <c r="BT601" s="38"/>
      <c r="BU601" s="38"/>
      <c r="BV601" s="38"/>
      <c r="BW601" s="38"/>
      <c r="BX601" s="38"/>
      <c r="BY601" s="38"/>
      <c r="BZ601" s="38"/>
      <c r="CA601" s="38"/>
      <c r="CB601" s="38"/>
      <c r="CC601" s="38"/>
      <c r="CD601" s="38"/>
      <c r="CE601" s="38"/>
      <c r="CF601" s="38"/>
      <c r="CG601" s="38"/>
      <c r="CH601" s="38"/>
      <c r="CI601" s="38"/>
      <c r="CJ601" s="38"/>
    </row>
    <row r="602" spans="1:88" x14ac:dyDescent="0.2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  <c r="AL602" s="38"/>
      <c r="AM602" s="38"/>
      <c r="AN602" s="38"/>
      <c r="AO602" s="38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  <c r="BA602" s="38"/>
      <c r="BB602" s="38"/>
      <c r="BC602" s="38"/>
      <c r="BD602" s="38"/>
      <c r="BE602" s="38"/>
      <c r="BF602" s="38"/>
      <c r="BG602" s="38"/>
      <c r="BH602" s="38"/>
      <c r="BI602" s="38"/>
      <c r="BJ602" s="38"/>
      <c r="BK602" s="38"/>
      <c r="BL602" s="38"/>
      <c r="BM602" s="38"/>
      <c r="BN602" s="38"/>
      <c r="BO602" s="38"/>
      <c r="BP602" s="38"/>
      <c r="BQ602" s="38"/>
      <c r="BR602" s="38"/>
      <c r="BS602" s="38"/>
      <c r="BT602" s="38"/>
      <c r="BU602" s="38"/>
      <c r="BV602" s="38"/>
      <c r="BW602" s="38"/>
      <c r="BX602" s="38"/>
      <c r="BY602" s="38"/>
      <c r="BZ602" s="38"/>
      <c r="CA602" s="38"/>
      <c r="CB602" s="38"/>
      <c r="CC602" s="38"/>
      <c r="CD602" s="38"/>
      <c r="CE602" s="38"/>
      <c r="CF602" s="38"/>
      <c r="CG602" s="38"/>
      <c r="CH602" s="38"/>
      <c r="CI602" s="38"/>
      <c r="CJ602" s="38"/>
    </row>
    <row r="603" spans="1:88" x14ac:dyDescent="0.2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  <c r="AL603" s="38"/>
      <c r="AM603" s="38"/>
      <c r="AN603" s="38"/>
      <c r="AO603" s="38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  <c r="BA603" s="38"/>
      <c r="BB603" s="38"/>
      <c r="BC603" s="38"/>
      <c r="BD603" s="38"/>
      <c r="BE603" s="38"/>
      <c r="BF603" s="38"/>
      <c r="BG603" s="38"/>
      <c r="BH603" s="38"/>
      <c r="BI603" s="38"/>
      <c r="BJ603" s="38"/>
      <c r="BK603" s="38"/>
      <c r="BL603" s="38"/>
      <c r="BM603" s="38"/>
      <c r="BN603" s="38"/>
      <c r="BO603" s="38"/>
      <c r="BP603" s="38"/>
      <c r="BQ603" s="38"/>
      <c r="BR603" s="38"/>
      <c r="BS603" s="38"/>
      <c r="BT603" s="38"/>
      <c r="BU603" s="38"/>
      <c r="BV603" s="38"/>
      <c r="BW603" s="38"/>
      <c r="BX603" s="38"/>
      <c r="BY603" s="38"/>
      <c r="BZ603" s="38"/>
      <c r="CA603" s="38"/>
      <c r="CB603" s="38"/>
      <c r="CC603" s="38"/>
      <c r="CD603" s="38"/>
      <c r="CE603" s="38"/>
      <c r="CF603" s="38"/>
      <c r="CG603" s="38"/>
      <c r="CH603" s="38"/>
      <c r="CI603" s="38"/>
      <c r="CJ603" s="38"/>
    </row>
    <row r="604" spans="1:88" x14ac:dyDescent="0.2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  <c r="AL604" s="38"/>
      <c r="AM604" s="38"/>
      <c r="AN604" s="38"/>
      <c r="AO604" s="38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  <c r="BA604" s="38"/>
      <c r="BB604" s="38"/>
      <c r="BC604" s="38"/>
      <c r="BD604" s="38"/>
      <c r="BE604" s="38"/>
      <c r="BF604" s="38"/>
      <c r="BG604" s="38"/>
      <c r="BH604" s="38"/>
      <c r="BI604" s="38"/>
      <c r="BJ604" s="38"/>
      <c r="BK604" s="38"/>
      <c r="BL604" s="38"/>
      <c r="BM604" s="38"/>
      <c r="BN604" s="38"/>
      <c r="BO604" s="38"/>
      <c r="BP604" s="38"/>
      <c r="BQ604" s="38"/>
      <c r="BR604" s="38"/>
      <c r="BS604" s="38"/>
      <c r="BT604" s="38"/>
      <c r="BU604" s="38"/>
      <c r="BV604" s="38"/>
      <c r="BW604" s="38"/>
      <c r="BX604" s="38"/>
      <c r="BY604" s="38"/>
      <c r="BZ604" s="38"/>
      <c r="CA604" s="38"/>
      <c r="CB604" s="38"/>
      <c r="CC604" s="38"/>
      <c r="CD604" s="38"/>
      <c r="CE604" s="38"/>
      <c r="CF604" s="38"/>
      <c r="CG604" s="38"/>
      <c r="CH604" s="38"/>
      <c r="CI604" s="38"/>
      <c r="CJ604" s="38"/>
    </row>
    <row r="605" spans="1:88" x14ac:dyDescent="0.2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  <c r="AL605" s="38"/>
      <c r="AM605" s="38"/>
      <c r="AN605" s="38"/>
      <c r="AO605" s="38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  <c r="BA605" s="38"/>
      <c r="BB605" s="38"/>
      <c r="BC605" s="38"/>
      <c r="BD605" s="38"/>
      <c r="BE605" s="38"/>
      <c r="BF605" s="38"/>
      <c r="BG605" s="38"/>
      <c r="BH605" s="38"/>
      <c r="BI605" s="38"/>
      <c r="BJ605" s="38"/>
      <c r="BK605" s="38"/>
      <c r="BL605" s="38"/>
      <c r="BM605" s="38"/>
      <c r="BN605" s="38"/>
      <c r="BO605" s="38"/>
      <c r="BP605" s="38"/>
      <c r="BQ605" s="38"/>
      <c r="BR605" s="38"/>
      <c r="BS605" s="38"/>
      <c r="BT605" s="38"/>
      <c r="BU605" s="38"/>
      <c r="BV605" s="38"/>
      <c r="BW605" s="38"/>
      <c r="BX605" s="38"/>
      <c r="BY605" s="38"/>
      <c r="BZ605" s="38"/>
      <c r="CA605" s="38"/>
      <c r="CB605" s="38"/>
      <c r="CC605" s="38"/>
      <c r="CD605" s="38"/>
      <c r="CE605" s="38"/>
      <c r="CF605" s="38"/>
      <c r="CG605" s="38"/>
      <c r="CH605" s="38"/>
      <c r="CI605" s="38"/>
      <c r="CJ605" s="38"/>
    </row>
    <row r="606" spans="1:88" x14ac:dyDescent="0.2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  <c r="AL606" s="38"/>
      <c r="AM606" s="38"/>
      <c r="AN606" s="38"/>
      <c r="AO606" s="38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  <c r="BA606" s="38"/>
      <c r="BB606" s="38"/>
      <c r="BC606" s="38"/>
      <c r="BD606" s="38"/>
      <c r="BE606" s="38"/>
      <c r="BF606" s="38"/>
      <c r="BG606" s="38"/>
      <c r="BH606" s="38"/>
      <c r="BI606" s="38"/>
      <c r="BJ606" s="38"/>
      <c r="BK606" s="38"/>
      <c r="BL606" s="38"/>
      <c r="BM606" s="38"/>
      <c r="BN606" s="38"/>
      <c r="BO606" s="38"/>
      <c r="BP606" s="38"/>
      <c r="BQ606" s="38"/>
      <c r="BR606" s="38"/>
      <c r="BS606" s="38"/>
      <c r="BT606" s="38"/>
      <c r="BU606" s="38"/>
      <c r="BV606" s="38"/>
      <c r="BW606" s="38"/>
      <c r="BX606" s="38"/>
      <c r="BY606" s="38"/>
      <c r="BZ606" s="38"/>
      <c r="CA606" s="38"/>
      <c r="CB606" s="38"/>
      <c r="CC606" s="38"/>
      <c r="CD606" s="38"/>
      <c r="CE606" s="38"/>
      <c r="CF606" s="38"/>
      <c r="CG606" s="38"/>
      <c r="CH606" s="38"/>
      <c r="CI606" s="38"/>
      <c r="CJ606" s="38"/>
    </row>
    <row r="607" spans="1:88" x14ac:dyDescent="0.2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  <c r="AL607" s="38"/>
      <c r="AM607" s="38"/>
      <c r="AN607" s="38"/>
      <c r="AO607" s="38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  <c r="BA607" s="38"/>
      <c r="BB607" s="38"/>
      <c r="BC607" s="38"/>
      <c r="BD607" s="38"/>
      <c r="BE607" s="38"/>
      <c r="BF607" s="38"/>
      <c r="BG607" s="38"/>
      <c r="BH607" s="38"/>
      <c r="BI607" s="38"/>
      <c r="BJ607" s="38"/>
      <c r="BK607" s="38"/>
      <c r="BL607" s="38"/>
      <c r="BM607" s="38"/>
      <c r="BN607" s="38"/>
      <c r="BO607" s="38"/>
      <c r="BP607" s="38"/>
      <c r="BQ607" s="38"/>
      <c r="BR607" s="38"/>
      <c r="BS607" s="38"/>
      <c r="BT607" s="38"/>
      <c r="BU607" s="38"/>
      <c r="BV607" s="38"/>
      <c r="BW607" s="38"/>
      <c r="BX607" s="38"/>
      <c r="BY607" s="38"/>
      <c r="BZ607" s="38"/>
      <c r="CA607" s="38"/>
      <c r="CB607" s="38"/>
      <c r="CC607" s="38"/>
      <c r="CD607" s="38"/>
      <c r="CE607" s="38"/>
      <c r="CF607" s="38"/>
      <c r="CG607" s="38"/>
      <c r="CH607" s="38"/>
      <c r="CI607" s="38"/>
      <c r="CJ607" s="38"/>
    </row>
    <row r="608" spans="1:88" x14ac:dyDescent="0.2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  <c r="AL608" s="38"/>
      <c r="AM608" s="38"/>
      <c r="AN608" s="38"/>
      <c r="AO608" s="38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  <c r="BA608" s="38"/>
      <c r="BB608" s="38"/>
      <c r="BC608" s="38"/>
      <c r="BD608" s="38"/>
      <c r="BE608" s="38"/>
      <c r="BF608" s="38"/>
      <c r="BG608" s="38"/>
      <c r="BH608" s="38"/>
      <c r="BI608" s="38"/>
      <c r="BJ608" s="38"/>
      <c r="BK608" s="38"/>
      <c r="BL608" s="38"/>
      <c r="BM608" s="38"/>
      <c r="BN608" s="38"/>
      <c r="BO608" s="38"/>
      <c r="BP608" s="38"/>
      <c r="BQ608" s="38"/>
      <c r="BR608" s="38"/>
      <c r="BS608" s="38"/>
      <c r="BT608" s="38"/>
      <c r="BU608" s="38"/>
      <c r="BV608" s="38"/>
      <c r="BW608" s="38"/>
      <c r="BX608" s="38"/>
      <c r="BY608" s="38"/>
      <c r="BZ608" s="38"/>
      <c r="CA608" s="38"/>
      <c r="CB608" s="38"/>
      <c r="CC608" s="38"/>
      <c r="CD608" s="38"/>
      <c r="CE608" s="38"/>
      <c r="CF608" s="38"/>
      <c r="CG608" s="38"/>
      <c r="CH608" s="38"/>
      <c r="CI608" s="38"/>
      <c r="CJ608" s="38"/>
    </row>
    <row r="609" spans="1:88" x14ac:dyDescent="0.2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  <c r="AL609" s="38"/>
      <c r="AM609" s="38"/>
      <c r="AN609" s="38"/>
      <c r="AO609" s="38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  <c r="BA609" s="38"/>
      <c r="BB609" s="38"/>
      <c r="BC609" s="38"/>
      <c r="BD609" s="38"/>
      <c r="BE609" s="38"/>
      <c r="BF609" s="38"/>
      <c r="BG609" s="38"/>
      <c r="BH609" s="38"/>
      <c r="BI609" s="38"/>
      <c r="BJ609" s="38"/>
      <c r="BK609" s="38"/>
      <c r="BL609" s="38"/>
      <c r="BM609" s="38"/>
      <c r="BN609" s="38"/>
      <c r="BO609" s="38"/>
      <c r="BP609" s="38"/>
      <c r="BQ609" s="38"/>
      <c r="BR609" s="38"/>
      <c r="BS609" s="38"/>
      <c r="BT609" s="38"/>
      <c r="BU609" s="38"/>
      <c r="BV609" s="38"/>
      <c r="BW609" s="38"/>
      <c r="BX609" s="38"/>
      <c r="BY609" s="38"/>
      <c r="BZ609" s="38"/>
      <c r="CA609" s="38"/>
      <c r="CB609" s="38"/>
      <c r="CC609" s="38"/>
      <c r="CD609" s="38"/>
      <c r="CE609" s="38"/>
      <c r="CF609" s="38"/>
      <c r="CG609" s="38"/>
      <c r="CH609" s="38"/>
      <c r="CI609" s="38"/>
      <c r="CJ609" s="38"/>
    </row>
    <row r="610" spans="1:88" x14ac:dyDescent="0.2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  <c r="AL610" s="38"/>
      <c r="AM610" s="38"/>
      <c r="AN610" s="38"/>
      <c r="AO610" s="38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  <c r="BA610" s="38"/>
      <c r="BB610" s="38"/>
      <c r="BC610" s="38"/>
      <c r="BD610" s="38"/>
      <c r="BE610" s="38"/>
      <c r="BF610" s="38"/>
      <c r="BG610" s="38"/>
      <c r="BH610" s="38"/>
      <c r="BI610" s="38"/>
      <c r="BJ610" s="38"/>
      <c r="BK610" s="38"/>
      <c r="BL610" s="38"/>
      <c r="BM610" s="38"/>
      <c r="BN610" s="38"/>
      <c r="BO610" s="38"/>
      <c r="BP610" s="38"/>
      <c r="BQ610" s="38"/>
      <c r="BR610" s="38"/>
      <c r="BS610" s="38"/>
      <c r="BT610" s="38"/>
      <c r="BU610" s="38"/>
      <c r="BV610" s="38"/>
      <c r="BW610" s="38"/>
      <c r="BX610" s="38"/>
      <c r="BY610" s="38"/>
      <c r="BZ610" s="38"/>
      <c r="CA610" s="38"/>
      <c r="CB610" s="38"/>
      <c r="CC610" s="38"/>
      <c r="CD610" s="38"/>
      <c r="CE610" s="38"/>
      <c r="CF610" s="38"/>
      <c r="CG610" s="38"/>
      <c r="CH610" s="38"/>
      <c r="CI610" s="38"/>
      <c r="CJ610" s="38"/>
    </row>
    <row r="611" spans="1:88" x14ac:dyDescent="0.2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  <c r="AL611" s="38"/>
      <c r="AM611" s="38"/>
      <c r="AN611" s="38"/>
      <c r="AO611" s="38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  <c r="BA611" s="38"/>
      <c r="BB611" s="38"/>
      <c r="BC611" s="38"/>
      <c r="BD611" s="38"/>
      <c r="BE611" s="38"/>
      <c r="BF611" s="38"/>
      <c r="BG611" s="38"/>
      <c r="BH611" s="38"/>
      <c r="BI611" s="38"/>
      <c r="BJ611" s="38"/>
      <c r="BK611" s="38"/>
      <c r="BL611" s="38"/>
      <c r="BM611" s="38"/>
      <c r="BN611" s="38"/>
      <c r="BO611" s="38"/>
      <c r="BP611" s="38"/>
      <c r="BQ611" s="38"/>
      <c r="BR611" s="38"/>
      <c r="BS611" s="38"/>
      <c r="BT611" s="38"/>
      <c r="BU611" s="38"/>
      <c r="BV611" s="38"/>
      <c r="BW611" s="38"/>
      <c r="BX611" s="38"/>
      <c r="BY611" s="38"/>
      <c r="BZ611" s="38"/>
      <c r="CA611" s="38"/>
      <c r="CB611" s="38"/>
      <c r="CC611" s="38"/>
      <c r="CD611" s="38"/>
      <c r="CE611" s="38"/>
      <c r="CF611" s="38"/>
      <c r="CG611" s="38"/>
      <c r="CH611" s="38"/>
      <c r="CI611" s="38"/>
      <c r="CJ611" s="38"/>
    </row>
    <row r="612" spans="1:88" x14ac:dyDescent="0.2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  <c r="AL612" s="38"/>
      <c r="AM612" s="38"/>
      <c r="AN612" s="38"/>
      <c r="AO612" s="38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  <c r="BA612" s="38"/>
      <c r="BB612" s="38"/>
      <c r="BC612" s="38"/>
      <c r="BD612" s="38"/>
      <c r="BE612" s="38"/>
      <c r="BF612" s="38"/>
      <c r="BG612" s="38"/>
      <c r="BH612" s="38"/>
      <c r="BI612" s="38"/>
      <c r="BJ612" s="38"/>
      <c r="BK612" s="38"/>
      <c r="BL612" s="38"/>
      <c r="BM612" s="38"/>
      <c r="BN612" s="38"/>
      <c r="BO612" s="38"/>
      <c r="BP612" s="38"/>
      <c r="BQ612" s="38"/>
      <c r="BR612" s="38"/>
      <c r="BS612" s="38"/>
      <c r="BT612" s="38"/>
      <c r="BU612" s="38"/>
      <c r="BV612" s="38"/>
      <c r="BW612" s="38"/>
      <c r="BX612" s="38"/>
      <c r="BY612" s="38"/>
      <c r="BZ612" s="38"/>
      <c r="CA612" s="38"/>
      <c r="CB612" s="38"/>
      <c r="CC612" s="38"/>
      <c r="CD612" s="38"/>
      <c r="CE612" s="38"/>
      <c r="CF612" s="38"/>
      <c r="CG612" s="38"/>
      <c r="CH612" s="38"/>
      <c r="CI612" s="38"/>
      <c r="CJ612" s="38"/>
    </row>
    <row r="613" spans="1:88" x14ac:dyDescent="0.2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  <c r="AL613" s="38"/>
      <c r="AM613" s="38"/>
      <c r="AN613" s="38"/>
      <c r="AO613" s="38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  <c r="BA613" s="38"/>
      <c r="BB613" s="38"/>
      <c r="BC613" s="38"/>
      <c r="BD613" s="38"/>
      <c r="BE613" s="38"/>
      <c r="BF613" s="38"/>
      <c r="BG613" s="38"/>
      <c r="BH613" s="38"/>
      <c r="BI613" s="38"/>
      <c r="BJ613" s="38"/>
      <c r="BK613" s="38"/>
      <c r="BL613" s="38"/>
      <c r="BM613" s="38"/>
      <c r="BN613" s="38"/>
      <c r="BO613" s="38"/>
      <c r="BP613" s="38"/>
      <c r="BQ613" s="38"/>
      <c r="BR613" s="38"/>
      <c r="BS613" s="38"/>
      <c r="BT613" s="38"/>
      <c r="BU613" s="38"/>
      <c r="BV613" s="38"/>
      <c r="BW613" s="38"/>
      <c r="BX613" s="38"/>
      <c r="BY613" s="38"/>
      <c r="BZ613" s="38"/>
      <c r="CA613" s="38"/>
      <c r="CB613" s="38"/>
      <c r="CC613" s="38"/>
      <c r="CD613" s="38"/>
      <c r="CE613" s="38"/>
      <c r="CF613" s="38"/>
      <c r="CG613" s="38"/>
      <c r="CH613" s="38"/>
      <c r="CI613" s="38"/>
      <c r="CJ613" s="38"/>
    </row>
    <row r="614" spans="1:88" x14ac:dyDescent="0.2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  <c r="AL614" s="38"/>
      <c r="AM614" s="38"/>
      <c r="AN614" s="38"/>
      <c r="AO614" s="38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  <c r="BA614" s="38"/>
      <c r="BB614" s="38"/>
      <c r="BC614" s="38"/>
      <c r="BD614" s="38"/>
      <c r="BE614" s="38"/>
      <c r="BF614" s="38"/>
      <c r="BG614" s="38"/>
      <c r="BH614" s="38"/>
      <c r="BI614" s="38"/>
      <c r="BJ614" s="38"/>
      <c r="BK614" s="38"/>
      <c r="BL614" s="38"/>
      <c r="BM614" s="38"/>
      <c r="BN614" s="38"/>
      <c r="BO614" s="38"/>
      <c r="BP614" s="38"/>
      <c r="BQ614" s="38"/>
      <c r="BR614" s="38"/>
      <c r="BS614" s="38"/>
      <c r="BT614" s="38"/>
      <c r="BU614" s="38"/>
      <c r="BV614" s="38"/>
      <c r="BW614" s="38"/>
      <c r="BX614" s="38"/>
      <c r="BY614" s="38"/>
      <c r="BZ614" s="38"/>
      <c r="CA614" s="38"/>
      <c r="CB614" s="38"/>
      <c r="CC614" s="38"/>
      <c r="CD614" s="38"/>
      <c r="CE614" s="38"/>
      <c r="CF614" s="38"/>
      <c r="CG614" s="38"/>
      <c r="CH614" s="38"/>
      <c r="CI614" s="38"/>
      <c r="CJ614" s="38"/>
    </row>
    <row r="615" spans="1:88" x14ac:dyDescent="0.2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  <c r="AL615" s="38"/>
      <c r="AM615" s="38"/>
      <c r="AN615" s="38"/>
      <c r="AO615" s="38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  <c r="BA615" s="38"/>
      <c r="BB615" s="38"/>
      <c r="BC615" s="38"/>
      <c r="BD615" s="38"/>
      <c r="BE615" s="38"/>
      <c r="BF615" s="38"/>
      <c r="BG615" s="38"/>
      <c r="BH615" s="38"/>
      <c r="BI615" s="38"/>
      <c r="BJ615" s="38"/>
      <c r="BK615" s="38"/>
      <c r="BL615" s="38"/>
      <c r="BM615" s="38"/>
      <c r="BN615" s="38"/>
      <c r="BO615" s="38"/>
      <c r="BP615" s="38"/>
      <c r="BQ615" s="38"/>
      <c r="BR615" s="38"/>
      <c r="BS615" s="38"/>
      <c r="BT615" s="38"/>
      <c r="BU615" s="38"/>
      <c r="BV615" s="38"/>
      <c r="BW615" s="38"/>
      <c r="BX615" s="38"/>
      <c r="BY615" s="38"/>
      <c r="BZ615" s="38"/>
      <c r="CA615" s="38"/>
      <c r="CB615" s="38"/>
      <c r="CC615" s="38"/>
      <c r="CD615" s="38"/>
      <c r="CE615" s="38"/>
      <c r="CF615" s="38"/>
      <c r="CG615" s="38"/>
      <c r="CH615" s="38"/>
      <c r="CI615" s="38"/>
      <c r="CJ615" s="38"/>
    </row>
    <row r="616" spans="1:88" x14ac:dyDescent="0.2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  <c r="AL616" s="38"/>
      <c r="AM616" s="38"/>
      <c r="AN616" s="38"/>
      <c r="AO616" s="38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  <c r="BA616" s="38"/>
      <c r="BB616" s="38"/>
      <c r="BC616" s="38"/>
      <c r="BD616" s="38"/>
      <c r="BE616" s="38"/>
      <c r="BF616" s="38"/>
      <c r="BG616" s="38"/>
      <c r="BH616" s="38"/>
      <c r="BI616" s="38"/>
      <c r="BJ616" s="38"/>
      <c r="BK616" s="38"/>
      <c r="BL616" s="38"/>
      <c r="BM616" s="38"/>
      <c r="BN616" s="38"/>
      <c r="BO616" s="38"/>
      <c r="BP616" s="38"/>
      <c r="BQ616" s="38"/>
      <c r="BR616" s="38"/>
      <c r="BS616" s="38"/>
      <c r="BT616" s="38"/>
      <c r="BU616" s="38"/>
      <c r="BV616" s="38"/>
      <c r="BW616" s="38"/>
      <c r="BX616" s="38"/>
      <c r="BY616" s="38"/>
      <c r="BZ616" s="38"/>
      <c r="CA616" s="38"/>
      <c r="CB616" s="38"/>
      <c r="CC616" s="38"/>
      <c r="CD616" s="38"/>
      <c r="CE616" s="38"/>
      <c r="CF616" s="38"/>
      <c r="CG616" s="38"/>
      <c r="CH616" s="38"/>
      <c r="CI616" s="38"/>
      <c r="CJ616" s="38"/>
    </row>
    <row r="617" spans="1:88" x14ac:dyDescent="0.2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  <c r="AL617" s="38"/>
      <c r="AM617" s="38"/>
      <c r="AN617" s="38"/>
      <c r="AO617" s="38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  <c r="BA617" s="38"/>
      <c r="BB617" s="38"/>
      <c r="BC617" s="38"/>
      <c r="BD617" s="38"/>
      <c r="BE617" s="38"/>
      <c r="BF617" s="38"/>
      <c r="BG617" s="38"/>
      <c r="BH617" s="38"/>
      <c r="BI617" s="38"/>
      <c r="BJ617" s="38"/>
      <c r="BK617" s="38"/>
      <c r="BL617" s="38"/>
      <c r="BM617" s="38"/>
      <c r="BN617" s="38"/>
      <c r="BO617" s="38"/>
      <c r="BP617" s="38"/>
      <c r="BQ617" s="38"/>
      <c r="BR617" s="38"/>
      <c r="BS617" s="38"/>
      <c r="BT617" s="38"/>
      <c r="BU617" s="38"/>
      <c r="BV617" s="38"/>
      <c r="BW617" s="38"/>
      <c r="BX617" s="38"/>
      <c r="BY617" s="38"/>
      <c r="BZ617" s="38"/>
      <c r="CA617" s="38"/>
      <c r="CB617" s="38"/>
      <c r="CC617" s="38"/>
      <c r="CD617" s="38"/>
      <c r="CE617" s="38"/>
      <c r="CF617" s="38"/>
      <c r="CG617" s="38"/>
      <c r="CH617" s="38"/>
      <c r="CI617" s="38"/>
      <c r="CJ617" s="38"/>
    </row>
    <row r="618" spans="1:88" x14ac:dyDescent="0.2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  <c r="AL618" s="38"/>
      <c r="AM618" s="38"/>
      <c r="AN618" s="38"/>
      <c r="AO618" s="38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  <c r="BA618" s="38"/>
      <c r="BB618" s="38"/>
      <c r="BC618" s="38"/>
      <c r="BD618" s="38"/>
      <c r="BE618" s="38"/>
      <c r="BF618" s="38"/>
      <c r="BG618" s="38"/>
      <c r="BH618" s="38"/>
      <c r="BI618" s="38"/>
      <c r="BJ618" s="38"/>
      <c r="BK618" s="38"/>
      <c r="BL618" s="38"/>
      <c r="BM618" s="38"/>
      <c r="BN618" s="38"/>
      <c r="BO618" s="38"/>
      <c r="BP618" s="38"/>
      <c r="BQ618" s="38"/>
      <c r="BR618" s="38"/>
      <c r="BS618" s="38"/>
      <c r="BT618" s="38"/>
      <c r="BU618" s="38"/>
      <c r="BV618" s="38"/>
      <c r="BW618" s="38"/>
      <c r="BX618" s="38"/>
      <c r="BY618" s="38"/>
      <c r="BZ618" s="38"/>
      <c r="CA618" s="38"/>
      <c r="CB618" s="38"/>
      <c r="CC618" s="38"/>
      <c r="CD618" s="38"/>
      <c r="CE618" s="38"/>
      <c r="CF618" s="38"/>
      <c r="CG618" s="38"/>
      <c r="CH618" s="38"/>
      <c r="CI618" s="38"/>
      <c r="CJ618" s="38"/>
    </row>
    <row r="619" spans="1:88" x14ac:dyDescent="0.2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  <c r="AL619" s="38"/>
      <c r="AM619" s="38"/>
      <c r="AN619" s="38"/>
      <c r="AO619" s="38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  <c r="BA619" s="38"/>
      <c r="BB619" s="38"/>
      <c r="BC619" s="38"/>
      <c r="BD619" s="38"/>
      <c r="BE619" s="38"/>
      <c r="BF619" s="38"/>
      <c r="BG619" s="38"/>
      <c r="BH619" s="38"/>
      <c r="BI619" s="38"/>
      <c r="BJ619" s="38"/>
      <c r="BK619" s="38"/>
      <c r="BL619" s="38"/>
      <c r="BM619" s="38"/>
      <c r="BN619" s="38"/>
      <c r="BO619" s="38"/>
      <c r="BP619" s="38"/>
      <c r="BQ619" s="38"/>
      <c r="BR619" s="38"/>
      <c r="BS619" s="38"/>
      <c r="BT619" s="38"/>
      <c r="BU619" s="38"/>
      <c r="BV619" s="38"/>
      <c r="BW619" s="38"/>
      <c r="BX619" s="38"/>
      <c r="BY619" s="38"/>
      <c r="BZ619" s="38"/>
      <c r="CA619" s="38"/>
      <c r="CB619" s="38"/>
      <c r="CC619" s="38"/>
      <c r="CD619" s="38"/>
      <c r="CE619" s="38"/>
      <c r="CF619" s="38"/>
      <c r="CG619" s="38"/>
      <c r="CH619" s="38"/>
      <c r="CI619" s="38"/>
      <c r="CJ619" s="38"/>
    </row>
    <row r="620" spans="1:88" x14ac:dyDescent="0.2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  <c r="AL620" s="38"/>
      <c r="AM620" s="38"/>
      <c r="AN620" s="38"/>
      <c r="AO620" s="38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  <c r="BA620" s="38"/>
      <c r="BB620" s="38"/>
      <c r="BC620" s="38"/>
      <c r="BD620" s="38"/>
      <c r="BE620" s="38"/>
      <c r="BF620" s="38"/>
      <c r="BG620" s="38"/>
      <c r="BH620" s="38"/>
      <c r="BI620" s="38"/>
      <c r="BJ620" s="38"/>
      <c r="BK620" s="38"/>
      <c r="BL620" s="38"/>
      <c r="BM620" s="38"/>
      <c r="BN620" s="38"/>
      <c r="BO620" s="38"/>
      <c r="BP620" s="38"/>
      <c r="BQ620" s="38"/>
      <c r="BR620" s="38"/>
      <c r="BS620" s="38"/>
      <c r="BT620" s="38"/>
      <c r="BU620" s="38"/>
      <c r="BV620" s="38"/>
      <c r="BW620" s="38"/>
      <c r="BX620" s="38"/>
      <c r="BY620" s="38"/>
      <c r="BZ620" s="38"/>
      <c r="CA620" s="38"/>
      <c r="CB620" s="38"/>
      <c r="CC620" s="38"/>
      <c r="CD620" s="38"/>
      <c r="CE620" s="38"/>
      <c r="CF620" s="38"/>
      <c r="CG620" s="38"/>
      <c r="CH620" s="38"/>
      <c r="CI620" s="38"/>
      <c r="CJ620" s="38"/>
    </row>
    <row r="621" spans="1:88" x14ac:dyDescent="0.2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  <c r="AL621" s="38"/>
      <c r="AM621" s="38"/>
      <c r="AN621" s="38"/>
      <c r="AO621" s="38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  <c r="BA621" s="38"/>
      <c r="BB621" s="38"/>
      <c r="BC621" s="38"/>
      <c r="BD621" s="38"/>
      <c r="BE621" s="38"/>
      <c r="BF621" s="38"/>
      <c r="BG621" s="38"/>
      <c r="BH621" s="38"/>
      <c r="BI621" s="38"/>
      <c r="BJ621" s="38"/>
      <c r="BK621" s="38"/>
      <c r="BL621" s="38"/>
      <c r="BM621" s="38"/>
      <c r="BN621" s="38"/>
      <c r="BO621" s="38"/>
      <c r="BP621" s="38"/>
      <c r="BQ621" s="38"/>
      <c r="BR621" s="38"/>
      <c r="BS621" s="38"/>
      <c r="BT621" s="38"/>
      <c r="BU621" s="38"/>
      <c r="BV621" s="38"/>
      <c r="BW621" s="38"/>
      <c r="BX621" s="38"/>
      <c r="BY621" s="38"/>
      <c r="BZ621" s="38"/>
      <c r="CA621" s="38"/>
      <c r="CB621" s="38"/>
      <c r="CC621" s="38"/>
      <c r="CD621" s="38"/>
      <c r="CE621" s="38"/>
      <c r="CF621" s="38"/>
      <c r="CG621" s="38"/>
      <c r="CH621" s="38"/>
      <c r="CI621" s="38"/>
      <c r="CJ621" s="38"/>
    </row>
    <row r="622" spans="1:88" x14ac:dyDescent="0.2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  <c r="AL622" s="38"/>
      <c r="AM622" s="38"/>
      <c r="AN622" s="38"/>
      <c r="AO622" s="38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  <c r="BA622" s="38"/>
      <c r="BB622" s="38"/>
      <c r="BC622" s="38"/>
      <c r="BD622" s="38"/>
      <c r="BE622" s="38"/>
      <c r="BF622" s="38"/>
      <c r="BG622" s="38"/>
      <c r="BH622" s="38"/>
      <c r="BI622" s="38"/>
      <c r="BJ622" s="38"/>
      <c r="BK622" s="38"/>
      <c r="BL622" s="38"/>
      <c r="BM622" s="38"/>
      <c r="BN622" s="38"/>
      <c r="BO622" s="38"/>
      <c r="BP622" s="38"/>
      <c r="BQ622" s="38"/>
      <c r="BR622" s="38"/>
      <c r="BS622" s="38"/>
      <c r="BT622" s="38"/>
      <c r="BU622" s="38"/>
      <c r="BV622" s="38"/>
      <c r="BW622" s="38"/>
      <c r="BX622" s="38"/>
      <c r="BY622" s="38"/>
      <c r="BZ622" s="38"/>
      <c r="CA622" s="38"/>
      <c r="CB622" s="38"/>
      <c r="CC622" s="38"/>
      <c r="CD622" s="38"/>
      <c r="CE622" s="38"/>
      <c r="CF622" s="38"/>
      <c r="CG622" s="38"/>
      <c r="CH622" s="38"/>
      <c r="CI622" s="38"/>
      <c r="CJ622" s="38"/>
    </row>
    <row r="623" spans="1:88" x14ac:dyDescent="0.2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  <c r="AL623" s="38"/>
      <c r="AM623" s="38"/>
      <c r="AN623" s="38"/>
      <c r="AO623" s="38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  <c r="BA623" s="38"/>
      <c r="BB623" s="38"/>
      <c r="BC623" s="38"/>
      <c r="BD623" s="38"/>
      <c r="BE623" s="38"/>
      <c r="BF623" s="38"/>
      <c r="BG623" s="38"/>
      <c r="BH623" s="38"/>
      <c r="BI623" s="38"/>
      <c r="BJ623" s="38"/>
      <c r="BK623" s="38"/>
      <c r="BL623" s="38"/>
      <c r="BM623" s="38"/>
      <c r="BN623" s="38"/>
      <c r="BO623" s="38"/>
      <c r="BP623" s="38"/>
      <c r="BQ623" s="38"/>
      <c r="BR623" s="38"/>
      <c r="BS623" s="38"/>
      <c r="BT623" s="38"/>
      <c r="BU623" s="38"/>
      <c r="BV623" s="38"/>
      <c r="BW623" s="38"/>
      <c r="BX623" s="38"/>
      <c r="BY623" s="38"/>
      <c r="BZ623" s="38"/>
      <c r="CA623" s="38"/>
      <c r="CB623" s="38"/>
      <c r="CC623" s="38"/>
      <c r="CD623" s="38"/>
      <c r="CE623" s="38"/>
      <c r="CF623" s="38"/>
      <c r="CG623" s="38"/>
      <c r="CH623" s="38"/>
      <c r="CI623" s="38"/>
      <c r="CJ623" s="38"/>
    </row>
  </sheetData>
  <mergeCells count="1">
    <mergeCell ref="R4:S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3" r:id="rId3" name="CommandButton1">
          <controlPr autoLine="0" r:id="rId4">
            <anchor moveWithCells="1">
              <from>
                <xdr:col>16</xdr:col>
                <xdr:colOff>504825</xdr:colOff>
                <xdr:row>12</xdr:row>
                <xdr:rowOff>171450</xdr:rowOff>
              </from>
              <to>
                <xdr:col>19</xdr:col>
                <xdr:colOff>142875</xdr:colOff>
                <xdr:row>15</xdr:row>
                <xdr:rowOff>171450</xdr:rowOff>
              </to>
            </anchor>
          </controlPr>
        </control>
      </mc:Choice>
      <mc:Fallback>
        <control shapeId="20483" r:id="rId3" name="CommandButton1"/>
      </mc:Fallback>
    </mc:AlternateContent>
    <mc:AlternateContent xmlns:mc="http://schemas.openxmlformats.org/markup-compatibility/2006">
      <mc:Choice Requires="x14">
        <control shapeId="20484" r:id="rId5" name="CommandButton2">
          <controlPr defaultSize="0" autoLine="0" r:id="rId6">
            <anchor moveWithCells="1">
              <from>
                <xdr:col>17</xdr:col>
                <xdr:colOff>66675</xdr:colOff>
                <xdr:row>12</xdr:row>
                <xdr:rowOff>47625</xdr:rowOff>
              </from>
              <to>
                <xdr:col>19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4" r:id="rId5" name="CommandButton2"/>
      </mc:Fallback>
    </mc:AlternateContent>
    <mc:AlternateContent xmlns:mc="http://schemas.openxmlformats.org/markup-compatibility/2006">
      <mc:Choice Requires="x14">
        <control shapeId="20485" r:id="rId7" name="CommandButton3">
          <controlPr defaultSize="0" autoLine="0" autoPict="0" r:id="rId8">
            <anchor moveWithCells="1">
              <from>
                <xdr:col>11</xdr:col>
                <xdr:colOff>371475</xdr:colOff>
                <xdr:row>12</xdr:row>
                <xdr:rowOff>47625</xdr:rowOff>
              </from>
              <to>
                <xdr:col>14</xdr:col>
                <xdr:colOff>104775</xdr:colOff>
                <xdr:row>14</xdr:row>
                <xdr:rowOff>123825</xdr:rowOff>
              </to>
            </anchor>
          </controlPr>
        </control>
      </mc:Choice>
      <mc:Fallback>
        <control shapeId="20485" r:id="rId7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97"/>
  <sheetViews>
    <sheetView zoomScale="85" zoomScaleNormal="85" workbookViewId="0">
      <selection activeCell="T7" sqref="T7"/>
    </sheetView>
  </sheetViews>
  <sheetFormatPr defaultRowHeight="15" x14ac:dyDescent="0.25"/>
  <cols>
    <col min="1" max="16384" width="9.140625" style="56"/>
  </cols>
  <sheetData>
    <row r="1" spans="1:29" x14ac:dyDescent="0.25">
      <c r="A1" s="38"/>
      <c r="Q1" s="70"/>
      <c r="R1" s="70"/>
      <c r="S1" s="70"/>
      <c r="T1" s="71"/>
      <c r="U1" s="38"/>
      <c r="V1" s="38"/>
      <c r="W1" s="38"/>
      <c r="X1" s="38"/>
      <c r="Y1" s="38"/>
      <c r="Z1" s="38"/>
      <c r="AA1" s="38"/>
      <c r="AB1" s="38"/>
      <c r="AC1" s="38"/>
    </row>
    <row r="2" spans="1:29" x14ac:dyDescent="0.25">
      <c r="A2" s="38"/>
      <c r="Q2" s="70"/>
      <c r="R2" s="70"/>
      <c r="S2" s="70"/>
      <c r="T2" s="71"/>
      <c r="U2" s="38"/>
      <c r="V2" s="38"/>
      <c r="W2" s="38"/>
      <c r="X2" s="38"/>
      <c r="Y2" s="38"/>
      <c r="Z2" s="38"/>
      <c r="AA2" s="38"/>
      <c r="AB2" s="38"/>
      <c r="AC2" s="38"/>
    </row>
    <row r="3" spans="1:29" x14ac:dyDescent="0.25">
      <c r="A3" s="38"/>
      <c r="Q3" s="70"/>
      <c r="R3" s="70"/>
      <c r="S3" s="70"/>
      <c r="T3" s="71"/>
      <c r="U3" s="38"/>
      <c r="V3" s="38"/>
      <c r="W3" s="38"/>
      <c r="X3" s="38"/>
      <c r="Y3" s="38"/>
      <c r="Z3" s="38"/>
      <c r="AA3" s="38"/>
      <c r="AB3" s="38"/>
      <c r="AC3" s="38"/>
    </row>
    <row r="4" spans="1:29" x14ac:dyDescent="0.25">
      <c r="A4" s="38"/>
      <c r="Q4" s="70"/>
      <c r="R4" s="152">
        <f ca="1">NOW()</f>
        <v>42723.414887500003</v>
      </c>
      <c r="S4" s="153"/>
      <c r="T4" s="71"/>
      <c r="U4" s="38"/>
      <c r="V4" s="38"/>
      <c r="W4" s="38"/>
      <c r="X4" s="38"/>
      <c r="Y4" s="38"/>
      <c r="Z4" s="38"/>
      <c r="AA4" s="38"/>
      <c r="AB4" s="38"/>
      <c r="AC4" s="38"/>
    </row>
    <row r="5" spans="1:29" x14ac:dyDescent="0.25">
      <c r="A5" s="38"/>
      <c r="Q5" s="70"/>
      <c r="R5" s="70"/>
      <c r="S5" s="70"/>
      <c r="T5" s="71"/>
      <c r="U5" s="38"/>
      <c r="V5" s="38"/>
      <c r="W5" s="38"/>
      <c r="X5" s="38"/>
      <c r="Y5" s="38"/>
      <c r="Z5" s="38"/>
      <c r="AA5" s="38"/>
      <c r="AB5" s="38"/>
      <c r="AC5" s="38"/>
    </row>
    <row r="6" spans="1:29" x14ac:dyDescent="0.25">
      <c r="A6" s="38"/>
      <c r="Q6" s="70"/>
      <c r="R6" s="70"/>
      <c r="S6" s="70"/>
      <c r="T6" s="71"/>
      <c r="U6" s="38"/>
      <c r="V6" s="38"/>
      <c r="W6" s="38"/>
      <c r="X6" s="38"/>
      <c r="Y6" s="38"/>
      <c r="Z6" s="38"/>
      <c r="AA6" s="38"/>
      <c r="AB6" s="38"/>
      <c r="AC6" s="38"/>
    </row>
    <row r="7" spans="1:29" x14ac:dyDescent="0.25">
      <c r="A7" s="38"/>
      <c r="Q7" s="64"/>
      <c r="R7" s="63" t="s">
        <v>141</v>
      </c>
      <c r="S7" s="64"/>
      <c r="T7" s="62"/>
      <c r="U7" s="38"/>
      <c r="V7" s="38"/>
      <c r="W7" s="38"/>
      <c r="X7" s="38"/>
      <c r="Y7" s="38"/>
      <c r="Z7" s="38"/>
      <c r="AA7" s="38"/>
      <c r="AB7" s="38"/>
      <c r="AC7" s="38"/>
    </row>
    <row r="8" spans="1:29" x14ac:dyDescent="0.25">
      <c r="A8" s="38"/>
      <c r="Q8" s="61"/>
      <c r="R8" s="65" t="s">
        <v>139</v>
      </c>
      <c r="S8" s="66" t="s">
        <v>128</v>
      </c>
      <c r="T8" s="68">
        <v>0</v>
      </c>
      <c r="U8" s="38"/>
      <c r="V8" s="38"/>
      <c r="W8" s="38"/>
      <c r="X8" s="38"/>
      <c r="Y8" s="38"/>
      <c r="Z8" s="38"/>
      <c r="AA8" s="38"/>
      <c r="AB8" s="38"/>
      <c r="AC8" s="38"/>
    </row>
    <row r="9" spans="1:29" x14ac:dyDescent="0.25">
      <c r="A9" s="38"/>
      <c r="Q9" s="61"/>
      <c r="R9" s="65" t="s">
        <v>140</v>
      </c>
      <c r="S9" s="66" t="s">
        <v>128</v>
      </c>
      <c r="T9" s="68">
        <v>0</v>
      </c>
      <c r="U9" s="38"/>
      <c r="V9" s="38"/>
      <c r="W9" s="38"/>
      <c r="X9" s="38"/>
      <c r="Y9" s="38"/>
      <c r="Z9" s="38"/>
      <c r="AA9" s="38"/>
      <c r="AB9" s="38"/>
      <c r="AC9" s="38"/>
    </row>
    <row r="10" spans="1:29" x14ac:dyDescent="0.25">
      <c r="A10" s="38"/>
      <c r="Q10" s="61"/>
      <c r="R10" s="61"/>
      <c r="S10" s="61"/>
      <c r="T10" s="62"/>
      <c r="U10" s="38"/>
      <c r="V10" s="38"/>
      <c r="W10" s="38"/>
      <c r="X10" s="38"/>
      <c r="Y10" s="38"/>
      <c r="Z10" s="38"/>
      <c r="AA10" s="38"/>
      <c r="AB10" s="38"/>
      <c r="AC10" s="38"/>
    </row>
    <row r="11" spans="1:29" ht="9" customHeight="1" x14ac:dyDescent="0.25">
      <c r="A11" s="38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9"/>
      <c r="U11" s="38"/>
      <c r="V11" s="38"/>
      <c r="W11" s="38"/>
      <c r="X11" s="38"/>
      <c r="Y11" s="38"/>
      <c r="Z11" s="38"/>
      <c r="AA11" s="38"/>
      <c r="AB11" s="38"/>
      <c r="AC11" s="38"/>
    </row>
    <row r="12" spans="1:29" x14ac:dyDescent="0.25">
      <c r="A12" s="38"/>
      <c r="U12" s="38"/>
      <c r="V12" s="38"/>
      <c r="W12" s="38"/>
      <c r="X12" s="38"/>
      <c r="Y12" s="38"/>
      <c r="Z12" s="38"/>
      <c r="AA12" s="38"/>
      <c r="AB12" s="38"/>
      <c r="AC12" s="38"/>
    </row>
    <row r="13" spans="1:29" x14ac:dyDescent="0.25">
      <c r="A13" s="38"/>
      <c r="U13" s="38"/>
      <c r="V13" s="38"/>
      <c r="W13" s="38"/>
      <c r="X13" s="38"/>
      <c r="Y13" s="38"/>
      <c r="Z13" s="38"/>
      <c r="AA13" s="38"/>
      <c r="AB13" s="38"/>
      <c r="AC13" s="38"/>
    </row>
    <row r="14" spans="1:29" x14ac:dyDescent="0.25">
      <c r="A14" s="38"/>
      <c r="U14" s="38"/>
      <c r="V14" s="38"/>
      <c r="W14" s="38"/>
      <c r="X14" s="38"/>
      <c r="Y14" s="38"/>
      <c r="Z14" s="38"/>
      <c r="AA14" s="38"/>
      <c r="AB14" s="38"/>
      <c r="AC14" s="38"/>
    </row>
    <row r="15" spans="1:29" x14ac:dyDescent="0.25">
      <c r="A15" s="38"/>
      <c r="U15" s="38"/>
      <c r="V15" s="38"/>
      <c r="W15" s="38"/>
      <c r="X15" s="38"/>
      <c r="Y15" s="38"/>
      <c r="Z15" s="38"/>
      <c r="AA15" s="38"/>
      <c r="AB15" s="38"/>
      <c r="AC15" s="38"/>
    </row>
    <row r="16" spans="1:29" x14ac:dyDescent="0.25">
      <c r="A16" s="38"/>
      <c r="U16" s="38"/>
      <c r="V16" s="38"/>
      <c r="W16" s="38"/>
      <c r="X16" s="38"/>
      <c r="Y16" s="38"/>
      <c r="Z16" s="38"/>
      <c r="AA16" s="38"/>
      <c r="AB16" s="38"/>
      <c r="AC16" s="38"/>
    </row>
    <row r="17" spans="1:29" x14ac:dyDescent="0.25">
      <c r="A17" s="38"/>
      <c r="U17" s="38"/>
      <c r="V17" s="38"/>
      <c r="W17" s="38"/>
      <c r="X17" s="38"/>
      <c r="Y17" s="38"/>
      <c r="Z17" s="38"/>
      <c r="AA17" s="38"/>
      <c r="AB17" s="38"/>
      <c r="AC17" s="38"/>
    </row>
    <row r="18" spans="1:29" x14ac:dyDescent="0.25">
      <c r="A18" s="38"/>
      <c r="U18" s="38"/>
      <c r="V18" s="38"/>
      <c r="W18" s="38"/>
      <c r="X18" s="38"/>
      <c r="Y18" s="38"/>
      <c r="Z18" s="38"/>
      <c r="AA18" s="38"/>
      <c r="AB18" s="38"/>
      <c r="AC18" s="38"/>
    </row>
    <row r="19" spans="1:29" x14ac:dyDescent="0.25">
      <c r="A19" s="38"/>
      <c r="U19" s="38"/>
      <c r="V19" s="38"/>
      <c r="W19" s="38"/>
      <c r="X19" s="38"/>
      <c r="Y19" s="38"/>
      <c r="Z19" s="38"/>
      <c r="AA19" s="38"/>
      <c r="AB19" s="38"/>
      <c r="AC19" s="38"/>
    </row>
    <row r="20" spans="1:29" x14ac:dyDescent="0.25">
      <c r="A20" s="38"/>
      <c r="U20" s="38"/>
      <c r="V20" s="38"/>
      <c r="W20" s="38"/>
      <c r="X20" s="38"/>
      <c r="Y20" s="38"/>
      <c r="Z20" s="38"/>
      <c r="AA20" s="38"/>
      <c r="AB20" s="38"/>
      <c r="AC20" s="38"/>
    </row>
    <row r="21" spans="1:29" x14ac:dyDescent="0.25">
      <c r="A21" s="38"/>
      <c r="U21" s="38"/>
      <c r="V21" s="38"/>
      <c r="W21" s="38"/>
      <c r="X21" s="38"/>
      <c r="Y21" s="38"/>
      <c r="Z21" s="38"/>
      <c r="AA21" s="38"/>
      <c r="AB21" s="38"/>
      <c r="AC21" s="38"/>
    </row>
    <row r="22" spans="1:29" x14ac:dyDescent="0.25">
      <c r="A22" s="38"/>
      <c r="U22" s="38"/>
      <c r="V22" s="38"/>
      <c r="W22" s="38"/>
      <c r="X22" s="38"/>
      <c r="Y22" s="38"/>
      <c r="Z22" s="38"/>
      <c r="AA22" s="38"/>
      <c r="AB22" s="38"/>
      <c r="AC22" s="38"/>
    </row>
    <row r="23" spans="1:29" x14ac:dyDescent="0.25">
      <c r="A23" s="38"/>
      <c r="U23" s="38"/>
      <c r="V23" s="38"/>
      <c r="W23" s="38"/>
      <c r="X23" s="38"/>
      <c r="Y23" s="38"/>
      <c r="Z23" s="38"/>
      <c r="AA23" s="38"/>
      <c r="AB23" s="38"/>
      <c r="AC23" s="38"/>
    </row>
    <row r="24" spans="1:29" x14ac:dyDescent="0.25">
      <c r="A24" s="38"/>
      <c r="U24" s="38"/>
      <c r="V24" s="38"/>
      <c r="W24" s="38"/>
      <c r="X24" s="38"/>
      <c r="Y24" s="38"/>
      <c r="Z24" s="38"/>
      <c r="AA24" s="38"/>
      <c r="AB24" s="38"/>
      <c r="AC24" s="38"/>
    </row>
    <row r="25" spans="1:29" x14ac:dyDescent="0.25">
      <c r="A25" s="38"/>
      <c r="U25" s="38"/>
      <c r="V25" s="38"/>
      <c r="W25" s="38"/>
      <c r="X25" s="38"/>
      <c r="Y25" s="38"/>
      <c r="Z25" s="38"/>
      <c r="AA25" s="38"/>
      <c r="AB25" s="38"/>
      <c r="AC25" s="38"/>
    </row>
    <row r="26" spans="1:29" x14ac:dyDescent="0.25">
      <c r="A26" s="38"/>
      <c r="U26" s="38"/>
      <c r="V26" s="38"/>
      <c r="W26" s="38"/>
      <c r="X26" s="38"/>
      <c r="Y26" s="38"/>
      <c r="Z26" s="38"/>
      <c r="AA26" s="38"/>
      <c r="AB26" s="38"/>
      <c r="AC26" s="38"/>
    </row>
    <row r="27" spans="1:29" x14ac:dyDescent="0.25">
      <c r="A27" s="38"/>
      <c r="U27" s="38"/>
      <c r="V27" s="38"/>
      <c r="W27" s="38"/>
      <c r="X27" s="38"/>
      <c r="Y27" s="38"/>
      <c r="Z27" s="38"/>
      <c r="AA27" s="38"/>
      <c r="AB27" s="38"/>
      <c r="AC27" s="38"/>
    </row>
    <row r="28" spans="1:29" x14ac:dyDescent="0.25">
      <c r="A28" s="38"/>
      <c r="U28" s="38"/>
      <c r="V28" s="38"/>
      <c r="W28" s="38"/>
      <c r="X28" s="38"/>
      <c r="Y28" s="38"/>
      <c r="Z28" s="38"/>
      <c r="AA28" s="38"/>
      <c r="AB28" s="38"/>
      <c r="AC28" s="38"/>
    </row>
    <row r="29" spans="1:29" x14ac:dyDescent="0.25">
      <c r="A29" s="38"/>
      <c r="U29" s="38"/>
      <c r="V29" s="38"/>
      <c r="W29" s="38"/>
      <c r="X29" s="38"/>
      <c r="Y29" s="38"/>
      <c r="Z29" s="38"/>
      <c r="AA29" s="38"/>
      <c r="AB29" s="38"/>
      <c r="AC29" s="38"/>
    </row>
    <row r="30" spans="1:29" x14ac:dyDescent="0.25">
      <c r="A30" s="38"/>
      <c r="U30" s="38"/>
      <c r="V30" s="38"/>
      <c r="W30" s="38"/>
      <c r="X30" s="38"/>
      <c r="Y30" s="38"/>
      <c r="Z30" s="38"/>
      <c r="AA30" s="38"/>
      <c r="AB30" s="38"/>
      <c r="AC30" s="38"/>
    </row>
    <row r="31" spans="1:29" x14ac:dyDescent="0.25">
      <c r="A31" s="38"/>
      <c r="U31" s="38"/>
      <c r="V31" s="38"/>
      <c r="W31" s="38"/>
      <c r="X31" s="38"/>
      <c r="Y31" s="38"/>
      <c r="Z31" s="38"/>
      <c r="AA31" s="38"/>
      <c r="AB31" s="38"/>
      <c r="AC31" s="38"/>
    </row>
    <row r="32" spans="1:29" x14ac:dyDescent="0.25">
      <c r="A32" s="38"/>
      <c r="U32" s="38"/>
      <c r="V32" s="38"/>
      <c r="W32" s="38"/>
      <c r="X32" s="38"/>
      <c r="Y32" s="38"/>
      <c r="Z32" s="38"/>
      <c r="AA32" s="38"/>
      <c r="AB32" s="38"/>
      <c r="AC32" s="38"/>
    </row>
    <row r="33" spans="1:29" x14ac:dyDescent="0.25">
      <c r="A33" s="38"/>
      <c r="U33" s="38"/>
      <c r="V33" s="38"/>
      <c r="W33" s="38"/>
      <c r="X33" s="38"/>
      <c r="Y33" s="38"/>
      <c r="Z33" s="38"/>
      <c r="AA33" s="38"/>
      <c r="AB33" s="38"/>
      <c r="AC33" s="38"/>
    </row>
    <row r="34" spans="1:29" x14ac:dyDescent="0.25">
      <c r="A34" s="38"/>
      <c r="U34" s="38"/>
      <c r="V34" s="38"/>
      <c r="W34" s="38"/>
      <c r="X34" s="38"/>
      <c r="Y34" s="38"/>
      <c r="Z34" s="38"/>
      <c r="AA34" s="38"/>
      <c r="AB34" s="38"/>
      <c r="AC34" s="38"/>
    </row>
    <row r="35" spans="1:29" x14ac:dyDescent="0.25">
      <c r="A35" s="38"/>
      <c r="U35" s="38"/>
      <c r="V35" s="38"/>
      <c r="W35" s="38"/>
      <c r="X35" s="38"/>
      <c r="Y35" s="38"/>
      <c r="Z35" s="38"/>
      <c r="AA35" s="38"/>
      <c r="AB35" s="38"/>
      <c r="AC35" s="38"/>
    </row>
    <row r="36" spans="1:29" x14ac:dyDescent="0.25">
      <c r="A36" s="38"/>
      <c r="U36" s="38"/>
      <c r="V36" s="38"/>
      <c r="W36" s="38"/>
      <c r="X36" s="38"/>
      <c r="Y36" s="38"/>
      <c r="Z36" s="38"/>
      <c r="AA36" s="38"/>
      <c r="AB36" s="38"/>
      <c r="AC36" s="38"/>
    </row>
    <row r="37" spans="1:29" x14ac:dyDescent="0.25">
      <c r="A37" s="38"/>
      <c r="U37" s="38"/>
      <c r="V37" s="38"/>
      <c r="W37" s="38"/>
      <c r="X37" s="38"/>
      <c r="Y37" s="38"/>
      <c r="Z37" s="38"/>
      <c r="AA37" s="38"/>
      <c r="AB37" s="38"/>
      <c r="AC37" s="38"/>
    </row>
    <row r="38" spans="1:29" x14ac:dyDescent="0.25">
      <c r="A38" s="38"/>
      <c r="U38" s="38"/>
      <c r="V38" s="38"/>
      <c r="W38" s="38"/>
      <c r="X38" s="38"/>
      <c r="Y38" s="38"/>
      <c r="Z38" s="38"/>
      <c r="AA38" s="38"/>
      <c r="AB38" s="38"/>
      <c r="AC38" s="38"/>
    </row>
    <row r="39" spans="1:29" x14ac:dyDescent="0.25">
      <c r="A39" s="38"/>
      <c r="U39" s="38"/>
      <c r="V39" s="38"/>
      <c r="W39" s="38"/>
      <c r="X39" s="38"/>
      <c r="Y39" s="38"/>
      <c r="Z39" s="38"/>
      <c r="AA39" s="38"/>
      <c r="AB39" s="38"/>
      <c r="AC39" s="38"/>
    </row>
    <row r="40" spans="1:29" x14ac:dyDescent="0.25">
      <c r="A40" s="38"/>
      <c r="U40" s="38"/>
      <c r="V40" s="38"/>
      <c r="W40" s="38"/>
      <c r="X40" s="38"/>
      <c r="Y40" s="38"/>
      <c r="Z40" s="38"/>
      <c r="AA40" s="38"/>
      <c r="AB40" s="38"/>
      <c r="AC40" s="38"/>
    </row>
    <row r="41" spans="1:29" x14ac:dyDescent="0.25">
      <c r="A41" s="38"/>
      <c r="U41" s="38"/>
      <c r="V41" s="38"/>
      <c r="W41" s="38"/>
      <c r="X41" s="38"/>
      <c r="Y41" s="38"/>
      <c r="Z41" s="38"/>
      <c r="AA41" s="38"/>
      <c r="AB41" s="38"/>
      <c r="AC41" s="38"/>
    </row>
    <row r="42" spans="1:29" x14ac:dyDescent="0.25">
      <c r="A42" s="38"/>
      <c r="U42" s="38"/>
      <c r="V42" s="38"/>
      <c r="W42" s="38"/>
      <c r="X42" s="38"/>
      <c r="Y42" s="38"/>
      <c r="Z42" s="38"/>
      <c r="AA42" s="38"/>
      <c r="AB42" s="38"/>
      <c r="AC42" s="38"/>
    </row>
    <row r="43" spans="1:29" x14ac:dyDescent="0.25">
      <c r="A43" s="38"/>
      <c r="U43" s="38"/>
      <c r="V43" s="38"/>
      <c r="W43" s="38"/>
      <c r="X43" s="38"/>
      <c r="Y43" s="38"/>
      <c r="Z43" s="38"/>
      <c r="AA43" s="38"/>
      <c r="AB43" s="38"/>
      <c r="AC43" s="38"/>
    </row>
    <row r="44" spans="1:29" x14ac:dyDescent="0.25">
      <c r="A44" s="38"/>
      <c r="U44" s="38"/>
      <c r="V44" s="38"/>
      <c r="W44" s="38"/>
      <c r="X44" s="38"/>
      <c r="Y44" s="38"/>
      <c r="Z44" s="38"/>
      <c r="AA44" s="38"/>
      <c r="AB44" s="38"/>
      <c r="AC44" s="38"/>
    </row>
    <row r="45" spans="1:29" x14ac:dyDescent="0.25">
      <c r="A45" s="38"/>
      <c r="U45" s="38"/>
      <c r="V45" s="38"/>
      <c r="W45" s="38"/>
      <c r="X45" s="38"/>
      <c r="Y45" s="38"/>
      <c r="Z45" s="38"/>
      <c r="AA45" s="38"/>
      <c r="AB45" s="38"/>
      <c r="AC45" s="38"/>
    </row>
    <row r="46" spans="1:29" x14ac:dyDescent="0.25">
      <c r="A46" s="38"/>
      <c r="U46" s="38"/>
      <c r="V46" s="38"/>
      <c r="W46" s="38"/>
      <c r="X46" s="38"/>
      <c r="Y46" s="38"/>
      <c r="Z46" s="38"/>
      <c r="AA46" s="38"/>
      <c r="AB46" s="38"/>
      <c r="AC46" s="38"/>
    </row>
    <row r="47" spans="1:29" x14ac:dyDescent="0.25">
      <c r="A47" s="38"/>
      <c r="U47" s="38"/>
      <c r="V47" s="38"/>
      <c r="W47" s="38"/>
      <c r="X47" s="38"/>
      <c r="Y47" s="38"/>
      <c r="Z47" s="38"/>
      <c r="AA47" s="38"/>
      <c r="AB47" s="38"/>
      <c r="AC47" s="38"/>
    </row>
    <row r="48" spans="1:29" x14ac:dyDescent="0.25">
      <c r="A48" s="38"/>
      <c r="U48" s="38"/>
      <c r="V48" s="38"/>
      <c r="W48" s="38"/>
      <c r="X48" s="38"/>
      <c r="Y48" s="38"/>
      <c r="Z48" s="38"/>
      <c r="AA48" s="38"/>
      <c r="AB48" s="38"/>
      <c r="AC48" s="38"/>
    </row>
    <row r="49" spans="1:29" x14ac:dyDescent="0.25">
      <c r="A49" s="38"/>
      <c r="U49" s="38"/>
      <c r="V49" s="38"/>
      <c r="W49" s="38"/>
      <c r="X49" s="38"/>
      <c r="Y49" s="38"/>
      <c r="Z49" s="38"/>
      <c r="AA49" s="38"/>
      <c r="AB49" s="38"/>
      <c r="AC49" s="38"/>
    </row>
    <row r="50" spans="1:29" x14ac:dyDescent="0.25">
      <c r="A50" s="38"/>
      <c r="U50" s="38"/>
      <c r="V50" s="38"/>
      <c r="W50" s="38"/>
      <c r="X50" s="38"/>
      <c r="Y50" s="38"/>
      <c r="Z50" s="38"/>
      <c r="AA50" s="38"/>
      <c r="AB50" s="38"/>
      <c r="AC50" s="38"/>
    </row>
    <row r="51" spans="1:29" x14ac:dyDescent="0.25">
      <c r="A51" s="38"/>
      <c r="U51" s="38"/>
      <c r="V51" s="38"/>
      <c r="W51" s="38"/>
      <c r="X51" s="38"/>
      <c r="Y51" s="38"/>
      <c r="Z51" s="38"/>
      <c r="AA51" s="38"/>
      <c r="AB51" s="38"/>
      <c r="AC51" s="38"/>
    </row>
    <row r="52" spans="1:29" x14ac:dyDescent="0.25">
      <c r="A52" s="38"/>
      <c r="U52" s="38"/>
      <c r="V52" s="38"/>
      <c r="W52" s="38"/>
      <c r="X52" s="38"/>
      <c r="Y52" s="38"/>
      <c r="Z52" s="38"/>
      <c r="AA52" s="38"/>
      <c r="AB52" s="38"/>
      <c r="AC52" s="38"/>
    </row>
    <row r="53" spans="1:29" x14ac:dyDescent="0.25">
      <c r="A53" s="38"/>
      <c r="U53" s="38"/>
      <c r="V53" s="38"/>
      <c r="W53" s="38"/>
      <c r="X53" s="38"/>
      <c r="Y53" s="38"/>
      <c r="Z53" s="38"/>
      <c r="AA53" s="38"/>
      <c r="AB53" s="38"/>
      <c r="AC53" s="38"/>
    </row>
    <row r="54" spans="1:29" x14ac:dyDescent="0.25">
      <c r="A54" s="38"/>
      <c r="U54" s="38"/>
      <c r="V54" s="38"/>
      <c r="W54" s="38"/>
      <c r="X54" s="38"/>
      <c r="Y54" s="38"/>
      <c r="Z54" s="38"/>
      <c r="AA54" s="38"/>
      <c r="AB54" s="38"/>
      <c r="AC54" s="38"/>
    </row>
    <row r="55" spans="1:29" x14ac:dyDescent="0.25">
      <c r="A55" s="38"/>
      <c r="U55" s="38"/>
      <c r="V55" s="38"/>
      <c r="W55" s="38"/>
      <c r="X55" s="38"/>
      <c r="Y55" s="38"/>
      <c r="Z55" s="38"/>
      <c r="AA55" s="38"/>
      <c r="AB55" s="38"/>
      <c r="AC55" s="38"/>
    </row>
    <row r="56" spans="1:29" x14ac:dyDescent="0.25">
      <c r="A56" s="38"/>
      <c r="U56" s="38"/>
      <c r="V56" s="38"/>
      <c r="W56" s="38"/>
      <c r="X56" s="38"/>
      <c r="Y56" s="38"/>
      <c r="Z56" s="38"/>
      <c r="AA56" s="38"/>
      <c r="AB56" s="38"/>
      <c r="AC56" s="38"/>
    </row>
    <row r="57" spans="1:29" x14ac:dyDescent="0.25">
      <c r="A57" s="38"/>
      <c r="U57" s="38"/>
      <c r="V57" s="38"/>
      <c r="W57" s="38"/>
      <c r="X57" s="38"/>
      <c r="Y57" s="38"/>
      <c r="Z57" s="38"/>
      <c r="AA57" s="38"/>
      <c r="AB57" s="38"/>
      <c r="AC57" s="38"/>
    </row>
    <row r="58" spans="1:29" x14ac:dyDescent="0.25">
      <c r="A58" s="38"/>
      <c r="U58" s="38"/>
      <c r="V58" s="38"/>
      <c r="W58" s="38"/>
      <c r="X58" s="38"/>
      <c r="Y58" s="38"/>
      <c r="Z58" s="38"/>
      <c r="AA58" s="38"/>
      <c r="AB58" s="38"/>
      <c r="AC58" s="38"/>
    </row>
    <row r="59" spans="1:29" x14ac:dyDescent="0.25">
      <c r="A59" s="38"/>
      <c r="U59" s="38"/>
      <c r="V59" s="38"/>
      <c r="W59" s="38"/>
      <c r="X59" s="38"/>
      <c r="Y59" s="38"/>
      <c r="Z59" s="38"/>
      <c r="AA59" s="38"/>
      <c r="AB59" s="38"/>
      <c r="AC59" s="38"/>
    </row>
    <row r="60" spans="1:29" x14ac:dyDescent="0.25">
      <c r="A60" s="38"/>
      <c r="U60" s="38"/>
      <c r="V60" s="38"/>
      <c r="W60" s="38"/>
      <c r="X60" s="38"/>
      <c r="Y60" s="38"/>
      <c r="Z60" s="38"/>
      <c r="AA60" s="38"/>
      <c r="AB60" s="38"/>
      <c r="AC60" s="38"/>
    </row>
    <row r="61" spans="1:29" x14ac:dyDescent="0.25">
      <c r="A61" s="38"/>
      <c r="U61" s="38"/>
      <c r="V61" s="38"/>
      <c r="W61" s="38"/>
      <c r="X61" s="38"/>
      <c r="Y61" s="38"/>
      <c r="Z61" s="38"/>
      <c r="AA61" s="38"/>
      <c r="AB61" s="38"/>
      <c r="AC61" s="38"/>
    </row>
    <row r="62" spans="1:29" x14ac:dyDescent="0.25">
      <c r="A62" s="38"/>
      <c r="U62" s="38"/>
      <c r="V62" s="38"/>
      <c r="W62" s="38"/>
      <c r="X62" s="38"/>
      <c r="Y62" s="38"/>
      <c r="Z62" s="38"/>
      <c r="AA62" s="38"/>
      <c r="AB62" s="38"/>
      <c r="AC62" s="38"/>
    </row>
    <row r="63" spans="1:29" x14ac:dyDescent="0.25">
      <c r="A63" s="38"/>
      <c r="U63" s="38"/>
      <c r="V63" s="38"/>
      <c r="W63" s="38"/>
      <c r="X63" s="38"/>
      <c r="Y63" s="38"/>
      <c r="Z63" s="38"/>
      <c r="AA63" s="38"/>
      <c r="AB63" s="38"/>
      <c r="AC63" s="38"/>
    </row>
    <row r="64" spans="1:29" x14ac:dyDescent="0.25">
      <c r="A64" s="38"/>
      <c r="U64" s="38"/>
      <c r="V64" s="38"/>
      <c r="W64" s="38"/>
      <c r="X64" s="38"/>
      <c r="Y64" s="38"/>
      <c r="Z64" s="38"/>
      <c r="AA64" s="38"/>
      <c r="AB64" s="38"/>
      <c r="AC64" s="38"/>
    </row>
    <row r="65" spans="1:29" x14ac:dyDescent="0.25">
      <c r="A65" s="38"/>
      <c r="U65" s="38"/>
      <c r="V65" s="38"/>
      <c r="W65" s="38"/>
      <c r="X65" s="38"/>
      <c r="Y65" s="38"/>
      <c r="Z65" s="38"/>
      <c r="AA65" s="38"/>
      <c r="AB65" s="38"/>
      <c r="AC65" s="38"/>
    </row>
    <row r="66" spans="1:29" x14ac:dyDescent="0.25">
      <c r="A66" s="38"/>
      <c r="U66" s="38"/>
      <c r="V66" s="38"/>
      <c r="W66" s="38"/>
      <c r="X66" s="38"/>
      <c r="Y66" s="38"/>
      <c r="Z66" s="38"/>
      <c r="AA66" s="38"/>
      <c r="AB66" s="38"/>
      <c r="AC66" s="38"/>
    </row>
    <row r="67" spans="1:29" x14ac:dyDescent="0.25">
      <c r="A67" s="38"/>
      <c r="U67" s="38"/>
      <c r="V67" s="38"/>
      <c r="W67" s="38"/>
      <c r="X67" s="38"/>
      <c r="Y67" s="38"/>
      <c r="Z67" s="38"/>
      <c r="AA67" s="38"/>
      <c r="AB67" s="38"/>
      <c r="AC67" s="38"/>
    </row>
    <row r="68" spans="1:29" x14ac:dyDescent="0.25">
      <c r="A68" s="38"/>
      <c r="U68" s="38"/>
      <c r="V68" s="38"/>
      <c r="W68" s="38"/>
      <c r="X68" s="38"/>
      <c r="Y68" s="38"/>
      <c r="Z68" s="38"/>
      <c r="AA68" s="38"/>
      <c r="AB68" s="38"/>
      <c r="AC68" s="38"/>
    </row>
    <row r="69" spans="1:29" x14ac:dyDescent="0.25">
      <c r="A69" s="38"/>
      <c r="U69" s="38"/>
      <c r="V69" s="38"/>
      <c r="W69" s="38"/>
      <c r="X69" s="38"/>
      <c r="Y69" s="38"/>
      <c r="Z69" s="38"/>
      <c r="AA69" s="38"/>
      <c r="AB69" s="38"/>
      <c r="AC69" s="38"/>
    </row>
    <row r="70" spans="1:29" x14ac:dyDescent="0.25">
      <c r="A70" s="38"/>
      <c r="U70" s="38"/>
      <c r="V70" s="38"/>
      <c r="W70" s="38"/>
      <c r="X70" s="38"/>
      <c r="Y70" s="38"/>
      <c r="Z70" s="38"/>
      <c r="AA70" s="38"/>
      <c r="AB70" s="38"/>
      <c r="AC70" s="38"/>
    </row>
    <row r="71" spans="1:29" x14ac:dyDescent="0.25">
      <c r="A71" s="38"/>
      <c r="U71" s="38"/>
      <c r="V71" s="38"/>
      <c r="W71" s="38"/>
      <c r="X71" s="38"/>
      <c r="Y71" s="38"/>
      <c r="Z71" s="38"/>
      <c r="AA71" s="38"/>
      <c r="AB71" s="38"/>
      <c r="AC71" s="38"/>
    </row>
    <row r="72" spans="1:29" x14ac:dyDescent="0.25">
      <c r="A72" s="38"/>
      <c r="U72" s="38"/>
      <c r="V72" s="38"/>
      <c r="W72" s="38"/>
      <c r="X72" s="38"/>
      <c r="Y72" s="38"/>
      <c r="Z72" s="38"/>
      <c r="AA72" s="38"/>
      <c r="AB72" s="38"/>
      <c r="AC72" s="38"/>
    </row>
    <row r="73" spans="1:29" x14ac:dyDescent="0.25">
      <c r="A73" s="38"/>
      <c r="U73" s="38"/>
      <c r="V73" s="38"/>
      <c r="W73" s="38"/>
      <c r="X73" s="38"/>
      <c r="Y73" s="38"/>
      <c r="Z73" s="38"/>
      <c r="AA73" s="38"/>
      <c r="AB73" s="38"/>
      <c r="AC73" s="38"/>
    </row>
    <row r="74" spans="1:29" x14ac:dyDescent="0.25">
      <c r="A74" s="38"/>
      <c r="U74" s="38"/>
      <c r="V74" s="38"/>
      <c r="W74" s="38"/>
      <c r="X74" s="38"/>
      <c r="Y74" s="38"/>
      <c r="Z74" s="38"/>
      <c r="AA74" s="38"/>
      <c r="AB74" s="38"/>
      <c r="AC74" s="38"/>
    </row>
    <row r="75" spans="1:29" x14ac:dyDescent="0.25">
      <c r="A75" s="38"/>
      <c r="U75" s="38"/>
      <c r="V75" s="38"/>
      <c r="W75" s="38"/>
      <c r="X75" s="38"/>
      <c r="Y75" s="38"/>
      <c r="Z75" s="38"/>
      <c r="AA75" s="38"/>
      <c r="AB75" s="38"/>
      <c r="AC75" s="38"/>
    </row>
    <row r="76" spans="1:29" x14ac:dyDescent="0.25">
      <c r="A76" s="38"/>
      <c r="U76" s="38"/>
      <c r="V76" s="38"/>
      <c r="W76" s="38"/>
      <c r="X76" s="38"/>
      <c r="Y76" s="38"/>
      <c r="Z76" s="38"/>
      <c r="AA76" s="38"/>
      <c r="AB76" s="38"/>
      <c r="AC76" s="38"/>
    </row>
    <row r="77" spans="1:29" x14ac:dyDescent="0.25">
      <c r="A77" s="38"/>
      <c r="U77" s="38"/>
      <c r="V77" s="38"/>
      <c r="W77" s="38"/>
      <c r="X77" s="38"/>
      <c r="Y77" s="38"/>
      <c r="Z77" s="38"/>
      <c r="AA77" s="38"/>
      <c r="AB77" s="38"/>
      <c r="AC77" s="38"/>
    </row>
    <row r="78" spans="1:29" x14ac:dyDescent="0.25">
      <c r="A78" s="38"/>
      <c r="U78" s="38"/>
      <c r="V78" s="38"/>
      <c r="W78" s="38"/>
      <c r="X78" s="38"/>
      <c r="Y78" s="38"/>
      <c r="Z78" s="38"/>
      <c r="AA78" s="38"/>
      <c r="AB78" s="38"/>
      <c r="AC78" s="38"/>
    </row>
    <row r="79" spans="1:29" x14ac:dyDescent="0.25">
      <c r="A79" s="38"/>
      <c r="U79" s="38"/>
      <c r="V79" s="38"/>
      <c r="W79" s="38"/>
      <c r="X79" s="38"/>
      <c r="Y79" s="38"/>
      <c r="Z79" s="38"/>
      <c r="AA79" s="38"/>
      <c r="AB79" s="38"/>
      <c r="AC79" s="38"/>
    </row>
    <row r="80" spans="1:29" x14ac:dyDescent="0.25">
      <c r="A80" s="38"/>
      <c r="U80" s="38"/>
      <c r="V80" s="38"/>
      <c r="W80" s="38"/>
      <c r="X80" s="38"/>
      <c r="Y80" s="38"/>
      <c r="Z80" s="38"/>
      <c r="AA80" s="38"/>
      <c r="AB80" s="38"/>
      <c r="AC80" s="38"/>
    </row>
    <row r="81" spans="1:29" x14ac:dyDescent="0.25">
      <c r="A81" s="38"/>
      <c r="U81" s="38"/>
      <c r="V81" s="38"/>
      <c r="W81" s="38"/>
      <c r="X81" s="38"/>
      <c r="Y81" s="38"/>
      <c r="Z81" s="38"/>
      <c r="AA81" s="38"/>
      <c r="AB81" s="38"/>
      <c r="AC81" s="38"/>
    </row>
    <row r="82" spans="1:29" x14ac:dyDescent="0.25">
      <c r="A82" s="38"/>
      <c r="U82" s="38"/>
      <c r="V82" s="38"/>
      <c r="W82" s="38"/>
      <c r="X82" s="38"/>
      <c r="Y82" s="38"/>
      <c r="Z82" s="38"/>
      <c r="AA82" s="38"/>
      <c r="AB82" s="38"/>
      <c r="AC82" s="38"/>
    </row>
    <row r="83" spans="1:29" x14ac:dyDescent="0.25">
      <c r="A83" s="38"/>
      <c r="U83" s="38"/>
      <c r="V83" s="38"/>
      <c r="W83" s="38"/>
      <c r="X83" s="38"/>
      <c r="Y83" s="38"/>
      <c r="Z83" s="38"/>
      <c r="AA83" s="38"/>
      <c r="AB83" s="38"/>
      <c r="AC83" s="38"/>
    </row>
    <row r="84" spans="1:29" x14ac:dyDescent="0.25">
      <c r="A84" s="38"/>
      <c r="U84" s="38"/>
      <c r="V84" s="38"/>
      <c r="W84" s="38"/>
      <c r="X84" s="38"/>
      <c r="Y84" s="38"/>
      <c r="Z84" s="38"/>
      <c r="AA84" s="38"/>
      <c r="AB84" s="38"/>
      <c r="AC84" s="38"/>
    </row>
    <row r="85" spans="1:29" x14ac:dyDescent="0.25">
      <c r="A85" s="38"/>
      <c r="U85" s="38"/>
      <c r="V85" s="38"/>
      <c r="W85" s="38"/>
      <c r="X85" s="38"/>
      <c r="Y85" s="38"/>
      <c r="Z85" s="38"/>
      <c r="AA85" s="38"/>
      <c r="AB85" s="38"/>
      <c r="AC85" s="38"/>
    </row>
    <row r="86" spans="1:29" x14ac:dyDescent="0.25">
      <c r="A86" s="38"/>
      <c r="U86" s="38"/>
      <c r="V86" s="38"/>
      <c r="W86" s="38"/>
      <c r="X86" s="38"/>
      <c r="Y86" s="38"/>
      <c r="Z86" s="38"/>
      <c r="AA86" s="38"/>
      <c r="AB86" s="38"/>
      <c r="AC86" s="38"/>
    </row>
    <row r="87" spans="1:29" x14ac:dyDescent="0.25">
      <c r="A87" s="38"/>
      <c r="U87" s="38"/>
      <c r="V87" s="38"/>
      <c r="W87" s="38"/>
      <c r="X87" s="38"/>
      <c r="Y87" s="38"/>
      <c r="Z87" s="38"/>
      <c r="AA87" s="38"/>
      <c r="AB87" s="38"/>
      <c r="AC87" s="38"/>
    </row>
    <row r="88" spans="1:29" x14ac:dyDescent="0.25">
      <c r="A88" s="38"/>
      <c r="U88" s="38"/>
      <c r="V88" s="38"/>
      <c r="W88" s="38"/>
      <c r="X88" s="38"/>
      <c r="Y88" s="38"/>
      <c r="Z88" s="38"/>
      <c r="AA88" s="38"/>
      <c r="AB88" s="38"/>
      <c r="AC88" s="38"/>
    </row>
    <row r="89" spans="1:29" x14ac:dyDescent="0.25">
      <c r="A89" s="38"/>
      <c r="U89" s="38"/>
      <c r="V89" s="38"/>
      <c r="W89" s="38"/>
      <c r="X89" s="38"/>
      <c r="Y89" s="38"/>
      <c r="Z89" s="38"/>
      <c r="AA89" s="38"/>
      <c r="AB89" s="38"/>
      <c r="AC89" s="38"/>
    </row>
    <row r="90" spans="1:29" x14ac:dyDescent="0.25">
      <c r="A90" s="38"/>
      <c r="U90" s="38"/>
      <c r="V90" s="38"/>
      <c r="W90" s="38"/>
      <c r="X90" s="38"/>
      <c r="Y90" s="38"/>
      <c r="Z90" s="38"/>
      <c r="AA90" s="38"/>
      <c r="AB90" s="38"/>
      <c r="AC90" s="38"/>
    </row>
    <row r="91" spans="1:29" x14ac:dyDescent="0.25">
      <c r="A91" s="38"/>
      <c r="U91" s="38"/>
      <c r="V91" s="38"/>
      <c r="W91" s="38"/>
      <c r="X91" s="38"/>
      <c r="Y91" s="38"/>
      <c r="Z91" s="38"/>
      <c r="AA91" s="38"/>
      <c r="AB91" s="38"/>
      <c r="AC91" s="38"/>
    </row>
    <row r="92" spans="1:29" x14ac:dyDescent="0.25">
      <c r="A92" s="38"/>
      <c r="U92" s="38"/>
      <c r="V92" s="38"/>
      <c r="W92" s="38"/>
      <c r="X92" s="38"/>
      <c r="Y92" s="38"/>
      <c r="Z92" s="38"/>
      <c r="AA92" s="38"/>
      <c r="AB92" s="38"/>
      <c r="AC92" s="38"/>
    </row>
    <row r="93" spans="1:29" x14ac:dyDescent="0.25">
      <c r="A93" s="38"/>
      <c r="U93" s="38"/>
      <c r="V93" s="38"/>
      <c r="W93" s="38"/>
      <c r="X93" s="38"/>
      <c r="Y93" s="38"/>
      <c r="Z93" s="38"/>
      <c r="AA93" s="38"/>
      <c r="AB93" s="38"/>
      <c r="AC93" s="38"/>
    </row>
    <row r="94" spans="1:29" x14ac:dyDescent="0.25">
      <c r="A94" s="38"/>
      <c r="U94" s="38"/>
      <c r="V94" s="38"/>
      <c r="W94" s="38"/>
      <c r="X94" s="38"/>
      <c r="Y94" s="38"/>
      <c r="Z94" s="38"/>
      <c r="AA94" s="38"/>
      <c r="AB94" s="38"/>
      <c r="AC94" s="38"/>
    </row>
    <row r="95" spans="1:29" x14ac:dyDescent="0.25">
      <c r="A95" s="38"/>
      <c r="U95" s="38"/>
      <c r="V95" s="38"/>
      <c r="W95" s="38"/>
      <c r="X95" s="38"/>
      <c r="Y95" s="38"/>
      <c r="Z95" s="38"/>
      <c r="AA95" s="38"/>
      <c r="AB95" s="38"/>
      <c r="AC95" s="38"/>
    </row>
    <row r="96" spans="1:29" x14ac:dyDescent="0.25">
      <c r="A96" s="38"/>
      <c r="U96" s="38"/>
      <c r="V96" s="38"/>
      <c r="W96" s="38"/>
      <c r="X96" s="38"/>
      <c r="Y96" s="38"/>
      <c r="Z96" s="38"/>
      <c r="AA96" s="38"/>
      <c r="AB96" s="38"/>
      <c r="AC96" s="38"/>
    </row>
    <row r="97" spans="21:29" x14ac:dyDescent="0.25">
      <c r="U97" s="38"/>
      <c r="V97" s="38"/>
      <c r="W97" s="38"/>
      <c r="X97" s="38"/>
      <c r="Y97" s="38"/>
      <c r="Z97" s="38"/>
      <c r="AA97" s="38"/>
      <c r="AB97" s="38"/>
      <c r="AC97" s="38"/>
    </row>
  </sheetData>
  <mergeCells count="1">
    <mergeCell ref="R4:S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6" r:id="rId3" name="CommandButton1">
          <controlPr defaultSize="0" autoLine="0" r:id="rId4">
            <anchor moveWithCells="1">
              <from>
                <xdr:col>17</xdr:col>
                <xdr:colOff>66675</xdr:colOff>
                <xdr:row>12</xdr:row>
                <xdr:rowOff>47625</xdr:rowOff>
              </from>
              <to>
                <xdr:col>19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150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Database Parkir + status</vt:lpstr>
      <vt:lpstr>Statistik</vt:lpstr>
      <vt:lpstr>Unex_Event</vt:lpstr>
      <vt:lpstr>Database Petugas</vt:lpstr>
      <vt:lpstr>Database Plat</vt:lpstr>
      <vt:lpstr>Database_VIP</vt:lpstr>
      <vt:lpstr>Temporary</vt:lpstr>
      <vt:lpstr>Sheet1</vt:lpstr>
      <vt:lpstr>Input</vt:lpstr>
      <vt:lpstr>Strkmsk</vt:lpstr>
      <vt:lpstr>Output</vt:lpstr>
      <vt:lpstr>Strkklr</vt:lpstr>
      <vt:lpstr>Beranda</vt:lpstr>
      <vt:lpstr>Login</vt:lpstr>
      <vt:lpstr>HP</vt:lpstr>
      <vt:lpstr>print</vt:lpstr>
      <vt:lpstr>Strkklr!Print_Area</vt:lpstr>
      <vt:lpstr>Username</vt:lpstr>
      <vt:lpstr>userpass</vt:lpstr>
      <vt:lpstr>usrpwd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2016-12-19T02:58:30Z</dcterms:modified>
</cp:coreProperties>
</file>