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Wow proga\Jabka\matstat23\"/>
    </mc:Choice>
  </mc:AlternateContent>
  <xr:revisionPtr revIDLastSave="0" documentId="13_ncr:1_{E492BCA0-9831-4699-BB9B-01AAC47FED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1" l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33" i="1"/>
  <c r="D33" i="1" s="1"/>
  <c r="C13" i="1"/>
  <c r="C15" i="1"/>
  <c r="A19" i="1"/>
  <c r="E33" i="1" s="1" a="1"/>
  <c r="E33" i="1" s="1"/>
  <c r="C14" i="1" l="1"/>
  <c r="C6" i="1"/>
  <c r="C7" i="1"/>
  <c r="C5" i="1"/>
  <c r="C12" i="1"/>
  <c r="C4" i="1"/>
  <c r="C11" i="1"/>
  <c r="C10" i="1"/>
  <c r="C17" i="1"/>
  <c r="C9" i="1"/>
  <c r="C2" i="1"/>
  <c r="C3" i="1"/>
  <c r="C18" i="1"/>
  <c r="C16" i="1"/>
  <c r="C8" i="1"/>
  <c r="E19" i="1" l="1"/>
  <c r="C19" i="1"/>
  <c r="B27" i="1" l="1"/>
  <c r="B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<sst xmlns="http://schemas.openxmlformats.org/spreadsheetml/2006/main" count="66" uniqueCount="52">
  <si>
    <t>duration_8</t>
  </si>
  <si>
    <t>выборочное среднее</t>
  </si>
  <si>
    <t>альфа</t>
  </si>
  <si>
    <t>1-альфа=0,9 (90%)</t>
  </si>
  <si>
    <t>Тогда</t>
  </si>
  <si>
    <t>P(A1&lt;O&lt;A2), где</t>
  </si>
  <si>
    <t>A1=</t>
  </si>
  <si>
    <t>А2=</t>
  </si>
  <si>
    <t>А)</t>
  </si>
  <si>
    <t>Б)</t>
  </si>
  <si>
    <t>i</t>
  </si>
  <si>
    <t>(i-0.5)/n</t>
  </si>
  <si>
    <t>x</t>
  </si>
  <si>
    <t>q</t>
  </si>
  <si>
    <t>отклонение</t>
  </si>
  <si>
    <t>Распределение является почти нормальным (график идёт почти по прямой)</t>
  </si>
  <si>
    <t>дисперсия</t>
  </si>
  <si>
    <t>скорректированная</t>
  </si>
  <si>
    <t>В)</t>
  </si>
  <si>
    <t>avr</t>
  </si>
  <si>
    <t xml:space="preserve"> 15.402941176470588</t>
  </si>
  <si>
    <t>disp</t>
  </si>
  <si>
    <t>1.6879867617841313</t>
  </si>
  <si>
    <t>15.315138341841864</t>
  </si>
  <si>
    <t>15.490744011099311</t>
  </si>
  <si>
    <t>Задание 3</t>
  </si>
  <si>
    <t>1.</t>
  </si>
  <si>
    <t>2.</t>
  </si>
  <si>
    <t>0.2142</t>
  </si>
  <si>
    <t>0.5348</t>
  </si>
  <si>
    <t>0.3442</t>
  </si>
  <si>
    <t>0.0507</t>
  </si>
  <si>
    <t>0.6739</t>
  </si>
  <si>
    <t>0.2669</t>
  </si>
  <si>
    <t>0.7724</t>
  </si>
  <si>
    <t>0.6449</t>
  </si>
  <si>
    <t>0.7678</t>
  </si>
  <si>
    <t>0.9605</t>
  </si>
  <si>
    <t>3.</t>
  </si>
  <si>
    <t>0,0 - 0,1</t>
  </si>
  <si>
    <t>0,1 - 0,2</t>
  </si>
  <si>
    <t>0,2 - 0,3</t>
  </si>
  <si>
    <t>0,3 - 0,4</t>
  </si>
  <si>
    <t>0,4 - 0,5</t>
  </si>
  <si>
    <t>0,5 - 0,6</t>
  </si>
  <si>
    <t xml:space="preserve">0,9 - 1,0 </t>
  </si>
  <si>
    <t>0,8 - 0,9</t>
  </si>
  <si>
    <t>0,7 - 0,8</t>
  </si>
  <si>
    <t>0,6 - 0,7</t>
  </si>
  <si>
    <t>4.</t>
  </si>
  <si>
    <t>5.</t>
  </si>
  <si>
    <t>Задание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</si>
</sst>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1"/>
      <color theme="1"/>
      <name val="Liberation Sans"/>
      <charset val="204"/>
    </font>
    <font>
      <sz val="11"/>
      <color theme="1"/>
      <name val="Calibri"/>
      <family val="2"/>
      <charset val="204"/>
    </font>
    <font>
      <sz val="8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4" fillId="9" borderId="0" xfId="0" applyFont="1" applyFill="1" applyAlignment="1">
      <alignment horizont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qq-plot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3252391294251623E-2"/>
          <c:y val="0.15038006058727152"/>
          <c:w val="0.88011404168512808"/>
          <c:h val="0.7673921803267325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Лист1!$E$32</c:f>
              <c:strCache>
                <c:ptCount val="1"/>
                <c:pt idx="0">
                  <c:v>отклонение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Лист1!$D$33:$D$49</c:f>
              <c:numCache>
                <c:formatCode>General</c:formatCode>
                <c:ptCount val="17"/>
                <c:pt idx="0">
                  <c:v>-1.8895099603334302</c:v>
                </c:pt>
                <c:pt idx="1">
                  <c:v>-1.3517022399306602</c:v>
                </c:pt>
                <c:pt idx="2">
                  <c:v>-1.0491313979639725</c:v>
                </c:pt>
                <c:pt idx="3">
                  <c:v>-0.8207920883323806</c:v>
                </c:pt>
                <c:pt idx="4">
                  <c:v>-0.62890421763218984</c:v>
                </c:pt>
                <c:pt idx="5">
                  <c:v>-0.45785193101249505</c:v>
                </c:pt>
                <c:pt idx="6">
                  <c:v>-0.29930691046566715</c:v>
                </c:pt>
                <c:pt idx="7">
                  <c:v>-0.14798710972583889</c:v>
                </c:pt>
                <c:pt idx="8">
                  <c:v>0</c:v>
                </c:pt>
                <c:pt idx="9">
                  <c:v>0.14798710972583889</c:v>
                </c:pt>
                <c:pt idx="10">
                  <c:v>0.29930691046566715</c:v>
                </c:pt>
                <c:pt idx="11">
                  <c:v>0.45785193101249527</c:v>
                </c:pt>
                <c:pt idx="12">
                  <c:v>0.62890421763218995</c:v>
                </c:pt>
                <c:pt idx="13">
                  <c:v>0.82079208833238049</c:v>
                </c:pt>
                <c:pt idx="14">
                  <c:v>1.0491313979639725</c:v>
                </c:pt>
                <c:pt idx="15">
                  <c:v>1.3517022399306602</c:v>
                </c:pt>
                <c:pt idx="16">
                  <c:v>1.8895099603334296</c:v>
                </c:pt>
              </c:numCache>
            </c:numRef>
          </c:xVal>
          <c:yVal>
            <c:numRef>
              <c:f>Лист1!$E$33:$E$49</c:f>
              <c:numCache>
                <c:formatCode>General</c:formatCode>
                <c:ptCount val="17"/>
                <c:pt idx="0">
                  <c:v>-1.7384263808701657</c:v>
                </c:pt>
                <c:pt idx="1">
                  <c:v>-1.5976966262282952</c:v>
                </c:pt>
                <c:pt idx="2">
                  <c:v>-1.0347776076608131</c:v>
                </c:pt>
                <c:pt idx="3">
                  <c:v>-0.89404785301894241</c:v>
                </c:pt>
                <c:pt idx="4">
                  <c:v>-0.61258834373520132</c:v>
                </c:pt>
                <c:pt idx="5">
                  <c:v>-0.33112883445146019</c:v>
                </c:pt>
                <c:pt idx="6">
                  <c:v>-0.19039907980958964</c:v>
                </c:pt>
                <c:pt idx="7">
                  <c:v>-4.9669325167719096E-2</c:v>
                </c:pt>
                <c:pt idx="8">
                  <c:v>-4.9669325167719096E-2</c:v>
                </c:pt>
                <c:pt idx="9">
                  <c:v>9.1060429474151466E-2</c:v>
                </c:pt>
                <c:pt idx="10">
                  <c:v>0.51324969339976312</c:v>
                </c:pt>
                <c:pt idx="11">
                  <c:v>0.51324969339976312</c:v>
                </c:pt>
                <c:pt idx="12">
                  <c:v>0.65397944804163366</c:v>
                </c:pt>
                <c:pt idx="13">
                  <c:v>0.65397944804163366</c:v>
                </c:pt>
                <c:pt idx="14">
                  <c:v>0.7947092026835042</c:v>
                </c:pt>
                <c:pt idx="15">
                  <c:v>1.0761687119672454</c:v>
                </c:pt>
                <c:pt idx="16">
                  <c:v>2.2020067491022099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6-4DE6-9EA6-7358460E8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267776"/>
        <c:axId val="1426265232"/>
      </c:scatterChart>
      <c:valAx>
        <c:axId val="123826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265232"/>
        <c:crosses val="autoZero"/>
        <c:crossBetween val="midCat"/>
      </c:valAx>
      <c:valAx>
        <c:axId val="14262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826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Лист1!$A$86</c:f>
              <c:strCache>
                <c:ptCount val="1"/>
                <c:pt idx="0">
                  <c:v>0,0 - 0,1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Лист1!$A$87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6-4EDD-AE3D-F45E40F1AA69}"/>
            </c:ext>
          </c:extLst>
        </c:ser>
        <c:ser>
          <c:idx val="1"/>
          <c:order val="1"/>
          <c:tx>
            <c:strRef>
              <c:f>Лист1!$B$86</c:f>
              <c:strCache>
                <c:ptCount val="1"/>
                <c:pt idx="0">
                  <c:v>0,1 - 0,2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Лист1!$B$87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6-4EDD-AE3D-F45E40F1AA69}"/>
            </c:ext>
          </c:extLst>
        </c:ser>
        <c:ser>
          <c:idx val="2"/>
          <c:order val="2"/>
          <c:tx>
            <c:strRef>
              <c:f>Лист1!$C$86</c:f>
              <c:strCache>
                <c:ptCount val="1"/>
                <c:pt idx="0">
                  <c:v>0,2 - 0,3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Лист1!$C$87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6-4EDD-AE3D-F45E40F1AA69}"/>
            </c:ext>
          </c:extLst>
        </c:ser>
        <c:ser>
          <c:idx val="3"/>
          <c:order val="3"/>
          <c:tx>
            <c:strRef>
              <c:f>Лист1!$D$86</c:f>
              <c:strCache>
                <c:ptCount val="1"/>
                <c:pt idx="0">
                  <c:v>0,3 - 0,4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Лист1!$D$87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6-4EDD-AE3D-F45E40F1AA69}"/>
            </c:ext>
          </c:extLst>
        </c:ser>
        <c:ser>
          <c:idx val="4"/>
          <c:order val="4"/>
          <c:tx>
            <c:strRef>
              <c:f>Лист1!$E$86</c:f>
              <c:strCache>
                <c:ptCount val="1"/>
                <c:pt idx="0">
                  <c:v>0,4 - 0,5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Лист1!$E$87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6-4EDD-AE3D-F45E40F1AA69}"/>
            </c:ext>
          </c:extLst>
        </c:ser>
        <c:ser>
          <c:idx val="5"/>
          <c:order val="5"/>
          <c:tx>
            <c:strRef>
              <c:f>Лист1!$F$86</c:f>
              <c:strCache>
                <c:ptCount val="1"/>
                <c:pt idx="0">
                  <c:v>0,5 - 0,6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Лист1!$F$87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E6-4EDD-AE3D-F45E40F1AA69}"/>
            </c:ext>
          </c:extLst>
        </c:ser>
        <c:ser>
          <c:idx val="6"/>
          <c:order val="6"/>
          <c:tx>
            <c:strRef>
              <c:f>Лист1!$G$86</c:f>
              <c:strCache>
                <c:ptCount val="1"/>
                <c:pt idx="0">
                  <c:v>0,6 - 0,7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Лист1!$G$87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E6-4EDD-AE3D-F45E40F1AA69}"/>
            </c:ext>
          </c:extLst>
        </c:ser>
        <c:ser>
          <c:idx val="7"/>
          <c:order val="7"/>
          <c:tx>
            <c:strRef>
              <c:f>Лист1!$H$86</c:f>
              <c:strCache>
                <c:ptCount val="1"/>
                <c:pt idx="0">
                  <c:v>0,7 - 0,8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Лист1!$H$87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E6-4EDD-AE3D-F45E40F1AA69}"/>
            </c:ext>
          </c:extLst>
        </c:ser>
        <c:ser>
          <c:idx val="8"/>
          <c:order val="8"/>
          <c:tx>
            <c:strRef>
              <c:f>Лист1!$I$86</c:f>
              <c:strCache>
                <c:ptCount val="1"/>
                <c:pt idx="0">
                  <c:v>0,8 - 0,9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Лист1!$I$87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E6-4EDD-AE3D-F45E40F1AA69}"/>
            </c:ext>
          </c:extLst>
        </c:ser>
        <c:ser>
          <c:idx val="9"/>
          <c:order val="9"/>
          <c:tx>
            <c:strRef>
              <c:f>Лист1!$J$86</c:f>
              <c:strCache>
                <c:ptCount val="1"/>
                <c:pt idx="0">
                  <c:v>0,9 - 1,0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Лист1!$J$87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E6-4EDD-AE3D-F45E40F1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9309456"/>
        <c:axId val="1422352016"/>
      </c:barChart>
      <c:catAx>
        <c:axId val="124930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352016"/>
        <c:crosses val="autoZero"/>
        <c:auto val="1"/>
        <c:lblAlgn val="ctr"/>
        <c:lblOffset val="100"/>
        <c:noMultiLvlLbl val="0"/>
      </c:catAx>
      <c:valAx>
        <c:axId val="142235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930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Лист1!$A$86:$J$86</c:f>
              <c:strCache>
                <c:ptCount val="10"/>
                <c:pt idx="0">
                  <c:v>0,0 - 0,1</c:v>
                </c:pt>
                <c:pt idx="1">
                  <c:v>0,1 - 0,2</c:v>
                </c:pt>
                <c:pt idx="2">
                  <c:v>0,2 - 0,3</c:v>
                </c:pt>
                <c:pt idx="3">
                  <c:v>0,3 - 0,4</c:v>
                </c:pt>
                <c:pt idx="4">
                  <c:v>0,4 - 0,5</c:v>
                </c:pt>
                <c:pt idx="5">
                  <c:v>0,5 - 0,6</c:v>
                </c:pt>
                <c:pt idx="6">
                  <c:v>0,6 - 0,7</c:v>
                </c:pt>
                <c:pt idx="7">
                  <c:v>0,7 - 0,8</c:v>
                </c:pt>
                <c:pt idx="8">
                  <c:v>0,8 - 0,9</c:v>
                </c:pt>
                <c:pt idx="9">
                  <c:v>0,9 - 1,0 </c:v>
                </c:pt>
              </c:strCache>
            </c:strRef>
          </c:cat>
          <c:val>
            <c:numRef>
              <c:f>Лист1!$A$87:$J$87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9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7-4386-82D4-BF2647BCB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3888000"/>
        <c:axId val="1558343776"/>
      </c:lineChart>
      <c:catAx>
        <c:axId val="160388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8343776"/>
        <c:crosses val="autoZero"/>
        <c:auto val="1"/>
        <c:lblAlgn val="ctr"/>
        <c:lblOffset val="100"/>
        <c:noMultiLvlLbl val="0"/>
      </c:catAx>
      <c:valAx>
        <c:axId val="15583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388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Лист1!$A$123</c:f>
              <c:strCache>
                <c:ptCount val="1"/>
                <c:pt idx="0">
                  <c:v>0,0 - 0,1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Лист1!$A$124</c:f>
              <c:numCache>
                <c:formatCode>General</c:formatCode>
                <c:ptCount val="1"/>
                <c:pt idx="0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A-4465-BAF2-6F736ACF83AE}"/>
            </c:ext>
          </c:extLst>
        </c:ser>
        <c:ser>
          <c:idx val="1"/>
          <c:order val="1"/>
          <c:tx>
            <c:strRef>
              <c:f>Лист1!$B$123</c:f>
              <c:strCache>
                <c:ptCount val="1"/>
                <c:pt idx="0">
                  <c:v>0,1 - 0,2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Лист1!$B$124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A-4465-BAF2-6F736ACF83AE}"/>
            </c:ext>
          </c:extLst>
        </c:ser>
        <c:ser>
          <c:idx val="2"/>
          <c:order val="2"/>
          <c:tx>
            <c:strRef>
              <c:f>Лист1!$C$123</c:f>
              <c:strCache>
                <c:ptCount val="1"/>
                <c:pt idx="0">
                  <c:v>0,2 - 0,3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Лист1!$C$124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A-4465-BAF2-6F736ACF83AE}"/>
            </c:ext>
          </c:extLst>
        </c:ser>
        <c:ser>
          <c:idx val="3"/>
          <c:order val="3"/>
          <c:tx>
            <c:strRef>
              <c:f>Лист1!$D$123</c:f>
              <c:strCache>
                <c:ptCount val="1"/>
                <c:pt idx="0">
                  <c:v>0,3 - 0,4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Лист1!$D$124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A-4465-BAF2-6F736ACF83AE}"/>
            </c:ext>
          </c:extLst>
        </c:ser>
        <c:ser>
          <c:idx val="4"/>
          <c:order val="4"/>
          <c:tx>
            <c:strRef>
              <c:f>Лист1!$E$123</c:f>
              <c:strCache>
                <c:ptCount val="1"/>
                <c:pt idx="0">
                  <c:v>0,4 - 0,5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Лист1!$E$124</c:f>
              <c:numCache>
                <c:formatCode>General</c:formatCode>
                <c:ptCount val="1"/>
                <c:pt idx="0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A-4465-BAF2-6F736ACF83AE}"/>
            </c:ext>
          </c:extLst>
        </c:ser>
        <c:ser>
          <c:idx val="5"/>
          <c:order val="5"/>
          <c:tx>
            <c:strRef>
              <c:f>Лист1!$F$123</c:f>
              <c:strCache>
                <c:ptCount val="1"/>
                <c:pt idx="0">
                  <c:v>0,5 - 0,6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Лист1!$F$124</c:f>
              <c:numCache>
                <c:formatCode>General</c:formatCode>
                <c:ptCount val="1"/>
                <c:pt idx="0">
                  <c:v>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8A-4465-BAF2-6F736ACF83AE}"/>
            </c:ext>
          </c:extLst>
        </c:ser>
        <c:ser>
          <c:idx val="6"/>
          <c:order val="6"/>
          <c:tx>
            <c:strRef>
              <c:f>Лист1!$G$123</c:f>
              <c:strCache>
                <c:ptCount val="1"/>
                <c:pt idx="0">
                  <c:v>0,6 - 0,7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Лист1!$G$124</c:f>
              <c:numCache>
                <c:formatCode>General</c:formatCode>
                <c:ptCount val="1"/>
                <c:pt idx="0">
                  <c:v>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8A-4465-BAF2-6F736ACF83AE}"/>
            </c:ext>
          </c:extLst>
        </c:ser>
        <c:ser>
          <c:idx val="7"/>
          <c:order val="7"/>
          <c:tx>
            <c:strRef>
              <c:f>Лист1!$H$123</c:f>
              <c:strCache>
                <c:ptCount val="1"/>
                <c:pt idx="0">
                  <c:v>0,7 - 0,8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Лист1!$H$124</c:f>
              <c:numCache>
                <c:formatCode>General</c:formatCode>
                <c:ptCount val="1"/>
                <c:pt idx="0">
                  <c:v>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8A-4465-BAF2-6F736ACF83AE}"/>
            </c:ext>
          </c:extLst>
        </c:ser>
        <c:ser>
          <c:idx val="8"/>
          <c:order val="8"/>
          <c:tx>
            <c:strRef>
              <c:f>Лист1!$I$123</c:f>
              <c:strCache>
                <c:ptCount val="1"/>
                <c:pt idx="0">
                  <c:v>0,8 - 0,9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Лист1!$I$124</c:f>
              <c:numCache>
                <c:formatCode>General</c:formatCode>
                <c:ptCount val="1"/>
                <c:pt idx="0">
                  <c:v>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8A-4465-BAF2-6F736ACF83AE}"/>
            </c:ext>
          </c:extLst>
        </c:ser>
        <c:ser>
          <c:idx val="9"/>
          <c:order val="9"/>
          <c:tx>
            <c:strRef>
              <c:f>Лист1!$J$123</c:f>
              <c:strCache>
                <c:ptCount val="1"/>
                <c:pt idx="0">
                  <c:v>0,9 - 1,0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Лист1!$J$124</c:f>
              <c:numCache>
                <c:formatCode>General</c:formatCode>
                <c:ptCount val="1"/>
                <c:pt idx="0">
                  <c:v>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8A-4465-BAF2-6F736ACF8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947408"/>
        <c:axId val="1486120320"/>
      </c:barChart>
      <c:catAx>
        <c:axId val="14849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120320"/>
        <c:crosses val="autoZero"/>
        <c:auto val="1"/>
        <c:lblAlgn val="ctr"/>
        <c:lblOffset val="100"/>
        <c:noMultiLvlLbl val="0"/>
      </c:catAx>
      <c:valAx>
        <c:axId val="14861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494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Лист1!$A$123:$J$123</c:f>
              <c:strCache>
                <c:ptCount val="10"/>
                <c:pt idx="0">
                  <c:v>0,0 - 0,1</c:v>
                </c:pt>
                <c:pt idx="1">
                  <c:v>0,1 - 0,2</c:v>
                </c:pt>
                <c:pt idx="2">
                  <c:v>0,2 - 0,3</c:v>
                </c:pt>
                <c:pt idx="3">
                  <c:v>0,3 - 0,4</c:v>
                </c:pt>
                <c:pt idx="4">
                  <c:v>0,4 - 0,5</c:v>
                </c:pt>
                <c:pt idx="5">
                  <c:v>0,5 - 0,6</c:v>
                </c:pt>
                <c:pt idx="6">
                  <c:v>0,6 - 0,7</c:v>
                </c:pt>
                <c:pt idx="7">
                  <c:v>0,7 - 0,8</c:v>
                </c:pt>
                <c:pt idx="8">
                  <c:v>0,8 - 0,9</c:v>
                </c:pt>
                <c:pt idx="9">
                  <c:v>0,9 - 1,0 </c:v>
                </c:pt>
              </c:strCache>
            </c:strRef>
          </c:cat>
          <c:val>
            <c:numRef>
              <c:f>Лист1!$A$124:$J$124</c:f>
              <c:numCache>
                <c:formatCode>General</c:formatCode>
                <c:ptCount val="10"/>
                <c:pt idx="0">
                  <c:v>205</c:v>
                </c:pt>
                <c:pt idx="1">
                  <c:v>600</c:v>
                </c:pt>
                <c:pt idx="2">
                  <c:v>1000</c:v>
                </c:pt>
                <c:pt idx="3">
                  <c:v>1000</c:v>
                </c:pt>
                <c:pt idx="4">
                  <c:v>1398</c:v>
                </c:pt>
                <c:pt idx="5">
                  <c:v>1198</c:v>
                </c:pt>
                <c:pt idx="6">
                  <c:v>801</c:v>
                </c:pt>
                <c:pt idx="7">
                  <c:v>1598</c:v>
                </c:pt>
                <c:pt idx="8">
                  <c:v>1199</c:v>
                </c:pt>
                <c:pt idx="9">
                  <c:v>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4-4E0D-B517-6670A3FE1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8594432"/>
        <c:axId val="1558349600"/>
      </c:lineChart>
      <c:catAx>
        <c:axId val="159859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8349600"/>
        <c:crosses val="autoZero"/>
        <c:auto val="1"/>
        <c:lblAlgn val="ctr"/>
        <c:lblOffset val="100"/>
        <c:noMultiLvlLbl val="0"/>
      </c:catAx>
      <c:valAx>
        <c:axId val="15583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859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image" Target="../media/image2.png"/><Relationship Id="rId4" Type="http://schemas.openxmlformats.org/officeDocument/2006/relationships/chart" Target="../charts/chart3.xml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284776</xdr:colOff>
      <xdr:row>31</xdr:row>
      <xdr:rowOff>14607</xdr:rowOff>
    </xdr:from>
    <xdr:to>
      <xdr:col>11</xdr:col>
      <xdr:colOff>99719</xdr:colOff>
      <xdr:row>47</xdr:row>
      <xdr:rowOff>139318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C121038-63E3-4806-B88B-771F67DD0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62</xdr:row>
      <xdr:rowOff>1859</xdr:rowOff>
    </xdr:from>
    <xdr:to>
      <xdr:col>1</xdr:col>
      <xdr:colOff>1053985</xdr:colOff>
      <xdr:row>68</xdr:row>
      <xdr:rowOff>70094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2B47F0A-B214-440D-9039-7B2DBACEA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781619"/>
          <a:ext cx="2811665" cy="11045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21021</xdr:rowOff>
    </xdr:from>
    <xdr:to>
      <xdr:col>3</xdr:col>
      <xdr:colOff>367862</xdr:colOff>
      <xdr:row>103</xdr:row>
      <xdr:rowOff>31531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75E6217-C53F-4FFA-87BB-5CDC92A71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807983</xdr:colOff>
      <xdr:row>87</xdr:row>
      <xdr:rowOff>21021</xdr:rowOff>
    </xdr:from>
    <xdr:to>
      <xdr:col>9</xdr:col>
      <xdr:colOff>374431</xdr:colOff>
      <xdr:row>103</xdr:row>
      <xdr:rowOff>31531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9FCB6C9-52D3-42AA-8DBA-A25BFC2C4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13138</xdr:colOff>
      <xdr:row>107</xdr:row>
      <xdr:rowOff>39414</xdr:rowOff>
    </xdr:from>
    <xdr:to>
      <xdr:col>3</xdr:col>
      <xdr:colOff>434888</xdr:colOff>
      <xdr:row>117</xdr:row>
      <xdr:rowOff>39414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3E9CA44-7979-4B0A-823E-7AFAEEE92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38" y="18489974"/>
          <a:ext cx="4617830" cy="1727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47297</xdr:rowOff>
    </xdr:from>
    <xdr:to>
      <xdr:col>3</xdr:col>
      <xdr:colOff>367862</xdr:colOff>
      <xdr:row>140</xdr:row>
      <xdr:rowOff>57807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AD0B3FC-1EB5-4600-AC8C-08B6ACA0B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59120</xdr:colOff>
      <xdr:row>124</xdr:row>
      <xdr:rowOff>47296</xdr:rowOff>
    </xdr:from>
    <xdr:to>
      <xdr:col>9</xdr:col>
      <xdr:colOff>440120</xdr:colOff>
      <xdr:row>140</xdr:row>
      <xdr:rowOff>57806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48A85A4-0941-4307-8B6F-52FAF9ACD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117</xdr:row>
      <xdr:rowOff>26276</xdr:rowOff>
    </xdr:from>
    <xdr:to>
      <xdr:col>2</xdr:col>
      <xdr:colOff>237848</xdr:colOff>
      <xdr:row>118</xdr:row>
      <xdr:rowOff>137447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6B29A38-9D17-4FC4-BFAA-56E7C2DF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680621"/>
          <a:ext cx="3627434" cy="281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306434</xdr:colOff>
      <xdr:row>142</xdr:row>
      <xdr:rowOff>95930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29DF864B-8F69-437E-A78F-6FA8B5D88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595724"/>
          <a:ext cx="3696020" cy="266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A125" zoomScale="91" zoomScaleNormal="115" workbookViewId="0">
      <selection activeCell="G148" sqref="G148"/>
    </sheetView>
  </sheetViews>
  <sheetFormatPr defaultRowHeight="13.8"/>
  <cols>
    <col min="1" max="1" width="23.09765625" style="1" customWidth="1"/>
    <col min="2" max="2" width="21.296875" style="1" customWidth="1"/>
    <col min="3" max="4" width="10.69921875" style="1" customWidth="1"/>
    <col min="5" max="5" width="12" style="1" customWidth="1"/>
    <col min="6" max="6" width="10.8984375" style="1" customWidth="1"/>
    <col min="7" max="10" width="10.69921875" style="1" customWidth="1"/>
  </cols>
  <sheetData>
    <row r="1" spans="1:10" s="25" customFormat="1">
      <c r="A1" s="26" t="s">
        <v>0</v>
      </c>
      <c r="B1" s="26" t="s">
        <v>51</v>
      </c>
      <c r="C1" s="26"/>
      <c r="D1" s="26"/>
      <c r="E1" s="26"/>
      <c r="F1" s="26"/>
      <c r="G1" s="26"/>
      <c r="H1" s="24"/>
      <c r="I1" s="26"/>
      <c r="J1" s="26"/>
    </row>
    <row r="2" spans="1:10">
      <c r="A2" s="1">
        <v>20</v>
      </c>
      <c r="C2" s="1">
        <f>(A2-$A$19)^2</f>
        <v>21.595155709342556</v>
      </c>
    </row>
    <row r="3" spans="1:10">
      <c r="A3" s="1">
        <v>19</v>
      </c>
      <c r="C3" s="1">
        <f t="shared" ref="C3:C18" si="0">(A3-$A$19)^2</f>
        <v>13.301038062283734</v>
      </c>
    </row>
    <row r="4" spans="1:10">
      <c r="A4" s="1">
        <v>4</v>
      </c>
      <c r="C4" s="1">
        <f t="shared" si="0"/>
        <v>128.88927335640139</v>
      </c>
    </row>
    <row r="5" spans="1:10">
      <c r="A5" s="1">
        <v>16</v>
      </c>
      <c r="C5" s="1">
        <f t="shared" si="0"/>
        <v>0.41868512110726575</v>
      </c>
    </row>
    <row r="6" spans="1:10">
      <c r="A6" s="1">
        <v>31</v>
      </c>
      <c r="C6" s="1">
        <f t="shared" si="0"/>
        <v>244.83044982698959</v>
      </c>
    </row>
    <row r="7" spans="1:10">
      <c r="A7" s="1">
        <v>13</v>
      </c>
      <c r="C7" s="1">
        <f t="shared" si="0"/>
        <v>5.5363321799307981</v>
      </c>
    </row>
    <row r="8" spans="1:10">
      <c r="A8" s="1">
        <v>3</v>
      </c>
      <c r="C8" s="1">
        <f t="shared" si="0"/>
        <v>152.59515570934258</v>
      </c>
    </row>
    <row r="9" spans="1:10">
      <c r="A9" s="1">
        <v>15</v>
      </c>
      <c r="C9" s="1">
        <f t="shared" si="0"/>
        <v>0.12456747404844327</v>
      </c>
    </row>
    <row r="10" spans="1:10">
      <c r="A10" s="1">
        <v>9</v>
      </c>
      <c r="C10" s="1">
        <f t="shared" si="0"/>
        <v>40.359861591695505</v>
      </c>
    </row>
    <row r="11" spans="1:10">
      <c r="A11" s="1">
        <v>14</v>
      </c>
      <c r="C11" s="1">
        <f t="shared" si="0"/>
        <v>1.8304498269896208</v>
      </c>
    </row>
    <row r="12" spans="1:10">
      <c r="A12" s="1">
        <v>19</v>
      </c>
      <c r="C12" s="1">
        <f t="shared" si="0"/>
        <v>13.301038062283734</v>
      </c>
    </row>
    <row r="13" spans="1:10">
      <c r="A13" s="1">
        <v>8</v>
      </c>
      <c r="C13" s="1">
        <f t="shared" si="0"/>
        <v>54.065743944636687</v>
      </c>
    </row>
    <row r="14" spans="1:10">
      <c r="A14" s="1">
        <v>15</v>
      </c>
      <c r="C14" s="1">
        <f t="shared" si="0"/>
        <v>0.12456747404844327</v>
      </c>
    </row>
    <row r="15" spans="1:10">
      <c r="A15" s="1">
        <v>21</v>
      </c>
      <c r="C15" s="1">
        <f t="shared" si="0"/>
        <v>31.889273356401379</v>
      </c>
    </row>
    <row r="16" spans="1:10">
      <c r="A16" s="1">
        <v>11</v>
      </c>
      <c r="C16" s="1">
        <f t="shared" si="0"/>
        <v>18.948096885813154</v>
      </c>
    </row>
    <row r="17" spans="1:13">
      <c r="A17" s="1">
        <v>23</v>
      </c>
      <c r="C17" s="1">
        <f t="shared" si="0"/>
        <v>58.47750865051902</v>
      </c>
    </row>
    <row r="18" spans="1:13">
      <c r="A18" s="1">
        <v>20</v>
      </c>
      <c r="C18" s="1">
        <f t="shared" si="0"/>
        <v>21.595155709342556</v>
      </c>
    </row>
    <row r="19" spans="1:13">
      <c r="A19" s="1">
        <f>SUM(A2:A18)/17</f>
        <v>15.352941176470589</v>
      </c>
      <c r="B19" s="1" t="s">
        <v>1</v>
      </c>
      <c r="C19" s="1">
        <f>SQRT(SUM(C2:C18)/17)</f>
        <v>6.8936558769263332</v>
      </c>
      <c r="D19" s="1" t="s">
        <v>16</v>
      </c>
      <c r="E19" s="1">
        <f>SQRT(SUM(C2:C18)/16)</f>
        <v>7.105817831806803</v>
      </c>
      <c r="F19" s="1" t="s">
        <v>17</v>
      </c>
    </row>
    <row r="21" spans="1:13" ht="14.4" thickBot="1"/>
    <row r="22" spans="1:13">
      <c r="A22" s="2" t="s">
        <v>8</v>
      </c>
      <c r="B22" s="14"/>
    </row>
    <row r="23" spans="1:13" ht="14.4">
      <c r="A23" s="15" t="s">
        <v>2</v>
      </c>
      <c r="B23" s="16">
        <v>0.1</v>
      </c>
    </row>
    <row r="24" spans="1:13">
      <c r="A24" s="6" t="s">
        <v>3</v>
      </c>
      <c r="B24" s="16"/>
    </row>
    <row r="25" spans="1:13">
      <c r="A25" s="6"/>
      <c r="B25" s="16"/>
    </row>
    <row r="26" spans="1:13">
      <c r="A26" s="6" t="s">
        <v>4</v>
      </c>
      <c r="B26" s="16" t="s">
        <v>5</v>
      </c>
    </row>
    <row r="27" spans="1:13">
      <c r="A27" s="6" t="s">
        <v>6</v>
      </c>
      <c r="B27" s="16">
        <f>A19-((C19*1.745884)/SQRT(17))</f>
        <v>12.433897962478545</v>
      </c>
    </row>
    <row r="28" spans="1:13" ht="14.4" thickBot="1">
      <c r="A28" s="10" t="s">
        <v>7</v>
      </c>
      <c r="B28" s="17">
        <f>A19+((C19*1.745884)/SQRT(17))</f>
        <v>18.271984390462634</v>
      </c>
    </row>
    <row r="30" spans="1:13" ht="14.4" thickBot="1"/>
    <row r="31" spans="1:13">
      <c r="A31" s="2" t="s">
        <v>9</v>
      </c>
      <c r="B31" s="2"/>
      <c r="C31" s="3"/>
      <c r="D31" s="3"/>
      <c r="E31" s="3"/>
      <c r="F31" s="3"/>
      <c r="G31" s="3"/>
      <c r="H31" s="3"/>
      <c r="I31" s="3" t="s">
        <v>15</v>
      </c>
      <c r="J31" s="3"/>
      <c r="K31" s="4"/>
      <c r="L31" s="4"/>
      <c r="M31" s="5"/>
    </row>
    <row r="32" spans="1:13">
      <c r="A32" s="6" t="s">
        <v>10</v>
      </c>
      <c r="B32" s="6" t="s">
        <v>12</v>
      </c>
      <c r="C32" s="7" t="s">
        <v>11</v>
      </c>
      <c r="D32" s="7" t="s">
        <v>13</v>
      </c>
      <c r="E32" s="7" t="s">
        <v>14</v>
      </c>
      <c r="F32" s="7"/>
      <c r="G32" s="7"/>
      <c r="H32" s="7"/>
      <c r="I32" s="7"/>
      <c r="J32" s="7"/>
      <c r="K32" s="8"/>
      <c r="L32" s="8"/>
      <c r="M32" s="9"/>
    </row>
    <row r="33" spans="1:13">
      <c r="A33" s="6">
        <v>1</v>
      </c>
      <c r="B33" s="6">
        <v>3</v>
      </c>
      <c r="C33" s="7">
        <f t="shared" ref="C33:C49" si="1">(A33-0.5)/17</f>
        <v>2.9411764705882353E-2</v>
      </c>
      <c r="D33" s="7">
        <f>_xlfn.NORM.S.INV(C33)</f>
        <v>-1.8895099603334302</v>
      </c>
      <c r="E33" s="7" cm="1">
        <f t="array" ref="E33:E49">(B33:B49-$A$19)/_xlfn.STDEV.S(B33:B49)</f>
        <v>-1.7384263808701657</v>
      </c>
      <c r="F33" s="7"/>
      <c r="G33" s="7"/>
      <c r="H33" s="7"/>
      <c r="I33" s="7"/>
      <c r="J33" s="7"/>
      <c r="K33" s="8"/>
      <c r="L33" s="8"/>
      <c r="M33" s="9"/>
    </row>
    <row r="34" spans="1:13">
      <c r="A34" s="6">
        <v>2</v>
      </c>
      <c r="B34" s="6">
        <v>4</v>
      </c>
      <c r="C34" s="7">
        <f t="shared" si="1"/>
        <v>8.8235294117647065E-2</v>
      </c>
      <c r="D34" s="7">
        <f t="shared" ref="D34:D49" si="2">_xlfn.NORM.S.INV(C34)</f>
        <v>-1.3517022399306602</v>
      </c>
      <c r="E34" s="7">
        <v>-1.5976966262282952</v>
      </c>
      <c r="F34" s="7"/>
      <c r="G34" s="7"/>
      <c r="H34" s="7"/>
      <c r="I34" s="7"/>
      <c r="J34" s="7"/>
      <c r="K34" s="8"/>
      <c r="L34" s="8"/>
      <c r="M34" s="9"/>
    </row>
    <row r="35" spans="1:13">
      <c r="A35" s="6">
        <v>3</v>
      </c>
      <c r="B35" s="6">
        <v>8</v>
      </c>
      <c r="C35" s="7">
        <f t="shared" si="1"/>
        <v>0.14705882352941177</v>
      </c>
      <c r="D35" s="7">
        <f t="shared" si="2"/>
        <v>-1.0491313979639725</v>
      </c>
      <c r="E35" s="7">
        <v>-1.0347776076608131</v>
      </c>
      <c r="F35" s="7"/>
      <c r="G35" s="7"/>
      <c r="H35" s="7"/>
      <c r="I35" s="7"/>
      <c r="J35" s="7"/>
      <c r="K35" s="8"/>
      <c r="L35" s="8"/>
      <c r="M35" s="9"/>
    </row>
    <row r="36" spans="1:13">
      <c r="A36" s="6">
        <v>4</v>
      </c>
      <c r="B36" s="6">
        <v>9</v>
      </c>
      <c r="C36" s="7">
        <f t="shared" si="1"/>
        <v>0.20588235294117646</v>
      </c>
      <c r="D36" s="7">
        <f t="shared" si="2"/>
        <v>-0.8207920883323806</v>
      </c>
      <c r="E36" s="7">
        <v>-0.89404785301894241</v>
      </c>
      <c r="F36" s="7"/>
      <c r="G36" s="7"/>
      <c r="H36" s="7"/>
      <c r="I36" s="7"/>
      <c r="J36" s="7"/>
      <c r="K36" s="8"/>
      <c r="L36" s="8"/>
      <c r="M36" s="9"/>
    </row>
    <row r="37" spans="1:13">
      <c r="A37" s="6">
        <v>5</v>
      </c>
      <c r="B37" s="6">
        <v>11</v>
      </c>
      <c r="C37" s="7">
        <f t="shared" si="1"/>
        <v>0.26470588235294118</v>
      </c>
      <c r="D37" s="7">
        <f t="shared" si="2"/>
        <v>-0.62890421763218984</v>
      </c>
      <c r="E37" s="7">
        <v>-0.61258834373520132</v>
      </c>
      <c r="F37" s="7"/>
      <c r="G37" s="7"/>
      <c r="H37" s="7"/>
      <c r="I37" s="7"/>
      <c r="J37" s="7"/>
      <c r="K37" s="8"/>
      <c r="L37" s="8"/>
      <c r="M37" s="9"/>
    </row>
    <row r="38" spans="1:13">
      <c r="A38" s="6">
        <v>6</v>
      </c>
      <c r="B38" s="6">
        <v>13</v>
      </c>
      <c r="C38" s="7">
        <f t="shared" si="1"/>
        <v>0.3235294117647059</v>
      </c>
      <c r="D38" s="7">
        <f t="shared" si="2"/>
        <v>-0.45785193101249505</v>
      </c>
      <c r="E38" s="7">
        <v>-0.33112883445146019</v>
      </c>
      <c r="F38" s="7"/>
      <c r="G38" s="7"/>
      <c r="H38" s="7"/>
      <c r="I38" s="7"/>
      <c r="J38" s="7"/>
      <c r="K38" s="8"/>
      <c r="L38" s="8"/>
      <c r="M38" s="9"/>
    </row>
    <row r="39" spans="1:13">
      <c r="A39" s="6">
        <v>7</v>
      </c>
      <c r="B39" s="6">
        <v>14</v>
      </c>
      <c r="C39" s="7">
        <f t="shared" si="1"/>
        <v>0.38235294117647056</v>
      </c>
      <c r="D39" s="7">
        <f t="shared" si="2"/>
        <v>-0.29930691046566715</v>
      </c>
      <c r="E39" s="7">
        <v>-0.19039907980958964</v>
      </c>
      <c r="F39" s="7"/>
      <c r="G39" s="7"/>
      <c r="H39" s="7"/>
      <c r="I39" s="7"/>
      <c r="J39" s="7"/>
      <c r="K39" s="8"/>
      <c r="L39" s="8"/>
      <c r="M39" s="9"/>
    </row>
    <row r="40" spans="1:13">
      <c r="A40" s="6">
        <v>8</v>
      </c>
      <c r="B40" s="6">
        <v>15</v>
      </c>
      <c r="C40" s="7">
        <f t="shared" si="1"/>
        <v>0.44117647058823528</v>
      </c>
      <c r="D40" s="7">
        <f t="shared" si="2"/>
        <v>-0.14798710972583889</v>
      </c>
      <c r="E40" s="7">
        <v>-4.9669325167719096E-2</v>
      </c>
      <c r="F40" s="7"/>
      <c r="G40" s="7"/>
      <c r="H40" s="7"/>
      <c r="I40" s="7"/>
      <c r="J40" s="7"/>
      <c r="K40" s="8"/>
      <c r="L40" s="8"/>
      <c r="M40" s="9"/>
    </row>
    <row r="41" spans="1:13">
      <c r="A41" s="6">
        <v>9</v>
      </c>
      <c r="B41" s="6">
        <v>15</v>
      </c>
      <c r="C41" s="7">
        <f t="shared" si="1"/>
        <v>0.5</v>
      </c>
      <c r="D41" s="7">
        <f t="shared" si="2"/>
        <v>0</v>
      </c>
      <c r="E41" s="7">
        <v>-4.9669325167719096E-2</v>
      </c>
      <c r="F41" s="7"/>
      <c r="G41" s="7"/>
      <c r="H41" s="7"/>
      <c r="I41" s="7"/>
      <c r="J41" s="7"/>
      <c r="K41" s="8"/>
      <c r="L41" s="8"/>
      <c r="M41" s="9"/>
    </row>
    <row r="42" spans="1:13">
      <c r="A42" s="6">
        <v>10</v>
      </c>
      <c r="B42" s="6">
        <v>16</v>
      </c>
      <c r="C42" s="7">
        <f t="shared" si="1"/>
        <v>0.55882352941176472</v>
      </c>
      <c r="D42" s="7">
        <f t="shared" si="2"/>
        <v>0.14798710972583889</v>
      </c>
      <c r="E42" s="7">
        <v>9.1060429474151466E-2</v>
      </c>
      <c r="F42" s="7"/>
      <c r="G42" s="7"/>
      <c r="H42" s="7"/>
      <c r="I42" s="7"/>
      <c r="J42" s="7"/>
      <c r="K42" s="8"/>
      <c r="L42" s="8"/>
      <c r="M42" s="9"/>
    </row>
    <row r="43" spans="1:13">
      <c r="A43" s="6">
        <v>11</v>
      </c>
      <c r="B43" s="6">
        <v>19</v>
      </c>
      <c r="C43" s="7">
        <f t="shared" si="1"/>
        <v>0.61764705882352944</v>
      </c>
      <c r="D43" s="7">
        <f t="shared" si="2"/>
        <v>0.29930691046566715</v>
      </c>
      <c r="E43" s="7">
        <v>0.51324969339976312</v>
      </c>
      <c r="F43" s="7"/>
      <c r="G43" s="7"/>
      <c r="H43" s="7"/>
      <c r="I43" s="7"/>
      <c r="J43" s="7"/>
      <c r="K43" s="8"/>
      <c r="L43" s="8"/>
      <c r="M43" s="9"/>
    </row>
    <row r="44" spans="1:13">
      <c r="A44" s="6">
        <v>12</v>
      </c>
      <c r="B44" s="6">
        <v>19</v>
      </c>
      <c r="C44" s="7">
        <f t="shared" si="1"/>
        <v>0.67647058823529416</v>
      </c>
      <c r="D44" s="7">
        <f t="shared" si="2"/>
        <v>0.45785193101249527</v>
      </c>
      <c r="E44" s="7">
        <v>0.51324969339976312</v>
      </c>
      <c r="F44" s="7"/>
      <c r="G44" s="7"/>
      <c r="H44" s="7"/>
      <c r="I44" s="7"/>
      <c r="J44" s="7"/>
      <c r="K44" s="8"/>
      <c r="L44" s="8"/>
      <c r="M44" s="9"/>
    </row>
    <row r="45" spans="1:13">
      <c r="A45" s="6">
        <v>13</v>
      </c>
      <c r="B45" s="6">
        <v>20</v>
      </c>
      <c r="C45" s="7">
        <f t="shared" si="1"/>
        <v>0.73529411764705888</v>
      </c>
      <c r="D45" s="7">
        <f t="shared" si="2"/>
        <v>0.62890421763218995</v>
      </c>
      <c r="E45" s="7">
        <v>0.65397944804163366</v>
      </c>
      <c r="F45" s="7"/>
      <c r="G45" s="7"/>
      <c r="H45" s="7"/>
      <c r="I45" s="7"/>
      <c r="J45" s="7"/>
      <c r="K45" s="8"/>
      <c r="L45" s="8"/>
      <c r="M45" s="9"/>
    </row>
    <row r="46" spans="1:13">
      <c r="A46" s="6">
        <v>14</v>
      </c>
      <c r="B46" s="6">
        <v>20</v>
      </c>
      <c r="C46" s="7">
        <f t="shared" si="1"/>
        <v>0.79411764705882348</v>
      </c>
      <c r="D46" s="7">
        <f t="shared" si="2"/>
        <v>0.82079208833238049</v>
      </c>
      <c r="E46" s="7">
        <v>0.65397944804163366</v>
      </c>
      <c r="F46" s="7"/>
      <c r="G46" s="7"/>
      <c r="H46" s="7"/>
      <c r="I46" s="7"/>
      <c r="J46" s="7"/>
      <c r="K46" s="8"/>
      <c r="L46" s="8"/>
      <c r="M46" s="9"/>
    </row>
    <row r="47" spans="1:13">
      <c r="A47" s="6">
        <v>15</v>
      </c>
      <c r="B47" s="6">
        <v>21</v>
      </c>
      <c r="C47" s="7">
        <f t="shared" si="1"/>
        <v>0.8529411764705882</v>
      </c>
      <c r="D47" s="7">
        <f t="shared" si="2"/>
        <v>1.0491313979639725</v>
      </c>
      <c r="E47" s="7">
        <v>0.7947092026835042</v>
      </c>
      <c r="F47" s="7"/>
      <c r="G47" s="7"/>
      <c r="H47" s="7"/>
      <c r="I47" s="7"/>
      <c r="J47" s="7"/>
      <c r="K47" s="8"/>
      <c r="L47" s="8"/>
      <c r="M47" s="9"/>
    </row>
    <row r="48" spans="1:13">
      <c r="A48" s="6">
        <v>16</v>
      </c>
      <c r="B48" s="6">
        <v>23</v>
      </c>
      <c r="C48" s="7">
        <f t="shared" si="1"/>
        <v>0.91176470588235292</v>
      </c>
      <c r="D48" s="7">
        <f t="shared" si="2"/>
        <v>1.3517022399306602</v>
      </c>
      <c r="E48" s="7">
        <v>1.0761687119672454</v>
      </c>
      <c r="F48" s="7"/>
      <c r="G48" s="7"/>
      <c r="H48" s="7"/>
      <c r="I48" s="7"/>
      <c r="J48" s="7"/>
      <c r="K48" s="8"/>
      <c r="L48" s="8"/>
      <c r="M48" s="9"/>
    </row>
    <row r="49" spans="1:13" ht="14.4" thickBot="1">
      <c r="A49" s="10">
        <v>17</v>
      </c>
      <c r="B49" s="10">
        <v>31</v>
      </c>
      <c r="C49" s="11">
        <f t="shared" si="1"/>
        <v>0.97058823529411764</v>
      </c>
      <c r="D49" s="11">
        <f t="shared" si="2"/>
        <v>1.8895099603334296</v>
      </c>
      <c r="E49" s="11">
        <v>2.2020067491022099</v>
      </c>
      <c r="F49" s="11"/>
      <c r="G49" s="11"/>
      <c r="H49" s="11"/>
      <c r="I49" s="11"/>
      <c r="J49" s="11"/>
      <c r="K49" s="12"/>
      <c r="L49" s="12"/>
      <c r="M49" s="13"/>
    </row>
    <row r="51" spans="1:13" ht="14.4" thickBot="1"/>
    <row r="52" spans="1:13">
      <c r="A52" s="2" t="s">
        <v>18</v>
      </c>
      <c r="B52" s="14"/>
    </row>
    <row r="53" spans="1:13">
      <c r="A53" s="6" t="s">
        <v>19</v>
      </c>
      <c r="B53" s="16" t="s">
        <v>20</v>
      </c>
    </row>
    <row r="54" spans="1:13">
      <c r="A54" s="6" t="s">
        <v>21</v>
      </c>
      <c r="B54" s="16" t="s">
        <v>22</v>
      </c>
    </row>
    <row r="55" spans="1:13">
      <c r="A55" s="6" t="s">
        <v>4</v>
      </c>
      <c r="B55" s="16" t="s">
        <v>5</v>
      </c>
    </row>
    <row r="56" spans="1:13">
      <c r="A56" s="6" t="s">
        <v>6</v>
      </c>
      <c r="B56" s="16" t="s">
        <v>23</v>
      </c>
    </row>
    <row r="57" spans="1:13" ht="14.4" thickBot="1">
      <c r="A57" s="10" t="s">
        <v>7</v>
      </c>
      <c r="B57" s="17" t="s">
        <v>24</v>
      </c>
    </row>
    <row r="61" spans="1:13" s="25" customFormat="1" ht="14.4" thickBot="1">
      <c r="A61" s="24" t="s">
        <v>25</v>
      </c>
      <c r="B61" s="24"/>
      <c r="C61" s="24"/>
      <c r="D61" s="24"/>
      <c r="E61" s="24"/>
      <c r="F61" s="24"/>
      <c r="G61" s="24"/>
      <c r="H61" s="24"/>
      <c r="I61" s="24"/>
      <c r="J61" s="24"/>
    </row>
    <row r="62" spans="1:13">
      <c r="A62" s="2" t="s">
        <v>26</v>
      </c>
      <c r="B62" s="14"/>
      <c r="C62" s="7"/>
      <c r="D62" s="7"/>
    </row>
    <row r="63" spans="1:13">
      <c r="A63" s="6"/>
      <c r="B63" s="16"/>
      <c r="C63" s="7"/>
      <c r="D63" s="7"/>
    </row>
    <row r="64" spans="1:13">
      <c r="A64" s="6"/>
      <c r="B64" s="16"/>
      <c r="C64" s="7"/>
      <c r="D64" s="7"/>
    </row>
    <row r="65" spans="1:4">
      <c r="A65" s="6"/>
      <c r="B65" s="16"/>
      <c r="C65" s="7"/>
      <c r="D65" s="7"/>
    </row>
    <row r="66" spans="1:4">
      <c r="A66" s="6"/>
      <c r="B66" s="16"/>
      <c r="C66" s="7"/>
      <c r="D66" s="7"/>
    </row>
    <row r="67" spans="1:4">
      <c r="A67" s="6"/>
      <c r="B67" s="16"/>
      <c r="C67" s="7"/>
      <c r="D67" s="7"/>
    </row>
    <row r="68" spans="1:4">
      <c r="A68" s="6"/>
      <c r="B68" s="16"/>
      <c r="C68" s="7"/>
      <c r="D68" s="7"/>
    </row>
    <row r="69" spans="1:4" ht="14.4" thickBot="1">
      <c r="A69" s="10"/>
      <c r="B69" s="17"/>
      <c r="C69" s="7"/>
      <c r="D69" s="7"/>
    </row>
    <row r="71" spans="1:4" ht="14.4" thickBot="1"/>
    <row r="72" spans="1:4">
      <c r="A72" s="18" t="s">
        <v>27</v>
      </c>
    </row>
    <row r="73" spans="1:4">
      <c r="A73" s="19" t="s">
        <v>34</v>
      </c>
    </row>
    <row r="74" spans="1:4">
      <c r="A74" s="19" t="s">
        <v>28</v>
      </c>
    </row>
    <row r="75" spans="1:4">
      <c r="A75" s="19" t="s">
        <v>35</v>
      </c>
    </row>
    <row r="76" spans="1:4">
      <c r="A76" s="19" t="s">
        <v>36</v>
      </c>
    </row>
    <row r="77" spans="1:4">
      <c r="A77" s="19" t="s">
        <v>29</v>
      </c>
    </row>
    <row r="78" spans="1:4">
      <c r="A78" s="19" t="s">
        <v>30</v>
      </c>
    </row>
    <row r="79" spans="1:4">
      <c r="A79" s="19" t="s">
        <v>31</v>
      </c>
    </row>
    <row r="80" spans="1:4">
      <c r="A80" s="19" t="s">
        <v>37</v>
      </c>
    </row>
    <row r="81" spans="1:10">
      <c r="A81" s="19" t="s">
        <v>32</v>
      </c>
    </row>
    <row r="82" spans="1:10" ht="14.4" thickBot="1">
      <c r="A82" s="20" t="s">
        <v>33</v>
      </c>
    </row>
    <row r="84" spans="1:10" ht="14.4" thickBot="1"/>
    <row r="85" spans="1:10">
      <c r="A85" s="2" t="s">
        <v>38</v>
      </c>
      <c r="B85" s="3"/>
      <c r="C85" s="3"/>
      <c r="D85" s="3"/>
      <c r="E85" s="3"/>
      <c r="F85" s="3"/>
      <c r="G85" s="3"/>
      <c r="H85" s="3"/>
      <c r="I85" s="3"/>
      <c r="J85" s="14"/>
    </row>
    <row r="86" spans="1:10">
      <c r="A86" s="21" t="s">
        <v>39</v>
      </c>
      <c r="B86" s="21" t="s">
        <v>40</v>
      </c>
      <c r="C86" s="21" t="s">
        <v>41</v>
      </c>
      <c r="D86" s="21" t="s">
        <v>42</v>
      </c>
      <c r="E86" s="21" t="s">
        <v>43</v>
      </c>
      <c r="F86" s="21" t="s">
        <v>44</v>
      </c>
      <c r="G86" s="21" t="s">
        <v>48</v>
      </c>
      <c r="H86" s="21" t="s">
        <v>47</v>
      </c>
      <c r="I86" s="21" t="s">
        <v>46</v>
      </c>
      <c r="J86" s="21" t="s">
        <v>45</v>
      </c>
    </row>
    <row r="87" spans="1:10">
      <c r="A87" s="21">
        <v>7</v>
      </c>
      <c r="B87" s="21">
        <v>6</v>
      </c>
      <c r="C87" s="21">
        <v>10</v>
      </c>
      <c r="D87" s="21">
        <v>10</v>
      </c>
      <c r="E87" s="21">
        <v>12</v>
      </c>
      <c r="F87" s="21">
        <v>10</v>
      </c>
      <c r="G87" s="21">
        <v>9</v>
      </c>
      <c r="H87" s="21">
        <v>14</v>
      </c>
      <c r="I87" s="21">
        <v>11</v>
      </c>
      <c r="J87" s="21">
        <v>11</v>
      </c>
    </row>
    <row r="88" spans="1:10">
      <c r="A88" s="6"/>
      <c r="B88" s="7"/>
      <c r="C88" s="7"/>
      <c r="D88" s="7"/>
      <c r="E88" s="7"/>
      <c r="F88" s="7"/>
      <c r="G88" s="7"/>
      <c r="H88" s="7"/>
      <c r="I88" s="7"/>
      <c r="J88" s="16"/>
    </row>
    <row r="89" spans="1:10">
      <c r="A89" s="6"/>
      <c r="B89" s="7"/>
      <c r="C89" s="7"/>
      <c r="D89" s="7"/>
      <c r="E89" s="7"/>
      <c r="F89" s="7"/>
      <c r="G89" s="7"/>
      <c r="H89" s="7"/>
      <c r="I89" s="7"/>
      <c r="J89" s="16"/>
    </row>
    <row r="90" spans="1:10">
      <c r="A90" s="6"/>
      <c r="B90" s="7"/>
      <c r="C90" s="7"/>
      <c r="D90" s="7"/>
      <c r="E90" s="7"/>
      <c r="F90" s="7"/>
      <c r="G90" s="7"/>
      <c r="H90" s="7"/>
      <c r="I90" s="7"/>
      <c r="J90" s="16"/>
    </row>
    <row r="91" spans="1:10">
      <c r="A91" s="6"/>
      <c r="B91" s="7"/>
      <c r="C91" s="7"/>
      <c r="D91" s="7"/>
      <c r="E91" s="7"/>
      <c r="F91" s="7"/>
      <c r="G91" s="7"/>
      <c r="H91" s="7"/>
      <c r="I91" s="7"/>
      <c r="J91" s="16"/>
    </row>
    <row r="92" spans="1:10">
      <c r="A92" s="6"/>
      <c r="B92" s="7"/>
      <c r="C92" s="7"/>
      <c r="D92" s="7"/>
      <c r="E92" s="7"/>
      <c r="F92" s="7"/>
      <c r="G92" s="7"/>
      <c r="H92" s="7"/>
      <c r="I92" s="7"/>
      <c r="J92" s="16"/>
    </row>
    <row r="93" spans="1:10">
      <c r="A93" s="6"/>
      <c r="B93" s="7"/>
      <c r="C93" s="7"/>
      <c r="D93" s="7"/>
      <c r="E93" s="7"/>
      <c r="F93" s="7"/>
      <c r="G93" s="7"/>
      <c r="H93" s="7"/>
      <c r="I93" s="7"/>
      <c r="J93" s="16"/>
    </row>
    <row r="94" spans="1:10">
      <c r="A94" s="6"/>
      <c r="B94" s="7"/>
      <c r="C94" s="7"/>
      <c r="D94" s="7"/>
      <c r="E94" s="7"/>
      <c r="F94" s="7"/>
      <c r="G94" s="7"/>
      <c r="H94" s="7"/>
      <c r="I94" s="7"/>
      <c r="J94" s="16"/>
    </row>
    <row r="95" spans="1:10">
      <c r="A95" s="6"/>
      <c r="B95" s="7"/>
      <c r="C95" s="7"/>
      <c r="D95" s="7"/>
      <c r="E95" s="7"/>
      <c r="F95" s="7"/>
      <c r="G95" s="7"/>
      <c r="H95" s="7"/>
      <c r="I95" s="7"/>
      <c r="J95" s="16"/>
    </row>
    <row r="96" spans="1:10">
      <c r="A96" s="6"/>
      <c r="B96" s="7"/>
      <c r="C96" s="7"/>
      <c r="D96" s="7"/>
      <c r="E96" s="7"/>
      <c r="F96" s="7"/>
      <c r="G96" s="7"/>
      <c r="H96" s="7"/>
      <c r="I96" s="7"/>
      <c r="J96" s="16"/>
    </row>
    <row r="97" spans="1:10">
      <c r="A97" s="6"/>
      <c r="B97" s="7"/>
      <c r="C97" s="7"/>
      <c r="D97" s="7"/>
      <c r="E97" s="7"/>
      <c r="F97" s="7"/>
      <c r="G97" s="7"/>
      <c r="H97" s="7"/>
      <c r="I97" s="7"/>
      <c r="J97" s="16"/>
    </row>
    <row r="98" spans="1:10">
      <c r="A98" s="6"/>
      <c r="B98" s="7"/>
      <c r="C98" s="7"/>
      <c r="D98" s="7"/>
      <c r="E98" s="7"/>
      <c r="F98" s="7"/>
      <c r="G98" s="7"/>
      <c r="H98" s="7"/>
      <c r="I98" s="7"/>
      <c r="J98" s="16"/>
    </row>
    <row r="99" spans="1:10">
      <c r="A99" s="6"/>
      <c r="B99" s="7"/>
      <c r="C99" s="7"/>
      <c r="D99" s="7"/>
      <c r="E99" s="7"/>
      <c r="F99" s="7"/>
      <c r="G99" s="7"/>
      <c r="H99" s="7"/>
      <c r="I99" s="7"/>
      <c r="J99" s="16"/>
    </row>
    <row r="100" spans="1:10">
      <c r="A100" s="6"/>
      <c r="B100" s="7"/>
      <c r="C100" s="7"/>
      <c r="D100" s="7"/>
      <c r="E100" s="7"/>
      <c r="F100" s="7"/>
      <c r="G100" s="7"/>
      <c r="H100" s="7"/>
      <c r="I100" s="7"/>
      <c r="J100" s="16"/>
    </row>
    <row r="101" spans="1:10">
      <c r="A101" s="6"/>
      <c r="B101" s="7"/>
      <c r="C101" s="7"/>
      <c r="D101" s="7"/>
      <c r="E101" s="7"/>
      <c r="F101" s="7"/>
      <c r="G101" s="7"/>
      <c r="H101" s="7"/>
      <c r="I101" s="7"/>
      <c r="J101" s="16"/>
    </row>
    <row r="102" spans="1:10">
      <c r="A102" s="6"/>
      <c r="B102" s="7"/>
      <c r="C102" s="7"/>
      <c r="D102" s="7"/>
      <c r="E102" s="7"/>
      <c r="F102" s="7"/>
      <c r="G102" s="7"/>
      <c r="H102" s="7"/>
      <c r="I102" s="7"/>
      <c r="J102" s="16"/>
    </row>
    <row r="103" spans="1:10">
      <c r="A103" s="6"/>
      <c r="B103" s="7"/>
      <c r="C103" s="7"/>
      <c r="D103" s="7"/>
      <c r="E103" s="7"/>
      <c r="F103" s="7"/>
      <c r="G103" s="7"/>
      <c r="H103" s="7"/>
      <c r="I103" s="7"/>
      <c r="J103" s="16"/>
    </row>
    <row r="104" spans="1:10" ht="14.4" thickBot="1">
      <c r="A104" s="10"/>
      <c r="B104" s="11"/>
      <c r="C104" s="11"/>
      <c r="D104" s="11"/>
      <c r="E104" s="11"/>
      <c r="F104" s="11"/>
      <c r="G104" s="11"/>
      <c r="H104" s="11"/>
      <c r="I104" s="11"/>
      <c r="J104" s="17"/>
    </row>
    <row r="106" spans="1:10" ht="14.4" thickBot="1"/>
    <row r="107" spans="1:10">
      <c r="A107" s="2" t="s">
        <v>49</v>
      </c>
      <c r="B107" s="3"/>
      <c r="C107" s="3"/>
      <c r="D107" s="14"/>
    </row>
    <row r="108" spans="1:10">
      <c r="A108" s="6"/>
      <c r="B108" s="7"/>
      <c r="C108" s="7"/>
      <c r="D108" s="16"/>
    </row>
    <row r="109" spans="1:10">
      <c r="A109" s="6"/>
      <c r="B109" s="7"/>
      <c r="C109" s="7"/>
      <c r="D109" s="16"/>
    </row>
    <row r="110" spans="1:10">
      <c r="A110" s="6"/>
      <c r="B110" s="7"/>
      <c r="C110" s="7"/>
      <c r="D110" s="16"/>
    </row>
    <row r="111" spans="1:10">
      <c r="A111" s="6"/>
      <c r="B111" s="7"/>
      <c r="C111" s="7"/>
      <c r="D111" s="16"/>
    </row>
    <row r="112" spans="1:10">
      <c r="A112" s="6"/>
      <c r="B112" s="7"/>
      <c r="C112" s="7"/>
      <c r="D112" s="16"/>
    </row>
    <row r="113" spans="1:10">
      <c r="A113" s="6"/>
      <c r="B113" s="7"/>
      <c r="C113" s="7"/>
      <c r="D113" s="16"/>
    </row>
    <row r="114" spans="1:10">
      <c r="A114" s="6"/>
      <c r="B114" s="7"/>
      <c r="C114" s="7"/>
      <c r="D114" s="16"/>
    </row>
    <row r="115" spans="1:10">
      <c r="A115" s="6"/>
      <c r="B115" s="7"/>
      <c r="C115" s="7"/>
      <c r="D115" s="16"/>
    </row>
    <row r="116" spans="1:10">
      <c r="A116" s="6"/>
      <c r="B116" s="7"/>
      <c r="C116" s="7"/>
      <c r="D116" s="16"/>
    </row>
    <row r="117" spans="1:10">
      <c r="A117" s="6"/>
      <c r="B117" s="7"/>
      <c r="C117" s="7"/>
      <c r="D117" s="16"/>
    </row>
    <row r="118" spans="1:10">
      <c r="A118" s="6"/>
      <c r="B118" s="7"/>
      <c r="C118" s="7"/>
      <c r="D118" s="16"/>
    </row>
    <row r="119" spans="1:10" ht="14.4" thickBot="1">
      <c r="A119" s="10"/>
      <c r="B119" s="11"/>
      <c r="C119" s="11"/>
      <c r="D119" s="17"/>
    </row>
    <row r="121" spans="1:10" ht="14.4" thickBot="1"/>
    <row r="122" spans="1:10">
      <c r="A122" s="2" t="s">
        <v>50</v>
      </c>
      <c r="B122" s="3"/>
      <c r="C122" s="3"/>
      <c r="D122" s="3"/>
      <c r="E122" s="3"/>
      <c r="F122" s="3"/>
      <c r="G122" s="3"/>
      <c r="H122" s="3"/>
      <c r="I122" s="3"/>
      <c r="J122" s="14"/>
    </row>
    <row r="123" spans="1:10">
      <c r="A123" s="22" t="s">
        <v>39</v>
      </c>
      <c r="B123" s="21" t="s">
        <v>40</v>
      </c>
      <c r="C123" s="21" t="s">
        <v>41</v>
      </c>
      <c r="D123" s="21" t="s">
        <v>42</v>
      </c>
      <c r="E123" s="21" t="s">
        <v>43</v>
      </c>
      <c r="F123" s="21" t="s">
        <v>44</v>
      </c>
      <c r="G123" s="21" t="s">
        <v>48</v>
      </c>
      <c r="H123" s="21" t="s">
        <v>47</v>
      </c>
      <c r="I123" s="21" t="s">
        <v>46</v>
      </c>
      <c r="J123" s="23" t="s">
        <v>45</v>
      </c>
    </row>
    <row r="124" spans="1:10">
      <c r="A124" s="22">
        <v>205</v>
      </c>
      <c r="B124" s="21">
        <v>600</v>
      </c>
      <c r="C124" s="21">
        <v>1000</v>
      </c>
      <c r="D124" s="21">
        <v>1000</v>
      </c>
      <c r="E124" s="21">
        <v>1398</v>
      </c>
      <c r="F124" s="21">
        <v>1198</v>
      </c>
      <c r="G124" s="21">
        <v>801</v>
      </c>
      <c r="H124" s="21">
        <v>1598</v>
      </c>
      <c r="I124" s="21">
        <v>1199</v>
      </c>
      <c r="J124" s="23">
        <v>1001</v>
      </c>
    </row>
    <row r="125" spans="1:10">
      <c r="A125" s="6"/>
      <c r="B125" s="7"/>
      <c r="C125" s="7"/>
      <c r="D125" s="7"/>
      <c r="E125" s="7"/>
      <c r="F125" s="7"/>
      <c r="G125" s="7"/>
      <c r="H125" s="7"/>
      <c r="I125" s="7"/>
      <c r="J125" s="16"/>
    </row>
    <row r="126" spans="1:10">
      <c r="A126" s="6"/>
      <c r="B126" s="7"/>
      <c r="C126" s="7"/>
      <c r="D126" s="7"/>
      <c r="E126" s="7"/>
      <c r="F126" s="7"/>
      <c r="G126" s="7"/>
      <c r="H126" s="7"/>
      <c r="I126" s="7"/>
      <c r="J126" s="16"/>
    </row>
    <row r="127" spans="1:10">
      <c r="A127" s="6"/>
      <c r="B127" s="7"/>
      <c r="C127" s="7"/>
      <c r="D127" s="7"/>
      <c r="E127" s="7"/>
      <c r="F127" s="7"/>
      <c r="G127" s="7"/>
      <c r="H127" s="7"/>
      <c r="I127" s="7"/>
      <c r="J127" s="16"/>
    </row>
    <row r="128" spans="1:10">
      <c r="A128" s="6"/>
      <c r="B128" s="7"/>
      <c r="C128" s="7"/>
      <c r="D128" s="7"/>
      <c r="E128" s="7"/>
      <c r="F128" s="7"/>
      <c r="G128" s="7"/>
      <c r="H128" s="7"/>
      <c r="I128" s="7"/>
      <c r="J128" s="16"/>
    </row>
    <row r="129" spans="1:10">
      <c r="A129" s="6"/>
      <c r="B129" s="7"/>
      <c r="C129" s="7"/>
      <c r="D129" s="7"/>
      <c r="E129" s="7"/>
      <c r="F129" s="7"/>
      <c r="G129" s="7"/>
      <c r="H129" s="7"/>
      <c r="I129" s="7"/>
      <c r="J129" s="16"/>
    </row>
    <row r="130" spans="1:10">
      <c r="A130" s="6"/>
      <c r="B130" s="7"/>
      <c r="C130" s="7"/>
      <c r="D130" s="7"/>
      <c r="E130" s="7"/>
      <c r="F130" s="7"/>
      <c r="G130" s="7"/>
      <c r="H130" s="7"/>
      <c r="I130" s="7"/>
      <c r="J130" s="16"/>
    </row>
    <row r="131" spans="1:10">
      <c r="A131" s="6"/>
      <c r="B131" s="7"/>
      <c r="C131" s="7"/>
      <c r="D131" s="7"/>
      <c r="E131" s="7"/>
      <c r="F131" s="7"/>
      <c r="G131" s="7"/>
      <c r="H131" s="7"/>
      <c r="I131" s="7"/>
      <c r="J131" s="16"/>
    </row>
    <row r="132" spans="1:10">
      <c r="A132" s="6"/>
      <c r="B132" s="7"/>
      <c r="C132" s="7"/>
      <c r="D132" s="7"/>
      <c r="E132" s="7"/>
      <c r="F132" s="7"/>
      <c r="G132" s="7"/>
      <c r="H132" s="7"/>
      <c r="I132" s="7"/>
      <c r="J132" s="16"/>
    </row>
    <row r="133" spans="1:10">
      <c r="A133" s="6"/>
      <c r="B133" s="7"/>
      <c r="C133" s="7"/>
      <c r="D133" s="7"/>
      <c r="E133" s="7"/>
      <c r="F133" s="7"/>
      <c r="G133" s="7"/>
      <c r="H133" s="7"/>
      <c r="I133" s="7"/>
      <c r="J133" s="16"/>
    </row>
    <row r="134" spans="1:10">
      <c r="A134" s="6"/>
      <c r="B134" s="7"/>
      <c r="C134" s="7"/>
      <c r="D134" s="7"/>
      <c r="E134" s="7"/>
      <c r="F134" s="7"/>
      <c r="G134" s="7"/>
      <c r="H134" s="7"/>
      <c r="I134" s="7"/>
      <c r="J134" s="16"/>
    </row>
    <row r="135" spans="1:10">
      <c r="A135" s="6"/>
      <c r="B135" s="7"/>
      <c r="C135" s="7"/>
      <c r="D135" s="7"/>
      <c r="E135" s="7"/>
      <c r="F135" s="7"/>
      <c r="G135" s="7"/>
      <c r="H135" s="7"/>
      <c r="I135" s="7"/>
      <c r="J135" s="16"/>
    </row>
    <row r="136" spans="1:10">
      <c r="A136" s="6"/>
      <c r="B136" s="7"/>
      <c r="C136" s="7"/>
      <c r="D136" s="7"/>
      <c r="E136" s="7"/>
      <c r="F136" s="7"/>
      <c r="G136" s="7"/>
      <c r="H136" s="7"/>
      <c r="I136" s="7"/>
      <c r="J136" s="16"/>
    </row>
    <row r="137" spans="1:10">
      <c r="A137" s="6"/>
      <c r="B137" s="7"/>
      <c r="C137" s="7"/>
      <c r="D137" s="7"/>
      <c r="E137" s="7"/>
      <c r="F137" s="7"/>
      <c r="G137" s="7"/>
      <c r="H137" s="7"/>
      <c r="I137" s="7"/>
      <c r="J137" s="16"/>
    </row>
    <row r="138" spans="1:10">
      <c r="A138" s="6"/>
      <c r="B138" s="7"/>
      <c r="C138" s="7"/>
      <c r="D138" s="7"/>
      <c r="E138" s="7"/>
      <c r="F138" s="7"/>
      <c r="G138" s="7"/>
      <c r="H138" s="7"/>
      <c r="I138" s="7"/>
      <c r="J138" s="16"/>
    </row>
    <row r="139" spans="1:10">
      <c r="A139" s="6"/>
      <c r="B139" s="7"/>
      <c r="C139" s="7"/>
      <c r="D139" s="7"/>
      <c r="E139" s="7"/>
      <c r="F139" s="7"/>
      <c r="G139" s="7"/>
      <c r="H139" s="7"/>
      <c r="I139" s="7"/>
      <c r="J139" s="16"/>
    </row>
    <row r="140" spans="1:10">
      <c r="A140" s="6"/>
      <c r="B140" s="7"/>
      <c r="C140" s="7"/>
      <c r="D140" s="7"/>
      <c r="E140" s="7"/>
      <c r="F140" s="7"/>
      <c r="G140" s="7"/>
      <c r="H140" s="7"/>
      <c r="I140" s="7"/>
      <c r="J140" s="16"/>
    </row>
    <row r="141" spans="1:10">
      <c r="A141" s="6"/>
      <c r="B141" s="7"/>
      <c r="C141" s="7"/>
      <c r="D141" s="7"/>
      <c r="E141" s="7"/>
      <c r="F141" s="7"/>
      <c r="G141" s="7"/>
      <c r="H141" s="7"/>
      <c r="I141" s="7"/>
      <c r="J141" s="16"/>
    </row>
    <row r="142" spans="1:10">
      <c r="A142" s="6"/>
      <c r="B142" s="7"/>
      <c r="C142" s="7"/>
      <c r="D142" s="7"/>
      <c r="E142" s="7"/>
      <c r="F142" s="7"/>
      <c r="G142" s="7"/>
      <c r="H142" s="7"/>
      <c r="I142" s="7"/>
      <c r="J142" s="16"/>
    </row>
    <row r="143" spans="1:10" ht="14.4" thickBot="1">
      <c r="A143" s="10"/>
      <c r="B143" s="11"/>
      <c r="C143" s="11"/>
      <c r="D143" s="11"/>
      <c r="E143" s="11"/>
      <c r="F143" s="11"/>
      <c r="G143" s="11"/>
      <c r="H143" s="11"/>
      <c r="I143" s="11"/>
      <c r="J143" s="17"/>
    </row>
  </sheetData>
  <sortState xmlns:xlrd2="http://schemas.microsoft.com/office/spreadsheetml/2017/richdata2" ref="B33:B49">
    <sortCondition ref="B49"/>
  </sortState>
  <phoneticPr fontId="16" type="noConversion"/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&amp;CСтраница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cp:revision>1</cp:revision>
  <cp:lastPrinted>2020-04-15T20:31:18Z</cp:lastPrinted>
  <dcterms:created xsi:type="dcterms:W3CDTF">2020-02-24T21:52:06Z</dcterms:created>
  <dcterms:modified xsi:type="dcterms:W3CDTF">2020-04-16T15:23:02Z</dcterms:modified>
</cp:coreProperties>
</file>