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2192" windowHeight="6360" activeTab="2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</sheets>
  <externalReferences>
    <externalReference r:id="rId6"/>
    <externalReference r:id="rId7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Irr.times">'[2]IrrSumto7/93'!#REF!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25725"/>
</workbook>
</file>

<file path=xl/calcChain.xml><?xml version="1.0" encoding="utf-8"?>
<calcChain xmlns="http://schemas.openxmlformats.org/spreadsheetml/2006/main">
  <c r="J2" i="5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2"/>
  <c r="M3" i="4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2"/>
  <c r="W2" i="3"/>
  <c r="W3"/>
  <c r="W4"/>
  <c r="W5"/>
  <c r="W6"/>
  <c r="W7"/>
  <c r="W8"/>
  <c r="W9"/>
  <c r="W10"/>
  <c r="W11"/>
  <c r="W13"/>
  <c r="V2"/>
  <c r="V3"/>
  <c r="V4"/>
  <c r="V5"/>
  <c r="V6"/>
  <c r="V7"/>
  <c r="V8"/>
  <c r="V9"/>
  <c r="V10"/>
  <c r="V11"/>
  <c r="V13"/>
  <c r="U3"/>
  <c r="U4"/>
  <c r="U5"/>
  <c r="U6"/>
  <c r="U7"/>
  <c r="U8"/>
  <c r="U9"/>
  <c r="U10"/>
  <c r="U11"/>
  <c r="U13"/>
  <c r="U2"/>
  <c r="T3"/>
  <c r="T4"/>
  <c r="T5"/>
  <c r="T6"/>
  <c r="T7"/>
  <c r="T8"/>
  <c r="T9"/>
  <c r="T10"/>
  <c r="T11"/>
  <c r="T13"/>
  <c r="T2"/>
  <c r="S3"/>
  <c r="S4"/>
  <c r="S5"/>
  <c r="S6"/>
  <c r="S7"/>
  <c r="S8"/>
  <c r="S9"/>
  <c r="S10"/>
  <c r="S11"/>
  <c r="S13"/>
  <c r="S2"/>
  <c r="R3"/>
  <c r="R4"/>
  <c r="R5"/>
  <c r="R6"/>
  <c r="R7"/>
  <c r="R8"/>
  <c r="R9"/>
  <c r="R10"/>
  <c r="R11"/>
  <c r="R12"/>
  <c r="R13"/>
  <c r="R2"/>
  <c r="G3" i="1"/>
  <c r="H3"/>
  <c r="I3"/>
  <c r="J3"/>
  <c r="K3"/>
  <c r="L3"/>
  <c r="G4"/>
  <c r="H4"/>
  <c r="I4"/>
  <c r="J4"/>
  <c r="K4"/>
  <c r="L4"/>
  <c r="G5"/>
  <c r="H5"/>
  <c r="I5"/>
  <c r="J5"/>
  <c r="K5"/>
  <c r="L5"/>
  <c r="G6"/>
  <c r="H6"/>
  <c r="I6"/>
  <c r="J6"/>
  <c r="K6"/>
  <c r="L6"/>
  <c r="G7"/>
  <c r="H7"/>
  <c r="I7"/>
  <c r="J7"/>
  <c r="K7"/>
  <c r="L7"/>
  <c r="G8"/>
  <c r="H8"/>
  <c r="I8"/>
  <c r="J8"/>
  <c r="K8"/>
  <c r="L8"/>
  <c r="G9"/>
  <c r="H9"/>
  <c r="I9"/>
  <c r="J9"/>
  <c r="K9"/>
  <c r="L9"/>
  <c r="G10"/>
  <c r="H10"/>
  <c r="I10"/>
  <c r="J10"/>
  <c r="K10"/>
  <c r="L10"/>
  <c r="G11"/>
  <c r="H11"/>
  <c r="I11"/>
  <c r="J11"/>
  <c r="K11"/>
  <c r="L11"/>
  <c r="G12"/>
  <c r="H12"/>
  <c r="I12"/>
  <c r="J12"/>
  <c r="K12"/>
  <c r="L12"/>
  <c r="G13"/>
  <c r="H13"/>
  <c r="I13"/>
  <c r="J13"/>
  <c r="K13"/>
  <c r="L13"/>
  <c r="G14"/>
  <c r="H14"/>
  <c r="I14"/>
  <c r="J14"/>
  <c r="K14"/>
  <c r="L14"/>
  <c r="G15"/>
  <c r="H15"/>
  <c r="I15"/>
  <c r="J15"/>
  <c r="K15"/>
  <c r="L15"/>
  <c r="G16"/>
  <c r="H16"/>
  <c r="I16"/>
  <c r="J16"/>
  <c r="K16"/>
  <c r="L16"/>
  <c r="G17"/>
  <c r="H17"/>
  <c r="I17"/>
  <c r="J17"/>
  <c r="K17"/>
  <c r="L17"/>
  <c r="G18"/>
  <c r="H18"/>
  <c r="I18"/>
  <c r="J18"/>
  <c r="K18"/>
  <c r="L18"/>
  <c r="G19"/>
  <c r="H19"/>
  <c r="I19"/>
  <c r="J19"/>
  <c r="K19"/>
  <c r="L19"/>
  <c r="G20"/>
  <c r="H20"/>
  <c r="I20"/>
  <c r="J20"/>
  <c r="K20"/>
  <c r="L20"/>
  <c r="G21"/>
  <c r="H21"/>
  <c r="I21"/>
  <c r="J21"/>
  <c r="K21"/>
  <c r="L21"/>
  <c r="G22"/>
  <c r="H22"/>
  <c r="I22"/>
  <c r="J22"/>
  <c r="K22"/>
  <c r="L22"/>
  <c r="G23"/>
  <c r="H23"/>
  <c r="I23"/>
  <c r="J23"/>
  <c r="K23"/>
  <c r="L23"/>
  <c r="G24"/>
  <c r="H24"/>
  <c r="I24"/>
  <c r="J24"/>
  <c r="K24"/>
  <c r="L24"/>
  <c r="G25"/>
  <c r="H25"/>
  <c r="I25"/>
  <c r="J25"/>
  <c r="K25"/>
  <c r="L25"/>
  <c r="G26"/>
  <c r="H26"/>
  <c r="I26"/>
  <c r="J26"/>
  <c r="K26"/>
  <c r="L26"/>
  <c r="G27"/>
  <c r="H27"/>
  <c r="I27"/>
  <c r="J27"/>
  <c r="K27"/>
  <c r="L27"/>
  <c r="G28"/>
  <c r="H28"/>
  <c r="I28"/>
  <c r="J28"/>
  <c r="K28"/>
  <c r="L28"/>
  <c r="G29"/>
  <c r="H29"/>
  <c r="I29"/>
  <c r="J29"/>
  <c r="K29"/>
  <c r="L29"/>
  <c r="G30"/>
  <c r="H30"/>
  <c r="I30"/>
  <c r="J30"/>
  <c r="K30"/>
  <c r="L30"/>
  <c r="G31"/>
  <c r="H31"/>
  <c r="I31"/>
  <c r="J31"/>
  <c r="K31"/>
  <c r="L31"/>
  <c r="G32"/>
  <c r="H32"/>
  <c r="I32"/>
  <c r="J32"/>
  <c r="K32"/>
  <c r="L32"/>
  <c r="G33"/>
  <c r="H33"/>
  <c r="I33"/>
  <c r="J33"/>
  <c r="K33"/>
  <c r="L33"/>
  <c r="G34"/>
  <c r="H34"/>
  <c r="I34"/>
  <c r="J34"/>
  <c r="K34"/>
  <c r="L34"/>
  <c r="G35"/>
  <c r="H35"/>
  <c r="I35"/>
  <c r="J35"/>
  <c r="K35"/>
  <c r="L35"/>
  <c r="G36"/>
  <c r="H36"/>
  <c r="I36"/>
  <c r="J36"/>
  <c r="K36"/>
  <c r="L36"/>
  <c r="G37"/>
  <c r="H37"/>
  <c r="I37"/>
  <c r="J37"/>
  <c r="K37"/>
  <c r="L37"/>
  <c r="G38"/>
  <c r="H38"/>
  <c r="I38"/>
  <c r="J38"/>
  <c r="K38"/>
  <c r="L38"/>
  <c r="G39"/>
  <c r="H39"/>
  <c r="I39"/>
  <c r="J39"/>
  <c r="K39"/>
  <c r="L39"/>
  <c r="G40"/>
  <c r="H40"/>
  <c r="I40"/>
  <c r="J40"/>
  <c r="K40"/>
  <c r="L40"/>
  <c r="G41"/>
  <c r="H41"/>
  <c r="I41"/>
  <c r="J41"/>
  <c r="K41"/>
  <c r="L41"/>
  <c r="H2"/>
  <c r="I2"/>
  <c r="J2"/>
  <c r="K2"/>
  <c r="L2"/>
  <c r="G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Z25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E3" l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2"/>
  <c r="L3" i="3"/>
  <c r="M3"/>
  <c r="N3"/>
  <c r="L4"/>
  <c r="M4"/>
  <c r="N4"/>
  <c r="L5"/>
  <c r="M5"/>
  <c r="N5"/>
  <c r="L6"/>
  <c r="M6"/>
  <c r="N6"/>
  <c r="L7"/>
  <c r="M7"/>
  <c r="N7"/>
  <c r="L8"/>
  <c r="M8"/>
  <c r="N8"/>
  <c r="L9"/>
  <c r="M9"/>
  <c r="N9"/>
  <c r="L10"/>
  <c r="M10"/>
  <c r="N10"/>
  <c r="L11"/>
  <c r="M11"/>
  <c r="N11"/>
  <c r="L13"/>
  <c r="M13"/>
  <c r="N13"/>
  <c r="N2"/>
  <c r="M2"/>
  <c r="L2"/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2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3"/>
  <c r="I3" i="3"/>
  <c r="K3" s="1"/>
  <c r="O3" s="1"/>
  <c r="I4"/>
  <c r="K4" s="1"/>
  <c r="O4" s="1"/>
  <c r="I5"/>
  <c r="I6"/>
  <c r="I7"/>
  <c r="K7" s="1"/>
  <c r="O7" s="1"/>
  <c r="I8"/>
  <c r="K8" s="1"/>
  <c r="O8" s="1"/>
  <c r="I9"/>
  <c r="I10"/>
  <c r="I11"/>
  <c r="K11" s="1"/>
  <c r="O11" s="1"/>
  <c r="I13"/>
  <c r="K13" s="1"/>
  <c r="O13" s="1"/>
  <c r="I2"/>
  <c r="K5"/>
  <c r="O5" s="1"/>
  <c r="K6"/>
  <c r="O6" s="1"/>
  <c r="K9"/>
  <c r="O9" s="1"/>
  <c r="K10"/>
  <c r="O10" s="1"/>
  <c r="K2"/>
  <c r="O2" s="1"/>
  <c r="J6" i="2"/>
  <c r="J7"/>
  <c r="J8"/>
  <c r="J9"/>
  <c r="J10"/>
  <c r="J11"/>
  <c r="J12"/>
  <c r="J13"/>
  <c r="J14"/>
  <c r="J16"/>
  <c r="J20"/>
  <c r="J23"/>
  <c r="J24"/>
  <c r="J25"/>
  <c r="J29"/>
  <c r="J30"/>
  <c r="J31"/>
  <c r="J32"/>
  <c r="J33"/>
  <c r="J34"/>
  <c r="J35"/>
  <c r="J36"/>
  <c r="J37"/>
  <c r="J38"/>
  <c r="J40"/>
  <c r="J44"/>
  <c r="J47"/>
  <c r="J48"/>
  <c r="J49"/>
  <c r="J53"/>
  <c r="J54"/>
  <c r="J55"/>
  <c r="J56"/>
  <c r="J57"/>
  <c r="J58"/>
  <c r="J59"/>
  <c r="J60"/>
  <c r="J61"/>
  <c r="J62"/>
  <c r="J64"/>
  <c r="J68"/>
  <c r="J71"/>
  <c r="J72"/>
  <c r="J73"/>
  <c r="J77"/>
  <c r="J78"/>
  <c r="J79"/>
  <c r="J80"/>
  <c r="J81"/>
  <c r="J82"/>
  <c r="J83"/>
  <c r="J84"/>
  <c r="J85"/>
  <c r="J86"/>
  <c r="J88"/>
  <c r="J92"/>
  <c r="J95"/>
  <c r="J96"/>
  <c r="J97"/>
  <c r="J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2"/>
  <c r="O2" i="1"/>
  <c r="P2"/>
  <c r="O3"/>
  <c r="P3"/>
  <c r="O4"/>
  <c r="P4"/>
  <c r="O5"/>
  <c r="P5"/>
  <c r="O6"/>
  <c r="P6"/>
  <c r="O7"/>
  <c r="P7"/>
  <c r="O8"/>
  <c r="P8"/>
  <c r="O9"/>
  <c r="P9"/>
  <c r="O10"/>
  <c r="P10"/>
  <c r="O11"/>
  <c r="P11"/>
  <c r="O12"/>
  <c r="P12"/>
  <c r="O13"/>
  <c r="P13"/>
  <c r="O14"/>
  <c r="P14"/>
  <c r="O15"/>
  <c r="P15"/>
  <c r="O16"/>
  <c r="P16"/>
  <c r="O17"/>
  <c r="P17"/>
  <c r="O18"/>
  <c r="P18"/>
  <c r="O19"/>
  <c r="P19"/>
  <c r="O20"/>
  <c r="P20"/>
  <c r="O21"/>
  <c r="P21"/>
  <c r="O22"/>
  <c r="P22"/>
  <c r="O23"/>
  <c r="P23"/>
  <c r="O24"/>
  <c r="P24"/>
  <c r="O25"/>
  <c r="P25"/>
  <c r="O26"/>
  <c r="P26"/>
  <c r="O27"/>
  <c r="P27"/>
  <c r="O28"/>
  <c r="P28"/>
  <c r="O29"/>
  <c r="P29"/>
  <c r="O30"/>
  <c r="P30"/>
  <c r="O31"/>
  <c r="P31"/>
  <c r="O32"/>
  <c r="P32"/>
  <c r="O33"/>
  <c r="P33"/>
  <c r="O34"/>
  <c r="P34"/>
  <c r="O35"/>
  <c r="P35"/>
  <c r="O36"/>
  <c r="P36"/>
  <c r="O37"/>
  <c r="P37"/>
  <c r="O38"/>
  <c r="P38"/>
  <c r="O39"/>
  <c r="P39"/>
  <c r="O40"/>
  <c r="P40"/>
  <c r="O41"/>
  <c r="P41"/>
</calcChain>
</file>

<file path=xl/sharedStrings.xml><?xml version="1.0" encoding="utf-8"?>
<sst xmlns="http://schemas.openxmlformats.org/spreadsheetml/2006/main" count="610" uniqueCount="70">
  <si>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</si>
  <si>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</si>
  <si>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</si>
  <si>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</si>
  <si>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</si>
  <si>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</si>
  <si>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</si>
  <si>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</si>
  <si>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</si>
  <si>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</si>
  <si>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</si>
  <si>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</si>
  <si>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</si>
  <si>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</si>
  <si>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</si>
  <si>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</si>
  <si>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</si>
  <si>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</si>
  <si>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</si>
  <si>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</si>
  <si>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</si>
  <si>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</si>
  <si>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</si>
  <si>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</si>
  <si>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</si>
  <si>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</si>
  <si>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</si>
  <si>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</si>
  <si>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</si>
  <si>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</si>
  <si>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</si>
  <si>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</si>
  <si>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</si>
  <si>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</si>
  <si>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</si>
  <si>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</si>
  <si>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</si>
  <si>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</si>
  <si>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</si>
  <si>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</si>
  <si>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</si>
  <si>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</si>
  <si>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</si>
  <si>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</si>
  <si>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</si>
  <si>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</si>
  <si>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</si>
  <si>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</si>
  <si>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</si>
  <si>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</si>
  <si>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</si>
  <si>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</si>
  <si>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</si>
  <si>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</si>
  <si>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</si>
  <si>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</si>
  <si>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</si>
  <si>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</si>
  <si>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</si>
  <si>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Summariser.AboveGround.Wt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</si>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</sst>
</file>

<file path=xl/styles.xml><?xml version="1.0" encoding="utf-8"?>
<styleSheet xmlns="http://schemas.openxmlformats.org/spreadsheetml/2006/main">
  <numFmts count="3">
    <numFmt numFmtId="172" formatCode="0.0"/>
    <numFmt numFmtId="208" formatCode="[$-C09]dd\-mmm\-yy;@"/>
    <numFmt numFmtId="211" formatCode="yyyy\-mm\-dd"/>
  </numFmts>
  <fonts count="6">
    <font>
      <sz val="10"/>
      <name val="Arial"/>
    </font>
    <font>
      <sz val="9"/>
      <name val="Geneva"/>
    </font>
    <font>
      <sz val="8"/>
      <name val="Arial"/>
    </font>
    <font>
      <sz val="9"/>
      <name val="Arial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72" fontId="1" fillId="0" borderId="0" applyFont="0" applyFill="0" applyBorder="0" applyAlignment="0" applyProtection="0"/>
    <xf numFmtId="0" fontId="3" fillId="0" borderId="0"/>
  </cellStyleXfs>
  <cellXfs count="10">
    <xf numFmtId="0" fontId="0" fillId="0" borderId="0" xfId="0"/>
    <xf numFmtId="0" fontId="0" fillId="2" borderId="0" xfId="0" applyFill="1"/>
    <xf numFmtId="0" fontId="3" fillId="0" borderId="0" xfId="2"/>
    <xf numFmtId="208" fontId="0" fillId="0" borderId="0" xfId="0" applyNumberFormat="1"/>
    <xf numFmtId="2" fontId="3" fillId="0" borderId="0" xfId="2" applyNumberFormat="1"/>
    <xf numFmtId="211" fontId="0" fillId="0" borderId="0" xfId="0" applyNumberFormat="1"/>
    <xf numFmtId="0" fontId="3" fillId="0" borderId="0" xfId="2" applyFill="1"/>
    <xf numFmtId="0" fontId="4" fillId="0" borderId="0" xfId="0" applyFont="1"/>
    <xf numFmtId="0" fontId="5" fillId="0" borderId="0" xfId="2" applyFont="1" applyFill="1"/>
    <xf numFmtId="2" fontId="0" fillId="0" borderId="0" xfId="0" applyNumberFormat="1"/>
  </cellXfs>
  <cellStyles count="3">
    <cellStyle name="0.0" xfId="1"/>
    <cellStyle name="Normal" xfId="0" builtinId="0"/>
    <cellStyle name="Normal_FM_data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</c:ser>
        <c:axId val="140405376"/>
        <c:axId val="140408704"/>
      </c:scatterChart>
      <c:valAx>
        <c:axId val="140405376"/>
        <c:scaling>
          <c:orientation val="minMax"/>
        </c:scaling>
        <c:axPos val="b"/>
        <c:numFmt formatCode="General" sourceLinked="1"/>
        <c:tickLblPos val="nextTo"/>
        <c:crossAx val="140408704"/>
        <c:crosses val="autoZero"/>
        <c:crossBetween val="midCat"/>
      </c:valAx>
      <c:valAx>
        <c:axId val="140408704"/>
        <c:scaling>
          <c:orientation val="minMax"/>
        </c:scaling>
        <c:axPos val="l"/>
        <c:majorGridlines/>
        <c:numFmt formatCode="General" sourceLinked="1"/>
        <c:tickLblPos val="nextTo"/>
        <c:crossAx val="140405376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</c:ser>
        <c:axId val="140418048"/>
        <c:axId val="140436608"/>
      </c:scatterChart>
      <c:valAx>
        <c:axId val="140418048"/>
        <c:scaling>
          <c:orientation val="minMax"/>
        </c:scaling>
        <c:axPos val="b"/>
        <c:numFmt formatCode="General" sourceLinked="1"/>
        <c:tickLblPos val="nextTo"/>
        <c:crossAx val="140436608"/>
        <c:crosses val="autoZero"/>
        <c:crossBetween val="midCat"/>
      </c:valAx>
      <c:valAx>
        <c:axId val="140436608"/>
        <c:scaling>
          <c:orientation val="minMax"/>
        </c:scaling>
        <c:axPos val="l"/>
        <c:majorGridlines/>
        <c:numFmt formatCode="General" sourceLinked="1"/>
        <c:tickLblPos val="nextTo"/>
        <c:crossAx val="14041804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</c:ser>
        <c:axId val="143299328"/>
        <c:axId val="143339904"/>
      </c:scatterChart>
      <c:valAx>
        <c:axId val="143299328"/>
        <c:scaling>
          <c:orientation val="minMax"/>
        </c:scaling>
        <c:axPos val="b"/>
        <c:numFmt formatCode="General" sourceLinked="1"/>
        <c:tickLblPos val="nextTo"/>
        <c:crossAx val="143339904"/>
        <c:crosses val="autoZero"/>
        <c:crossBetween val="midCat"/>
      </c:valAx>
      <c:valAx>
        <c:axId val="143339904"/>
        <c:scaling>
          <c:orientation val="minMax"/>
        </c:scaling>
        <c:axPos val="l"/>
        <c:majorGridlines/>
        <c:numFmt formatCode="General" sourceLinked="1"/>
        <c:tickLblPos val="nextTo"/>
        <c:crossAx val="14329932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</c:ser>
        <c:axId val="149377408"/>
        <c:axId val="149380096"/>
      </c:scatterChart>
      <c:valAx>
        <c:axId val="149377408"/>
        <c:scaling>
          <c:orientation val="minMax"/>
        </c:scaling>
        <c:axPos val="b"/>
        <c:numFmt formatCode="General" sourceLinked="1"/>
        <c:tickLblPos val="nextTo"/>
        <c:crossAx val="149380096"/>
        <c:crosses val="autoZero"/>
        <c:crossBetween val="midCat"/>
      </c:valAx>
      <c:valAx>
        <c:axId val="149380096"/>
        <c:scaling>
          <c:orientation val="minMax"/>
        </c:scaling>
        <c:axPos val="l"/>
        <c:majorGridlines/>
        <c:numFmt formatCode="General" sourceLinked="1"/>
        <c:tickLblPos val="nextTo"/>
        <c:crossAx val="1493774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lineMarker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</c:ser>
        <c:axId val="150024960"/>
        <c:axId val="149444096"/>
      </c:scatterChart>
      <c:valAx>
        <c:axId val="150024960"/>
        <c:scaling>
          <c:orientation val="minMax"/>
        </c:scaling>
        <c:axPos val="b"/>
        <c:numFmt formatCode="General" sourceLinked="1"/>
        <c:tickLblPos val="nextTo"/>
        <c:crossAx val="149444096"/>
        <c:crosses val="autoZero"/>
        <c:crossBetween val="midCat"/>
      </c:valAx>
      <c:valAx>
        <c:axId val="149444096"/>
        <c:scaling>
          <c:orientation val="minMax"/>
        </c:scaling>
        <c:axPos val="l"/>
        <c:majorGridlines/>
        <c:numFmt formatCode="General" sourceLinked="1"/>
        <c:tickLblPos val="nextTo"/>
        <c:crossAx val="150024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</c:ser>
        <c:axId val="150729856"/>
        <c:axId val="150731392"/>
      </c:scatterChart>
      <c:valAx>
        <c:axId val="150729856"/>
        <c:scaling>
          <c:orientation val="minMax"/>
        </c:scaling>
        <c:axPos val="b"/>
        <c:numFmt formatCode="General" sourceLinked="1"/>
        <c:tickLblPos val="nextTo"/>
        <c:crossAx val="150731392"/>
        <c:crosses val="autoZero"/>
        <c:crossBetween val="midCat"/>
      </c:valAx>
      <c:valAx>
        <c:axId val="150731392"/>
        <c:scaling>
          <c:orientation val="minMax"/>
        </c:scaling>
        <c:axPos val="l"/>
        <c:majorGridlines/>
        <c:numFmt formatCode="General" sourceLinked="1"/>
        <c:tickLblPos val="nextTo"/>
        <c:crossAx val="150729856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</c:ser>
        <c:axId val="151693952"/>
        <c:axId val="151806336"/>
      </c:scatterChart>
      <c:valAx>
        <c:axId val="151693952"/>
        <c:scaling>
          <c:orientation val="minMax"/>
        </c:scaling>
        <c:axPos val="b"/>
        <c:numFmt formatCode="General" sourceLinked="1"/>
        <c:tickLblPos val="nextTo"/>
        <c:crossAx val="151806336"/>
        <c:crosses val="autoZero"/>
        <c:crossBetween val="midCat"/>
      </c:valAx>
      <c:valAx>
        <c:axId val="151806336"/>
        <c:scaling>
          <c:orientation val="minMax"/>
        </c:scaling>
        <c:axPos val="l"/>
        <c:majorGridlines/>
        <c:numFmt formatCode="General" sourceLinked="1"/>
        <c:tickLblPos val="nextTo"/>
        <c:crossAx val="15169395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%20Folder/aWork/SiteInfo/AcSites/Climate/AnuclimOut/ExpSiteCli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%20Folder/aWork/Shell/Water/Irrigation/IrrSumto7/93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2 (2)"/>
      <sheetName val="Chart2"/>
      <sheetName val="Chart2 (3)"/>
      <sheetName val="Chart2 (4)"/>
      <sheetName val="Chart2 (2)"/>
      <sheetName val="Chart2 (5)"/>
      <sheetName val="ClimAct"/>
      <sheetName val="IrrSumto7/93"/>
      <sheetName val="Sheet3"/>
      <sheetName val="Ptn-Mo"/>
      <sheetName val="ClimAct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1"/>
  <sheetViews>
    <sheetView topLeftCell="D1" workbookViewId="0">
      <selection activeCell="E4" sqref="E4"/>
    </sheetView>
  </sheetViews>
  <sheetFormatPr defaultRowHeight="13.2"/>
  <cols>
    <col min="5" max="5" width="28.21875" bestFit="1" customWidth="1"/>
    <col min="6" max="6" width="10.33203125" bestFit="1" customWidth="1"/>
    <col min="7" max="7" width="10.10937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>J2/SUM(H2:J2)</f>
        <v>0.5</v>
      </c>
      <c r="P2">
        <f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>U2/SUM(S2:U2)</f>
        <v>0.5</v>
      </c>
      <c r="AA2">
        <f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1">"Gympie"&amp;IF(C3="Yes","Irrigated","NonIrrigated")&amp;IF(B3="Yes","Fertilised","NonFertilised")</f>
        <v>GympieNonIrrigatedNonFertilised</v>
      </c>
      <c r="F3" s="5">
        <f t="shared" ref="F3:F41" si="2">DATE(1987,2,4)+365*D3</f>
        <v>32191.599999999999</v>
      </c>
      <c r="G3">
        <f t="shared" ref="G3:G41" si="3">R3*100</f>
        <v>208</v>
      </c>
      <c r="H3">
        <f t="shared" ref="H3:H41" si="4">S3*100</f>
        <v>36</v>
      </c>
      <c r="I3">
        <f t="shared" ref="I3:I41" si="5">T3*100</f>
        <v>9</v>
      </c>
      <c r="J3">
        <f t="shared" ref="J3:J41" si="6">U3*100</f>
        <v>74</v>
      </c>
      <c r="K3">
        <f t="shared" ref="K3:K41" si="7">V3*100</f>
        <v>89</v>
      </c>
      <c r="L3">
        <f t="shared" ref="L3:L41" si="8">W3*100</f>
        <v>119</v>
      </c>
      <c r="M3">
        <v>0.85</v>
      </c>
      <c r="N3">
        <v>0.41</v>
      </c>
      <c r="O3">
        <f>J3/SUM(H3:J3)</f>
        <v>0.62184873949579833</v>
      </c>
      <c r="P3">
        <f>H3+I3</f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>U3/SUM(S3:U3)</f>
        <v>0.62184873949579833</v>
      </c>
      <c r="AA3">
        <f>S3+T3</f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1"/>
        <v>GympieNonIrrigatedNonFertilised</v>
      </c>
      <c r="F4" s="5">
        <f t="shared" si="2"/>
        <v>32337.599999999999</v>
      </c>
      <c r="G4">
        <f t="shared" si="3"/>
        <v>271</v>
      </c>
      <c r="H4">
        <f t="shared" si="4"/>
        <v>62</v>
      </c>
      <c r="I4">
        <f t="shared" si="5"/>
        <v>18</v>
      </c>
      <c r="J4">
        <f t="shared" si="6"/>
        <v>92</v>
      </c>
      <c r="K4">
        <f t="shared" si="7"/>
        <v>99</v>
      </c>
      <c r="L4">
        <f t="shared" si="8"/>
        <v>172</v>
      </c>
      <c r="M4">
        <v>1.72</v>
      </c>
      <c r="N4">
        <v>1.02</v>
      </c>
      <c r="O4">
        <f>J4/SUM(H4:J4)</f>
        <v>0.53488372093023251</v>
      </c>
      <c r="P4">
        <f>H4+I4</f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>U4/SUM(S4:U4)</f>
        <v>0.53488372093023251</v>
      </c>
      <c r="AA4">
        <f>S4+T4</f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1"/>
        <v>GympieNonIrrigatedNonFertilised</v>
      </c>
      <c r="F5" s="5">
        <f t="shared" si="2"/>
        <v>32472.65</v>
      </c>
      <c r="G5">
        <f t="shared" si="3"/>
        <v>432</v>
      </c>
      <c r="H5">
        <f t="shared" si="4"/>
        <v>182</v>
      </c>
      <c r="I5">
        <f t="shared" si="5"/>
        <v>47</v>
      </c>
      <c r="J5">
        <f t="shared" si="6"/>
        <v>101</v>
      </c>
      <c r="K5">
        <f t="shared" si="7"/>
        <v>102</v>
      </c>
      <c r="L5">
        <f t="shared" si="8"/>
        <v>330</v>
      </c>
      <c r="M5">
        <v>5.01</v>
      </c>
      <c r="N5">
        <v>0.94</v>
      </c>
      <c r="O5">
        <f>J5/SUM(H5:J5)</f>
        <v>0.30606060606060603</v>
      </c>
      <c r="P5">
        <f>H5+I5</f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>U5/SUM(S5:U5)</f>
        <v>0.30606060606060609</v>
      </c>
      <c r="AA5">
        <f>S5+T5</f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1"/>
        <v>GympieNonIrrigatedNonFertilised</v>
      </c>
      <c r="F6" s="5">
        <f t="shared" si="2"/>
        <v>32688</v>
      </c>
      <c r="G6">
        <f t="shared" si="3"/>
        <v>818</v>
      </c>
      <c r="H6">
        <f t="shared" si="4"/>
        <v>401</v>
      </c>
      <c r="I6">
        <f t="shared" si="5"/>
        <v>91</v>
      </c>
      <c r="J6">
        <f t="shared" si="6"/>
        <v>174</v>
      </c>
      <c r="K6">
        <f t="shared" si="7"/>
        <v>152</v>
      </c>
      <c r="L6">
        <f t="shared" si="8"/>
        <v>666</v>
      </c>
      <c r="M6">
        <v>11</v>
      </c>
      <c r="N6">
        <v>1.24</v>
      </c>
      <c r="O6">
        <f>J6/SUM(H6:J6)</f>
        <v>0.26126126126126126</v>
      </c>
      <c r="P6">
        <f>H6+I6</f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>U6/SUM(S6:U6)</f>
        <v>0.26126126126126126</v>
      </c>
      <c r="AA6">
        <f>S6+T6</f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1"/>
        <v>GympieNonIrrigatedNonFertilised</v>
      </c>
      <c r="F7" s="5">
        <f t="shared" si="2"/>
        <v>32943.5</v>
      </c>
      <c r="G7">
        <f t="shared" si="3"/>
        <v>1443</v>
      </c>
      <c r="H7">
        <f t="shared" si="4"/>
        <v>923</v>
      </c>
      <c r="I7">
        <f t="shared" si="5"/>
        <v>196</v>
      </c>
      <c r="J7">
        <f t="shared" si="6"/>
        <v>175</v>
      </c>
      <c r="K7">
        <f t="shared" si="7"/>
        <v>149</v>
      </c>
      <c r="L7">
        <f t="shared" si="8"/>
        <v>1294</v>
      </c>
      <c r="M7">
        <v>22.7</v>
      </c>
      <c r="N7">
        <v>0.9511586455971146</v>
      </c>
      <c r="O7">
        <f>J7/SUM(H7:J7)</f>
        <v>0.13523956723338484</v>
      </c>
      <c r="P7">
        <f>H7+I7</f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>U7/SUM(S7:U7)</f>
        <v>0.13523956723338484</v>
      </c>
      <c r="AA7">
        <f>S7+T7</f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1"/>
        <v>GympieNonIrrigatedNonFertilised</v>
      </c>
      <c r="F8" s="5">
        <f t="shared" si="2"/>
        <v>33126</v>
      </c>
      <c r="G8">
        <f t="shared" si="3"/>
        <v>1847</v>
      </c>
      <c r="H8">
        <f t="shared" si="4"/>
        <v>1162</v>
      </c>
      <c r="I8">
        <f t="shared" si="5"/>
        <v>242</v>
      </c>
      <c r="J8">
        <f t="shared" si="6"/>
        <v>266</v>
      </c>
      <c r="K8">
        <f t="shared" si="7"/>
        <v>177</v>
      </c>
      <c r="L8">
        <f t="shared" si="8"/>
        <v>1670</v>
      </c>
      <c r="M8">
        <v>28.3</v>
      </c>
      <c r="N8">
        <v>1.0711441730922997</v>
      </c>
      <c r="O8">
        <f>J8/SUM(H8:J8)</f>
        <v>0.15928143712574849</v>
      </c>
      <c r="P8">
        <f>H8+I8</f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>U8/SUM(S8:U8)</f>
        <v>0.15928143712574852</v>
      </c>
      <c r="AA8">
        <f>S8+T8</f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1"/>
        <v>GympieNonIrrigatedNonFertilised</v>
      </c>
      <c r="F9" s="5">
        <f t="shared" si="2"/>
        <v>33308.5</v>
      </c>
      <c r="G9">
        <f t="shared" si="3"/>
        <v>2287</v>
      </c>
      <c r="H9">
        <f t="shared" si="4"/>
        <v>1425</v>
      </c>
      <c r="I9">
        <f t="shared" si="5"/>
        <v>291</v>
      </c>
      <c r="J9">
        <f t="shared" si="6"/>
        <v>367</v>
      </c>
      <c r="K9">
        <f t="shared" si="7"/>
        <v>204</v>
      </c>
      <c r="L9">
        <f t="shared" si="8"/>
        <v>2083</v>
      </c>
      <c r="M9">
        <v>34.200000000000003</v>
      </c>
      <c r="N9">
        <v>1.2346715502656165</v>
      </c>
      <c r="O9">
        <f>J9/SUM(H9:J9)</f>
        <v>0.17618819011041767</v>
      </c>
      <c r="P9">
        <f>H9+I9</f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>U9/SUM(S9:U9)</f>
        <v>0.17618819011041767</v>
      </c>
      <c r="AA9">
        <f>S9+T9</f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1"/>
        <v>GympieNonIrrigatedNonFertilised</v>
      </c>
      <c r="F10" s="5">
        <f t="shared" si="2"/>
        <v>33491</v>
      </c>
      <c r="G10">
        <f t="shared" si="3"/>
        <v>3025</v>
      </c>
      <c r="H10">
        <f t="shared" si="4"/>
        <v>1873.9999999999998</v>
      </c>
      <c r="I10">
        <f t="shared" si="5"/>
        <v>366</v>
      </c>
      <c r="J10">
        <f t="shared" si="6"/>
        <v>532</v>
      </c>
      <c r="K10">
        <f t="shared" si="7"/>
        <v>252.99999999999997</v>
      </c>
      <c r="L10">
        <f t="shared" si="8"/>
        <v>2772</v>
      </c>
      <c r="M10">
        <v>44.2</v>
      </c>
      <c r="N10">
        <v>1.5272434546987774</v>
      </c>
      <c r="O10">
        <f>J10/SUM(H10:J10)</f>
        <v>0.19191919191919191</v>
      </c>
      <c r="P10">
        <f>H10+I10</f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>U10/SUM(S10:U10)</f>
        <v>0.19191919191919193</v>
      </c>
      <c r="AA10">
        <f>S10+T10</f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1"/>
        <v>GympieNonIrrigatedNonFertilised</v>
      </c>
      <c r="F11" s="5">
        <f t="shared" si="2"/>
        <v>33856</v>
      </c>
      <c r="G11">
        <f t="shared" si="3"/>
        <v>4188</v>
      </c>
      <c r="H11">
        <f t="shared" si="4"/>
        <v>2590</v>
      </c>
      <c r="I11">
        <f t="shared" si="5"/>
        <v>469.00000000000006</v>
      </c>
      <c r="J11">
        <f t="shared" si="6"/>
        <v>815</v>
      </c>
      <c r="K11">
        <f t="shared" si="7"/>
        <v>314</v>
      </c>
      <c r="L11">
        <f t="shared" si="8"/>
        <v>3874</v>
      </c>
      <c r="M11">
        <v>58.4</v>
      </c>
      <c r="N11">
        <v>1.8928611151512691</v>
      </c>
      <c r="O11">
        <f>J11/SUM(H11:J11)</f>
        <v>0.21037687145069695</v>
      </c>
      <c r="P11">
        <f>H11+I11</f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>U11/SUM(S11:U11)</f>
        <v>0.21037687145069695</v>
      </c>
      <c r="AA11">
        <f>S11+T11</f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1"/>
        <v>GympieIrrigatedNonFertilised</v>
      </c>
      <c r="F12" s="5">
        <f t="shared" si="2"/>
        <v>32052.9</v>
      </c>
      <c r="G12">
        <f t="shared" si="3"/>
        <v>36</v>
      </c>
      <c r="H12">
        <f t="shared" si="4"/>
        <v>5</v>
      </c>
      <c r="I12">
        <f t="shared" si="5"/>
        <v>2</v>
      </c>
      <c r="J12">
        <f t="shared" si="6"/>
        <v>10</v>
      </c>
      <c r="K12">
        <f t="shared" si="7"/>
        <v>19</v>
      </c>
      <c r="L12">
        <f t="shared" si="8"/>
        <v>17</v>
      </c>
      <c r="M12">
        <v>0.13</v>
      </c>
      <c r="N12">
        <v>0.16</v>
      </c>
      <c r="O12">
        <f>J12/SUM(H12:J12)</f>
        <v>0.58823529411764708</v>
      </c>
      <c r="P12">
        <f>H12+I12</f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>U12/SUM(S12:U12)</f>
        <v>0.58823529411764708</v>
      </c>
      <c r="AA12">
        <f>S12+T12</f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1"/>
        <v>GympieIrrigatedNonFertilised</v>
      </c>
      <c r="F13" s="5">
        <f t="shared" si="2"/>
        <v>32191.599999999999</v>
      </c>
      <c r="G13">
        <f t="shared" si="3"/>
        <v>438.99999999999994</v>
      </c>
      <c r="H13">
        <f t="shared" si="4"/>
        <v>75</v>
      </c>
      <c r="I13">
        <f t="shared" si="5"/>
        <v>18</v>
      </c>
      <c r="J13">
        <f t="shared" si="6"/>
        <v>168</v>
      </c>
      <c r="K13">
        <f t="shared" si="7"/>
        <v>178</v>
      </c>
      <c r="L13">
        <f t="shared" si="8"/>
        <v>261</v>
      </c>
      <c r="M13">
        <v>1.79</v>
      </c>
      <c r="N13">
        <v>0.67</v>
      </c>
      <c r="O13">
        <f>J13/SUM(H13:J13)</f>
        <v>0.64367816091954022</v>
      </c>
      <c r="P13">
        <f>H13+I13</f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>U13/SUM(S13:U13)</f>
        <v>0.64367816091954022</v>
      </c>
      <c r="AA13">
        <f>S13+T13</f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1"/>
        <v>GympieIrrigatedNonFertilised</v>
      </c>
      <c r="F14" s="5">
        <f t="shared" si="2"/>
        <v>32337.599999999999</v>
      </c>
      <c r="G14">
        <f t="shared" si="3"/>
        <v>438.99999999999994</v>
      </c>
      <c r="H14">
        <f t="shared" si="4"/>
        <v>123</v>
      </c>
      <c r="I14">
        <f t="shared" si="5"/>
        <v>34</v>
      </c>
      <c r="J14">
        <f t="shared" si="6"/>
        <v>140</v>
      </c>
      <c r="K14">
        <f t="shared" si="7"/>
        <v>142</v>
      </c>
      <c r="L14">
        <f t="shared" si="8"/>
        <v>297</v>
      </c>
      <c r="M14">
        <v>3.41</v>
      </c>
      <c r="N14">
        <v>1.37</v>
      </c>
      <c r="O14">
        <f>J14/SUM(H14:J14)</f>
        <v>0.4713804713804714</v>
      </c>
      <c r="P14">
        <f>H14+I14</f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>U14/SUM(S14:U14)</f>
        <v>0.4713804713804714</v>
      </c>
      <c r="AA14">
        <f>S14+T14</f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1"/>
        <v>GympieIrrigatedNonFertilised</v>
      </c>
      <c r="F15" s="5">
        <f t="shared" si="2"/>
        <v>32472.65</v>
      </c>
      <c r="G15">
        <f t="shared" si="3"/>
        <v>501</v>
      </c>
      <c r="H15">
        <f t="shared" si="4"/>
        <v>249.00000000000003</v>
      </c>
      <c r="I15">
        <f t="shared" si="5"/>
        <v>62</v>
      </c>
      <c r="J15">
        <f t="shared" si="6"/>
        <v>90</v>
      </c>
      <c r="K15">
        <f t="shared" si="7"/>
        <v>100</v>
      </c>
      <c r="L15">
        <f t="shared" si="8"/>
        <v>401</v>
      </c>
      <c r="M15">
        <v>6.86</v>
      </c>
      <c r="N15">
        <v>1.02</v>
      </c>
      <c r="O15">
        <f>J15/SUM(H15:J15)</f>
        <v>0.22443890274314215</v>
      </c>
      <c r="P15">
        <f>H15+I15</f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>U15/SUM(S15:U15)</f>
        <v>0.2244389027431421</v>
      </c>
      <c r="AA15">
        <f>S15+T15</f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1"/>
        <v>GympieIrrigatedNonFertilised</v>
      </c>
      <c r="F16" s="5">
        <f t="shared" si="2"/>
        <v>32688</v>
      </c>
      <c r="G16">
        <f t="shared" si="3"/>
        <v>713</v>
      </c>
      <c r="H16">
        <f t="shared" si="4"/>
        <v>397</v>
      </c>
      <c r="I16">
        <f t="shared" si="5"/>
        <v>94</v>
      </c>
      <c r="J16">
        <f t="shared" si="6"/>
        <v>107</v>
      </c>
      <c r="K16">
        <f t="shared" si="7"/>
        <v>114.99999999999999</v>
      </c>
      <c r="L16">
        <f t="shared" si="8"/>
        <v>598</v>
      </c>
      <c r="M16">
        <v>11</v>
      </c>
      <c r="N16">
        <v>1.17</v>
      </c>
      <c r="O16">
        <f>J16/SUM(H16:J16)</f>
        <v>0.17892976588628762</v>
      </c>
      <c r="P16">
        <f>H16+I16</f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>U16/SUM(S16:U16)</f>
        <v>0.17892976588628762</v>
      </c>
      <c r="AA16">
        <f>S16+T16</f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1"/>
        <v>GympieIrrigatedNonFertilised</v>
      </c>
      <c r="F17" s="5">
        <f t="shared" si="2"/>
        <v>32943.5</v>
      </c>
      <c r="G17">
        <f t="shared" si="3"/>
        <v>1257</v>
      </c>
      <c r="H17">
        <f t="shared" si="4"/>
        <v>794</v>
      </c>
      <c r="I17">
        <f t="shared" si="5"/>
        <v>183</v>
      </c>
      <c r="J17">
        <f t="shared" si="6"/>
        <v>146</v>
      </c>
      <c r="K17">
        <f t="shared" si="7"/>
        <v>134</v>
      </c>
      <c r="L17">
        <f t="shared" si="8"/>
        <v>1123</v>
      </c>
      <c r="M17">
        <v>19.7</v>
      </c>
      <c r="N17">
        <v>0.8641386971188576</v>
      </c>
      <c r="O17">
        <f>J17/SUM(H17:J17)</f>
        <v>0.13000890471950133</v>
      </c>
      <c r="P17">
        <f>H17+I17</f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>U17/SUM(S17:U17)</f>
        <v>0.13000890471950133</v>
      </c>
      <c r="AA17">
        <f>S17+T17</f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1"/>
        <v>GympieIrrigatedNonFertilised</v>
      </c>
      <c r="F18" s="5">
        <f t="shared" si="2"/>
        <v>33126</v>
      </c>
      <c r="G18">
        <f t="shared" si="3"/>
        <v>1544</v>
      </c>
      <c r="H18">
        <f t="shared" si="4"/>
        <v>957</v>
      </c>
      <c r="I18">
        <f t="shared" si="5"/>
        <v>219</v>
      </c>
      <c r="J18">
        <f t="shared" si="6"/>
        <v>216</v>
      </c>
      <c r="K18">
        <f t="shared" si="7"/>
        <v>152</v>
      </c>
      <c r="L18">
        <f t="shared" si="8"/>
        <v>1392</v>
      </c>
      <c r="M18">
        <v>23.5</v>
      </c>
      <c r="N18">
        <v>0.9262639277357525</v>
      </c>
      <c r="O18">
        <f>J18/SUM(H18:J18)</f>
        <v>0.15517241379310345</v>
      </c>
      <c r="P18">
        <f>H18+I18</f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>U18/SUM(S18:U18)</f>
        <v>0.15517241379310345</v>
      </c>
      <c r="AA18">
        <f>S18+T18</f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1"/>
        <v>GympieIrrigatedNonFertilised</v>
      </c>
      <c r="F19" s="5">
        <f t="shared" si="2"/>
        <v>33308.5</v>
      </c>
      <c r="G19">
        <f t="shared" si="3"/>
        <v>1960.0000000000002</v>
      </c>
      <c r="H19">
        <f t="shared" si="4"/>
        <v>1199</v>
      </c>
      <c r="I19">
        <f t="shared" si="5"/>
        <v>267</v>
      </c>
      <c r="J19">
        <f t="shared" si="6"/>
        <v>314</v>
      </c>
      <c r="K19">
        <f t="shared" si="7"/>
        <v>180</v>
      </c>
      <c r="L19">
        <f t="shared" si="8"/>
        <v>1780</v>
      </c>
      <c r="M19">
        <v>29.1</v>
      </c>
      <c r="N19">
        <v>1.091920584234471</v>
      </c>
      <c r="O19">
        <f>J19/SUM(H19:J19)</f>
        <v>0.17640449438202246</v>
      </c>
      <c r="P19">
        <f>H19+I19</f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>U19/SUM(S19:U19)</f>
        <v>0.17640449438202246</v>
      </c>
      <c r="AA19">
        <f>S19+T19</f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1"/>
        <v>GympieIrrigatedNonFertilised</v>
      </c>
      <c r="F20" s="5">
        <f t="shared" si="2"/>
        <v>33491</v>
      </c>
      <c r="G20">
        <f t="shared" si="3"/>
        <v>2785</v>
      </c>
      <c r="H20">
        <f t="shared" si="4"/>
        <v>1692.0000000000002</v>
      </c>
      <c r="I20">
        <f t="shared" si="5"/>
        <v>355</v>
      </c>
      <c r="J20">
        <f t="shared" si="6"/>
        <v>499</v>
      </c>
      <c r="K20">
        <f t="shared" si="7"/>
        <v>239</v>
      </c>
      <c r="L20">
        <f t="shared" si="8"/>
        <v>2546</v>
      </c>
      <c r="M20">
        <v>40.200000000000003</v>
      </c>
      <c r="N20">
        <v>1.4467260957771373</v>
      </c>
      <c r="O20">
        <f>J20/SUM(H20:J20)</f>
        <v>0.19599371563236451</v>
      </c>
      <c r="P20">
        <f>H20+I20</f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>U20/SUM(S20:U20)</f>
        <v>0.19599371563236451</v>
      </c>
      <c r="AA20">
        <f>S20+T20</f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1"/>
        <v>GympieIrrigatedNonFertilised</v>
      </c>
      <c r="F21" s="5">
        <f t="shared" si="2"/>
        <v>33856</v>
      </c>
      <c r="G21">
        <f t="shared" si="3"/>
        <v>4184</v>
      </c>
      <c r="H21">
        <f t="shared" si="4"/>
        <v>2540</v>
      </c>
      <c r="I21">
        <f t="shared" si="5"/>
        <v>484.99999999999994</v>
      </c>
      <c r="J21">
        <f t="shared" si="6"/>
        <v>836.99999999999989</v>
      </c>
      <c r="K21">
        <f t="shared" si="7"/>
        <v>322</v>
      </c>
      <c r="L21">
        <f t="shared" si="8"/>
        <v>3861.9999999999995</v>
      </c>
      <c r="M21">
        <v>57.8</v>
      </c>
      <c r="N21">
        <v>1.9418855403379214</v>
      </c>
      <c r="O21">
        <f>J21/SUM(H21:J21)</f>
        <v>0.2167270844122216</v>
      </c>
      <c r="P21">
        <f>H21+I21</f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>U21/SUM(S21:U21)</f>
        <v>0.21672708441222163</v>
      </c>
      <c r="AA21">
        <f>S21+T21</f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1"/>
        <v>GympieNonIrrigatedFertilised</v>
      </c>
      <c r="F22" s="5">
        <f t="shared" si="2"/>
        <v>32052.9</v>
      </c>
      <c r="G22">
        <f t="shared" si="3"/>
        <v>508</v>
      </c>
      <c r="H22">
        <f t="shared" si="4"/>
        <v>86</v>
      </c>
      <c r="I22">
        <f t="shared" si="5"/>
        <v>21</v>
      </c>
      <c r="J22">
        <f t="shared" si="6"/>
        <v>194</v>
      </c>
      <c r="K22">
        <f t="shared" si="7"/>
        <v>206.99999999999997</v>
      </c>
      <c r="L22">
        <f t="shared" si="8"/>
        <v>301</v>
      </c>
      <c r="M22">
        <v>2.06</v>
      </c>
      <c r="N22">
        <v>1.82</v>
      </c>
      <c r="O22">
        <f>J22/SUM(H22:J22)</f>
        <v>0.64451827242524917</v>
      </c>
      <c r="P22">
        <f>H22+I22</f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>U22/SUM(S22:U22)</f>
        <v>0.64451827242524917</v>
      </c>
      <c r="AA22">
        <f>S22+T22</f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1"/>
        <v>GympieNonIrrigatedFertilised</v>
      </c>
      <c r="F23" s="5">
        <f t="shared" si="2"/>
        <v>32191.599999999999</v>
      </c>
      <c r="G23">
        <f t="shared" si="3"/>
        <v>1687</v>
      </c>
      <c r="H23">
        <f t="shared" si="4"/>
        <v>562</v>
      </c>
      <c r="I23">
        <f t="shared" si="5"/>
        <v>117</v>
      </c>
      <c r="J23">
        <f t="shared" si="6"/>
        <v>584</v>
      </c>
      <c r="K23">
        <f t="shared" si="7"/>
        <v>425</v>
      </c>
      <c r="L23">
        <f t="shared" si="8"/>
        <v>1262</v>
      </c>
      <c r="M23">
        <v>14.5</v>
      </c>
      <c r="N23">
        <v>4.46</v>
      </c>
      <c r="O23">
        <f>J23/SUM(H23:J23)</f>
        <v>0.46239113222486145</v>
      </c>
      <c r="P23">
        <f>H23+I23</f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>U23/SUM(S23:U23)</f>
        <v>0.46239113222486145</v>
      </c>
      <c r="AA23">
        <f>S23+T23</f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1"/>
        <v>GympieNonIrrigatedFertilised</v>
      </c>
      <c r="F24" s="5">
        <f t="shared" si="2"/>
        <v>32337.599999999999</v>
      </c>
      <c r="G24">
        <f t="shared" si="3"/>
        <v>2581</v>
      </c>
      <c r="H24">
        <f t="shared" si="4"/>
        <v>1146</v>
      </c>
      <c r="I24">
        <f t="shared" si="5"/>
        <v>213</v>
      </c>
      <c r="J24">
        <f t="shared" si="6"/>
        <v>730</v>
      </c>
      <c r="K24">
        <f t="shared" si="7"/>
        <v>492</v>
      </c>
      <c r="L24">
        <f t="shared" si="8"/>
        <v>2089</v>
      </c>
      <c r="M24">
        <v>29.6</v>
      </c>
      <c r="N24">
        <v>4.8099999999999996</v>
      </c>
      <c r="O24">
        <f>J24/SUM(H24:J24)</f>
        <v>0.3494494973671613</v>
      </c>
      <c r="P24">
        <f>H24+I24</f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>U24/SUM(S24:U24)</f>
        <v>0.3494494973671613</v>
      </c>
      <c r="AA24">
        <f>S24+T24</f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1"/>
        <v>GympieNonIrrigatedFertilised</v>
      </c>
      <c r="F25" s="5">
        <f t="shared" si="2"/>
        <v>32472.65</v>
      </c>
      <c r="G25">
        <f t="shared" si="3"/>
        <v>3347</v>
      </c>
      <c r="H25">
        <f t="shared" si="4"/>
        <v>1918</v>
      </c>
      <c r="I25">
        <f t="shared" si="5"/>
        <v>330</v>
      </c>
      <c r="J25">
        <f t="shared" si="6"/>
        <v>643</v>
      </c>
      <c r="K25">
        <f t="shared" si="7"/>
        <v>455.99999999999994</v>
      </c>
      <c r="L25">
        <f t="shared" si="8"/>
        <v>2891</v>
      </c>
      <c r="M25">
        <v>49.4</v>
      </c>
      <c r="N25">
        <v>4.79</v>
      </c>
      <c r="O25">
        <f>J25/SUM(H25:J25)</f>
        <v>0.2224143894846074</v>
      </c>
      <c r="P25">
        <f>H25+I25</f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>U25/SUM(S25:U25)</f>
        <v>0.2224143894846074</v>
      </c>
      <c r="AA25">
        <f>S25+T25</f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1"/>
        <v>GympieNonIrrigatedFertilised</v>
      </c>
      <c r="F26" s="5">
        <f t="shared" si="2"/>
        <v>32688</v>
      </c>
      <c r="G26">
        <f t="shared" si="3"/>
        <v>4990</v>
      </c>
      <c r="H26">
        <f t="shared" si="4"/>
        <v>3201</v>
      </c>
      <c r="I26">
        <f t="shared" si="5"/>
        <v>509.99999999999994</v>
      </c>
      <c r="J26">
        <f t="shared" si="6"/>
        <v>762</v>
      </c>
      <c r="K26">
        <f t="shared" si="7"/>
        <v>516</v>
      </c>
      <c r="L26">
        <f t="shared" si="8"/>
        <v>4474</v>
      </c>
      <c r="M26">
        <v>81.8</v>
      </c>
      <c r="N26">
        <v>5.17</v>
      </c>
      <c r="O26">
        <f>J26/SUM(H26:J26)</f>
        <v>0.17035546613011401</v>
      </c>
      <c r="P26">
        <f>H26+I26</f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>U26/SUM(S26:U26)</f>
        <v>0.17035546613011404</v>
      </c>
      <c r="AA26">
        <f>S26+T26</f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1"/>
        <v>GympieNonIrrigatedFertilised</v>
      </c>
      <c r="F27" s="5">
        <f t="shared" si="2"/>
        <v>32943.5</v>
      </c>
      <c r="G27">
        <f t="shared" si="3"/>
        <v>7203</v>
      </c>
      <c r="H27">
        <f t="shared" si="4"/>
        <v>4543</v>
      </c>
      <c r="I27">
        <f t="shared" si="5"/>
        <v>727</v>
      </c>
      <c r="J27">
        <f t="shared" si="6"/>
        <v>1223</v>
      </c>
      <c r="K27">
        <f t="shared" si="7"/>
        <v>710</v>
      </c>
      <c r="L27">
        <f t="shared" si="8"/>
        <v>6493.0000000000009</v>
      </c>
      <c r="M27">
        <v>108.8</v>
      </c>
      <c r="N27">
        <v>4.3050987125831597</v>
      </c>
      <c r="O27">
        <f>J27/SUM(H27:J27)</f>
        <v>0.1883566918219621</v>
      </c>
      <c r="P27">
        <f>H27+I27</f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>U27/SUM(S27:U27)</f>
        <v>0.1883566918219621</v>
      </c>
      <c r="AA27">
        <f>S27+T27</f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1"/>
        <v>GympieNonIrrigatedFertilised</v>
      </c>
      <c r="F28" s="5">
        <f t="shared" si="2"/>
        <v>33126</v>
      </c>
      <c r="G28">
        <f t="shared" si="3"/>
        <v>8305</v>
      </c>
      <c r="H28">
        <f t="shared" si="4"/>
        <v>5250</v>
      </c>
      <c r="I28">
        <f t="shared" si="5"/>
        <v>838.00000000000011</v>
      </c>
      <c r="J28">
        <f t="shared" si="6"/>
        <v>1460</v>
      </c>
      <c r="K28">
        <f t="shared" si="7"/>
        <v>757</v>
      </c>
      <c r="L28">
        <f t="shared" si="8"/>
        <v>7548</v>
      </c>
      <c r="M28">
        <v>124.8</v>
      </c>
      <c r="N28">
        <v>4.5350863800777814</v>
      </c>
      <c r="O28">
        <f>J28/SUM(H28:J28)</f>
        <v>0.19342872284048754</v>
      </c>
      <c r="P28">
        <f>H28+I28</f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>U28/SUM(S28:U28)</f>
        <v>0.19342872284048754</v>
      </c>
      <c r="AA28">
        <f>S28+T28</f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1"/>
        <v>GympieNonIrrigatedFertilised</v>
      </c>
      <c r="F29" s="5">
        <f t="shared" si="2"/>
        <v>33308.5</v>
      </c>
      <c r="G29">
        <f t="shared" si="3"/>
        <v>9295</v>
      </c>
      <c r="H29">
        <f t="shared" si="4"/>
        <v>5883</v>
      </c>
      <c r="I29">
        <f t="shared" si="5"/>
        <v>935</v>
      </c>
      <c r="J29">
        <f t="shared" si="6"/>
        <v>1686</v>
      </c>
      <c r="K29">
        <f t="shared" si="7"/>
        <v>791</v>
      </c>
      <c r="L29">
        <f t="shared" si="8"/>
        <v>8504</v>
      </c>
      <c r="M29">
        <v>138.30000000000001</v>
      </c>
      <c r="N29">
        <v>4.7366539061573079</v>
      </c>
      <c r="O29">
        <f>J29/SUM(H29:J29)</f>
        <v>0.19825964252116651</v>
      </c>
      <c r="P29">
        <f>H29+I29</f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>U29/SUM(S29:U29)</f>
        <v>0.19825964252116651</v>
      </c>
      <c r="AA29">
        <f>S29+T29</f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1"/>
        <v>GympieNonIrrigatedFertilised</v>
      </c>
      <c r="F30" s="5">
        <f t="shared" si="2"/>
        <v>33491</v>
      </c>
      <c r="G30">
        <f t="shared" si="3"/>
        <v>10620</v>
      </c>
      <c r="H30">
        <f t="shared" si="4"/>
        <v>6776.0000000000009</v>
      </c>
      <c r="I30">
        <f t="shared" si="5"/>
        <v>1056</v>
      </c>
      <c r="J30">
        <f t="shared" si="6"/>
        <v>1989</v>
      </c>
      <c r="K30">
        <f t="shared" si="7"/>
        <v>851</v>
      </c>
      <c r="L30">
        <f t="shared" si="8"/>
        <v>9769</v>
      </c>
      <c r="M30">
        <v>156.9</v>
      </c>
      <c r="N30">
        <v>5.0975221261983501</v>
      </c>
      <c r="O30">
        <f>J30/SUM(H30:J30)</f>
        <v>0.20252520109968436</v>
      </c>
      <c r="P30">
        <f>H30+I30</f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>U30/SUM(S30:U30)</f>
        <v>0.20252520109968433</v>
      </c>
      <c r="AA30">
        <f>S30+T30</f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1"/>
        <v>GympieNonIrrigatedFertilised</v>
      </c>
      <c r="F31" s="5">
        <f t="shared" si="2"/>
        <v>33856</v>
      </c>
      <c r="G31">
        <f t="shared" si="3"/>
        <v>13559</v>
      </c>
      <c r="H31">
        <f t="shared" si="4"/>
        <v>8660</v>
      </c>
      <c r="I31">
        <f t="shared" si="5"/>
        <v>1270</v>
      </c>
      <c r="J31">
        <f t="shared" si="6"/>
        <v>2659</v>
      </c>
      <c r="K31">
        <f t="shared" si="7"/>
        <v>969.99999999999989</v>
      </c>
      <c r="L31">
        <f t="shared" si="8"/>
        <v>12589</v>
      </c>
      <c r="M31">
        <v>192</v>
      </c>
      <c r="N31">
        <v>5.8077451577125405</v>
      </c>
      <c r="O31">
        <f>J31/SUM(H31:J31)</f>
        <v>0.21121614107554215</v>
      </c>
      <c r="P31">
        <f>H31+I31</f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>U31/SUM(S31:U31)</f>
        <v>0.21121614107554212</v>
      </c>
      <c r="AA31">
        <f>S31+T31</f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1"/>
        <v>GympieIrrigatedFertilised</v>
      </c>
      <c r="F32" s="5">
        <f t="shared" si="2"/>
        <v>32052.9</v>
      </c>
      <c r="G32">
        <f t="shared" si="3"/>
        <v>609</v>
      </c>
      <c r="H32">
        <f t="shared" si="4"/>
        <v>104</v>
      </c>
      <c r="I32">
        <f t="shared" si="5"/>
        <v>24</v>
      </c>
      <c r="J32">
        <f t="shared" si="6"/>
        <v>237</v>
      </c>
      <c r="K32">
        <f t="shared" si="7"/>
        <v>243.00000000000003</v>
      </c>
      <c r="L32">
        <f t="shared" si="8"/>
        <v>366</v>
      </c>
      <c r="M32">
        <v>2.48</v>
      </c>
      <c r="N32">
        <v>2.0099999999999998</v>
      </c>
      <c r="O32">
        <f>J32/SUM(H32:J32)</f>
        <v>0.64931506849315068</v>
      </c>
      <c r="P32">
        <f>H32+I32</f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>U32/SUM(S32:U32)</f>
        <v>0.64931506849315068</v>
      </c>
      <c r="AA32">
        <f>S32+T32</f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1"/>
        <v>GympieIrrigatedFertilised</v>
      </c>
      <c r="F33" s="5">
        <f t="shared" si="2"/>
        <v>32191.599999999999</v>
      </c>
      <c r="G33">
        <f t="shared" si="3"/>
        <v>1944.0000000000002</v>
      </c>
      <c r="H33">
        <f t="shared" si="4"/>
        <v>685</v>
      </c>
      <c r="I33">
        <f t="shared" si="5"/>
        <v>135</v>
      </c>
      <c r="J33">
        <f t="shared" si="6"/>
        <v>660</v>
      </c>
      <c r="K33">
        <f t="shared" si="7"/>
        <v>465.00000000000006</v>
      </c>
      <c r="L33">
        <f t="shared" si="8"/>
        <v>1479</v>
      </c>
      <c r="M33">
        <v>17.899999999999999</v>
      </c>
      <c r="N33">
        <v>4.95</v>
      </c>
      <c r="O33">
        <f>J33/SUM(H33:J33)</f>
        <v>0.44594594594594594</v>
      </c>
      <c r="P33">
        <f>H33+I33</f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>U33/SUM(S33:U33)</f>
        <v>0.44594594594594594</v>
      </c>
      <c r="AA33">
        <f>S33+T33</f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1"/>
        <v>GympieIrrigatedFertilised</v>
      </c>
      <c r="F34" s="5">
        <f t="shared" si="2"/>
        <v>32337.599999999999</v>
      </c>
      <c r="G34">
        <f t="shared" si="3"/>
        <v>2437</v>
      </c>
      <c r="H34">
        <f t="shared" si="4"/>
        <v>1055</v>
      </c>
      <c r="I34">
        <f t="shared" si="5"/>
        <v>189</v>
      </c>
      <c r="J34">
        <f t="shared" si="6"/>
        <v>725</v>
      </c>
      <c r="K34">
        <f t="shared" si="7"/>
        <v>468</v>
      </c>
      <c r="L34">
        <f t="shared" si="8"/>
        <v>1969.0000000000002</v>
      </c>
      <c r="M34">
        <v>27.4</v>
      </c>
      <c r="N34">
        <v>4.5</v>
      </c>
      <c r="O34">
        <f>J34/SUM(H34:J34)</f>
        <v>0.36820721178263077</v>
      </c>
      <c r="P34">
        <f>H34+I34</f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>U34/SUM(S34:U34)</f>
        <v>0.36820721178263077</v>
      </c>
      <c r="AA34">
        <f>S34+T34</f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1"/>
        <v>GympieIrrigatedFertilised</v>
      </c>
      <c r="F35" s="5">
        <f t="shared" si="2"/>
        <v>32472.65</v>
      </c>
      <c r="G35">
        <f t="shared" si="3"/>
        <v>3062</v>
      </c>
      <c r="H35">
        <f t="shared" si="4"/>
        <v>1596</v>
      </c>
      <c r="I35">
        <f t="shared" si="5"/>
        <v>264</v>
      </c>
      <c r="J35">
        <f t="shared" si="6"/>
        <v>741</v>
      </c>
      <c r="K35">
        <f t="shared" si="7"/>
        <v>459.99999999999994</v>
      </c>
      <c r="L35">
        <f t="shared" si="8"/>
        <v>2602</v>
      </c>
      <c r="M35">
        <v>41.4</v>
      </c>
      <c r="N35">
        <v>4.29</v>
      </c>
      <c r="O35">
        <f>J35/SUM(H35:J35)</f>
        <v>0.28489042675893889</v>
      </c>
      <c r="P35">
        <f>H35+I35</f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>U35/SUM(S35:U35)</f>
        <v>0.28489042675893883</v>
      </c>
      <c r="AA35">
        <f>S35+T35</f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1"/>
        <v>GympieIrrigatedFertilised</v>
      </c>
      <c r="F36" s="5">
        <f t="shared" si="2"/>
        <v>32688</v>
      </c>
      <c r="G36">
        <f t="shared" si="3"/>
        <v>3888.0000000000005</v>
      </c>
      <c r="H36">
        <f t="shared" si="4"/>
        <v>2491</v>
      </c>
      <c r="I36">
        <f t="shared" si="5"/>
        <v>384</v>
      </c>
      <c r="J36">
        <f t="shared" si="6"/>
        <v>617</v>
      </c>
      <c r="K36">
        <f t="shared" si="7"/>
        <v>396</v>
      </c>
      <c r="L36">
        <f t="shared" si="8"/>
        <v>3492</v>
      </c>
      <c r="M36">
        <v>64.3</v>
      </c>
      <c r="N36">
        <v>3.87</v>
      </c>
      <c r="O36">
        <f>J36/SUM(H36:J36)</f>
        <v>0.17668957617411227</v>
      </c>
      <c r="P36">
        <f>H36+I36</f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>U36/SUM(S36:U36)</f>
        <v>0.17668957617411224</v>
      </c>
      <c r="AA36">
        <f>S36+T36</f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1"/>
        <v>GympieIrrigatedFertilised</v>
      </c>
      <c r="F37" s="5">
        <f t="shared" si="2"/>
        <v>32943.5</v>
      </c>
      <c r="G37">
        <f t="shared" si="3"/>
        <v>6311</v>
      </c>
      <c r="H37">
        <f t="shared" si="4"/>
        <v>4047.9999999999995</v>
      </c>
      <c r="I37">
        <f t="shared" si="5"/>
        <v>609</v>
      </c>
      <c r="J37">
        <f t="shared" si="6"/>
        <v>1018</v>
      </c>
      <c r="K37">
        <f t="shared" si="7"/>
        <v>600</v>
      </c>
      <c r="L37">
        <f t="shared" si="8"/>
        <v>5711</v>
      </c>
      <c r="M37">
        <v>97.2</v>
      </c>
      <c r="N37">
        <v>3.6865749439928703</v>
      </c>
      <c r="O37">
        <f>J37/SUM(H37:J37)</f>
        <v>0.17938325991189427</v>
      </c>
      <c r="P37">
        <f>H37+I37</f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>U37/SUM(S37:U37)</f>
        <v>0.1793832599118943</v>
      </c>
      <c r="AA37">
        <f>S37+T37</f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1"/>
        <v>GympieIrrigatedFertilised</v>
      </c>
      <c r="F38" s="5">
        <f t="shared" si="2"/>
        <v>33126</v>
      </c>
      <c r="G38">
        <f t="shared" si="3"/>
        <v>7158</v>
      </c>
      <c r="H38">
        <f t="shared" si="4"/>
        <v>4632</v>
      </c>
      <c r="I38">
        <f t="shared" si="5"/>
        <v>694</v>
      </c>
      <c r="J38">
        <f t="shared" si="6"/>
        <v>1201</v>
      </c>
      <c r="K38">
        <f t="shared" si="7"/>
        <v>631</v>
      </c>
      <c r="L38">
        <f t="shared" si="8"/>
        <v>6527</v>
      </c>
      <c r="M38">
        <v>109.5</v>
      </c>
      <c r="N38">
        <v>3.7855418070094617</v>
      </c>
      <c r="O38">
        <f>J38/SUM(H38:J38)</f>
        <v>0.18400490271181247</v>
      </c>
      <c r="P38">
        <f>H38+I38</f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>U38/SUM(S38:U38)</f>
        <v>0.18400490271181247</v>
      </c>
      <c r="AA38">
        <f>S38+T38</f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1"/>
        <v>GympieIrrigatedFertilised</v>
      </c>
      <c r="F39" s="5">
        <f t="shared" si="2"/>
        <v>33308.5</v>
      </c>
      <c r="G39">
        <f t="shared" si="3"/>
        <v>8083</v>
      </c>
      <c r="H39">
        <f t="shared" si="4"/>
        <v>5233</v>
      </c>
      <c r="I39">
        <f t="shared" si="5"/>
        <v>781</v>
      </c>
      <c r="J39">
        <f t="shared" si="6"/>
        <v>1404</v>
      </c>
      <c r="K39">
        <f t="shared" si="7"/>
        <v>665</v>
      </c>
      <c r="L39">
        <f t="shared" si="8"/>
        <v>7418.0000000000009</v>
      </c>
      <c r="M39">
        <v>122.3</v>
      </c>
      <c r="N39">
        <v>3.9889772338145639</v>
      </c>
      <c r="O39">
        <f>J39/SUM(H39:J39)</f>
        <v>0.18926934483688326</v>
      </c>
      <c r="P39">
        <f>H39+I39</f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>U39/SUM(S39:U39)</f>
        <v>0.18926934483688324</v>
      </c>
      <c r="AA39">
        <f>S39+T39</f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1"/>
        <v>GympieIrrigatedFertilised</v>
      </c>
      <c r="F40" s="5">
        <f t="shared" si="2"/>
        <v>33491</v>
      </c>
      <c r="G40">
        <f t="shared" si="3"/>
        <v>9853</v>
      </c>
      <c r="H40">
        <f t="shared" si="4"/>
        <v>6409.9999999999991</v>
      </c>
      <c r="I40">
        <f t="shared" si="5"/>
        <v>926</v>
      </c>
      <c r="J40">
        <f t="shared" si="6"/>
        <v>1760.0000000000002</v>
      </c>
      <c r="K40">
        <f t="shared" si="7"/>
        <v>757</v>
      </c>
      <c r="L40">
        <f t="shared" si="8"/>
        <v>9096</v>
      </c>
      <c r="M40">
        <v>147.4</v>
      </c>
      <c r="N40">
        <v>4.5351055053411846</v>
      </c>
      <c r="O40">
        <f>J40/SUM(H40:J40)</f>
        <v>0.19349164467897981</v>
      </c>
      <c r="P40">
        <f>H40+I40</f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>U40/SUM(S40:U40)</f>
        <v>0.19349164467897978</v>
      </c>
      <c r="AA40">
        <f>S40+T40</f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1"/>
        <v>GympieIrrigatedFertilised</v>
      </c>
      <c r="F41" s="5">
        <f t="shared" si="2"/>
        <v>33856</v>
      </c>
      <c r="G41">
        <f t="shared" si="3"/>
        <v>13702.000000000002</v>
      </c>
      <c r="H41">
        <f t="shared" si="4"/>
        <v>9000</v>
      </c>
      <c r="I41">
        <f t="shared" si="5"/>
        <v>1199</v>
      </c>
      <c r="J41">
        <f t="shared" si="6"/>
        <v>2566</v>
      </c>
      <c r="K41">
        <f t="shared" si="7"/>
        <v>936.99999999999989</v>
      </c>
      <c r="L41">
        <f t="shared" si="8"/>
        <v>12765</v>
      </c>
      <c r="M41">
        <v>197.8</v>
      </c>
      <c r="N41">
        <v>5.3922041846935125</v>
      </c>
      <c r="O41">
        <f>J41/SUM(H41:J41)</f>
        <v>0.20101840971406187</v>
      </c>
      <c r="P41">
        <f>H41+I41</f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>U41/SUM(S41:U41)</f>
        <v>0.2010184097140619</v>
      </c>
      <c r="AA41">
        <f>S41+T41</f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7"/>
  <sheetViews>
    <sheetView workbookViewId="0"/>
  </sheetViews>
  <sheetFormatPr defaultRowHeight="13.2"/>
  <sheetData>
    <row r="1" spans="1:10">
      <c r="A1" t="s">
        <v>42</v>
      </c>
      <c r="B1" t="s">
        <v>22</v>
      </c>
      <c r="C1" t="s">
        <v>9</v>
      </c>
      <c r="D1" t="s">
        <v>10</v>
      </c>
      <c r="E1" t="s">
        <v>17</v>
      </c>
      <c r="F1" t="s">
        <v>25</v>
      </c>
      <c r="G1" t="s">
        <v>26</v>
      </c>
      <c r="H1" t="s">
        <v>27</v>
      </c>
      <c r="I1" t="s">
        <v>28</v>
      </c>
      <c r="J1" t="s">
        <v>47</v>
      </c>
    </row>
    <row r="2" spans="1:10">
      <c r="A2" t="s">
        <v>43</v>
      </c>
      <c r="B2" t="s">
        <v>23</v>
      </c>
      <c r="C2" t="s">
        <v>23</v>
      </c>
      <c r="D2">
        <v>0.08</v>
      </c>
      <c r="F2">
        <v>0.3671875</v>
      </c>
      <c r="H2">
        <v>100</v>
      </c>
      <c r="I2">
        <f>H2/100*1111</f>
        <v>1111</v>
      </c>
    </row>
    <row r="3" spans="1:10">
      <c r="A3" t="s">
        <v>43</v>
      </c>
      <c r="B3" t="s">
        <v>23</v>
      </c>
      <c r="C3" t="s">
        <v>23</v>
      </c>
      <c r="D3">
        <v>0.33</v>
      </c>
      <c r="F3">
        <v>0.55249999999999999</v>
      </c>
      <c r="H3">
        <v>100</v>
      </c>
      <c r="I3">
        <f t="shared" ref="I3:I66" si="0">H3/100*1111</f>
        <v>1111</v>
      </c>
    </row>
    <row r="4" spans="1:10">
      <c r="A4" t="s">
        <v>43</v>
      </c>
      <c r="B4" t="s">
        <v>23</v>
      </c>
      <c r="C4" t="s">
        <v>23</v>
      </c>
      <c r="D4">
        <v>0.57999999999999996</v>
      </c>
      <c r="F4">
        <v>0.74156250000000001</v>
      </c>
      <c r="H4">
        <v>100</v>
      </c>
      <c r="I4">
        <f t="shared" si="0"/>
        <v>1111</v>
      </c>
    </row>
    <row r="5" spans="1:10">
      <c r="A5" t="s">
        <v>43</v>
      </c>
      <c r="B5" t="s">
        <v>23</v>
      </c>
      <c r="C5" t="s">
        <v>23</v>
      </c>
      <c r="D5">
        <v>0.83</v>
      </c>
      <c r="E5">
        <v>1.3493602850336862E-2</v>
      </c>
      <c r="F5">
        <v>1.4156249999999999</v>
      </c>
      <c r="G5">
        <v>0.30312499999999998</v>
      </c>
      <c r="H5">
        <v>100</v>
      </c>
      <c r="I5">
        <f t="shared" si="0"/>
        <v>1111</v>
      </c>
      <c r="J5">
        <f>E5*500</f>
        <v>6.7468014251684307</v>
      </c>
    </row>
    <row r="6" spans="1:10">
      <c r="A6" t="s">
        <v>43</v>
      </c>
      <c r="B6" t="s">
        <v>23</v>
      </c>
      <c r="C6" t="s">
        <v>23</v>
      </c>
      <c r="D6">
        <v>1.08</v>
      </c>
      <c r="E6">
        <v>0.24721252379533273</v>
      </c>
      <c r="F6">
        <v>2.3687499999999999</v>
      </c>
      <c r="G6">
        <v>1.2124999999999999</v>
      </c>
      <c r="H6">
        <v>100</v>
      </c>
      <c r="I6">
        <f t="shared" si="0"/>
        <v>1111</v>
      </c>
      <c r="J6">
        <f t="shared" ref="J6:J68" si="1">E6*500</f>
        <v>123.60626189766637</v>
      </c>
    </row>
    <row r="7" spans="1:10">
      <c r="A7" t="s">
        <v>43</v>
      </c>
      <c r="B7" t="s">
        <v>23</v>
      </c>
      <c r="C7" t="s">
        <v>23</v>
      </c>
      <c r="D7">
        <v>1.33</v>
      </c>
      <c r="E7">
        <v>0.8151987762569024</v>
      </c>
      <c r="F7">
        <v>3.0281250000000002</v>
      </c>
      <c r="G7">
        <v>2.3187500000000001</v>
      </c>
      <c r="H7">
        <v>100</v>
      </c>
      <c r="I7">
        <f t="shared" si="0"/>
        <v>1111</v>
      </c>
      <c r="J7">
        <f t="shared" si="1"/>
        <v>407.59938812845121</v>
      </c>
    </row>
    <row r="8" spans="1:10">
      <c r="A8" t="s">
        <v>43</v>
      </c>
      <c r="B8" t="s">
        <v>23</v>
      </c>
      <c r="C8" t="s">
        <v>23</v>
      </c>
      <c r="D8">
        <v>1.58</v>
      </c>
      <c r="E8">
        <v>1.637164346740096</v>
      </c>
      <c r="F8">
        <v>3.6312500000000001</v>
      </c>
      <c r="G8">
        <v>3.078125</v>
      </c>
      <c r="H8">
        <v>100</v>
      </c>
      <c r="I8">
        <f t="shared" si="0"/>
        <v>1111</v>
      </c>
      <c r="J8">
        <f t="shared" si="1"/>
        <v>818.58217337004805</v>
      </c>
    </row>
    <row r="9" spans="1:10">
      <c r="A9" t="s">
        <v>43</v>
      </c>
      <c r="B9" t="s">
        <v>23</v>
      </c>
      <c r="C9" t="s">
        <v>23</v>
      </c>
      <c r="D9">
        <v>1.83</v>
      </c>
      <c r="E9">
        <v>3.8409421069313083</v>
      </c>
      <c r="F9">
        <v>4.7750000000000004</v>
      </c>
      <c r="G9">
        <v>4.203125</v>
      </c>
      <c r="H9">
        <v>100</v>
      </c>
      <c r="I9">
        <f t="shared" si="0"/>
        <v>1111</v>
      </c>
      <c r="J9">
        <f t="shared" si="1"/>
        <v>1920.4710534656542</v>
      </c>
    </row>
    <row r="10" spans="1:10">
      <c r="A10" t="s">
        <v>43</v>
      </c>
      <c r="B10" t="s">
        <v>23</v>
      </c>
      <c r="C10" t="s">
        <v>23</v>
      </c>
      <c r="D10">
        <v>2.08</v>
      </c>
      <c r="E10">
        <v>6.5200625549950422</v>
      </c>
      <c r="F10">
        <v>5.8093750000000002</v>
      </c>
      <c r="G10">
        <v>4.984375</v>
      </c>
      <c r="H10">
        <v>100</v>
      </c>
      <c r="I10">
        <f t="shared" si="0"/>
        <v>1111</v>
      </c>
      <c r="J10">
        <f t="shared" si="1"/>
        <v>3260.0312774975209</v>
      </c>
    </row>
    <row r="11" spans="1:10">
      <c r="A11" t="s">
        <v>43</v>
      </c>
      <c r="B11" t="s">
        <v>23</v>
      </c>
      <c r="C11" t="s">
        <v>23</v>
      </c>
      <c r="D11">
        <v>2.33</v>
      </c>
      <c r="E11">
        <v>8.4998430219463614</v>
      </c>
      <c r="F11">
        <v>6.1774193548387091</v>
      </c>
      <c r="G11">
        <v>5.4645161290322584</v>
      </c>
      <c r="H11">
        <v>96.875</v>
      </c>
      <c r="I11">
        <f t="shared" si="0"/>
        <v>1076.28125</v>
      </c>
      <c r="J11">
        <f t="shared" si="1"/>
        <v>4249.9215109731804</v>
      </c>
    </row>
    <row r="12" spans="1:10">
      <c r="A12" t="s">
        <v>43</v>
      </c>
      <c r="B12" t="s">
        <v>23</v>
      </c>
      <c r="C12" t="s">
        <v>23</v>
      </c>
      <c r="D12">
        <v>2.58</v>
      </c>
      <c r="E12">
        <v>11.061559590183931</v>
      </c>
      <c r="F12">
        <v>6.4354838709677411</v>
      </c>
      <c r="G12">
        <v>6.1032258064516141</v>
      </c>
      <c r="H12">
        <v>96.875</v>
      </c>
      <c r="I12">
        <f t="shared" si="0"/>
        <v>1076.28125</v>
      </c>
      <c r="J12">
        <f t="shared" si="1"/>
        <v>5530.7797950919658</v>
      </c>
    </row>
    <row r="13" spans="1:10">
      <c r="A13" t="s">
        <v>43</v>
      </c>
      <c r="B13" t="s">
        <v>23</v>
      </c>
      <c r="C13" t="s">
        <v>23</v>
      </c>
      <c r="D13">
        <v>2.83</v>
      </c>
      <c r="E13">
        <v>14.665612635602415</v>
      </c>
      <c r="F13">
        <v>7.1354838709677413</v>
      </c>
      <c r="G13">
        <v>6.6645161290322577</v>
      </c>
      <c r="H13">
        <v>96.875</v>
      </c>
      <c r="I13">
        <f t="shared" si="0"/>
        <v>1076.28125</v>
      </c>
      <c r="J13">
        <f t="shared" si="1"/>
        <v>7332.8063178012071</v>
      </c>
    </row>
    <row r="14" spans="1:10">
      <c r="A14" t="s">
        <v>43</v>
      </c>
      <c r="B14" t="s">
        <v>23</v>
      </c>
      <c r="C14" t="s">
        <v>23</v>
      </c>
      <c r="D14">
        <v>3.08</v>
      </c>
      <c r="E14">
        <v>16.640264692747685</v>
      </c>
      <c r="F14">
        <v>7.4709677419354845</v>
      </c>
      <c r="G14">
        <v>6.9419354838709673</v>
      </c>
      <c r="H14">
        <v>96.875</v>
      </c>
      <c r="I14">
        <f t="shared" si="0"/>
        <v>1076.28125</v>
      </c>
      <c r="J14">
        <f t="shared" si="1"/>
        <v>8320.1323463738427</v>
      </c>
    </row>
    <row r="15" spans="1:10">
      <c r="A15" t="s">
        <v>43</v>
      </c>
      <c r="B15" t="s">
        <v>23</v>
      </c>
      <c r="C15" t="s">
        <v>23</v>
      </c>
      <c r="D15">
        <v>3.33</v>
      </c>
      <c r="G15">
        <v>7.058064516129031</v>
      </c>
      <c r="H15">
        <v>96.875</v>
      </c>
      <c r="I15">
        <f t="shared" si="0"/>
        <v>1076.28125</v>
      </c>
    </row>
    <row r="16" spans="1:10">
      <c r="A16" t="s">
        <v>43</v>
      </c>
      <c r="B16" t="s">
        <v>23</v>
      </c>
      <c r="C16" t="s">
        <v>23</v>
      </c>
      <c r="D16">
        <v>3.58</v>
      </c>
      <c r="E16">
        <v>19.937356471896386</v>
      </c>
      <c r="F16">
        <v>7.8483870967741947</v>
      </c>
      <c r="G16">
        <v>7.4225806451612915</v>
      </c>
      <c r="H16">
        <v>96.875</v>
      </c>
      <c r="I16">
        <f t="shared" si="0"/>
        <v>1076.28125</v>
      </c>
      <c r="J16">
        <f t="shared" si="1"/>
        <v>9968.6782359481931</v>
      </c>
    </row>
    <row r="17" spans="1:10">
      <c r="A17" t="s">
        <v>43</v>
      </c>
      <c r="B17" t="s">
        <v>23</v>
      </c>
      <c r="C17" t="s">
        <v>23</v>
      </c>
      <c r="D17">
        <v>3.83</v>
      </c>
      <c r="G17">
        <v>7.6935483870967722</v>
      </c>
      <c r="H17">
        <v>96.875</v>
      </c>
      <c r="I17">
        <f t="shared" si="0"/>
        <v>1076.28125</v>
      </c>
    </row>
    <row r="18" spans="1:10">
      <c r="A18" t="s">
        <v>43</v>
      </c>
      <c r="B18" t="s">
        <v>23</v>
      </c>
      <c r="C18" t="s">
        <v>23</v>
      </c>
      <c r="D18">
        <v>4.08</v>
      </c>
      <c r="G18">
        <v>7.8903225806451607</v>
      </c>
      <c r="H18">
        <v>96.875</v>
      </c>
      <c r="I18">
        <f t="shared" si="0"/>
        <v>1076.28125</v>
      </c>
    </row>
    <row r="19" spans="1:10">
      <c r="A19" t="s">
        <v>43</v>
      </c>
      <c r="B19" t="s">
        <v>23</v>
      </c>
      <c r="C19" t="s">
        <v>23</v>
      </c>
      <c r="D19">
        <v>4.33</v>
      </c>
      <c r="G19">
        <v>8.3935483870967698</v>
      </c>
      <c r="H19">
        <v>96.875</v>
      </c>
      <c r="I19">
        <f t="shared" si="0"/>
        <v>1076.28125</v>
      </c>
    </row>
    <row r="20" spans="1:10">
      <c r="A20" t="s">
        <v>43</v>
      </c>
      <c r="B20" t="s">
        <v>23</v>
      </c>
      <c r="C20" t="s">
        <v>23</v>
      </c>
      <c r="D20">
        <v>4.58</v>
      </c>
      <c r="E20">
        <v>31.375640926279466</v>
      </c>
      <c r="F20">
        <v>9.2225806451612904</v>
      </c>
      <c r="G20">
        <v>8.6741935483870964</v>
      </c>
      <c r="H20">
        <v>96.875</v>
      </c>
      <c r="I20">
        <f t="shared" si="0"/>
        <v>1076.28125</v>
      </c>
      <c r="J20">
        <f t="shared" si="1"/>
        <v>15687.820463139733</v>
      </c>
    </row>
    <row r="21" spans="1:10">
      <c r="A21" t="s">
        <v>43</v>
      </c>
      <c r="B21" t="s">
        <v>23</v>
      </c>
      <c r="C21" t="s">
        <v>23</v>
      </c>
      <c r="D21">
        <v>5.58</v>
      </c>
      <c r="G21">
        <v>9.5483870967741939</v>
      </c>
      <c r="H21">
        <v>96.875</v>
      </c>
      <c r="I21">
        <f t="shared" si="0"/>
        <v>1076.28125</v>
      </c>
    </row>
    <row r="22" spans="1:10">
      <c r="A22" t="s">
        <v>43</v>
      </c>
      <c r="B22" t="s">
        <v>23</v>
      </c>
      <c r="C22" t="s">
        <v>23</v>
      </c>
      <c r="D22">
        <v>6</v>
      </c>
      <c r="G22">
        <v>9.7709677419354808</v>
      </c>
      <c r="H22">
        <v>96.875</v>
      </c>
      <c r="I22">
        <f t="shared" si="0"/>
        <v>1076.28125</v>
      </c>
    </row>
    <row r="23" spans="1:10">
      <c r="A23" t="s">
        <v>43</v>
      </c>
      <c r="B23" t="s">
        <v>23</v>
      </c>
      <c r="C23" t="s">
        <v>23</v>
      </c>
      <c r="D23">
        <v>6.5</v>
      </c>
      <c r="E23">
        <v>56.171524894497622</v>
      </c>
      <c r="F23">
        <v>12.043333333333331</v>
      </c>
      <c r="G23">
        <v>10.583333333333336</v>
      </c>
      <c r="H23">
        <v>93.75</v>
      </c>
      <c r="I23">
        <f t="shared" si="0"/>
        <v>1041.5625</v>
      </c>
      <c r="J23">
        <f t="shared" si="1"/>
        <v>28085.76244724881</v>
      </c>
    </row>
    <row r="24" spans="1:10">
      <c r="A24" t="s">
        <v>43</v>
      </c>
      <c r="B24" t="s">
        <v>23</v>
      </c>
      <c r="C24" t="s">
        <v>23</v>
      </c>
      <c r="D24">
        <v>7.33</v>
      </c>
      <c r="E24">
        <v>66.576210238426526</v>
      </c>
      <c r="F24">
        <v>12.993333333333336</v>
      </c>
      <c r="G24">
        <v>11.053333333333335</v>
      </c>
      <c r="H24">
        <v>93.75</v>
      </c>
      <c r="I24">
        <f t="shared" si="0"/>
        <v>1041.5625</v>
      </c>
      <c r="J24">
        <f t="shared" si="1"/>
        <v>33288.105119213265</v>
      </c>
    </row>
    <row r="25" spans="1:10">
      <c r="A25" t="s">
        <v>43</v>
      </c>
      <c r="B25" t="s">
        <v>23</v>
      </c>
      <c r="C25" t="s">
        <v>23</v>
      </c>
      <c r="D25">
        <v>9.92</v>
      </c>
      <c r="E25">
        <v>94.591863058495761</v>
      </c>
      <c r="F25">
        <v>15.086206896551724</v>
      </c>
      <c r="G25">
        <v>12.255172413793105</v>
      </c>
      <c r="H25">
        <v>90.625</v>
      </c>
      <c r="I25">
        <f t="shared" si="0"/>
        <v>1006.84375</v>
      </c>
      <c r="J25">
        <f t="shared" si="1"/>
        <v>47295.931529247879</v>
      </c>
    </row>
    <row r="26" spans="1:10">
      <c r="A26" t="s">
        <v>44</v>
      </c>
      <c r="B26" t="s">
        <v>24</v>
      </c>
      <c r="C26" t="s">
        <v>23</v>
      </c>
      <c r="D26">
        <v>0.08</v>
      </c>
      <c r="F26">
        <v>0.36343750000000002</v>
      </c>
      <c r="H26">
        <v>100</v>
      </c>
      <c r="I26">
        <f t="shared" si="0"/>
        <v>1111</v>
      </c>
    </row>
    <row r="27" spans="1:10">
      <c r="A27" t="s">
        <v>44</v>
      </c>
      <c r="B27" t="s">
        <v>24</v>
      </c>
      <c r="C27" t="s">
        <v>23</v>
      </c>
      <c r="D27">
        <v>0.33</v>
      </c>
      <c r="F27">
        <v>1.1825000000000001</v>
      </c>
      <c r="H27">
        <v>100</v>
      </c>
      <c r="I27">
        <f t="shared" si="0"/>
        <v>1111</v>
      </c>
    </row>
    <row r="28" spans="1:10">
      <c r="A28" t="s">
        <v>44</v>
      </c>
      <c r="B28" t="s">
        <v>24</v>
      </c>
      <c r="C28" t="s">
        <v>23</v>
      </c>
      <c r="D28">
        <v>0.57999999999999996</v>
      </c>
      <c r="F28">
        <v>2.3565624999999999</v>
      </c>
      <c r="H28">
        <v>100</v>
      </c>
      <c r="I28">
        <f t="shared" si="0"/>
        <v>1111</v>
      </c>
    </row>
    <row r="29" spans="1:10">
      <c r="A29" t="s">
        <v>44</v>
      </c>
      <c r="B29" t="s">
        <v>24</v>
      </c>
      <c r="C29" t="s">
        <v>23</v>
      </c>
      <c r="D29">
        <v>0.83</v>
      </c>
      <c r="E29">
        <v>4.1045323232979705</v>
      </c>
      <c r="F29">
        <v>4.8125</v>
      </c>
      <c r="G29">
        <v>4.78125</v>
      </c>
      <c r="H29">
        <v>100</v>
      </c>
      <c r="I29">
        <f t="shared" si="0"/>
        <v>1111</v>
      </c>
      <c r="J29">
        <f t="shared" si="1"/>
        <v>2052.2661616489854</v>
      </c>
    </row>
    <row r="30" spans="1:10">
      <c r="A30" t="s">
        <v>44</v>
      </c>
      <c r="B30" t="s">
        <v>24</v>
      </c>
      <c r="C30" t="s">
        <v>23</v>
      </c>
      <c r="D30">
        <v>1.08</v>
      </c>
      <c r="E30">
        <v>12.238847474945997</v>
      </c>
      <c r="F30">
        <v>7.2218749999999998</v>
      </c>
      <c r="G30">
        <v>6.9718749999999998</v>
      </c>
      <c r="H30">
        <v>100</v>
      </c>
      <c r="I30">
        <f t="shared" si="0"/>
        <v>1111</v>
      </c>
      <c r="J30">
        <f t="shared" si="1"/>
        <v>6119.4237374729983</v>
      </c>
    </row>
    <row r="31" spans="1:10">
      <c r="A31" t="s">
        <v>44</v>
      </c>
      <c r="B31" t="s">
        <v>24</v>
      </c>
      <c r="C31" t="s">
        <v>23</v>
      </c>
      <c r="D31">
        <v>1.33</v>
      </c>
      <c r="E31">
        <v>23.427024037822374</v>
      </c>
      <c r="F31">
        <v>8.8000000000000007</v>
      </c>
      <c r="G31">
        <v>8.7281250000000004</v>
      </c>
      <c r="H31">
        <v>100</v>
      </c>
      <c r="I31">
        <f t="shared" si="0"/>
        <v>1111</v>
      </c>
      <c r="J31">
        <f t="shared" si="1"/>
        <v>11713.512018911188</v>
      </c>
    </row>
    <row r="32" spans="1:10">
      <c r="A32" t="s">
        <v>44</v>
      </c>
      <c r="B32" t="s">
        <v>24</v>
      </c>
      <c r="C32" t="s">
        <v>23</v>
      </c>
      <c r="D32">
        <v>1.58</v>
      </c>
      <c r="E32">
        <v>33.958475018862337</v>
      </c>
      <c r="F32">
        <v>9.7593750000000004</v>
      </c>
      <c r="G32">
        <v>9.9406250000000007</v>
      </c>
      <c r="H32">
        <v>100</v>
      </c>
      <c r="I32">
        <f t="shared" si="0"/>
        <v>1111</v>
      </c>
      <c r="J32">
        <f t="shared" si="1"/>
        <v>16979.237509431168</v>
      </c>
    </row>
    <row r="33" spans="1:10">
      <c r="A33" t="s">
        <v>44</v>
      </c>
      <c r="B33" t="s">
        <v>24</v>
      </c>
      <c r="C33" t="s">
        <v>23</v>
      </c>
      <c r="D33">
        <v>1.83</v>
      </c>
      <c r="E33">
        <v>51.820054820260772</v>
      </c>
      <c r="F33">
        <v>11.783870967741935</v>
      </c>
      <c r="G33">
        <v>11.493548387096775</v>
      </c>
      <c r="H33">
        <v>96.875</v>
      </c>
      <c r="I33">
        <f t="shared" si="0"/>
        <v>1076.28125</v>
      </c>
      <c r="J33">
        <f t="shared" si="1"/>
        <v>25910.027410130388</v>
      </c>
    </row>
    <row r="34" spans="1:10">
      <c r="A34" t="s">
        <v>44</v>
      </c>
      <c r="B34" t="s">
        <v>24</v>
      </c>
      <c r="C34" t="s">
        <v>23</v>
      </c>
      <c r="D34">
        <v>2.08</v>
      </c>
      <c r="E34">
        <v>72.94144136462107</v>
      </c>
      <c r="F34">
        <v>13.635483870967741</v>
      </c>
      <c r="G34">
        <v>12.612903225806452</v>
      </c>
      <c r="H34">
        <v>96.875</v>
      </c>
      <c r="I34">
        <f t="shared" si="0"/>
        <v>1076.28125</v>
      </c>
      <c r="J34">
        <f t="shared" si="1"/>
        <v>36470.720682310537</v>
      </c>
    </row>
    <row r="35" spans="1:10">
      <c r="A35" t="s">
        <v>44</v>
      </c>
      <c r="B35" t="s">
        <v>24</v>
      </c>
      <c r="C35" t="s">
        <v>23</v>
      </c>
      <c r="D35">
        <v>2.33</v>
      </c>
      <c r="E35">
        <v>87.372150890288864</v>
      </c>
      <c r="F35">
        <v>14.538709677419355</v>
      </c>
      <c r="G35">
        <v>13.319354838709677</v>
      </c>
      <c r="H35">
        <v>96.875</v>
      </c>
      <c r="I35">
        <f t="shared" si="0"/>
        <v>1076.28125</v>
      </c>
      <c r="J35">
        <f t="shared" si="1"/>
        <v>43686.07544514443</v>
      </c>
    </row>
    <row r="36" spans="1:10">
      <c r="A36" t="s">
        <v>44</v>
      </c>
      <c r="B36" t="s">
        <v>24</v>
      </c>
      <c r="C36" t="s">
        <v>23</v>
      </c>
      <c r="D36">
        <v>2.58</v>
      </c>
      <c r="E36">
        <v>100.5768300820564</v>
      </c>
      <c r="F36">
        <v>14.896774193548385</v>
      </c>
      <c r="G36">
        <v>14.087096774193546</v>
      </c>
      <c r="H36">
        <v>96.875</v>
      </c>
      <c r="I36">
        <f t="shared" si="0"/>
        <v>1076.28125</v>
      </c>
      <c r="J36">
        <f t="shared" si="1"/>
        <v>50288.415041028202</v>
      </c>
    </row>
    <row r="37" spans="1:10">
      <c r="A37" t="s">
        <v>44</v>
      </c>
      <c r="B37" t="s">
        <v>24</v>
      </c>
      <c r="C37" t="s">
        <v>23</v>
      </c>
      <c r="D37">
        <v>2.83</v>
      </c>
      <c r="E37">
        <v>112.78991862698103</v>
      </c>
      <c r="F37">
        <v>15.667741935483869</v>
      </c>
      <c r="G37">
        <v>14.50322580645161</v>
      </c>
      <c r="H37">
        <v>96.875</v>
      </c>
      <c r="I37">
        <f t="shared" si="0"/>
        <v>1076.28125</v>
      </c>
      <c r="J37">
        <f t="shared" si="1"/>
        <v>56394.959313490515</v>
      </c>
    </row>
    <row r="38" spans="1:10">
      <c r="A38" t="s">
        <v>44</v>
      </c>
      <c r="B38" t="s">
        <v>24</v>
      </c>
      <c r="C38" t="s">
        <v>23</v>
      </c>
      <c r="D38">
        <v>3.08</v>
      </c>
      <c r="E38">
        <v>119.12668000437617</v>
      </c>
      <c r="F38">
        <v>16.36</v>
      </c>
      <c r="G38">
        <v>15.046666666666665</v>
      </c>
      <c r="H38">
        <v>93.75</v>
      </c>
      <c r="I38">
        <f t="shared" si="0"/>
        <v>1041.5625</v>
      </c>
      <c r="J38">
        <f t="shared" si="1"/>
        <v>59563.340002188088</v>
      </c>
    </row>
    <row r="39" spans="1:10">
      <c r="A39" t="s">
        <v>44</v>
      </c>
      <c r="B39" t="s">
        <v>24</v>
      </c>
      <c r="C39" t="s">
        <v>23</v>
      </c>
      <c r="D39">
        <v>3.33</v>
      </c>
      <c r="G39">
        <v>15.15</v>
      </c>
      <c r="H39">
        <v>93.75</v>
      </c>
      <c r="I39">
        <f t="shared" si="0"/>
        <v>1041.5625</v>
      </c>
    </row>
    <row r="40" spans="1:10">
      <c r="A40" t="s">
        <v>44</v>
      </c>
      <c r="B40" t="s">
        <v>24</v>
      </c>
      <c r="C40" t="s">
        <v>23</v>
      </c>
      <c r="D40">
        <v>3.58</v>
      </c>
      <c r="E40">
        <v>132.08637151226827</v>
      </c>
      <c r="F40">
        <v>16.923333333333336</v>
      </c>
      <c r="G40">
        <v>15.51</v>
      </c>
      <c r="H40">
        <v>93.75</v>
      </c>
      <c r="I40">
        <f t="shared" si="0"/>
        <v>1041.5625</v>
      </c>
      <c r="J40">
        <f t="shared" si="1"/>
        <v>66043.185756134131</v>
      </c>
    </row>
    <row r="41" spans="1:10">
      <c r="A41" t="s">
        <v>44</v>
      </c>
      <c r="B41" t="s">
        <v>24</v>
      </c>
      <c r="C41" t="s">
        <v>23</v>
      </c>
      <c r="D41">
        <v>3.83</v>
      </c>
      <c r="G41">
        <v>15.69</v>
      </c>
      <c r="H41">
        <v>93.75</v>
      </c>
      <c r="I41">
        <f t="shared" si="0"/>
        <v>1041.5625</v>
      </c>
    </row>
    <row r="42" spans="1:10">
      <c r="A42" t="s">
        <v>44</v>
      </c>
      <c r="B42" t="s">
        <v>24</v>
      </c>
      <c r="C42" t="s">
        <v>23</v>
      </c>
      <c r="D42">
        <v>4.08</v>
      </c>
      <c r="G42">
        <v>15.81</v>
      </c>
      <c r="H42">
        <v>93.75</v>
      </c>
      <c r="I42">
        <f t="shared" si="0"/>
        <v>1041.5625</v>
      </c>
    </row>
    <row r="43" spans="1:10">
      <c r="A43" t="s">
        <v>44</v>
      </c>
      <c r="B43" t="s">
        <v>24</v>
      </c>
      <c r="C43" t="s">
        <v>23</v>
      </c>
      <c r="D43">
        <v>4.33</v>
      </c>
      <c r="G43">
        <v>16.260000000000002</v>
      </c>
      <c r="H43">
        <v>93.75</v>
      </c>
      <c r="I43">
        <f t="shared" si="0"/>
        <v>1041.5625</v>
      </c>
    </row>
    <row r="44" spans="1:10">
      <c r="A44" t="s">
        <v>44</v>
      </c>
      <c r="B44" t="s">
        <v>24</v>
      </c>
      <c r="C44" t="s">
        <v>23</v>
      </c>
      <c r="D44">
        <v>4.58</v>
      </c>
      <c r="E44">
        <v>160.88470148543414</v>
      </c>
      <c r="F44">
        <v>18.386666666666667</v>
      </c>
      <c r="G44">
        <v>16.356666666666669</v>
      </c>
      <c r="H44">
        <v>93.75</v>
      </c>
      <c r="I44">
        <f t="shared" si="0"/>
        <v>1041.5625</v>
      </c>
      <c r="J44">
        <f t="shared" si="1"/>
        <v>80442.35074271707</v>
      </c>
    </row>
    <row r="45" spans="1:10">
      <c r="A45" t="s">
        <v>44</v>
      </c>
      <c r="B45" t="s">
        <v>24</v>
      </c>
      <c r="C45" t="s">
        <v>23</v>
      </c>
      <c r="D45">
        <v>5.58</v>
      </c>
      <c r="G45">
        <v>17.383333333333329</v>
      </c>
      <c r="H45">
        <v>93.75</v>
      </c>
      <c r="I45">
        <f t="shared" si="0"/>
        <v>1041.5625</v>
      </c>
    </row>
    <row r="46" spans="1:10">
      <c r="A46" t="s">
        <v>44</v>
      </c>
      <c r="B46" t="s">
        <v>24</v>
      </c>
      <c r="C46" t="s">
        <v>23</v>
      </c>
      <c r="D46">
        <v>6</v>
      </c>
      <c r="G46">
        <v>17.616666666666664</v>
      </c>
      <c r="H46">
        <v>93.75</v>
      </c>
      <c r="I46">
        <f t="shared" si="0"/>
        <v>1041.5625</v>
      </c>
    </row>
    <row r="47" spans="1:10">
      <c r="A47" t="s">
        <v>44</v>
      </c>
      <c r="B47" t="s">
        <v>24</v>
      </c>
      <c r="C47" t="s">
        <v>23</v>
      </c>
      <c r="D47">
        <v>6.5</v>
      </c>
      <c r="E47">
        <v>223.40649058762392</v>
      </c>
      <c r="F47">
        <v>21.033333333333335</v>
      </c>
      <c r="G47">
        <v>17.89</v>
      </c>
      <c r="H47">
        <v>93.75</v>
      </c>
      <c r="I47">
        <f t="shared" si="0"/>
        <v>1041.5625</v>
      </c>
      <c r="J47">
        <f t="shared" si="1"/>
        <v>111703.24529381195</v>
      </c>
    </row>
    <row r="48" spans="1:10">
      <c r="A48" t="s">
        <v>44</v>
      </c>
      <c r="B48" t="s">
        <v>24</v>
      </c>
      <c r="C48" t="s">
        <v>23</v>
      </c>
      <c r="D48">
        <v>7.33</v>
      </c>
      <c r="E48">
        <v>244.96894293128497</v>
      </c>
      <c r="F48">
        <v>21.746666666666666</v>
      </c>
      <c r="G48">
        <v>18.306666666666665</v>
      </c>
      <c r="H48">
        <v>93.75</v>
      </c>
      <c r="I48">
        <f t="shared" si="0"/>
        <v>1041.5625</v>
      </c>
      <c r="J48">
        <f t="shared" si="1"/>
        <v>122484.47146564249</v>
      </c>
    </row>
    <row r="49" spans="1:10">
      <c r="A49" t="s">
        <v>44</v>
      </c>
      <c r="B49" t="s">
        <v>24</v>
      </c>
      <c r="C49" t="s">
        <v>23</v>
      </c>
      <c r="D49">
        <v>9.92</v>
      </c>
      <c r="E49">
        <v>263.56377358031631</v>
      </c>
      <c r="F49">
        <v>22.748275862068962</v>
      </c>
      <c r="G49">
        <v>19.013793103448272</v>
      </c>
      <c r="H49">
        <v>90.625</v>
      </c>
      <c r="I49">
        <f t="shared" si="0"/>
        <v>1006.84375</v>
      </c>
      <c r="J49">
        <f t="shared" si="1"/>
        <v>131781.88679015814</v>
      </c>
    </row>
    <row r="50" spans="1:10">
      <c r="A50" t="s">
        <v>45</v>
      </c>
      <c r="B50" t="s">
        <v>23</v>
      </c>
      <c r="C50" t="s">
        <v>24</v>
      </c>
      <c r="D50">
        <v>0.08</v>
      </c>
      <c r="F50">
        <v>0.34499999999999997</v>
      </c>
      <c r="H50">
        <v>100</v>
      </c>
      <c r="I50">
        <f t="shared" si="0"/>
        <v>1111</v>
      </c>
    </row>
    <row r="51" spans="1:10">
      <c r="A51" t="s">
        <v>45</v>
      </c>
      <c r="B51" t="s">
        <v>23</v>
      </c>
      <c r="C51" t="s">
        <v>24</v>
      </c>
      <c r="D51">
        <v>0.33</v>
      </c>
      <c r="F51">
        <v>0.55625000000000002</v>
      </c>
      <c r="H51">
        <v>100</v>
      </c>
      <c r="I51">
        <f t="shared" si="0"/>
        <v>1111</v>
      </c>
    </row>
    <row r="52" spans="1:10">
      <c r="A52" t="s">
        <v>45</v>
      </c>
      <c r="B52" t="s">
        <v>23</v>
      </c>
      <c r="C52" t="s">
        <v>24</v>
      </c>
      <c r="D52">
        <v>0.57999999999999996</v>
      </c>
      <c r="F52">
        <v>0.81562500000000004</v>
      </c>
      <c r="H52">
        <v>100</v>
      </c>
      <c r="I52">
        <f t="shared" si="0"/>
        <v>1111</v>
      </c>
    </row>
    <row r="53" spans="1:10">
      <c r="A53" t="s">
        <v>45</v>
      </c>
      <c r="B53" t="s">
        <v>23</v>
      </c>
      <c r="C53" t="s">
        <v>24</v>
      </c>
      <c r="D53">
        <v>0.83</v>
      </c>
      <c r="E53">
        <v>5.8629145611554044E-2</v>
      </c>
      <c r="F53">
        <v>1.815625</v>
      </c>
      <c r="G53">
        <v>0.67812499999999998</v>
      </c>
      <c r="H53">
        <v>100</v>
      </c>
      <c r="I53">
        <f t="shared" si="0"/>
        <v>1111</v>
      </c>
      <c r="J53">
        <f t="shared" si="1"/>
        <v>29.314572805777022</v>
      </c>
    </row>
    <row r="54" spans="1:10">
      <c r="A54" t="s">
        <v>45</v>
      </c>
      <c r="B54" t="s">
        <v>23</v>
      </c>
      <c r="C54" t="s">
        <v>24</v>
      </c>
      <c r="D54">
        <v>1.08</v>
      </c>
      <c r="E54">
        <v>0.83241616647540451</v>
      </c>
      <c r="F54">
        <v>3.05</v>
      </c>
      <c r="G54">
        <v>2.2312500000000002</v>
      </c>
      <c r="H54">
        <v>100</v>
      </c>
      <c r="I54">
        <f t="shared" si="0"/>
        <v>1111</v>
      </c>
      <c r="J54">
        <f t="shared" si="1"/>
        <v>416.20808323770223</v>
      </c>
    </row>
    <row r="55" spans="1:10">
      <c r="A55" t="s">
        <v>45</v>
      </c>
      <c r="B55" t="s">
        <v>23</v>
      </c>
      <c r="C55" t="s">
        <v>24</v>
      </c>
      <c r="D55">
        <v>1.33</v>
      </c>
      <c r="E55">
        <v>2.0068158604290596</v>
      </c>
      <c r="F55">
        <v>3.8312499999999998</v>
      </c>
      <c r="G55">
        <v>3.4281250000000001</v>
      </c>
      <c r="H55">
        <v>100</v>
      </c>
      <c r="I55">
        <f t="shared" si="0"/>
        <v>1111</v>
      </c>
      <c r="J55">
        <f t="shared" si="1"/>
        <v>1003.4079302145298</v>
      </c>
    </row>
    <row r="56" spans="1:10">
      <c r="A56" t="s">
        <v>45</v>
      </c>
      <c r="B56" t="s">
        <v>23</v>
      </c>
      <c r="C56" t="s">
        <v>24</v>
      </c>
      <c r="D56">
        <v>1.58</v>
      </c>
      <c r="E56">
        <v>2.9204735432222084</v>
      </c>
      <c r="F56">
        <v>4.21875</v>
      </c>
      <c r="G56">
        <v>4.0718750000000004</v>
      </c>
      <c r="H56">
        <v>100</v>
      </c>
      <c r="I56">
        <f t="shared" si="0"/>
        <v>1111</v>
      </c>
      <c r="J56">
        <f t="shared" si="1"/>
        <v>1460.2367716111041</v>
      </c>
    </row>
    <row r="57" spans="1:10">
      <c r="A57" t="s">
        <v>45</v>
      </c>
      <c r="B57" t="s">
        <v>23</v>
      </c>
      <c r="C57" t="s">
        <v>24</v>
      </c>
      <c r="D57">
        <v>1.83</v>
      </c>
      <c r="E57">
        <v>5.1600148361712233</v>
      </c>
      <c r="F57">
        <v>5.2093749999999996</v>
      </c>
      <c r="G57">
        <v>5.0281250000000002</v>
      </c>
      <c r="H57">
        <v>100</v>
      </c>
      <c r="I57">
        <f t="shared" si="0"/>
        <v>1111</v>
      </c>
      <c r="J57">
        <f t="shared" si="1"/>
        <v>2580.0074180856118</v>
      </c>
    </row>
    <row r="58" spans="1:10">
      <c r="A58" t="s">
        <v>45</v>
      </c>
      <c r="B58" t="s">
        <v>23</v>
      </c>
      <c r="C58" t="s">
        <v>24</v>
      </c>
      <c r="D58">
        <v>2.08</v>
      </c>
      <c r="E58">
        <v>6.9679997262510822</v>
      </c>
      <c r="F58">
        <v>5.7374999999999998</v>
      </c>
      <c r="G58">
        <v>5.6124999999999998</v>
      </c>
      <c r="H58">
        <v>100</v>
      </c>
      <c r="I58">
        <f t="shared" si="0"/>
        <v>1111</v>
      </c>
      <c r="J58">
        <f t="shared" si="1"/>
        <v>3483.9998631255412</v>
      </c>
    </row>
    <row r="59" spans="1:10">
      <c r="A59" t="s">
        <v>45</v>
      </c>
      <c r="B59" t="s">
        <v>23</v>
      </c>
      <c r="C59" t="s">
        <v>24</v>
      </c>
      <c r="D59">
        <v>2.33</v>
      </c>
      <c r="E59">
        <v>8.3869482877273551</v>
      </c>
      <c r="F59">
        <v>5.95</v>
      </c>
      <c r="G59">
        <v>6.0687499999999996</v>
      </c>
      <c r="H59">
        <v>100</v>
      </c>
      <c r="I59">
        <f t="shared" si="0"/>
        <v>1111</v>
      </c>
      <c r="J59">
        <f t="shared" si="1"/>
        <v>4193.4741438636775</v>
      </c>
    </row>
    <row r="60" spans="1:10">
      <c r="A60" t="s">
        <v>45</v>
      </c>
      <c r="B60" t="s">
        <v>23</v>
      </c>
      <c r="C60" t="s">
        <v>24</v>
      </c>
      <c r="D60">
        <v>2.58</v>
      </c>
      <c r="E60">
        <v>9.3801404092038929</v>
      </c>
      <c r="F60">
        <v>6.0843749999999996</v>
      </c>
      <c r="G60">
        <v>6.35</v>
      </c>
      <c r="H60">
        <v>100</v>
      </c>
      <c r="I60">
        <f t="shared" si="0"/>
        <v>1111</v>
      </c>
      <c r="J60">
        <f t="shared" si="1"/>
        <v>4690.0702046019469</v>
      </c>
    </row>
    <row r="61" spans="1:10">
      <c r="A61" t="s">
        <v>45</v>
      </c>
      <c r="B61" t="s">
        <v>23</v>
      </c>
      <c r="C61" t="s">
        <v>24</v>
      </c>
      <c r="D61">
        <v>2.83</v>
      </c>
      <c r="E61">
        <v>10.904744260348894</v>
      </c>
      <c r="F61">
        <v>6.46875</v>
      </c>
      <c r="G61">
        <v>6.6624999999999996</v>
      </c>
      <c r="H61">
        <v>100</v>
      </c>
      <c r="I61">
        <f t="shared" si="0"/>
        <v>1111</v>
      </c>
      <c r="J61">
        <f t="shared" si="1"/>
        <v>5452.3721301744472</v>
      </c>
    </row>
    <row r="62" spans="1:10">
      <c r="A62" t="s">
        <v>45</v>
      </c>
      <c r="B62" t="s">
        <v>23</v>
      </c>
      <c r="C62" t="s">
        <v>24</v>
      </c>
      <c r="D62">
        <v>3.08</v>
      </c>
      <c r="E62">
        <v>12.056779699384649</v>
      </c>
      <c r="F62">
        <v>6.7468750000000002</v>
      </c>
      <c r="G62">
        <v>6.8624999999999998</v>
      </c>
      <c r="H62">
        <v>100</v>
      </c>
      <c r="I62">
        <f t="shared" si="0"/>
        <v>1111</v>
      </c>
      <c r="J62">
        <f t="shared" si="1"/>
        <v>6028.3898496923239</v>
      </c>
    </row>
    <row r="63" spans="1:10">
      <c r="A63" t="s">
        <v>45</v>
      </c>
      <c r="B63" t="s">
        <v>23</v>
      </c>
      <c r="C63" t="s">
        <v>24</v>
      </c>
      <c r="D63">
        <v>3.33</v>
      </c>
      <c r="G63">
        <v>7.0125000000000002</v>
      </c>
      <c r="H63">
        <v>100</v>
      </c>
      <c r="I63">
        <f t="shared" si="0"/>
        <v>1111</v>
      </c>
    </row>
    <row r="64" spans="1:10">
      <c r="A64" t="s">
        <v>45</v>
      </c>
      <c r="B64" t="s">
        <v>23</v>
      </c>
      <c r="C64" t="s">
        <v>24</v>
      </c>
      <c r="D64">
        <v>3.58</v>
      </c>
      <c r="E64">
        <v>13.75567258854632</v>
      </c>
      <c r="F64">
        <v>6.9937500000000004</v>
      </c>
      <c r="G64">
        <v>7.2218749999999998</v>
      </c>
      <c r="H64">
        <v>100</v>
      </c>
      <c r="I64">
        <f t="shared" si="0"/>
        <v>1111</v>
      </c>
      <c r="J64">
        <f t="shared" si="1"/>
        <v>6877.8362942731601</v>
      </c>
    </row>
    <row r="65" spans="1:10">
      <c r="A65" t="s">
        <v>45</v>
      </c>
      <c r="B65" t="s">
        <v>23</v>
      </c>
      <c r="C65" t="s">
        <v>24</v>
      </c>
      <c r="D65">
        <v>3.83</v>
      </c>
      <c r="G65">
        <v>7.3375000000000004</v>
      </c>
      <c r="H65">
        <v>100</v>
      </c>
      <c r="I65">
        <f t="shared" si="0"/>
        <v>1111</v>
      </c>
    </row>
    <row r="66" spans="1:10">
      <c r="A66" t="s">
        <v>45</v>
      </c>
      <c r="B66" t="s">
        <v>23</v>
      </c>
      <c r="C66" t="s">
        <v>24</v>
      </c>
      <c r="D66">
        <v>4.08</v>
      </c>
      <c r="G66">
        <v>7.7374999999999998</v>
      </c>
      <c r="H66">
        <v>100</v>
      </c>
      <c r="I66">
        <f t="shared" si="0"/>
        <v>1111</v>
      </c>
    </row>
    <row r="67" spans="1:10">
      <c r="A67" t="s">
        <v>45</v>
      </c>
      <c r="B67" t="s">
        <v>23</v>
      </c>
      <c r="C67" t="s">
        <v>24</v>
      </c>
      <c r="D67">
        <v>4.33</v>
      </c>
      <c r="G67">
        <v>8.3874999999999993</v>
      </c>
      <c r="H67">
        <v>100</v>
      </c>
      <c r="I67">
        <f t="shared" ref="I67:I97" si="2">H67/100*1111</f>
        <v>1111</v>
      </c>
    </row>
    <row r="68" spans="1:10">
      <c r="A68" t="s">
        <v>45</v>
      </c>
      <c r="B68" t="s">
        <v>23</v>
      </c>
      <c r="C68" t="s">
        <v>24</v>
      </c>
      <c r="D68">
        <v>4.58</v>
      </c>
      <c r="E68">
        <v>24.616167141014522</v>
      </c>
      <c r="F68">
        <v>8.6125000000000007</v>
      </c>
      <c r="G68">
        <v>8.7281250000000004</v>
      </c>
      <c r="H68">
        <v>100</v>
      </c>
      <c r="I68">
        <f t="shared" si="2"/>
        <v>1111</v>
      </c>
      <c r="J68">
        <f t="shared" si="1"/>
        <v>12308.08357050726</v>
      </c>
    </row>
    <row r="69" spans="1:10">
      <c r="A69" t="s">
        <v>45</v>
      </c>
      <c r="B69" t="s">
        <v>23</v>
      </c>
      <c r="C69" t="s">
        <v>24</v>
      </c>
      <c r="D69">
        <v>5.58</v>
      </c>
      <c r="G69">
        <v>9.9312500000000004</v>
      </c>
      <c r="H69">
        <v>100</v>
      </c>
      <c r="I69">
        <f t="shared" si="2"/>
        <v>1111</v>
      </c>
    </row>
    <row r="70" spans="1:10">
      <c r="A70" t="s">
        <v>45</v>
      </c>
      <c r="B70" t="s">
        <v>23</v>
      </c>
      <c r="C70" t="s">
        <v>24</v>
      </c>
      <c r="D70">
        <v>6</v>
      </c>
      <c r="G70">
        <v>10.125</v>
      </c>
      <c r="H70">
        <v>100</v>
      </c>
      <c r="I70">
        <f t="shared" si="2"/>
        <v>1111</v>
      </c>
    </row>
    <row r="71" spans="1:10">
      <c r="A71" t="s">
        <v>45</v>
      </c>
      <c r="B71" t="s">
        <v>23</v>
      </c>
      <c r="C71" t="s">
        <v>24</v>
      </c>
      <c r="D71">
        <v>6.5</v>
      </c>
      <c r="E71">
        <v>48.057761317132318</v>
      </c>
      <c r="F71">
        <v>10.987500000000001</v>
      </c>
      <c r="G71">
        <v>10.69375</v>
      </c>
      <c r="H71">
        <v>100</v>
      </c>
      <c r="I71">
        <f t="shared" si="2"/>
        <v>1111</v>
      </c>
      <c r="J71">
        <f t="shared" ref="J71:J97" si="3">E71*500</f>
        <v>24028.880658566159</v>
      </c>
    </row>
    <row r="72" spans="1:10">
      <c r="A72" t="s">
        <v>45</v>
      </c>
      <c r="B72" t="s">
        <v>23</v>
      </c>
      <c r="C72" t="s">
        <v>24</v>
      </c>
      <c r="D72">
        <v>7.33</v>
      </c>
      <c r="E72">
        <v>59.688177615580578</v>
      </c>
      <c r="F72">
        <v>12.24375</v>
      </c>
      <c r="G72">
        <v>11.246874999999999</v>
      </c>
      <c r="H72">
        <v>100</v>
      </c>
      <c r="I72">
        <f t="shared" si="2"/>
        <v>1111</v>
      </c>
      <c r="J72">
        <f t="shared" si="3"/>
        <v>29844.088807790289</v>
      </c>
    </row>
    <row r="73" spans="1:10">
      <c r="A73" t="s">
        <v>45</v>
      </c>
      <c r="B73" t="s">
        <v>23</v>
      </c>
      <c r="C73" t="s">
        <v>24</v>
      </c>
      <c r="D73">
        <v>9.92</v>
      </c>
      <c r="E73">
        <v>75.59739374463453</v>
      </c>
      <c r="F73">
        <v>13.481249999999999</v>
      </c>
      <c r="G73">
        <v>11.909375000000001</v>
      </c>
      <c r="H73">
        <v>100</v>
      </c>
      <c r="I73">
        <f t="shared" si="2"/>
        <v>1111</v>
      </c>
      <c r="J73">
        <f t="shared" si="3"/>
        <v>37798.696872317269</v>
      </c>
    </row>
    <row r="74" spans="1:10">
      <c r="A74" t="s">
        <v>46</v>
      </c>
      <c r="B74" t="s">
        <v>24</v>
      </c>
      <c r="C74" t="s">
        <v>24</v>
      </c>
      <c r="D74">
        <v>0.08</v>
      </c>
      <c r="F74">
        <v>0.36749999999999999</v>
      </c>
      <c r="H74">
        <v>100</v>
      </c>
      <c r="I74">
        <f t="shared" si="2"/>
        <v>1111</v>
      </c>
    </row>
    <row r="75" spans="1:10">
      <c r="A75" t="s">
        <v>46</v>
      </c>
      <c r="B75" t="s">
        <v>24</v>
      </c>
      <c r="C75" t="s">
        <v>24</v>
      </c>
      <c r="D75">
        <v>0.33</v>
      </c>
      <c r="F75">
        <v>1.34375</v>
      </c>
      <c r="H75">
        <v>100</v>
      </c>
      <c r="I75">
        <f t="shared" si="2"/>
        <v>1111</v>
      </c>
    </row>
    <row r="76" spans="1:10">
      <c r="A76" t="s">
        <v>46</v>
      </c>
      <c r="B76" t="s">
        <v>24</v>
      </c>
      <c r="C76" t="s">
        <v>24</v>
      </c>
      <c r="D76">
        <v>0.57999999999999996</v>
      </c>
      <c r="F76">
        <v>2.5812499999999998</v>
      </c>
      <c r="H76">
        <v>100</v>
      </c>
      <c r="I76">
        <f t="shared" si="2"/>
        <v>1111</v>
      </c>
    </row>
    <row r="77" spans="1:10">
      <c r="A77" t="s">
        <v>46</v>
      </c>
      <c r="B77" t="s">
        <v>24</v>
      </c>
      <c r="C77" t="s">
        <v>24</v>
      </c>
      <c r="D77">
        <v>0.83</v>
      </c>
      <c r="E77">
        <v>5.0417415258141718</v>
      </c>
      <c r="F77">
        <v>5.033333333333335</v>
      </c>
      <c r="G77">
        <v>5.5966666666666667</v>
      </c>
      <c r="H77">
        <v>93.75</v>
      </c>
      <c r="I77">
        <f t="shared" si="2"/>
        <v>1041.5625</v>
      </c>
      <c r="J77">
        <f t="shared" si="3"/>
        <v>2520.8707629070859</v>
      </c>
    </row>
    <row r="78" spans="1:10">
      <c r="A78" t="s">
        <v>46</v>
      </c>
      <c r="B78" t="s">
        <v>24</v>
      </c>
      <c r="C78" t="s">
        <v>24</v>
      </c>
      <c r="D78">
        <v>1.08</v>
      </c>
      <c r="E78">
        <v>15.028832618960843</v>
      </c>
      <c r="F78">
        <v>7.3793103448275854</v>
      </c>
      <c r="G78">
        <v>8.144827586206894</v>
      </c>
      <c r="H78">
        <v>90.625</v>
      </c>
      <c r="I78">
        <f t="shared" si="2"/>
        <v>1006.84375</v>
      </c>
      <c r="J78">
        <f t="shared" si="3"/>
        <v>7514.4163094804217</v>
      </c>
    </row>
    <row r="79" spans="1:10">
      <c r="A79" t="s">
        <v>46</v>
      </c>
      <c r="B79" t="s">
        <v>24</v>
      </c>
      <c r="C79" t="s">
        <v>24</v>
      </c>
      <c r="D79">
        <v>1.33</v>
      </c>
      <c r="E79">
        <v>21.656484126338366</v>
      </c>
      <c r="F79">
        <v>9.35</v>
      </c>
      <c r="G79">
        <v>10.004545454545454</v>
      </c>
      <c r="H79">
        <v>68.75</v>
      </c>
      <c r="I79">
        <f t="shared" si="2"/>
        <v>763.8125</v>
      </c>
      <c r="J79">
        <f t="shared" si="3"/>
        <v>10828.242063169184</v>
      </c>
    </row>
    <row r="80" spans="1:10">
      <c r="A80" t="s">
        <v>46</v>
      </c>
      <c r="B80" t="s">
        <v>24</v>
      </c>
      <c r="C80" t="s">
        <v>24</v>
      </c>
      <c r="D80">
        <v>1.58</v>
      </c>
      <c r="E80">
        <v>30.45083546263443</v>
      </c>
      <c r="F80">
        <v>10.286363636363635</v>
      </c>
      <c r="G80">
        <v>11.272727272727273</v>
      </c>
      <c r="H80">
        <v>68.75</v>
      </c>
      <c r="I80">
        <f t="shared" si="2"/>
        <v>763.8125</v>
      </c>
      <c r="J80">
        <f t="shared" si="3"/>
        <v>15225.417731317215</v>
      </c>
    </row>
    <row r="81" spans="1:10">
      <c r="A81" t="s">
        <v>46</v>
      </c>
      <c r="B81" t="s">
        <v>24</v>
      </c>
      <c r="C81" t="s">
        <v>24</v>
      </c>
      <c r="D81">
        <v>1.83</v>
      </c>
      <c r="E81">
        <v>42.551237403526045</v>
      </c>
      <c r="F81">
        <v>11.88</v>
      </c>
      <c r="G81">
        <v>12.945</v>
      </c>
      <c r="H81">
        <v>62.5</v>
      </c>
      <c r="I81">
        <f t="shared" si="2"/>
        <v>694.375</v>
      </c>
      <c r="J81">
        <f t="shared" si="3"/>
        <v>21275.618701763022</v>
      </c>
    </row>
    <row r="82" spans="1:10">
      <c r="A82" t="s">
        <v>46</v>
      </c>
      <c r="B82" t="s">
        <v>24</v>
      </c>
      <c r="C82" t="s">
        <v>24</v>
      </c>
      <c r="D82">
        <v>2.08</v>
      </c>
      <c r="E82">
        <v>59.887015762832746</v>
      </c>
      <c r="F82">
        <v>13.875</v>
      </c>
      <c r="G82">
        <v>14.175000000000001</v>
      </c>
      <c r="H82">
        <v>62.5</v>
      </c>
      <c r="I82">
        <f t="shared" si="2"/>
        <v>694.375</v>
      </c>
      <c r="J82">
        <f t="shared" si="3"/>
        <v>29943.507881416372</v>
      </c>
    </row>
    <row r="83" spans="1:10">
      <c r="A83" t="s">
        <v>46</v>
      </c>
      <c r="B83" t="s">
        <v>24</v>
      </c>
      <c r="C83" t="s">
        <v>24</v>
      </c>
      <c r="D83">
        <v>2.33</v>
      </c>
      <c r="E83">
        <v>71.061335776622997</v>
      </c>
      <c r="F83">
        <v>14.585000000000001</v>
      </c>
      <c r="G83">
        <v>14.99</v>
      </c>
      <c r="H83">
        <v>62.5</v>
      </c>
      <c r="I83">
        <f t="shared" si="2"/>
        <v>694.375</v>
      </c>
      <c r="J83">
        <f t="shared" si="3"/>
        <v>35530.667888311502</v>
      </c>
    </row>
    <row r="84" spans="1:10">
      <c r="A84" t="s">
        <v>46</v>
      </c>
      <c r="B84" t="s">
        <v>24</v>
      </c>
      <c r="C84" t="s">
        <v>24</v>
      </c>
      <c r="D84">
        <v>2.58</v>
      </c>
      <c r="E84">
        <v>81.684125151183821</v>
      </c>
      <c r="F84">
        <v>14.955</v>
      </c>
      <c r="G84">
        <v>15.82</v>
      </c>
      <c r="H84">
        <v>62.5</v>
      </c>
      <c r="I84">
        <f t="shared" si="2"/>
        <v>694.375</v>
      </c>
      <c r="J84">
        <f t="shared" si="3"/>
        <v>40842.06257559191</v>
      </c>
    </row>
    <row r="85" spans="1:10">
      <c r="A85" t="s">
        <v>46</v>
      </c>
      <c r="B85" t="s">
        <v>24</v>
      </c>
      <c r="C85" t="s">
        <v>24</v>
      </c>
      <c r="D85">
        <v>2.83</v>
      </c>
      <c r="E85">
        <v>96.591487662151579</v>
      </c>
      <c r="F85">
        <v>15.865</v>
      </c>
      <c r="G85">
        <v>16.64</v>
      </c>
      <c r="H85">
        <v>62.5</v>
      </c>
      <c r="I85">
        <f t="shared" si="2"/>
        <v>694.375</v>
      </c>
      <c r="J85">
        <f t="shared" si="3"/>
        <v>48295.743831075786</v>
      </c>
    </row>
    <row r="86" spans="1:10">
      <c r="A86" t="s">
        <v>46</v>
      </c>
      <c r="B86" t="s">
        <v>24</v>
      </c>
      <c r="C86" t="s">
        <v>24</v>
      </c>
      <c r="D86">
        <v>3.08</v>
      </c>
      <c r="E86">
        <v>106.13019661605827</v>
      </c>
      <c r="F86">
        <v>16.675000000000001</v>
      </c>
      <c r="G86">
        <v>16.965</v>
      </c>
      <c r="H86">
        <v>62.5</v>
      </c>
      <c r="I86">
        <f t="shared" si="2"/>
        <v>694.375</v>
      </c>
      <c r="J86">
        <f t="shared" si="3"/>
        <v>53065.098308029133</v>
      </c>
    </row>
    <row r="87" spans="1:10">
      <c r="A87" t="s">
        <v>46</v>
      </c>
      <c r="B87" t="s">
        <v>24</v>
      </c>
      <c r="C87" t="s">
        <v>24</v>
      </c>
      <c r="D87">
        <v>3.33</v>
      </c>
      <c r="G87">
        <v>17.135000000000002</v>
      </c>
      <c r="H87">
        <v>62.5</v>
      </c>
      <c r="I87">
        <f t="shared" si="2"/>
        <v>694.375</v>
      </c>
    </row>
    <row r="88" spans="1:10">
      <c r="A88" t="s">
        <v>46</v>
      </c>
      <c r="B88" t="s">
        <v>24</v>
      </c>
      <c r="C88" t="s">
        <v>24</v>
      </c>
      <c r="D88">
        <v>3.58</v>
      </c>
      <c r="E88">
        <v>114.23814382620449</v>
      </c>
      <c r="F88">
        <v>17.065000000000001</v>
      </c>
      <c r="G88">
        <v>17.344999999999999</v>
      </c>
      <c r="H88">
        <v>62.5</v>
      </c>
      <c r="I88">
        <f t="shared" si="2"/>
        <v>694.375</v>
      </c>
      <c r="J88">
        <f t="shared" si="3"/>
        <v>57119.071913102249</v>
      </c>
    </row>
    <row r="89" spans="1:10">
      <c r="A89" t="s">
        <v>46</v>
      </c>
      <c r="B89" t="s">
        <v>24</v>
      </c>
      <c r="C89" t="s">
        <v>24</v>
      </c>
      <c r="D89">
        <v>3.83</v>
      </c>
      <c r="G89">
        <v>17.52</v>
      </c>
      <c r="H89">
        <v>62.5</v>
      </c>
      <c r="I89">
        <f t="shared" si="2"/>
        <v>694.375</v>
      </c>
    </row>
    <row r="90" spans="1:10">
      <c r="A90" t="s">
        <v>46</v>
      </c>
      <c r="B90" t="s">
        <v>24</v>
      </c>
      <c r="C90" t="s">
        <v>24</v>
      </c>
      <c r="D90">
        <v>4.08</v>
      </c>
      <c r="G90">
        <v>17.79</v>
      </c>
      <c r="H90">
        <v>62.5</v>
      </c>
      <c r="I90">
        <f t="shared" si="2"/>
        <v>694.375</v>
      </c>
    </row>
    <row r="91" spans="1:10">
      <c r="A91" t="s">
        <v>46</v>
      </c>
      <c r="B91" t="s">
        <v>24</v>
      </c>
      <c r="C91" t="s">
        <v>24</v>
      </c>
      <c r="D91">
        <v>4.33</v>
      </c>
      <c r="G91">
        <v>18.579999999999998</v>
      </c>
      <c r="H91">
        <v>62.5</v>
      </c>
      <c r="I91">
        <f t="shared" si="2"/>
        <v>694.375</v>
      </c>
    </row>
    <row r="92" spans="1:10">
      <c r="A92" t="s">
        <v>46</v>
      </c>
      <c r="B92" t="s">
        <v>24</v>
      </c>
      <c r="C92" t="s">
        <v>24</v>
      </c>
      <c r="D92">
        <v>4.58</v>
      </c>
      <c r="E92">
        <v>149.05011255028529</v>
      </c>
      <c r="F92">
        <v>18.565000000000001</v>
      </c>
      <c r="G92">
        <v>18.89</v>
      </c>
      <c r="H92">
        <v>62.5</v>
      </c>
      <c r="I92">
        <f t="shared" si="2"/>
        <v>694.375</v>
      </c>
      <c r="J92">
        <f t="shared" si="3"/>
        <v>74525.056275142648</v>
      </c>
    </row>
    <row r="93" spans="1:10">
      <c r="A93" t="s">
        <v>46</v>
      </c>
      <c r="B93" t="s">
        <v>24</v>
      </c>
      <c r="C93" t="s">
        <v>24</v>
      </c>
      <c r="D93">
        <v>5.58</v>
      </c>
      <c r="G93">
        <v>20.994736842105265</v>
      </c>
      <c r="H93">
        <v>59.375</v>
      </c>
      <c r="I93">
        <f t="shared" si="2"/>
        <v>659.65625</v>
      </c>
    </row>
    <row r="94" spans="1:10">
      <c r="A94" t="s">
        <v>46</v>
      </c>
      <c r="B94" t="s">
        <v>24</v>
      </c>
      <c r="C94" t="s">
        <v>24</v>
      </c>
      <c r="D94">
        <v>6</v>
      </c>
      <c r="G94">
        <v>21.378947368421056</v>
      </c>
      <c r="H94">
        <v>59.375</v>
      </c>
      <c r="I94">
        <f t="shared" si="2"/>
        <v>659.65625</v>
      </c>
    </row>
    <row r="95" spans="1:10">
      <c r="A95" t="s">
        <v>46</v>
      </c>
      <c r="B95" t="s">
        <v>24</v>
      </c>
      <c r="C95" t="s">
        <v>24</v>
      </c>
      <c r="D95">
        <v>6.5</v>
      </c>
      <c r="E95">
        <v>221.03129352533117</v>
      </c>
      <c r="F95">
        <v>21.15789473684211</v>
      </c>
      <c r="G95">
        <v>21.93684210526316</v>
      </c>
      <c r="H95">
        <v>59.375</v>
      </c>
      <c r="I95">
        <f t="shared" si="2"/>
        <v>659.65625</v>
      </c>
      <c r="J95">
        <f t="shared" si="3"/>
        <v>110515.64676266558</v>
      </c>
    </row>
    <row r="96" spans="1:10">
      <c r="A96" t="s">
        <v>46</v>
      </c>
      <c r="B96" t="s">
        <v>24</v>
      </c>
      <c r="C96" t="s">
        <v>24</v>
      </c>
      <c r="D96">
        <v>7.33</v>
      </c>
      <c r="E96">
        <v>235.69805344013639</v>
      </c>
      <c r="F96">
        <v>21.826315789473682</v>
      </c>
      <c r="G96">
        <v>22.252631578947362</v>
      </c>
      <c r="H96">
        <v>59.375</v>
      </c>
      <c r="I96">
        <f t="shared" si="2"/>
        <v>659.65625</v>
      </c>
      <c r="J96">
        <f t="shared" si="3"/>
        <v>117849.0267200682</v>
      </c>
    </row>
    <row r="97" spans="1:10">
      <c r="A97" t="s">
        <v>46</v>
      </c>
      <c r="B97" t="s">
        <v>24</v>
      </c>
      <c r="C97" t="s">
        <v>24</v>
      </c>
      <c r="D97">
        <v>9.92</v>
      </c>
      <c r="E97">
        <v>251.87514542190036</v>
      </c>
      <c r="F97">
        <v>22.815789473684209</v>
      </c>
      <c r="G97">
        <v>22.484210526315788</v>
      </c>
      <c r="H97">
        <v>59.375</v>
      </c>
      <c r="I97">
        <f t="shared" si="2"/>
        <v>659.65625</v>
      </c>
      <c r="J97">
        <f t="shared" si="3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8"/>
  <sheetViews>
    <sheetView tabSelected="1" workbookViewId="0">
      <selection activeCell="L31" sqref="L31"/>
    </sheetView>
  </sheetViews>
  <sheetFormatPr defaultRowHeight="13.2"/>
  <cols>
    <col min="2" max="2" width="9.6640625" bestFit="1" customWidth="1"/>
    <col min="8" max="8" width="10.33203125" bestFit="1" customWidth="1"/>
  </cols>
  <sheetData>
    <row r="1" spans="1:10">
      <c r="A1" t="s">
        <v>10</v>
      </c>
      <c r="B1" t="s">
        <v>2</v>
      </c>
      <c r="C1" t="s">
        <v>41</v>
      </c>
      <c r="D1" t="s">
        <v>21</v>
      </c>
      <c r="F1" s="7" t="s">
        <v>58</v>
      </c>
      <c r="G1" s="7" t="s">
        <v>10</v>
      </c>
      <c r="H1" s="7" t="s">
        <v>2</v>
      </c>
      <c r="I1" s="7" t="s">
        <v>68</v>
      </c>
      <c r="J1" s="7" t="s">
        <v>69</v>
      </c>
    </row>
    <row r="2" spans="1:10">
      <c r="A2">
        <v>0.25205479452054796</v>
      </c>
      <c r="B2" s="3">
        <v>33511</v>
      </c>
      <c r="C2">
        <v>1E-3</v>
      </c>
      <c r="D2">
        <v>1E-3</v>
      </c>
      <c r="F2" s="7" t="s">
        <v>67</v>
      </c>
      <c r="G2">
        <f>A2</f>
        <v>0.25205479452054796</v>
      </c>
      <c r="H2" s="5">
        <f>B2</f>
        <v>33511</v>
      </c>
      <c r="I2">
        <f>C2</f>
        <v>1E-3</v>
      </c>
      <c r="J2">
        <f>D2</f>
        <v>1E-3</v>
      </c>
    </row>
    <row r="3" spans="1:10">
      <c r="A3">
        <v>0.33698630136986302</v>
      </c>
      <c r="B3" s="3">
        <v>33542</v>
      </c>
      <c r="C3">
        <v>1E-3</v>
      </c>
      <c r="D3">
        <v>1E-3</v>
      </c>
      <c r="F3" s="7" t="s">
        <v>67</v>
      </c>
      <c r="G3">
        <f t="shared" ref="G3:G48" si="0">A3</f>
        <v>0.33698630136986302</v>
      </c>
      <c r="H3" s="5">
        <f t="shared" ref="H3:H48" si="1">B3</f>
        <v>33542</v>
      </c>
      <c r="I3">
        <f t="shared" ref="I3:J48" si="2">C3</f>
        <v>1E-3</v>
      </c>
      <c r="J3">
        <f t="shared" si="2"/>
        <v>1E-3</v>
      </c>
    </row>
    <row r="4" spans="1:10">
      <c r="A4">
        <v>0.41917808219178082</v>
      </c>
      <c r="B4" s="3">
        <v>33572</v>
      </c>
      <c r="C4">
        <v>1E-3</v>
      </c>
      <c r="D4">
        <v>1E-3</v>
      </c>
      <c r="F4" s="7" t="s">
        <v>67</v>
      </c>
      <c r="G4">
        <f t="shared" si="0"/>
        <v>0.41917808219178082</v>
      </c>
      <c r="H4" s="5">
        <f t="shared" si="1"/>
        <v>33572</v>
      </c>
      <c r="I4">
        <f t="shared" si="2"/>
        <v>1E-3</v>
      </c>
      <c r="J4">
        <f t="shared" si="2"/>
        <v>1E-3</v>
      </c>
    </row>
    <row r="5" spans="1:10">
      <c r="A5">
        <v>0.50410958904109593</v>
      </c>
      <c r="B5" s="3">
        <v>33603</v>
      </c>
      <c r="C5">
        <v>1E-3</v>
      </c>
      <c r="D5">
        <v>1E-3</v>
      </c>
      <c r="F5" s="7" t="s">
        <v>67</v>
      </c>
      <c r="G5">
        <f t="shared" si="0"/>
        <v>0.50410958904109593</v>
      </c>
      <c r="H5" s="5">
        <f t="shared" si="1"/>
        <v>33603</v>
      </c>
      <c r="I5">
        <f t="shared" si="2"/>
        <v>1E-3</v>
      </c>
      <c r="J5">
        <f t="shared" si="2"/>
        <v>1E-3</v>
      </c>
    </row>
    <row r="6" spans="1:10">
      <c r="A6">
        <v>0.58904109589041098</v>
      </c>
      <c r="B6" s="3">
        <v>33634</v>
      </c>
      <c r="C6">
        <v>1E-3</v>
      </c>
      <c r="D6">
        <v>1E-3</v>
      </c>
      <c r="F6" s="7" t="s">
        <v>67</v>
      </c>
      <c r="G6">
        <f t="shared" si="0"/>
        <v>0.58904109589041098</v>
      </c>
      <c r="H6" s="5">
        <f t="shared" si="1"/>
        <v>33634</v>
      </c>
      <c r="I6">
        <f t="shared" si="2"/>
        <v>1E-3</v>
      </c>
      <c r="J6">
        <f t="shared" si="2"/>
        <v>1E-3</v>
      </c>
    </row>
    <row r="7" spans="1:10">
      <c r="A7">
        <v>0.66849315068493154</v>
      </c>
      <c r="B7" s="3">
        <v>33663</v>
      </c>
      <c r="C7">
        <v>1E-3</v>
      </c>
      <c r="D7">
        <v>1E-3</v>
      </c>
      <c r="F7" s="7" t="s">
        <v>67</v>
      </c>
      <c r="G7">
        <f t="shared" si="0"/>
        <v>0.66849315068493154</v>
      </c>
      <c r="H7" s="5">
        <f t="shared" si="1"/>
        <v>33663</v>
      </c>
      <c r="I7">
        <f t="shared" si="2"/>
        <v>1E-3</v>
      </c>
      <c r="J7">
        <f t="shared" si="2"/>
        <v>1E-3</v>
      </c>
    </row>
    <row r="8" spans="1:10">
      <c r="A8">
        <v>0.75342465753424659</v>
      </c>
      <c r="B8" s="3">
        <v>33694</v>
      </c>
      <c r="C8">
        <v>1E-3</v>
      </c>
      <c r="D8">
        <v>1E-3</v>
      </c>
      <c r="F8" s="7" t="s">
        <v>67</v>
      </c>
      <c r="G8">
        <f t="shared" si="0"/>
        <v>0.75342465753424659</v>
      </c>
      <c r="H8" s="5">
        <f t="shared" si="1"/>
        <v>33694</v>
      </c>
      <c r="I8">
        <f t="shared" si="2"/>
        <v>1E-3</v>
      </c>
      <c r="J8">
        <f t="shared" si="2"/>
        <v>1E-3</v>
      </c>
    </row>
    <row r="9" spans="1:10">
      <c r="A9">
        <v>0.83561643835616439</v>
      </c>
      <c r="B9" s="3">
        <v>33724</v>
      </c>
      <c r="C9">
        <v>1E-3</v>
      </c>
      <c r="D9">
        <v>1E-3</v>
      </c>
      <c r="F9" s="7" t="s">
        <v>67</v>
      </c>
      <c r="G9">
        <f t="shared" si="0"/>
        <v>0.83561643835616439</v>
      </c>
      <c r="H9" s="5">
        <f t="shared" si="1"/>
        <v>33724</v>
      </c>
      <c r="I9">
        <f t="shared" si="2"/>
        <v>1E-3</v>
      </c>
      <c r="J9">
        <f t="shared" si="2"/>
        <v>1E-3</v>
      </c>
    </row>
    <row r="10" spans="1:10">
      <c r="A10">
        <v>0.92054794520547945</v>
      </c>
      <c r="B10" s="3">
        <v>33755</v>
      </c>
      <c r="C10">
        <v>1E-3</v>
      </c>
      <c r="D10">
        <v>1E-3</v>
      </c>
      <c r="F10" s="7" t="s">
        <v>67</v>
      </c>
      <c r="G10">
        <f t="shared" si="0"/>
        <v>0.92054794520547945</v>
      </c>
      <c r="H10" s="5">
        <f t="shared" si="1"/>
        <v>33755</v>
      </c>
      <c r="I10">
        <f t="shared" si="2"/>
        <v>1E-3</v>
      </c>
      <c r="J10">
        <f t="shared" si="2"/>
        <v>1E-3</v>
      </c>
    </row>
    <row r="11" spans="1:10">
      <c r="A11">
        <v>1.0027397260273974</v>
      </c>
      <c r="B11" s="3">
        <v>33785</v>
      </c>
      <c r="C11">
        <v>1E-3</v>
      </c>
      <c r="D11">
        <v>1E-3</v>
      </c>
      <c r="F11" s="7" t="s">
        <v>67</v>
      </c>
      <c r="G11">
        <f t="shared" si="0"/>
        <v>1.0027397260273974</v>
      </c>
      <c r="H11" s="5">
        <f t="shared" si="1"/>
        <v>33785</v>
      </c>
      <c r="I11">
        <f t="shared" si="2"/>
        <v>1E-3</v>
      </c>
      <c r="J11">
        <f t="shared" si="2"/>
        <v>1E-3</v>
      </c>
    </row>
    <row r="12" spans="1:10">
      <c r="A12">
        <v>1.0876712328767124</v>
      </c>
      <c r="B12" s="3">
        <v>33816</v>
      </c>
      <c r="C12">
        <v>1E-3</v>
      </c>
      <c r="D12">
        <v>1E-3</v>
      </c>
      <c r="F12" s="7" t="s">
        <v>67</v>
      </c>
      <c r="G12">
        <f t="shared" si="0"/>
        <v>1.0876712328767124</v>
      </c>
      <c r="H12" s="5">
        <f t="shared" si="1"/>
        <v>33816</v>
      </c>
      <c r="I12">
        <f t="shared" si="2"/>
        <v>1E-3</v>
      </c>
      <c r="J12">
        <f t="shared" si="2"/>
        <v>1E-3</v>
      </c>
    </row>
    <row r="13" spans="1:10">
      <c r="A13">
        <v>1.1726027397260275</v>
      </c>
      <c r="B13" s="3">
        <v>33847</v>
      </c>
      <c r="C13">
        <v>1E-3</v>
      </c>
      <c r="D13">
        <v>1E-3</v>
      </c>
      <c r="F13" s="7" t="s">
        <v>67</v>
      </c>
      <c r="G13">
        <f t="shared" si="0"/>
        <v>1.1726027397260275</v>
      </c>
      <c r="H13" s="5">
        <f t="shared" si="1"/>
        <v>33847</v>
      </c>
      <c r="I13">
        <f t="shared" si="2"/>
        <v>1E-3</v>
      </c>
      <c r="J13">
        <f t="shared" si="2"/>
        <v>1E-3</v>
      </c>
    </row>
    <row r="14" spans="1:10">
      <c r="A14">
        <v>1.2547945205479452</v>
      </c>
      <c r="B14" s="3">
        <v>33877</v>
      </c>
      <c r="C14">
        <v>1E-3</v>
      </c>
      <c r="D14">
        <v>1E-3</v>
      </c>
      <c r="F14" s="7" t="s">
        <v>67</v>
      </c>
      <c r="G14">
        <f t="shared" si="0"/>
        <v>1.2547945205479452</v>
      </c>
      <c r="H14" s="5">
        <f t="shared" si="1"/>
        <v>33877</v>
      </c>
      <c r="I14">
        <f t="shared" si="2"/>
        <v>1E-3</v>
      </c>
      <c r="J14">
        <f t="shared" si="2"/>
        <v>1E-3</v>
      </c>
    </row>
    <row r="15" spans="1:10">
      <c r="A15">
        <v>1.3397260273972602</v>
      </c>
      <c r="B15" s="3">
        <v>33908</v>
      </c>
      <c r="C15">
        <v>1E-3</v>
      </c>
      <c r="D15">
        <v>1E-3</v>
      </c>
      <c r="F15" s="7" t="s">
        <v>67</v>
      </c>
      <c r="G15">
        <f t="shared" si="0"/>
        <v>1.3397260273972602</v>
      </c>
      <c r="H15" s="5">
        <f t="shared" si="1"/>
        <v>33908</v>
      </c>
      <c r="I15">
        <f t="shared" si="2"/>
        <v>1E-3</v>
      </c>
      <c r="J15">
        <f t="shared" si="2"/>
        <v>1E-3</v>
      </c>
    </row>
    <row r="16" spans="1:10">
      <c r="A16">
        <v>1.4219178082191781</v>
      </c>
      <c r="B16" s="3">
        <v>33938</v>
      </c>
      <c r="C16">
        <v>1E-3</v>
      </c>
      <c r="D16">
        <v>1E-3</v>
      </c>
      <c r="F16" s="7" t="s">
        <v>67</v>
      </c>
      <c r="G16">
        <f t="shared" si="0"/>
        <v>1.4219178082191781</v>
      </c>
      <c r="H16" s="5">
        <f t="shared" si="1"/>
        <v>33938</v>
      </c>
      <c r="I16">
        <f t="shared" si="2"/>
        <v>1E-3</v>
      </c>
      <c r="J16">
        <f t="shared" si="2"/>
        <v>1E-3</v>
      </c>
    </row>
    <row r="17" spans="1:10">
      <c r="A17">
        <v>1.5068493150684932</v>
      </c>
      <c r="B17" s="3">
        <v>33969</v>
      </c>
      <c r="C17">
        <v>1E-3</v>
      </c>
      <c r="D17">
        <v>1E-3</v>
      </c>
      <c r="F17" s="7" t="s">
        <v>67</v>
      </c>
      <c r="G17">
        <f t="shared" si="0"/>
        <v>1.5068493150684932</v>
      </c>
      <c r="H17" s="5">
        <f t="shared" si="1"/>
        <v>33969</v>
      </c>
      <c r="I17">
        <f t="shared" si="2"/>
        <v>1E-3</v>
      </c>
      <c r="J17">
        <f t="shared" si="2"/>
        <v>1E-3</v>
      </c>
    </row>
    <row r="18" spans="1:10">
      <c r="A18">
        <v>1.5917808219178082</v>
      </c>
      <c r="B18" s="3">
        <v>34000</v>
      </c>
      <c r="C18">
        <v>1E-3</v>
      </c>
      <c r="D18">
        <v>1E-3</v>
      </c>
      <c r="F18" s="7" t="s">
        <v>67</v>
      </c>
      <c r="G18">
        <f t="shared" si="0"/>
        <v>1.5917808219178082</v>
      </c>
      <c r="H18" s="5">
        <f t="shared" si="1"/>
        <v>34000</v>
      </c>
      <c r="I18">
        <f t="shared" si="2"/>
        <v>1E-3</v>
      </c>
      <c r="J18">
        <f t="shared" si="2"/>
        <v>1E-3</v>
      </c>
    </row>
    <row r="19" spans="1:10">
      <c r="A19">
        <v>1.6684931506849314</v>
      </c>
      <c r="B19" s="3">
        <v>34028</v>
      </c>
      <c r="C19">
        <v>1E-3</v>
      </c>
      <c r="D19">
        <v>1E-3</v>
      </c>
      <c r="F19" s="7" t="s">
        <v>67</v>
      </c>
      <c r="G19">
        <f t="shared" si="0"/>
        <v>1.6684931506849314</v>
      </c>
      <c r="H19" s="5">
        <f t="shared" si="1"/>
        <v>34028</v>
      </c>
      <c r="I19">
        <f t="shared" si="2"/>
        <v>1E-3</v>
      </c>
      <c r="J19">
        <f t="shared" si="2"/>
        <v>1E-3</v>
      </c>
    </row>
    <row r="20" spans="1:10">
      <c r="A20">
        <v>1.7534246575342465</v>
      </c>
      <c r="B20" s="3">
        <v>34059</v>
      </c>
      <c r="C20">
        <v>1E-3</v>
      </c>
      <c r="D20">
        <v>1E-3</v>
      </c>
      <c r="F20" s="7" t="s">
        <v>67</v>
      </c>
      <c r="G20">
        <f t="shared" si="0"/>
        <v>1.7534246575342465</v>
      </c>
      <c r="H20" s="5">
        <f t="shared" si="1"/>
        <v>34059</v>
      </c>
      <c r="I20">
        <f t="shared" si="2"/>
        <v>1E-3</v>
      </c>
      <c r="J20">
        <f t="shared" si="2"/>
        <v>1E-3</v>
      </c>
    </row>
    <row r="21" spans="1:10">
      <c r="A21">
        <v>1.8356164383561644</v>
      </c>
      <c r="B21" s="3">
        <v>34089</v>
      </c>
      <c r="C21">
        <v>46.975000000000001</v>
      </c>
      <c r="D21">
        <v>46.975000000000001</v>
      </c>
      <c r="F21" s="7" t="s">
        <v>67</v>
      </c>
      <c r="G21">
        <f t="shared" si="0"/>
        <v>1.8356164383561644</v>
      </c>
      <c r="H21" s="5">
        <f t="shared" si="1"/>
        <v>34089</v>
      </c>
      <c r="I21">
        <f t="shared" si="2"/>
        <v>46.975000000000001</v>
      </c>
      <c r="J21">
        <f t="shared" si="2"/>
        <v>46.975000000000001</v>
      </c>
    </row>
    <row r="22" spans="1:10">
      <c r="A22">
        <v>1.9205479452054794</v>
      </c>
      <c r="B22" s="3">
        <v>34120</v>
      </c>
      <c r="C22">
        <v>39.375</v>
      </c>
      <c r="D22">
        <v>86.35</v>
      </c>
      <c r="F22" s="7" t="s">
        <v>67</v>
      </c>
      <c r="G22">
        <f t="shared" si="0"/>
        <v>1.9205479452054794</v>
      </c>
      <c r="H22" s="5">
        <f t="shared" si="1"/>
        <v>34120</v>
      </c>
      <c r="I22">
        <f t="shared" si="2"/>
        <v>39.375</v>
      </c>
      <c r="J22">
        <f t="shared" si="2"/>
        <v>86.35</v>
      </c>
    </row>
    <row r="23" spans="1:10">
      <c r="A23">
        <v>2.0027397260273974</v>
      </c>
      <c r="B23" s="3">
        <v>34150</v>
      </c>
      <c r="C23">
        <v>32.549999999999997</v>
      </c>
      <c r="D23">
        <v>118.9</v>
      </c>
      <c r="F23" s="7" t="s">
        <v>67</v>
      </c>
      <c r="G23">
        <f t="shared" si="0"/>
        <v>2.0027397260273974</v>
      </c>
      <c r="H23" s="5">
        <f t="shared" si="1"/>
        <v>34150</v>
      </c>
      <c r="I23">
        <f t="shared" si="2"/>
        <v>32.549999999999997</v>
      </c>
      <c r="J23">
        <f t="shared" si="2"/>
        <v>118.9</v>
      </c>
    </row>
    <row r="24" spans="1:10">
      <c r="A24">
        <v>2.0876712328767124</v>
      </c>
      <c r="B24" s="3">
        <v>34181</v>
      </c>
      <c r="C24">
        <v>25.912500000000001</v>
      </c>
      <c r="D24">
        <v>144.8125</v>
      </c>
      <c r="F24" s="7" t="s">
        <v>67</v>
      </c>
      <c r="G24">
        <f t="shared" si="0"/>
        <v>2.0876712328767124</v>
      </c>
      <c r="H24" s="5">
        <f t="shared" si="1"/>
        <v>34181</v>
      </c>
      <c r="I24">
        <f t="shared" si="2"/>
        <v>25.912500000000001</v>
      </c>
      <c r="J24">
        <f t="shared" si="2"/>
        <v>144.8125</v>
      </c>
    </row>
    <row r="25" spans="1:10">
      <c r="A25">
        <v>2.1726027397260275</v>
      </c>
      <c r="B25" s="3">
        <v>34212</v>
      </c>
      <c r="C25">
        <v>47.25</v>
      </c>
      <c r="D25">
        <v>192.0625</v>
      </c>
      <c r="F25" s="7" t="s">
        <v>67</v>
      </c>
      <c r="G25">
        <f t="shared" si="0"/>
        <v>2.1726027397260275</v>
      </c>
      <c r="H25" s="5">
        <f t="shared" si="1"/>
        <v>34212</v>
      </c>
      <c r="I25">
        <f t="shared" si="2"/>
        <v>47.25</v>
      </c>
      <c r="J25">
        <f t="shared" si="2"/>
        <v>192.0625</v>
      </c>
    </row>
    <row r="26" spans="1:10">
      <c r="A26">
        <v>2.2547945205479452</v>
      </c>
      <c r="B26" s="3">
        <v>34242</v>
      </c>
      <c r="C26">
        <v>97.912499999999994</v>
      </c>
      <c r="D26">
        <v>289.97500000000002</v>
      </c>
      <c r="F26" s="7" t="s">
        <v>67</v>
      </c>
      <c r="G26">
        <f t="shared" si="0"/>
        <v>2.2547945205479452</v>
      </c>
      <c r="H26" s="5">
        <f t="shared" si="1"/>
        <v>34242</v>
      </c>
      <c r="I26">
        <f t="shared" si="2"/>
        <v>97.912499999999994</v>
      </c>
      <c r="J26">
        <f t="shared" si="2"/>
        <v>289.97500000000002</v>
      </c>
    </row>
    <row r="27" spans="1:10">
      <c r="A27">
        <v>2.3397260273972602</v>
      </c>
      <c r="B27" s="3">
        <v>34273</v>
      </c>
      <c r="C27">
        <v>221.625</v>
      </c>
      <c r="D27">
        <v>511.6</v>
      </c>
      <c r="F27" s="7" t="s">
        <v>67</v>
      </c>
      <c r="G27">
        <f t="shared" si="0"/>
        <v>2.3397260273972602</v>
      </c>
      <c r="H27" s="5">
        <f t="shared" si="1"/>
        <v>34273</v>
      </c>
      <c r="I27">
        <f t="shared" si="2"/>
        <v>221.625</v>
      </c>
      <c r="J27">
        <f t="shared" si="2"/>
        <v>511.6</v>
      </c>
    </row>
    <row r="28" spans="1:10">
      <c r="A28">
        <v>2.4219178082191779</v>
      </c>
      <c r="B28" s="3">
        <v>34303</v>
      </c>
      <c r="C28">
        <v>616.45000000000005</v>
      </c>
      <c r="D28">
        <v>1128.05</v>
      </c>
      <c r="F28" s="7" t="s">
        <v>67</v>
      </c>
      <c r="G28">
        <f t="shared" si="0"/>
        <v>2.4219178082191779</v>
      </c>
      <c r="H28" s="5">
        <f t="shared" si="1"/>
        <v>34303</v>
      </c>
      <c r="I28">
        <f t="shared" si="2"/>
        <v>616.45000000000005</v>
      </c>
      <c r="J28">
        <f t="shared" si="2"/>
        <v>1128.05</v>
      </c>
    </row>
    <row r="29" spans="1:10">
      <c r="A29">
        <v>2.506849315068493</v>
      </c>
      <c r="B29" s="3">
        <v>34334</v>
      </c>
      <c r="C29">
        <v>924.52499999999998</v>
      </c>
      <c r="D29">
        <v>2052.5749999999998</v>
      </c>
      <c r="F29" s="7" t="s">
        <v>67</v>
      </c>
      <c r="G29">
        <f t="shared" si="0"/>
        <v>2.506849315068493</v>
      </c>
      <c r="H29" s="5">
        <f t="shared" si="1"/>
        <v>34334</v>
      </c>
      <c r="I29">
        <f t="shared" si="2"/>
        <v>924.52499999999998</v>
      </c>
      <c r="J29">
        <f t="shared" si="2"/>
        <v>2052.5749999999998</v>
      </c>
    </row>
    <row r="30" spans="1:10">
      <c r="A30">
        <v>2.591780821917808</v>
      </c>
      <c r="B30" s="3">
        <v>34365</v>
      </c>
      <c r="C30">
        <v>932.98749999999995</v>
      </c>
      <c r="D30">
        <v>2985.5625</v>
      </c>
      <c r="F30" s="7" t="s">
        <v>67</v>
      </c>
      <c r="G30">
        <f t="shared" si="0"/>
        <v>2.591780821917808</v>
      </c>
      <c r="H30" s="5">
        <f t="shared" si="1"/>
        <v>34365</v>
      </c>
      <c r="I30">
        <f t="shared" si="2"/>
        <v>932.98749999999995</v>
      </c>
      <c r="J30">
        <f t="shared" si="2"/>
        <v>2985.5625</v>
      </c>
    </row>
    <row r="31" spans="1:10">
      <c r="A31">
        <v>2.6684931506849314</v>
      </c>
      <c r="B31" s="3">
        <v>34393</v>
      </c>
      <c r="C31">
        <v>722.83749999999998</v>
      </c>
      <c r="D31">
        <v>3708.4</v>
      </c>
      <c r="F31" s="7" t="s">
        <v>67</v>
      </c>
      <c r="G31">
        <f t="shared" si="0"/>
        <v>2.6684931506849314</v>
      </c>
      <c r="H31" s="5">
        <f t="shared" si="1"/>
        <v>34393</v>
      </c>
      <c r="I31">
        <f t="shared" si="2"/>
        <v>722.83749999999998</v>
      </c>
      <c r="J31">
        <f t="shared" si="2"/>
        <v>3708.4</v>
      </c>
    </row>
    <row r="32" spans="1:10">
      <c r="A32">
        <v>2.7534246575342465</v>
      </c>
      <c r="B32" s="3">
        <v>34424</v>
      </c>
      <c r="C32">
        <v>403.66250000000002</v>
      </c>
      <c r="D32">
        <v>4112.0625</v>
      </c>
      <c r="F32" s="7" t="s">
        <v>67</v>
      </c>
      <c r="G32">
        <f t="shared" si="0"/>
        <v>2.7534246575342465</v>
      </c>
      <c r="H32" s="5">
        <f t="shared" si="1"/>
        <v>34424</v>
      </c>
      <c r="I32">
        <f t="shared" si="2"/>
        <v>403.66250000000002</v>
      </c>
      <c r="J32">
        <f t="shared" si="2"/>
        <v>4112.0625</v>
      </c>
    </row>
    <row r="33" spans="1:10">
      <c r="A33">
        <v>2.8356164383561642</v>
      </c>
      <c r="B33" s="3">
        <v>34454</v>
      </c>
      <c r="C33">
        <v>321.52499999999998</v>
      </c>
      <c r="D33">
        <v>4433.5874999999996</v>
      </c>
      <c r="F33" s="7" t="s">
        <v>67</v>
      </c>
      <c r="G33">
        <f t="shared" si="0"/>
        <v>2.8356164383561642</v>
      </c>
      <c r="H33" s="5">
        <f t="shared" si="1"/>
        <v>34454</v>
      </c>
      <c r="I33">
        <f t="shared" si="2"/>
        <v>321.52499999999998</v>
      </c>
      <c r="J33">
        <f t="shared" si="2"/>
        <v>4433.5874999999996</v>
      </c>
    </row>
    <row r="34" spans="1:10">
      <c r="A34">
        <v>2.9205479452054797</v>
      </c>
      <c r="B34" s="3">
        <v>34485</v>
      </c>
      <c r="C34">
        <v>212.3125</v>
      </c>
      <c r="D34">
        <v>4645.8999999999996</v>
      </c>
      <c r="F34" s="7" t="s">
        <v>67</v>
      </c>
      <c r="G34">
        <f t="shared" si="0"/>
        <v>2.9205479452054797</v>
      </c>
      <c r="H34" s="5">
        <f t="shared" si="1"/>
        <v>34485</v>
      </c>
      <c r="I34">
        <f t="shared" si="2"/>
        <v>212.3125</v>
      </c>
      <c r="J34">
        <f t="shared" si="2"/>
        <v>4645.8999999999996</v>
      </c>
    </row>
    <row r="35" spans="1:10">
      <c r="A35">
        <v>3.0027397260273974</v>
      </c>
      <c r="B35" s="3">
        <v>34515</v>
      </c>
      <c r="C35">
        <v>100.175</v>
      </c>
      <c r="D35">
        <v>4746.0749999999998</v>
      </c>
      <c r="F35" s="7" t="s">
        <v>67</v>
      </c>
      <c r="G35">
        <f t="shared" si="0"/>
        <v>3.0027397260273974</v>
      </c>
      <c r="H35" s="5">
        <f t="shared" si="1"/>
        <v>34515</v>
      </c>
      <c r="I35">
        <f t="shared" si="2"/>
        <v>100.175</v>
      </c>
      <c r="J35">
        <f t="shared" si="2"/>
        <v>4746.0749999999998</v>
      </c>
    </row>
    <row r="36" spans="1:10">
      <c r="A36">
        <v>3.0876712328767124</v>
      </c>
      <c r="B36" s="3">
        <v>34546</v>
      </c>
      <c r="C36">
        <v>63.5625</v>
      </c>
      <c r="D36">
        <v>4809.6374999999998</v>
      </c>
      <c r="F36" s="7" t="s">
        <v>67</v>
      </c>
      <c r="G36">
        <f t="shared" si="0"/>
        <v>3.0876712328767124</v>
      </c>
      <c r="H36" s="5">
        <f t="shared" si="1"/>
        <v>34546</v>
      </c>
      <c r="I36">
        <f t="shared" si="2"/>
        <v>63.5625</v>
      </c>
      <c r="J36">
        <f t="shared" si="2"/>
        <v>4809.6374999999998</v>
      </c>
    </row>
    <row r="37" spans="1:10">
      <c r="A37">
        <v>3.1726027397260275</v>
      </c>
      <c r="B37" s="3">
        <v>34577</v>
      </c>
      <c r="C37">
        <v>155.08750000000001</v>
      </c>
      <c r="D37">
        <v>4964.7249999999995</v>
      </c>
      <c r="F37" s="7" t="s">
        <v>67</v>
      </c>
      <c r="G37">
        <f t="shared" si="0"/>
        <v>3.1726027397260275</v>
      </c>
      <c r="H37" s="5">
        <f t="shared" si="1"/>
        <v>34577</v>
      </c>
      <c r="I37">
        <f t="shared" si="2"/>
        <v>155.08750000000001</v>
      </c>
      <c r="J37">
        <f t="shared" si="2"/>
        <v>4964.7249999999995</v>
      </c>
    </row>
    <row r="38" spans="1:10">
      <c r="A38">
        <v>3.2547945205479452</v>
      </c>
      <c r="B38" s="3">
        <v>34607</v>
      </c>
      <c r="C38">
        <v>219.63749999999999</v>
      </c>
      <c r="D38">
        <v>5184.3624999999993</v>
      </c>
      <c r="F38" s="7" t="s">
        <v>67</v>
      </c>
      <c r="G38">
        <f t="shared" si="0"/>
        <v>3.2547945205479452</v>
      </c>
      <c r="H38" s="5">
        <f t="shared" si="1"/>
        <v>34607</v>
      </c>
      <c r="I38">
        <f t="shared" si="2"/>
        <v>219.63749999999999</v>
      </c>
      <c r="J38">
        <f t="shared" si="2"/>
        <v>5184.3624999999993</v>
      </c>
    </row>
    <row r="39" spans="1:10">
      <c r="A39">
        <v>3.3397260273972602</v>
      </c>
      <c r="B39" s="3">
        <v>34638</v>
      </c>
      <c r="C39">
        <v>420.75</v>
      </c>
      <c r="D39">
        <v>5605.1124999999993</v>
      </c>
      <c r="F39" s="7" t="s">
        <v>67</v>
      </c>
      <c r="G39">
        <f t="shared" si="0"/>
        <v>3.3397260273972602</v>
      </c>
      <c r="H39" s="5">
        <f t="shared" si="1"/>
        <v>34638</v>
      </c>
      <c r="I39">
        <f t="shared" si="2"/>
        <v>420.75</v>
      </c>
      <c r="J39">
        <f t="shared" si="2"/>
        <v>5605.1124999999993</v>
      </c>
    </row>
    <row r="40" spans="1:10">
      <c r="A40">
        <v>3.4219178082191779</v>
      </c>
      <c r="B40" s="3">
        <v>34668</v>
      </c>
      <c r="C40">
        <v>660.27499999999998</v>
      </c>
      <c r="D40">
        <v>6265.3874999999989</v>
      </c>
      <c r="F40" s="7" t="s">
        <v>67</v>
      </c>
      <c r="G40">
        <f t="shared" si="0"/>
        <v>3.4219178082191779</v>
      </c>
      <c r="H40" s="5">
        <f t="shared" si="1"/>
        <v>34668</v>
      </c>
      <c r="I40">
        <f t="shared" si="2"/>
        <v>660.27499999999998</v>
      </c>
      <c r="J40">
        <f t="shared" si="2"/>
        <v>6265.3874999999989</v>
      </c>
    </row>
    <row r="41" spans="1:10">
      <c r="A41">
        <v>3.506849315068493</v>
      </c>
      <c r="B41" s="3">
        <v>34699</v>
      </c>
      <c r="C41">
        <v>1338.4375000000002</v>
      </c>
      <c r="D41">
        <v>7603.8249999999989</v>
      </c>
      <c r="F41" s="7" t="s">
        <v>67</v>
      </c>
      <c r="G41">
        <f t="shared" si="0"/>
        <v>3.506849315068493</v>
      </c>
      <c r="H41" s="5">
        <f t="shared" si="1"/>
        <v>34699</v>
      </c>
      <c r="I41">
        <f t="shared" si="2"/>
        <v>1338.4375000000002</v>
      </c>
      <c r="J41">
        <f t="shared" si="2"/>
        <v>7603.8249999999989</v>
      </c>
    </row>
    <row r="42" spans="1:10">
      <c r="A42">
        <v>3.591780821917808</v>
      </c>
      <c r="B42" s="3">
        <v>34730</v>
      </c>
      <c r="C42">
        <v>548.4</v>
      </c>
      <c r="D42">
        <v>8152.2249999999985</v>
      </c>
      <c r="F42" s="7" t="s">
        <v>67</v>
      </c>
      <c r="G42">
        <f t="shared" si="0"/>
        <v>3.591780821917808</v>
      </c>
      <c r="H42" s="5">
        <f t="shared" si="1"/>
        <v>34730</v>
      </c>
      <c r="I42">
        <f t="shared" si="2"/>
        <v>548.4</v>
      </c>
      <c r="J42">
        <f t="shared" si="2"/>
        <v>8152.2249999999985</v>
      </c>
    </row>
    <row r="43" spans="1:10">
      <c r="A43">
        <v>3.6684931506849314</v>
      </c>
      <c r="B43" s="3">
        <v>34758</v>
      </c>
      <c r="C43">
        <v>377.16250000000002</v>
      </c>
      <c r="D43">
        <v>8529.3874999999989</v>
      </c>
      <c r="F43" s="7" t="s">
        <v>67</v>
      </c>
      <c r="G43">
        <f t="shared" si="0"/>
        <v>3.6684931506849314</v>
      </c>
      <c r="H43" s="5">
        <f t="shared" si="1"/>
        <v>34758</v>
      </c>
      <c r="I43">
        <f t="shared" si="2"/>
        <v>377.16250000000002</v>
      </c>
      <c r="J43">
        <f t="shared" si="2"/>
        <v>8529.3874999999989</v>
      </c>
    </row>
    <row r="44" spans="1:10">
      <c r="A44">
        <v>3.7534246575342465</v>
      </c>
      <c r="B44" s="3">
        <v>34789</v>
      </c>
      <c r="C44">
        <v>655.04999999999995</v>
      </c>
      <c r="D44">
        <v>9184.4374999999982</v>
      </c>
      <c r="F44" s="7" t="s">
        <v>67</v>
      </c>
      <c r="G44">
        <f t="shared" si="0"/>
        <v>3.7534246575342465</v>
      </c>
      <c r="H44" s="5">
        <f t="shared" si="1"/>
        <v>34789</v>
      </c>
      <c r="I44">
        <f t="shared" si="2"/>
        <v>655.04999999999995</v>
      </c>
      <c r="J44">
        <f t="shared" si="2"/>
        <v>9184.4374999999982</v>
      </c>
    </row>
    <row r="45" spans="1:10">
      <c r="A45">
        <v>3.8356164383561642</v>
      </c>
      <c r="B45" s="3">
        <v>34819</v>
      </c>
      <c r="C45">
        <v>259.92500000000001</v>
      </c>
      <c r="D45">
        <v>9444.3624999999975</v>
      </c>
      <c r="F45" s="7" t="s">
        <v>67</v>
      </c>
      <c r="G45">
        <f t="shared" si="0"/>
        <v>3.8356164383561642</v>
      </c>
      <c r="H45" s="5">
        <f t="shared" si="1"/>
        <v>34819</v>
      </c>
      <c r="I45">
        <f t="shared" si="2"/>
        <v>259.92500000000001</v>
      </c>
      <c r="J45">
        <f t="shared" si="2"/>
        <v>9444.3624999999975</v>
      </c>
    </row>
    <row r="46" spans="1:10">
      <c r="A46">
        <v>3.9205479452054797</v>
      </c>
      <c r="B46" s="3">
        <v>34850</v>
      </c>
      <c r="C46">
        <v>204.9375</v>
      </c>
      <c r="D46">
        <v>9649.2999999999993</v>
      </c>
      <c r="F46" s="7" t="s">
        <v>67</v>
      </c>
      <c r="G46">
        <f t="shared" si="0"/>
        <v>3.9205479452054797</v>
      </c>
      <c r="H46" s="5">
        <f t="shared" si="1"/>
        <v>34850</v>
      </c>
      <c r="I46">
        <f t="shared" si="2"/>
        <v>204.9375</v>
      </c>
      <c r="J46">
        <f t="shared" si="2"/>
        <v>9649.2999999999993</v>
      </c>
    </row>
    <row r="47" spans="1:10">
      <c r="A47">
        <v>4.0027397260273974</v>
      </c>
      <c r="B47" s="3">
        <v>34880</v>
      </c>
      <c r="C47">
        <v>118.7375</v>
      </c>
      <c r="D47">
        <v>9768.0374999999967</v>
      </c>
      <c r="F47" s="7" t="s">
        <v>67</v>
      </c>
      <c r="G47">
        <f t="shared" si="0"/>
        <v>4.0027397260273974</v>
      </c>
      <c r="H47" s="5">
        <f t="shared" si="1"/>
        <v>34880</v>
      </c>
      <c r="I47">
        <f t="shared" si="2"/>
        <v>118.7375</v>
      </c>
      <c r="J47">
        <f t="shared" si="2"/>
        <v>9768.0374999999967</v>
      </c>
    </row>
    <row r="48" spans="1:10">
      <c r="A48">
        <v>4.087671232876712</v>
      </c>
      <c r="B48" s="3">
        <v>34911</v>
      </c>
      <c r="C48">
        <v>52.5625</v>
      </c>
      <c r="D48">
        <v>9820.6</v>
      </c>
      <c r="F48" s="7" t="s">
        <v>67</v>
      </c>
      <c r="G48">
        <f t="shared" si="0"/>
        <v>4.087671232876712</v>
      </c>
      <c r="H48" s="5">
        <f t="shared" si="1"/>
        <v>34911</v>
      </c>
      <c r="I48">
        <f t="shared" si="2"/>
        <v>52.5625</v>
      </c>
      <c r="J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8"/>
  <sheetViews>
    <sheetView workbookViewId="0">
      <selection activeCell="E34" sqref="E34"/>
    </sheetView>
  </sheetViews>
  <sheetFormatPr defaultRowHeight="13.2"/>
  <cols>
    <col min="2" max="2" width="17.44140625" bestFit="1" customWidth="1"/>
    <col min="3" max="3" width="9.44140625" bestFit="1" customWidth="1"/>
    <col min="4" max="4" width="27.5546875" customWidth="1"/>
    <col min="10" max="10" width="10.332031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8" t="s">
        <v>58</v>
      </c>
      <c r="J1" s="6" t="s">
        <v>2</v>
      </c>
      <c r="K1" s="8" t="s">
        <v>66</v>
      </c>
      <c r="L1" s="8" t="s">
        <v>62</v>
      </c>
      <c r="M1" s="8" t="s">
        <v>59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7" t="s">
        <v>67</v>
      </c>
      <c r="J2" s="5">
        <f>B2</f>
        <v>33510</v>
      </c>
      <c r="K2" s="9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7" t="s">
        <v>67</v>
      </c>
      <c r="J3" s="5">
        <f t="shared" ref="J3:J48" si="1">B3</f>
        <v>33541</v>
      </c>
      <c r="K3" s="9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7" t="s">
        <v>67</v>
      </c>
      <c r="J4" s="5">
        <f t="shared" si="1"/>
        <v>33571</v>
      </c>
      <c r="K4" s="9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7" t="s">
        <v>67</v>
      </c>
      <c r="J5" s="5">
        <f t="shared" si="1"/>
        <v>33603</v>
      </c>
      <c r="K5" s="9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7" t="s">
        <v>67</v>
      </c>
      <c r="J6" s="5">
        <f t="shared" si="1"/>
        <v>33633</v>
      </c>
      <c r="K6" s="9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7" t="s">
        <v>67</v>
      </c>
      <c r="J7" s="5">
        <f t="shared" si="1"/>
        <v>33663</v>
      </c>
      <c r="K7" s="9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7" t="s">
        <v>67</v>
      </c>
      <c r="J8" s="5">
        <f t="shared" si="1"/>
        <v>33694</v>
      </c>
      <c r="K8" s="9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7" t="s">
        <v>67</v>
      </c>
      <c r="J9" s="5">
        <f t="shared" si="1"/>
        <v>33724</v>
      </c>
      <c r="K9" s="9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7" t="s">
        <v>67</v>
      </c>
      <c r="J10" s="5">
        <f t="shared" si="1"/>
        <v>33754</v>
      </c>
      <c r="K10" s="9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7" t="s">
        <v>67</v>
      </c>
      <c r="J11" s="5">
        <f t="shared" si="1"/>
        <v>33785</v>
      </c>
      <c r="K11" s="9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7" t="s">
        <v>67</v>
      </c>
      <c r="J12" s="5">
        <f t="shared" si="1"/>
        <v>33815</v>
      </c>
      <c r="K12" s="9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7" t="s">
        <v>67</v>
      </c>
      <c r="J13" s="5">
        <f t="shared" si="1"/>
        <v>33846</v>
      </c>
      <c r="K13" s="9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7" t="s">
        <v>67</v>
      </c>
      <c r="J14" s="5">
        <f t="shared" si="1"/>
        <v>33876</v>
      </c>
      <c r="K14" s="9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7" t="s">
        <v>67</v>
      </c>
      <c r="J15" s="5">
        <f t="shared" si="1"/>
        <v>33907</v>
      </c>
      <c r="K15" s="9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7" t="s">
        <v>67</v>
      </c>
      <c r="J16" s="5">
        <f t="shared" si="1"/>
        <v>33937</v>
      </c>
      <c r="K16" s="9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7" t="s">
        <v>67</v>
      </c>
      <c r="J17" s="5">
        <f t="shared" si="1"/>
        <v>33968</v>
      </c>
      <c r="K17" s="9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7" t="s">
        <v>67</v>
      </c>
      <c r="J18" s="5">
        <f t="shared" si="1"/>
        <v>33998</v>
      </c>
      <c r="K18" s="9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7" t="s">
        <v>67</v>
      </c>
      <c r="J19" s="5">
        <f t="shared" si="1"/>
        <v>34026</v>
      </c>
      <c r="K19" s="9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7" t="s">
        <v>67</v>
      </c>
      <c r="J20" s="5">
        <f t="shared" si="1"/>
        <v>34057</v>
      </c>
      <c r="K20" s="9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7" t="s">
        <v>67</v>
      </c>
      <c r="J21" s="5">
        <f t="shared" si="1"/>
        <v>34087</v>
      </c>
      <c r="K21" s="9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7" t="s">
        <v>67</v>
      </c>
      <c r="J22" s="5">
        <f t="shared" si="1"/>
        <v>34118</v>
      </c>
      <c r="K22" s="9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7" t="s">
        <v>67</v>
      </c>
      <c r="J23" s="5">
        <f t="shared" si="1"/>
        <v>34148</v>
      </c>
      <c r="K23" s="9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7" t="s">
        <v>67</v>
      </c>
      <c r="J24" s="5">
        <f t="shared" si="1"/>
        <v>34180</v>
      </c>
      <c r="K24" s="9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7" t="s">
        <v>67</v>
      </c>
      <c r="J25" s="5">
        <f t="shared" si="1"/>
        <v>34210</v>
      </c>
      <c r="K25" s="9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7" t="s">
        <v>67</v>
      </c>
      <c r="J26" s="5">
        <f t="shared" si="1"/>
        <v>34240</v>
      </c>
      <c r="K26" s="9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7" t="s">
        <v>67</v>
      </c>
      <c r="J27" s="5">
        <f t="shared" si="1"/>
        <v>34271</v>
      </c>
      <c r="K27" s="9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7" t="s">
        <v>67</v>
      </c>
      <c r="J28" s="5">
        <f t="shared" si="1"/>
        <v>34301</v>
      </c>
      <c r="K28" s="9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7" t="s">
        <v>67</v>
      </c>
      <c r="J29" s="5">
        <f t="shared" si="1"/>
        <v>34333</v>
      </c>
      <c r="K29" s="9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7" t="s">
        <v>67</v>
      </c>
      <c r="J30" s="5">
        <f t="shared" si="1"/>
        <v>34363</v>
      </c>
      <c r="K30" s="9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7" t="s">
        <v>67</v>
      </c>
      <c r="J31" s="5">
        <f t="shared" si="1"/>
        <v>34391</v>
      </c>
      <c r="K31" s="9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7" t="s">
        <v>67</v>
      </c>
      <c r="J32" s="5">
        <f t="shared" si="1"/>
        <v>34422</v>
      </c>
      <c r="K32" s="9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7" t="s">
        <v>67</v>
      </c>
      <c r="J33" s="5">
        <f t="shared" si="1"/>
        <v>34452</v>
      </c>
      <c r="K33" s="9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7" t="s">
        <v>67</v>
      </c>
      <c r="J34" s="5">
        <f t="shared" si="1"/>
        <v>34484</v>
      </c>
      <c r="K34" s="9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7" t="s">
        <v>67</v>
      </c>
      <c r="J35" s="5">
        <f t="shared" si="1"/>
        <v>34514</v>
      </c>
      <c r="K35" s="9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7" t="s">
        <v>67</v>
      </c>
      <c r="J36" s="5">
        <f t="shared" si="1"/>
        <v>34545</v>
      </c>
      <c r="K36" s="9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7" t="s">
        <v>67</v>
      </c>
      <c r="J37" s="5">
        <f t="shared" si="1"/>
        <v>34575</v>
      </c>
      <c r="K37" s="9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7" t="s">
        <v>67</v>
      </c>
      <c r="J38" s="5">
        <f t="shared" si="1"/>
        <v>34605</v>
      </c>
      <c r="K38" s="9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7" t="s">
        <v>67</v>
      </c>
      <c r="J39" s="5">
        <f t="shared" si="1"/>
        <v>34636</v>
      </c>
      <c r="K39" s="9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7" t="s">
        <v>67</v>
      </c>
      <c r="J40" s="5">
        <f t="shared" si="1"/>
        <v>34666</v>
      </c>
      <c r="K40" s="9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7" t="s">
        <v>67</v>
      </c>
      <c r="J41" s="5">
        <f t="shared" si="1"/>
        <v>34698</v>
      </c>
      <c r="K41" s="9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7" t="s">
        <v>67</v>
      </c>
      <c r="J42" s="5">
        <f t="shared" si="1"/>
        <v>34728</v>
      </c>
      <c r="K42" s="9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7" t="s">
        <v>67</v>
      </c>
      <c r="J43" s="5">
        <f t="shared" si="1"/>
        <v>34756</v>
      </c>
      <c r="K43" s="9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7" t="s">
        <v>67</v>
      </c>
      <c r="J44" s="5">
        <f t="shared" si="1"/>
        <v>34787</v>
      </c>
      <c r="K44" s="9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7" t="s">
        <v>67</v>
      </c>
      <c r="J45" s="5">
        <f t="shared" si="1"/>
        <v>34817</v>
      </c>
      <c r="K45" s="9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7" t="s">
        <v>67</v>
      </c>
      <c r="J46" s="5">
        <f t="shared" si="1"/>
        <v>34849</v>
      </c>
      <c r="K46" s="9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7" t="s">
        <v>67</v>
      </c>
      <c r="J47" s="5">
        <f t="shared" si="1"/>
        <v>34879</v>
      </c>
      <c r="K47" s="9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7" t="s">
        <v>67</v>
      </c>
      <c r="J48" s="5">
        <f t="shared" si="1"/>
        <v>34910</v>
      </c>
      <c r="K48" s="9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3"/>
  <sheetViews>
    <sheetView topLeftCell="I1" workbookViewId="0">
      <selection activeCell="N9" sqref="N9"/>
    </sheetView>
  </sheetViews>
  <sheetFormatPr defaultRowHeight="13.2"/>
  <cols>
    <col min="17" max="17" width="14.10937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59</v>
      </c>
      <c r="T1" t="s">
        <v>62</v>
      </c>
      <c r="U1" t="s">
        <v>63</v>
      </c>
      <c r="V1" t="s">
        <v>64</v>
      </c>
      <c r="W1" t="s">
        <v>65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60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60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60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60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60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60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60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60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60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60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60</v>
      </c>
      <c r="R12">
        <f t="shared" si="6"/>
        <v>20</v>
      </c>
      <c r="S12" t="s">
        <v>61</v>
      </c>
      <c r="T12" t="s">
        <v>61</v>
      </c>
      <c r="U12" t="s">
        <v>61</v>
      </c>
      <c r="V12" t="s">
        <v>61</v>
      </c>
      <c r="W12" t="s">
        <v>61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60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GympieBiomass</vt:lpstr>
      <vt:lpstr>GympieVolume</vt:lpstr>
      <vt:lpstr>Waggalitterfall</vt:lpstr>
      <vt:lpstr>WaggaBiomass</vt:lpstr>
      <vt:lpstr>CoffsBiomass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Huth, Neil (CES, Toowoomba)</cp:lastModifiedBy>
  <dcterms:created xsi:type="dcterms:W3CDTF">1996-10-14T23:33:28Z</dcterms:created>
  <dcterms:modified xsi:type="dcterms:W3CDTF">2014-05-01T02:32:22Z</dcterms:modified>
</cp:coreProperties>
</file>