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0005"/>
  </bookViews>
  <sheets>
    <sheet name="What-If Model" sheetId="1" r:id="rId1"/>
    <sheet name="Data Table 1" sheetId="2" r:id="rId2"/>
    <sheet name="Data Table 2" sheetId="3" r:id="rId3"/>
  </sheets>
  <calcPr calcId="144525"/>
</workbook>
</file>

<file path=xl/calcChain.xml><?xml version="1.0" encoding="utf-8"?>
<calcChain xmlns="http://schemas.openxmlformats.org/spreadsheetml/2006/main">
  <c r="B17" i="3" l="1"/>
  <c r="B8" i="3"/>
  <c r="B13" i="3" s="1"/>
  <c r="B15" i="3" s="1"/>
  <c r="B16" i="3" s="1"/>
  <c r="B17" i="2"/>
  <c r="B13" i="2"/>
  <c r="B15" i="2" s="1"/>
  <c r="B16" i="2" s="1"/>
  <c r="B8" i="2"/>
  <c r="B17" i="1"/>
  <c r="B8" i="1"/>
  <c r="B13" i="1" s="1"/>
  <c r="B15" i="1" s="1"/>
  <c r="B16" i="1" s="1"/>
</calcChain>
</file>

<file path=xl/sharedStrings.xml><?xml version="1.0" encoding="utf-8"?>
<sst xmlns="http://schemas.openxmlformats.org/spreadsheetml/2006/main" count="48" uniqueCount="23">
  <si>
    <t>Vehicle Finance Model</t>
  </si>
  <si>
    <t>Formulas Used</t>
  </si>
  <si>
    <t>Cost of Vehicle</t>
  </si>
  <si>
    <t>Trade in Value</t>
  </si>
  <si>
    <t>Cash Deposit</t>
  </si>
  <si>
    <t>Amount of Loan</t>
  </si>
  <si>
    <t>=B3-B5-B6</t>
  </si>
  <si>
    <t>Interest Rate</t>
  </si>
  <si>
    <t>Term of Loan (Yrs)</t>
  </si>
  <si>
    <t>Frequency of Payment</t>
  </si>
  <si>
    <t>Payment</t>
  </si>
  <si>
    <t>=PMT(B10/B12,B11*B12,B8)*-1</t>
  </si>
  <si>
    <t>Total Repayments</t>
  </si>
  <si>
    <t>=B13*B12*B11</t>
  </si>
  <si>
    <t>Interest Paid</t>
  </si>
  <si>
    <t>=B15-B8</t>
  </si>
  <si>
    <t>Repaid by</t>
  </si>
  <si>
    <t>=NOW()+(B11*365.25)</t>
  </si>
  <si>
    <t>Options</t>
  </si>
  <si>
    <t>Repayment</t>
  </si>
  <si>
    <t>Total 
Repayments</t>
  </si>
  <si>
    <t>Interest
Paid</t>
  </si>
  <si>
    <t>Repaid
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</si>
</sst>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;[Red]\-&quot;$&quot;#,##0"/>
    <numFmt numFmtId="8" formatCode="&quot;$&quot;#,##0.00;[Red]\-&quot;$&quot;#,##0.00"/>
    <numFmt numFmtId="164" formatCode="mmm\-yyyy"/>
    <numFmt numFmtId="165" formatCode="0.0%"/>
    <numFmt numFmtId="166" formatCode="&quot;$&quot;#,##0"/>
  </numFmts>
  <fonts count="5" x14ac:knownFonts="1">
    <font>
      <sz val="11"/>
      <color theme="1"/>
      <name val="Calibri"/>
      <family val="2"/>
      <scheme val="minor"/>
    </font>
    <font>
      <b/>
      <sz val="16"/>
      <color rgb="FF31869B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4A60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6" fontId="2" fillId="0" borderId="0" xfId="0" applyNumberFormat="1" applyFont="1" applyFill="1" applyBorder="1"/>
    <xf numFmtId="0" fontId="4" fillId="0" borderId="0" xfId="0" quotePrefix="1" applyFont="1" applyFill="1" applyBorder="1"/>
    <xf numFmtId="9" fontId="2" fillId="0" borderId="0" xfId="0" applyNumberFormat="1" applyFont="1" applyFill="1" applyBorder="1"/>
    <xf numFmtId="8" fontId="2" fillId="0" borderId="0" xfId="0" applyNumberFormat="1" applyFont="1" applyFill="1" applyBorder="1"/>
    <xf numFmtId="0" fontId="3" fillId="2" borderId="0" xfId="0" applyFont="1" applyFill="1" applyBorder="1"/>
    <xf numFmtId="8" fontId="3" fillId="2" borderId="0" xfId="0" applyNumberFormat="1" applyFont="1" applyFill="1" applyBorder="1"/>
    <xf numFmtId="164" fontId="3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2" fillId="2" borderId="0" xfId="0" applyFont="1" applyFill="1" applyBorder="1"/>
    <xf numFmtId="165" fontId="3" fillId="2" borderId="0" xfId="0" applyNumberFormat="1" applyFont="1" applyFill="1" applyBorder="1"/>
    <xf numFmtId="166" fontId="3" fillId="2" borderId="0" xfId="0" quotePrefix="1" applyNumberFormat="1" applyFont="1" applyFill="1" applyBorder="1"/>
    <xf numFmtId="166" fontId="3" fillId="2" borderId="0" xfId="0" applyNumberFormat="1" applyFont="1" applyFill="1" applyBorder="1"/>
    <xf numFmtId="166" fontId="3" fillId="2" borderId="0" xfId="0" applyNumberFormat="1" applyFont="1" applyFill="1" applyBorder="1" applyAlignment="1"/>
    <xf numFmtId="166" fontId="3" fillId="2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2" sqref="A2"/>
    </sheetView>
  </sheetViews>
  <sheetFormatPr defaultRowHeight="15" x14ac:dyDescent="0.25"/>
  <cols>
    <col min="1" max="1" width="21.28515625" style="2" customWidth="1"/>
    <col min="2" max="2" width="11.140625" style="2" customWidth="1"/>
    <col min="3" max="3" width="4.5703125" style="2" customWidth="1"/>
    <col min="4" max="4" width="28.5703125" style="2" customWidth="1"/>
    <col min="5" max="16384" width="9.140625" style="2"/>
  </cols>
  <sheetData>
    <row r="1" spans="1:4" ht="21" x14ac:dyDescent="0.35">
      <c r="A1" s="1" t="s">
        <v>0</v>
      </c>
    </row>
    <row r="2" spans="1:4" x14ac:dyDescent="0.25">
      <c r="D2" s="3" t="s">
        <v>1</v>
      </c>
    </row>
    <row r="3" spans="1:4" x14ac:dyDescent="0.25">
      <c r="A3" s="3" t="s">
        <v>2</v>
      </c>
      <c r="B3" s="4">
        <v>55000</v>
      </c>
    </row>
    <row r="5" spans="1:4" x14ac:dyDescent="0.25">
      <c r="A5" s="3" t="s">
        <v>3</v>
      </c>
      <c r="B5" s="4">
        <v>3500</v>
      </c>
    </row>
    <row r="6" spans="1:4" x14ac:dyDescent="0.25">
      <c r="A6" s="3" t="s">
        <v>4</v>
      </c>
      <c r="B6" s="4">
        <v>5000</v>
      </c>
    </row>
    <row r="8" spans="1:4" x14ac:dyDescent="0.25">
      <c r="A8" s="3" t="s">
        <v>5</v>
      </c>
      <c r="B8" s="4">
        <f>B3-B5-B6</f>
        <v>46500</v>
      </c>
      <c r="D8" s="5" t="s">
        <v>6</v>
      </c>
    </row>
    <row r="10" spans="1:4" x14ac:dyDescent="0.25">
      <c r="A10" s="3" t="s">
        <v>7</v>
      </c>
      <c r="B10" s="6">
        <v>0.09</v>
      </c>
    </row>
    <row r="11" spans="1:4" x14ac:dyDescent="0.25">
      <c r="A11" s="3" t="s">
        <v>8</v>
      </c>
      <c r="B11" s="2">
        <v>7</v>
      </c>
    </row>
    <row r="12" spans="1:4" x14ac:dyDescent="0.25">
      <c r="A12" s="3" t="s">
        <v>9</v>
      </c>
      <c r="B12" s="2">
        <v>12</v>
      </c>
    </row>
    <row r="13" spans="1:4" x14ac:dyDescent="0.25">
      <c r="A13" s="3" t="s">
        <v>10</v>
      </c>
      <c r="B13" s="7">
        <f>PMT(B10/B12,B11*B12,B8)*-1</f>
        <v>748.14213909179261</v>
      </c>
      <c r="D13" s="5" t="s">
        <v>11</v>
      </c>
    </row>
    <row r="15" spans="1:4" x14ac:dyDescent="0.25">
      <c r="A15" s="8" t="s">
        <v>12</v>
      </c>
      <c r="B15" s="9">
        <f>B13*B12*B11</f>
        <v>62843.939683710581</v>
      </c>
      <c r="D15" s="5" t="s">
        <v>13</v>
      </c>
    </row>
    <row r="16" spans="1:4" x14ac:dyDescent="0.25">
      <c r="A16" s="8" t="s">
        <v>14</v>
      </c>
      <c r="B16" s="9">
        <f>B15-B8</f>
        <v>16343.939683710581</v>
      </c>
      <c r="D16" s="5" t="s">
        <v>15</v>
      </c>
    </row>
    <row r="17" spans="1:4" x14ac:dyDescent="0.25">
      <c r="A17" s="8" t="s">
        <v>16</v>
      </c>
      <c r="B17" s="10">
        <f ca="1">NOW()+(B11*365.25)</f>
        <v>43188.219190393516</v>
      </c>
      <c r="D17" s="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"/>
    </sheetView>
  </sheetViews>
  <sheetFormatPr defaultRowHeight="15" x14ac:dyDescent="0.25"/>
  <cols>
    <col min="1" max="1" width="21.28515625" style="2" customWidth="1"/>
    <col min="2" max="2" width="11.140625" style="2" customWidth="1"/>
    <col min="3" max="4" width="9.140625" style="2" customWidth="1"/>
    <col min="5" max="8" width="13" style="2" customWidth="1"/>
    <col min="9" max="16384" width="9.140625" style="2"/>
  </cols>
  <sheetData>
    <row r="1" spans="1:8" ht="21" x14ac:dyDescent="0.35">
      <c r="A1" s="1" t="s">
        <v>0</v>
      </c>
    </row>
    <row r="2" spans="1:8" x14ac:dyDescent="0.25">
      <c r="D2" s="11" t="s">
        <v>18</v>
      </c>
      <c r="E2" s="11"/>
      <c r="F2" s="11"/>
      <c r="G2" s="11"/>
      <c r="H2" s="11"/>
    </row>
    <row r="3" spans="1:8" x14ac:dyDescent="0.25">
      <c r="A3" s="3" t="s">
        <v>2</v>
      </c>
      <c r="B3" s="4">
        <v>55000</v>
      </c>
    </row>
    <row r="4" spans="1:8" ht="30" x14ac:dyDescent="0.25">
      <c r="D4" s="12"/>
      <c r="E4" s="12" t="s">
        <v>19</v>
      </c>
      <c r="F4" s="13" t="s">
        <v>20</v>
      </c>
      <c r="G4" s="13" t="s">
        <v>21</v>
      </c>
      <c r="H4" s="13" t="s">
        <v>22</v>
      </c>
    </row>
    <row r="5" spans="1:8" x14ac:dyDescent="0.25">
      <c r="A5" s="3" t="s">
        <v>3</v>
      </c>
      <c r="B5" s="4">
        <v>3500</v>
      </c>
      <c r="D5" s="14"/>
    </row>
    <row r="6" spans="1:8" x14ac:dyDescent="0.25">
      <c r="A6" s="3" t="s">
        <v>4</v>
      </c>
      <c r="B6" s="4">
        <v>5000</v>
      </c>
      <c r="D6" s="15">
        <v>0.08</v>
      </c>
    </row>
    <row r="7" spans="1:8" x14ac:dyDescent="0.25">
      <c r="D7" s="15">
        <v>8.5000000000000006E-2</v>
      </c>
    </row>
    <row r="8" spans="1:8" x14ac:dyDescent="0.25">
      <c r="A8" s="3" t="s">
        <v>5</v>
      </c>
      <c r="B8" s="4">
        <f>B3-B5-B6</f>
        <v>46500</v>
      </c>
      <c r="D8" s="15">
        <v>0.09</v>
      </c>
    </row>
    <row r="9" spans="1:8" x14ac:dyDescent="0.25">
      <c r="D9" s="15">
        <v>9.5000000000000001E-2</v>
      </c>
    </row>
    <row r="10" spans="1:8" x14ac:dyDescent="0.25">
      <c r="A10" s="3" t="s">
        <v>7</v>
      </c>
      <c r="B10" s="6">
        <v>0.09</v>
      </c>
      <c r="D10" s="15">
        <v>0.1</v>
      </c>
    </row>
    <row r="11" spans="1:8" x14ac:dyDescent="0.25">
      <c r="A11" s="3" t="s">
        <v>8</v>
      </c>
      <c r="B11" s="2">
        <v>7</v>
      </c>
      <c r="D11" s="15">
        <v>0.105</v>
      </c>
    </row>
    <row r="12" spans="1:8" x14ac:dyDescent="0.25">
      <c r="A12" s="3" t="s">
        <v>9</v>
      </c>
      <c r="B12" s="2">
        <v>12</v>
      </c>
      <c r="D12" s="15">
        <v>0.11</v>
      </c>
    </row>
    <row r="13" spans="1:8" x14ac:dyDescent="0.25">
      <c r="A13" s="3" t="s">
        <v>10</v>
      </c>
      <c r="B13" s="7">
        <f>PMT(B10/B12,B11*B12,B8)*-1</f>
        <v>748.14213909179261</v>
      </c>
      <c r="D13" s="15">
        <v>0.115</v>
      </c>
    </row>
    <row r="14" spans="1:8" x14ac:dyDescent="0.25">
      <c r="D14" s="15">
        <v>0.12</v>
      </c>
    </row>
    <row r="15" spans="1:8" x14ac:dyDescent="0.25">
      <c r="A15" s="8" t="s">
        <v>12</v>
      </c>
      <c r="B15" s="9">
        <f>B13*B12*B11</f>
        <v>62843.939683710581</v>
      </c>
      <c r="D15" s="5"/>
    </row>
    <row r="16" spans="1:8" x14ac:dyDescent="0.25">
      <c r="A16" s="8" t="s">
        <v>14</v>
      </c>
      <c r="B16" s="9">
        <f>B15-B8</f>
        <v>16343.939683710581</v>
      </c>
      <c r="D16" s="5"/>
    </row>
    <row r="17" spans="1:4" x14ac:dyDescent="0.25">
      <c r="A17" s="8" t="s">
        <v>16</v>
      </c>
      <c r="B17" s="10">
        <f ca="1">NOW()+(B11*365.25)</f>
        <v>43188.219190393516</v>
      </c>
      <c r="D17" s="16">
        <v>4000</v>
      </c>
    </row>
    <row r="18" spans="1:4" x14ac:dyDescent="0.25">
      <c r="D18" s="17">
        <v>5000</v>
      </c>
    </row>
    <row r="19" spans="1:4" x14ac:dyDescent="0.25">
      <c r="D19" s="17">
        <v>6000</v>
      </c>
    </row>
    <row r="20" spans="1:4" x14ac:dyDescent="0.25">
      <c r="D20" s="17">
        <v>7000</v>
      </c>
    </row>
  </sheetData>
  <mergeCells count="1">
    <mergeCell ref="D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2" sqref="A2"/>
    </sheetView>
  </sheetViews>
  <sheetFormatPr defaultRowHeight="15" x14ac:dyDescent="0.25"/>
  <cols>
    <col min="1" max="1" width="21.28515625" style="2" customWidth="1"/>
    <col min="2" max="2" width="11.140625" style="2" customWidth="1"/>
    <col min="3" max="4" width="9.140625" style="2" customWidth="1"/>
    <col min="5" max="9" width="13" style="2" customWidth="1"/>
    <col min="10" max="16384" width="9.140625" style="2"/>
  </cols>
  <sheetData>
    <row r="1" spans="1:9" ht="21" x14ac:dyDescent="0.35">
      <c r="A1" s="1" t="s">
        <v>0</v>
      </c>
    </row>
    <row r="2" spans="1:9" x14ac:dyDescent="0.25">
      <c r="D2" s="3"/>
    </row>
    <row r="3" spans="1:9" x14ac:dyDescent="0.25">
      <c r="A3" s="3" t="s">
        <v>2</v>
      </c>
      <c r="B3" s="4">
        <v>55000</v>
      </c>
      <c r="D3" s="11" t="s">
        <v>18</v>
      </c>
      <c r="E3" s="11"/>
      <c r="F3" s="11"/>
      <c r="G3" s="11"/>
      <c r="H3" s="11"/>
      <c r="I3" s="11"/>
    </row>
    <row r="5" spans="1:9" x14ac:dyDescent="0.25">
      <c r="A5" s="3" t="s">
        <v>3</v>
      </c>
      <c r="B5" s="4">
        <v>3500</v>
      </c>
      <c r="D5" s="12"/>
      <c r="E5" s="18">
        <v>4000</v>
      </c>
      <c r="F5" s="19">
        <v>5000</v>
      </c>
      <c r="G5" s="19">
        <v>6000</v>
      </c>
      <c r="H5" s="19">
        <v>7000</v>
      </c>
      <c r="I5" s="19">
        <v>8000</v>
      </c>
    </row>
    <row r="6" spans="1:9" x14ac:dyDescent="0.25">
      <c r="A6" s="3" t="s">
        <v>4</v>
      </c>
      <c r="B6" s="4">
        <v>5000</v>
      </c>
      <c r="D6" s="15">
        <v>0.08</v>
      </c>
    </row>
    <row r="7" spans="1:9" x14ac:dyDescent="0.25">
      <c r="D7" s="15">
        <v>8.5000000000000006E-2</v>
      </c>
    </row>
    <row r="8" spans="1:9" x14ac:dyDescent="0.25">
      <c r="A8" s="3" t="s">
        <v>5</v>
      </c>
      <c r="B8" s="4">
        <f>B3-B5-B6</f>
        <v>46500</v>
      </c>
      <c r="D8" s="15">
        <v>0.09</v>
      </c>
    </row>
    <row r="9" spans="1:9" x14ac:dyDescent="0.25">
      <c r="D9" s="15">
        <v>9.5000000000000001E-2</v>
      </c>
    </row>
    <row r="10" spans="1:9" x14ac:dyDescent="0.25">
      <c r="A10" s="3" t="s">
        <v>7</v>
      </c>
      <c r="B10" s="6">
        <v>0.09</v>
      </c>
      <c r="D10" s="15">
        <v>0.1</v>
      </c>
    </row>
    <row r="11" spans="1:9" x14ac:dyDescent="0.25">
      <c r="A11" s="3" t="s">
        <v>8</v>
      </c>
      <c r="B11" s="2">
        <v>7</v>
      </c>
      <c r="D11" s="15">
        <v>0.105</v>
      </c>
    </row>
    <row r="12" spans="1:9" x14ac:dyDescent="0.25">
      <c r="A12" s="3" t="s">
        <v>9</v>
      </c>
      <c r="B12" s="2">
        <v>12</v>
      </c>
      <c r="D12" s="15">
        <v>0.11</v>
      </c>
    </row>
    <row r="13" spans="1:9" x14ac:dyDescent="0.25">
      <c r="A13" s="3" t="s">
        <v>10</v>
      </c>
      <c r="B13" s="7">
        <f>PMT(B10/B12,B11*B12,B8)*-1</f>
        <v>748.14213909179261</v>
      </c>
      <c r="D13" s="15">
        <v>0.115</v>
      </c>
    </row>
    <row r="14" spans="1:9" x14ac:dyDescent="0.25">
      <c r="D14" s="15">
        <v>0.12</v>
      </c>
    </row>
    <row r="15" spans="1:9" x14ac:dyDescent="0.25">
      <c r="A15" s="8" t="s">
        <v>12</v>
      </c>
      <c r="B15" s="9">
        <f>B13*B12*B11</f>
        <v>62843.939683710581</v>
      </c>
    </row>
    <row r="16" spans="1:9" x14ac:dyDescent="0.25">
      <c r="A16" s="8" t="s">
        <v>14</v>
      </c>
      <c r="B16" s="9">
        <f>B15-B8</f>
        <v>16343.939683710581</v>
      </c>
      <c r="D16" s="5"/>
    </row>
    <row r="17" spans="1:4" x14ac:dyDescent="0.25">
      <c r="A17" s="8" t="s">
        <v>16</v>
      </c>
      <c r="B17" s="10">
        <f ca="1">NOW()+(B11*365.25)</f>
        <v>43188.219190393516</v>
      </c>
      <c r="D17" s="5"/>
    </row>
  </sheetData>
  <mergeCells count="1">
    <mergeCell ref="D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What-If Model</vt:lpstr>
      <vt:lpstr>Data Table 1</vt:lpstr>
      <vt:lpstr>Data Table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2011-03-29T00:14:45Z</dcterms:created>
  <dcterms:modified xsi:type="dcterms:W3CDTF">2011-03-29T00:16:04Z</dcterms:modified>
</cp:coreProperties>
</file>