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Python\eclipse_shooter\"/>
    </mc:Choice>
  </mc:AlternateContent>
  <xr:revisionPtr revIDLastSave="0" documentId="13_ncr:1_{41363A37-1981-446E-8CB5-D2BA8F37D34A}" xr6:coauthVersionLast="47" xr6:coauthVersionMax="47" xr10:uidLastSave="{00000000-0000-0000-0000-000000000000}"/>
  <bookViews>
    <workbookView xWindow="-103" yWindow="-103" windowWidth="22149" windowHeight="13320" xr2:uid="{7DF7D7BD-CE0E-4603-9E08-45EEF8AD4A9A}"/>
  </bookViews>
  <sheets>
    <sheet name="Shooting script" sheetId="1" r:id="rId1"/>
    <sheet name="Contact ti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3" i="2"/>
  <c r="M4" i="2"/>
  <c r="M5" i="2"/>
  <c r="M6" i="2"/>
  <c r="M7" i="2"/>
  <c r="M3" i="2"/>
  <c r="J5" i="2"/>
  <c r="C12" i="1"/>
  <c r="G12" i="1" s="1"/>
  <c r="C11" i="1"/>
  <c r="G11" i="1" s="1"/>
  <c r="C10" i="1"/>
  <c r="G10" i="1" s="1"/>
  <c r="C9" i="1"/>
  <c r="G9" i="1" s="1"/>
  <c r="C7" i="1"/>
  <c r="G7" i="1" s="1"/>
  <c r="C8" i="1"/>
  <c r="G8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5" i="1"/>
  <c r="G5" i="1" s="1"/>
  <c r="C3" i="1"/>
  <c r="G3" i="1" s="1"/>
  <c r="H3" i="1" s="1"/>
  <c r="C4" i="1"/>
  <c r="G4" i="1" s="1"/>
  <c r="C2" i="1"/>
  <c r="G2" i="1" s="1"/>
  <c r="H2" i="1" s="1"/>
  <c r="J7" i="2"/>
  <c r="J3" i="2"/>
  <c r="C6" i="1"/>
  <c r="G6" i="1" s="1"/>
  <c r="H6" i="1" l="1"/>
  <c r="I7" i="1" s="1"/>
  <c r="H10" i="1"/>
  <c r="H12" i="1"/>
  <c r="H7" i="1"/>
  <c r="H4" i="1"/>
  <c r="I4" i="1"/>
  <c r="H5" i="1"/>
  <c r="I6" i="1" s="1"/>
  <c r="I5" i="1"/>
  <c r="H11" i="1"/>
  <c r="I12" i="1" s="1"/>
  <c r="I11" i="1"/>
  <c r="H18" i="1"/>
  <c r="I18" i="1"/>
  <c r="H17" i="1"/>
  <c r="H16" i="1"/>
  <c r="I17" i="1" s="1"/>
  <c r="H15" i="1"/>
  <c r="I16" i="1" s="1"/>
  <c r="H9" i="1"/>
  <c r="I10" i="1" s="1"/>
  <c r="H14" i="1"/>
  <c r="I15" i="1" s="1"/>
  <c r="I14" i="1"/>
  <c r="H13" i="1"/>
  <c r="I13" i="1"/>
  <c r="H8" i="1"/>
  <c r="I9" i="1" s="1"/>
  <c r="I8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今井潔志</author>
  </authors>
  <commentList>
    <comment ref="K1" authorId="0" shapeId="0" xr:uid="{5E80CF89-47FD-4893-A0F3-A4707C8AC143}">
      <text>
        <r>
          <rPr>
            <sz val="9"/>
            <color indexed="81"/>
            <rFont val="MS P ゴシック"/>
            <family val="3"/>
            <charset val="128"/>
          </rPr>
          <t>'Auto', '100', '125', '160', '200', '250', '320', '400', '500', '640', '800', '1000', '1250', '1600', '2000', '2500', '3200', '4000', '5000', '6400', '8000', '10000', '12800', '16000', '20000', '25600', '51200', '102400'</t>
        </r>
      </text>
    </comment>
    <comment ref="L1" authorId="0" shapeId="0" xr:uid="{694D8C69-123C-4C61-A541-E1B40C3B5D39}">
      <text>
        <r>
          <rPr>
            <sz val="9"/>
            <color indexed="81"/>
            <rFont val="MS P ゴシック"/>
            <family val="3"/>
            <charset val="128"/>
          </rPr>
          <t xml:space="preserve">'30', '25', '20', '15', '13', '10.3', '8', '6.3', '5', '4', '3.2', '2.5', '2', '1.6', '1.3', '1', '0.8', '0.6', '0.5', '0.4', '0.3', '1/4', '1/5', '1/6', '1/8', '1/10', '1/13', '1/15', '1/20', '1/25', '1/30', '1/40', '1/50', '1/60', '1/80', '1/100', '1/125', '1/160', '1/200', '1/250', '1/320', '1/400', '1/500', '1/640', '1/800', '1/1000', '1/1250', '1/1600', '1/2000', '1/2500', '1/3200', '1/4000'
</t>
        </r>
      </text>
    </comment>
    <comment ref="N1" authorId="0" shapeId="0" xr:uid="{A1C0D98D-6470-4434-B754-B70BD6C4D565}">
      <text>
        <r>
          <rPr>
            <sz val="9"/>
            <color indexed="81"/>
            <rFont val="MS P ゴシック"/>
            <family val="3"/>
            <charset val="128"/>
          </rPr>
          <t>'Large Fine JPEG', 'Large Normal JPEG', 'Medium Fine JPEG', 'Medium Normal JPEG', 'Small Fine JPEG', 'Small Normal JPEG', 'Smaller JPEG', 'Tiny JPEG', 'RAW + Large Fine JPEG', 'RAW + Large Normal JPEG', 'RAW + Medium Fine JPEG', 'RAW + Medium Normal JPEG', 'RAW + Small Fine JPEG', 'RAW + Small Normal JPEG', 'RAW + Smaller JPEG', 'RAW + Tiny JPEG', 'mRAW + Large Fine JPEG', 'mRAW + Large Normal JPEG', 'mRAW + Medium Fine JPEG', 'mRAW + Medium Normal JPEG', 'mRAW + Small Fine JPEG', 'mRAW + Small Normal JPEG', 'mRAW + Smaller JPEG', 'mRAW + Tiny JPEG', 'sRAW + Large Fine JPEG', 'sRAW + Large Normal JPEG', 'sRAW + Medium Fine JPEG', 'sRAW + Medium Normal JPEG', 'sRAW + Small Fine JPEG', 'sRAW + Small Normal JPEG', 'sRAW + Smaller JPEG', 'sRAW + Tiny JPEG', 'RAW', 'mRAW', 'sRAW'</t>
        </r>
      </text>
    </comment>
    <comment ref="O1" authorId="0" shapeId="0" xr:uid="{2CB6944D-D477-486D-8F58-42A79E3102BD}">
      <text>
        <r>
          <rPr>
            <sz val="9"/>
            <color indexed="81"/>
            <rFont val="MS P ゴシック"/>
            <family val="3"/>
            <charset val="128"/>
          </rPr>
          <t>'Auto', 'Daylight', 'Shadow', 'Cloudy', 'Tungsten', 'Fluorescent', 'Flash', 'Manual', 'Color Temperature'</t>
        </r>
      </text>
    </comment>
    <comment ref="P1" authorId="0" shapeId="0" xr:uid="{B87C72BD-C670-45DA-A872-F2F60836F0C1}">
      <text>
        <r>
          <rPr>
            <sz val="9"/>
            <color indexed="81"/>
            <rFont val="MS P ゴシック"/>
            <family val="3"/>
            <charset val="128"/>
          </rPr>
          <t>'2500', '2600', '2700', '2800', '2900', '3000', '3100', '3200', '3300', '3400', '3500', '3600', '3700', '3800', '3900', '4000', '4100', '4200', '4300', '4400', '4500', '4600', '4700', '4800', '4900', '5000', '5100', '5200', '5300', '5400', '5500', '5600', '5700', '5800', '5900', '6000', '6100', '6200', '6300', '6400', '6500', '6600', '6700', '6800', '6900', '7000', '7100', '7200', '7300', '7400', '7500', '7600', '7700', '7800', '7900', '8000', '8100', '8200', '8300', '8400', '8500', '8600', '8700', '8800', '8900', '9000', '9100', '9200', '9300', '9400', '9500', '9600', '9700', '9800', '9900', '10000'</t>
        </r>
      </text>
    </comment>
  </commentList>
</comments>
</file>

<file path=xl/sharedStrings.xml><?xml version="1.0" encoding="utf-8"?>
<sst xmlns="http://schemas.openxmlformats.org/spreadsheetml/2006/main" count="134" uniqueCount="69">
  <si>
    <t>JST</t>
    <phoneticPr fontId="1"/>
  </si>
  <si>
    <t>1st contact</t>
    <phoneticPr fontId="1"/>
  </si>
  <si>
    <t>2nd contact</t>
  </si>
  <si>
    <t>2nd contact</t>
    <phoneticPr fontId="1"/>
  </si>
  <si>
    <t>max</t>
  </si>
  <si>
    <t>max</t>
    <phoneticPr fontId="1"/>
  </si>
  <si>
    <t>3rd contact</t>
  </si>
  <si>
    <t>3rd contact</t>
    <phoneticPr fontId="1"/>
  </si>
  <si>
    <t>4th contact</t>
    <phoneticPr fontId="1"/>
  </si>
  <si>
    <t>UTC</t>
    <phoneticPr fontId="1"/>
  </si>
  <si>
    <t>CST</t>
    <phoneticPr fontId="1"/>
  </si>
  <si>
    <t>アメリカ中部標準時</t>
    <rPh sb="4" eb="6">
      <t>チュウブ</t>
    </rPh>
    <rPh sb="6" eb="9">
      <t>ヒョウジュンジ</t>
    </rPh>
    <phoneticPr fontId="1"/>
  </si>
  <si>
    <t>世界標準時</t>
    <rPh sb="0" eb="5">
      <t>セカイヒョウジュンジ</t>
    </rPh>
    <phoneticPr fontId="1"/>
  </si>
  <si>
    <t>日本標準時</t>
    <rPh sb="0" eb="5">
      <t>ニホンヒョウジュンジ</t>
    </rPh>
    <phoneticPr fontId="1"/>
  </si>
  <si>
    <t>interval(sec)</t>
    <phoneticPr fontId="1"/>
  </si>
  <si>
    <t>count</t>
    <phoneticPr fontId="1"/>
  </si>
  <si>
    <t>iso</t>
    <phoneticPr fontId="1"/>
  </si>
  <si>
    <t>ss</t>
    <phoneticPr fontId="1"/>
  </si>
  <si>
    <t>format</t>
    <phoneticPr fontId="1"/>
  </si>
  <si>
    <t>time(sec)</t>
    <phoneticPr fontId="1"/>
  </si>
  <si>
    <t>basetime</t>
    <phoneticPr fontId="1"/>
  </si>
  <si>
    <t>utc</t>
    <phoneticPr fontId="1"/>
  </si>
  <si>
    <t>1/500</t>
    <phoneticPr fontId="1"/>
  </si>
  <si>
    <t>color_temperature</t>
    <phoneticPr fontId="1"/>
  </si>
  <si>
    <t>white_balance</t>
    <phoneticPr fontId="1"/>
  </si>
  <si>
    <t>comment</t>
    <phoneticPr fontId="1"/>
  </si>
  <si>
    <t>title</t>
    <phoneticPr fontId="1"/>
  </si>
  <si>
    <t>Cloudy</t>
    <phoneticPr fontId="1"/>
  </si>
  <si>
    <t>皆既時間</t>
    <rPh sb="0" eb="4">
      <t>カイキジカン</t>
    </rPh>
    <phoneticPr fontId="1"/>
  </si>
  <si>
    <t>第一接触から第二接触まで</t>
    <rPh sb="0" eb="2">
      <t>ダイイチ</t>
    </rPh>
    <rPh sb="2" eb="4">
      <t>セッショク</t>
    </rPh>
    <rPh sb="6" eb="10">
      <t>ダイニセッショク</t>
    </rPh>
    <phoneticPr fontId="1"/>
  </si>
  <si>
    <t>第三接触から第四接触まで</t>
    <rPh sb="0" eb="2">
      <t>ダイサン</t>
    </rPh>
    <rPh sb="2" eb="4">
      <t>セッショク</t>
    </rPh>
    <rPh sb="6" eb="7">
      <t>ダイ</t>
    </rPh>
    <rPh sb="7" eb="8">
      <t>ヨン</t>
    </rPh>
    <rPh sb="8" eb="10">
      <t>セッショク</t>
    </rPh>
    <phoneticPr fontId="1"/>
  </si>
  <si>
    <t>4th contact</t>
  </si>
  <si>
    <t>+/- 1 2/3</t>
    <phoneticPr fontId="1"/>
  </si>
  <si>
    <t>DiamondRingA1</t>
    <phoneticPr fontId="1"/>
  </si>
  <si>
    <t>DiamondRingA2</t>
    <phoneticPr fontId="1"/>
  </si>
  <si>
    <t>DiamondRingB1</t>
    <phoneticPr fontId="1"/>
  </si>
  <si>
    <t>DiamondRingB2</t>
    <phoneticPr fontId="1"/>
  </si>
  <si>
    <t>+/- 1/3</t>
    <phoneticPr fontId="1"/>
  </si>
  <si>
    <t>RAW</t>
    <phoneticPr fontId="1"/>
  </si>
  <si>
    <t>bracket</t>
    <phoneticPr fontId="1"/>
  </si>
  <si>
    <t>RAW + Large Fine JPEG</t>
  </si>
  <si>
    <t>第3接触時間の前後20秒 (連写)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14" eb="16">
      <t>レンシャ</t>
    </rPh>
    <phoneticPr fontId="1"/>
  </si>
  <si>
    <t>第2接触時間の前後20秒 (連写)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14" eb="16">
      <t>レンシャ</t>
    </rPh>
    <phoneticPr fontId="1"/>
  </si>
  <si>
    <t>SequentialA</t>
    <phoneticPr fontId="1"/>
  </si>
  <si>
    <t>SequentialB</t>
    <phoneticPr fontId="1"/>
  </si>
  <si>
    <t>+/- 2/3</t>
    <phoneticPr fontId="1"/>
  </si>
  <si>
    <t>1/60</t>
    <phoneticPr fontId="1"/>
  </si>
  <si>
    <t>Start</t>
    <phoneticPr fontId="1"/>
  </si>
  <si>
    <t>End</t>
    <phoneticPr fontId="1"/>
  </si>
  <si>
    <t>Single</t>
    <phoneticPr fontId="1"/>
  </si>
  <si>
    <t>第2接触時間の30秒前まで (この70秒間でフィルターを外す)</t>
    <rPh sb="0" eb="1">
      <t>ダイ</t>
    </rPh>
    <rPh sb="2" eb="4">
      <t>セッショク</t>
    </rPh>
    <rPh sb="4" eb="6">
      <t>ジカン</t>
    </rPh>
    <rPh sb="9" eb="10">
      <t>ビョウ</t>
    </rPh>
    <rPh sb="19" eb="20">
      <t>ビョウ</t>
    </rPh>
    <rPh sb="20" eb="21">
      <t>カン</t>
    </rPh>
    <rPh sb="28" eb="29">
      <t>ハズ</t>
    </rPh>
    <phoneticPr fontId="1"/>
  </si>
  <si>
    <t>第3接触時間の30秒後から(この70秒間でフィルターを付ける)</t>
    <rPh sb="0" eb="1">
      <t>ダイ</t>
    </rPh>
    <rPh sb="2" eb="4">
      <t>セッショク</t>
    </rPh>
    <rPh sb="4" eb="6">
      <t>ジカン</t>
    </rPh>
    <rPh sb="9" eb="10">
      <t>ビョウ</t>
    </rPh>
    <rPh sb="10" eb="11">
      <t>アト</t>
    </rPh>
    <rPh sb="27" eb="28">
      <t>ツ</t>
    </rPh>
    <phoneticPr fontId="1"/>
  </si>
  <si>
    <t>separate1</t>
    <phoneticPr fontId="1"/>
  </si>
  <si>
    <t>separate2</t>
    <phoneticPr fontId="1"/>
  </si>
  <si>
    <t>separate3</t>
    <phoneticPr fontId="1"/>
  </si>
  <si>
    <t>separate4</t>
    <phoneticPr fontId="1"/>
  </si>
  <si>
    <t>separate5</t>
    <phoneticPr fontId="1"/>
  </si>
  <si>
    <t>separate6</t>
    <phoneticPr fontId="1"/>
  </si>
  <si>
    <t>皆既中の撮影 (1/2000～1/2)</t>
    <rPh sb="0" eb="2">
      <t>カイキ</t>
    </rPh>
    <rPh sb="2" eb="3">
      <t>チュウ</t>
    </rPh>
    <rPh sb="4" eb="6">
      <t>サツエイ</t>
    </rPh>
    <phoneticPr fontId="1"/>
  </si>
  <si>
    <t>BlackSunA</t>
    <phoneticPr fontId="1"/>
  </si>
  <si>
    <t>BlackSunMax</t>
    <phoneticPr fontId="1"/>
  </si>
  <si>
    <t>BlackSunB</t>
    <phoneticPr fontId="1"/>
  </si>
  <si>
    <t>separate7</t>
    <phoneticPr fontId="1"/>
  </si>
  <si>
    <t>separate8</t>
    <phoneticPr fontId="1"/>
  </si>
  <si>
    <t>1/30</t>
    <phoneticPr fontId="1"/>
  </si>
  <si>
    <t>地球照 (1/1000～1/1)</t>
    <rPh sb="0" eb="2">
      <t>チキュウ</t>
    </rPh>
    <rPh sb="2" eb="3">
      <t>テル</t>
    </rPh>
    <phoneticPr fontId="1"/>
  </si>
  <si>
    <t>1/400</t>
    <phoneticPr fontId="1"/>
  </si>
  <si>
    <t>第1接触時間の14分程度前から30秒ごとに180枚撮像</t>
    <rPh sb="0" eb="1">
      <t>ダイ</t>
    </rPh>
    <rPh sb="2" eb="4">
      <t>セッショク</t>
    </rPh>
    <rPh sb="4" eb="6">
      <t>ジカン</t>
    </rPh>
    <rPh sb="9" eb="10">
      <t>プン</t>
    </rPh>
    <rPh sb="10" eb="12">
      <t>テイド</t>
    </rPh>
    <rPh sb="12" eb="13">
      <t>マエ</t>
    </rPh>
    <rPh sb="17" eb="18">
      <t>ビョウ</t>
    </rPh>
    <rPh sb="24" eb="25">
      <t>マイ</t>
    </rPh>
    <rPh sb="25" eb="27">
      <t>サツゾウ</t>
    </rPh>
    <phoneticPr fontId="1"/>
  </si>
  <si>
    <t>第4接触時間の73分30秒前から30秒ごとに180枚撮像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</si>
</sst>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 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21" fontId="0" fillId="0" borderId="0" xfId="0" applyNumberFormat="1" applyAlignment="1">
      <alignment horizontal="left" vertical="center"/>
    </xf>
    <xf numFmtId="21" fontId="0" fillId="0" borderId="1" xfId="0" applyNumberFormat="1" applyBorder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15</xdr:col>
      <xdr:colOff>655996</xdr:colOff>
      <xdr:row>28</xdr:row>
      <xdr:rowOff>217376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24552514-A1FE-4775-8BB4-472A2D9C3B5E}"/>
            </a:ext>
          </a:extLst>
        </xdr:cNvPr>
        <xdr:cNvGrpSpPr/>
      </xdr:nvGrpSpPr>
      <xdr:grpSpPr>
        <a:xfrm>
          <a:off x="1132114" y="5274129"/>
          <a:ext cx="18192882" cy="1621633"/>
          <a:chOff x="1354209" y="2973544"/>
          <a:chExt cx="9843539" cy="1621633"/>
        </a:xfrm>
      </xdr:grpSpPr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9F278E1-6CF9-E600-FDC9-EE5CDC959869}"/>
              </a:ext>
            </a:extLst>
          </xdr:cNvPr>
          <xdr:cNvSpPr txBox="1"/>
        </xdr:nvSpPr>
        <xdr:spPr>
          <a:xfrm>
            <a:off x="1620192" y="2973544"/>
            <a:ext cx="705437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1st contact</a:t>
            </a:r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E74F6EE5-1931-D0A9-56B5-A7167121031D}"/>
              </a:ext>
            </a:extLst>
          </xdr:cNvPr>
          <xdr:cNvSpPr txBox="1"/>
        </xdr:nvSpPr>
        <xdr:spPr>
          <a:xfrm>
            <a:off x="4380509" y="2973544"/>
            <a:ext cx="703374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2nd</a:t>
            </a:r>
          </a:p>
          <a:p>
            <a:r>
              <a:rPr kumimoji="1" lang="en-US" altLang="ja-JP" sz="1100"/>
              <a:t>contact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CE58C0C2-FFBC-BA89-5C77-23C01C5797D1}"/>
              </a:ext>
            </a:extLst>
          </xdr:cNvPr>
          <xdr:cNvSpPr txBox="1"/>
        </xdr:nvSpPr>
        <xdr:spPr>
          <a:xfrm>
            <a:off x="6636442" y="2973544"/>
            <a:ext cx="702236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3rd</a:t>
            </a:r>
          </a:p>
          <a:p>
            <a:r>
              <a:rPr kumimoji="1" lang="en-US" altLang="ja-JP" sz="1100"/>
              <a:t>contact</a:t>
            </a:r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1BAA40A9-77D4-FDF7-26F4-50553B271E35}"/>
              </a:ext>
            </a:extLst>
          </xdr:cNvPr>
          <xdr:cNvSpPr txBox="1"/>
        </xdr:nvSpPr>
        <xdr:spPr>
          <a:xfrm>
            <a:off x="10294150" y="2973544"/>
            <a:ext cx="704299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4th</a:t>
            </a:r>
          </a:p>
          <a:p>
            <a:r>
              <a:rPr kumimoji="1" lang="en-US" altLang="ja-JP" sz="1100"/>
              <a:t>contact</a:t>
            </a:r>
            <a:endParaRPr kumimoji="1" lang="ja-JP" altLang="en-US" sz="1100"/>
          </a:p>
        </xdr:txBody>
      </xdr:sp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5B48054D-5B5C-198F-3A6F-89BD8B797DB0}"/>
              </a:ext>
            </a:extLst>
          </xdr:cNvPr>
          <xdr:cNvGrpSpPr/>
        </xdr:nvGrpSpPr>
        <xdr:grpSpPr>
          <a:xfrm>
            <a:off x="1354209" y="3687931"/>
            <a:ext cx="2939997" cy="520571"/>
            <a:chOff x="1352070" y="4060743"/>
            <a:chExt cx="2937855" cy="508383"/>
          </a:xfrm>
        </xdr:grpSpPr>
        <xdr:cxnSp macro="">
          <xdr:nvCxnSpPr>
            <xdr:cNvPr id="71" name="直線コネクタ 70">
              <a:extLst>
                <a:ext uri="{FF2B5EF4-FFF2-40B4-BE49-F238E27FC236}">
                  <a16:creationId xmlns:a16="http://schemas.microsoft.com/office/drawing/2014/main" id="{7CB2A47B-73A9-9BE1-0D67-C024C5BC92D3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843BE148-E7CF-62DC-F83F-4FCCCBA32E55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4D7FB866-91B7-F8DE-72B3-54CF81135142}"/>
                </a:ext>
              </a:extLst>
            </xdr:cNvPr>
            <xdr:cNvSpPr txBox="1"/>
          </xdr:nvSpPr>
          <xdr:spPr>
            <a:xfrm>
              <a:off x="2305537" y="4060743"/>
              <a:ext cx="993207" cy="2637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SequentialA</a:t>
              </a:r>
              <a:r>
                <a:rPr lang="en-US" altLang="ja-JP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+/- 1/3</a:t>
              </a:r>
              <a:r>
                <a:rPr lang="ja-JP" altLang="en-US"/>
                <a:t> </a:t>
              </a:r>
              <a:endParaRPr kumimoji="1" lang="ja-JP" altLang="en-US" sz="1100"/>
            </a:p>
          </xdr:txBody>
        </xdr:sp>
      </xdr:grp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5201AC86-B062-30B9-5EAB-73822280959F}"/>
              </a:ext>
            </a:extLst>
          </xdr:cNvPr>
          <xdr:cNvCxnSpPr>
            <a:stCxn id="11" idx="2"/>
          </xdr:cNvCxnSpPr>
        </xdr:nvCxnSpPr>
        <xdr:spPr>
          <a:xfrm>
            <a:off x="1971980" y="3461551"/>
            <a:ext cx="3544" cy="39571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FD1A0AC1-A5F8-0D85-D992-199335085C0E}"/>
              </a:ext>
            </a:extLst>
          </xdr:cNvPr>
          <xdr:cNvCxnSpPr/>
        </xdr:nvCxnSpPr>
        <xdr:spPr>
          <a:xfrm>
            <a:off x="4716388" y="3455038"/>
            <a:ext cx="3544" cy="39571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70656601-500A-58C2-5E0D-8B619996DA3B}"/>
              </a:ext>
            </a:extLst>
          </xdr:cNvPr>
          <xdr:cNvCxnSpPr/>
        </xdr:nvCxnSpPr>
        <xdr:spPr>
          <a:xfrm>
            <a:off x="6956242" y="3468063"/>
            <a:ext cx="3544" cy="39571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0" name="グループ化 39">
            <a:extLst>
              <a:ext uri="{FF2B5EF4-FFF2-40B4-BE49-F238E27FC236}">
                <a16:creationId xmlns:a16="http://schemas.microsoft.com/office/drawing/2014/main" id="{49567856-4F77-5006-2ABB-B752440FBDDA}"/>
              </a:ext>
            </a:extLst>
          </xdr:cNvPr>
          <xdr:cNvGrpSpPr/>
        </xdr:nvGrpSpPr>
        <xdr:grpSpPr>
          <a:xfrm>
            <a:off x="7422855" y="3687931"/>
            <a:ext cx="3774893" cy="520571"/>
            <a:chOff x="1352070" y="4060743"/>
            <a:chExt cx="2937855" cy="508383"/>
          </a:xfrm>
        </xdr:grpSpPr>
        <xdr:cxnSp macro="">
          <xdr:nvCxnSpPr>
            <xdr:cNvPr id="65" name="直線コネクタ 64">
              <a:extLst>
                <a:ext uri="{FF2B5EF4-FFF2-40B4-BE49-F238E27FC236}">
                  <a16:creationId xmlns:a16="http://schemas.microsoft.com/office/drawing/2014/main" id="{0F8481B4-455D-707B-4F71-D596D81EC085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直線矢印コネクタ 65">
              <a:extLst>
                <a:ext uri="{FF2B5EF4-FFF2-40B4-BE49-F238E27FC236}">
                  <a16:creationId xmlns:a16="http://schemas.microsoft.com/office/drawing/2014/main" id="{E38F189B-19CC-503B-3ED3-E14260F0E18D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7" name="テキスト ボックス 66">
              <a:extLst>
                <a:ext uri="{FF2B5EF4-FFF2-40B4-BE49-F238E27FC236}">
                  <a16:creationId xmlns:a16="http://schemas.microsoft.com/office/drawing/2014/main" id="{AC64E84D-D47F-25E5-D35B-00C60E0EA793}"/>
                </a:ext>
              </a:extLst>
            </xdr:cNvPr>
            <xdr:cNvSpPr txBox="1"/>
          </xdr:nvSpPr>
          <xdr:spPr>
            <a:xfrm>
              <a:off x="2305537" y="4060743"/>
              <a:ext cx="993207" cy="2637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SequentialB1</a:t>
              </a:r>
              <a:endParaRPr kumimoji="1" lang="ja-JP" altLang="en-US" sz="1100"/>
            </a:p>
          </xdr:txBody>
        </xdr:sp>
      </xdr:grpSp>
      <xdr:grpSp>
        <xdr:nvGrpSpPr>
          <xdr:cNvPr id="42" name="グループ化 41">
            <a:extLst>
              <a:ext uri="{FF2B5EF4-FFF2-40B4-BE49-F238E27FC236}">
                <a16:creationId xmlns:a16="http://schemas.microsoft.com/office/drawing/2014/main" id="{F238DE34-4945-550C-B874-72328EE295DA}"/>
              </a:ext>
            </a:extLst>
          </xdr:cNvPr>
          <xdr:cNvGrpSpPr/>
        </xdr:nvGrpSpPr>
        <xdr:grpSpPr>
          <a:xfrm>
            <a:off x="4358761" y="3736777"/>
            <a:ext cx="1082095" cy="520571"/>
            <a:chOff x="1352070" y="4060743"/>
            <a:chExt cx="4978472" cy="508383"/>
          </a:xfrm>
        </xdr:grpSpPr>
        <xdr:cxnSp macro="">
          <xdr:nvCxnSpPr>
            <xdr:cNvPr id="59" name="直線コネクタ 58">
              <a:extLst>
                <a:ext uri="{FF2B5EF4-FFF2-40B4-BE49-F238E27FC236}">
                  <a16:creationId xmlns:a16="http://schemas.microsoft.com/office/drawing/2014/main" id="{99DE6E1A-E36A-62AA-A108-6A0F45CD0211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直線矢印コネクタ 59">
              <a:extLst>
                <a:ext uri="{FF2B5EF4-FFF2-40B4-BE49-F238E27FC236}">
                  <a16:creationId xmlns:a16="http://schemas.microsoft.com/office/drawing/2014/main" id="{E6B998B1-60B0-4AB7-2262-8A0366346296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404CCDD5-4B8D-AF33-D21E-B5DBB42493D3}"/>
                </a:ext>
              </a:extLst>
            </xdr:cNvPr>
            <xdr:cNvSpPr txBox="1"/>
          </xdr:nvSpPr>
          <xdr:spPr>
            <a:xfrm>
              <a:off x="1450274" y="4060743"/>
              <a:ext cx="4880268" cy="263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DiamondRingA</a:t>
              </a:r>
              <a:endParaRPr kumimoji="1" lang="ja-JP" altLang="en-US" sz="1100"/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CD598E17-8156-D7FA-29D9-704C4EF18FE1}"/>
              </a:ext>
            </a:extLst>
          </xdr:cNvPr>
          <xdr:cNvGrpSpPr/>
        </xdr:nvGrpSpPr>
        <xdr:grpSpPr>
          <a:xfrm>
            <a:off x="6432247" y="3736777"/>
            <a:ext cx="1208127" cy="520571"/>
            <a:chOff x="23873" y="4060743"/>
            <a:chExt cx="6306669" cy="508383"/>
          </a:xfrm>
        </xdr:grpSpPr>
        <xdr:cxnSp macro="">
          <xdr:nvCxnSpPr>
            <xdr:cNvPr id="56" name="直線コネクタ 55">
              <a:extLst>
                <a:ext uri="{FF2B5EF4-FFF2-40B4-BE49-F238E27FC236}">
                  <a16:creationId xmlns:a16="http://schemas.microsoft.com/office/drawing/2014/main" id="{33A53111-2218-40C2-05B1-DF85BCD8D2D4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線矢印コネクタ 56">
              <a:extLst>
                <a:ext uri="{FF2B5EF4-FFF2-40B4-BE49-F238E27FC236}">
                  <a16:creationId xmlns:a16="http://schemas.microsoft.com/office/drawing/2014/main" id="{1BD42B74-84C0-769B-1497-A0A81FF8EC39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D4386443-79C9-1C98-C26F-3FEB6E8ED430}"/>
                </a:ext>
              </a:extLst>
            </xdr:cNvPr>
            <xdr:cNvSpPr txBox="1"/>
          </xdr:nvSpPr>
          <xdr:spPr>
            <a:xfrm>
              <a:off x="23873" y="4060743"/>
              <a:ext cx="6306669" cy="263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DiamondRingB</a:t>
              </a:r>
              <a:endParaRPr kumimoji="1" lang="ja-JP" altLang="en-US" sz="1100"/>
            </a:p>
          </xdr:txBody>
        </xdr:sp>
      </xdr:grpSp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711B7174-7026-FF44-9108-BFE937A26F8C}"/>
              </a:ext>
            </a:extLst>
          </xdr:cNvPr>
          <xdr:cNvGrpSpPr/>
        </xdr:nvGrpSpPr>
        <xdr:grpSpPr>
          <a:xfrm>
            <a:off x="5056004" y="4068511"/>
            <a:ext cx="1422991" cy="526666"/>
            <a:chOff x="1352070" y="4060743"/>
            <a:chExt cx="2937855" cy="508383"/>
          </a:xfrm>
        </xdr:grpSpPr>
        <xdr:cxnSp macro="">
          <xdr:nvCxnSpPr>
            <xdr:cNvPr id="53" name="直線コネクタ 52">
              <a:extLst>
                <a:ext uri="{FF2B5EF4-FFF2-40B4-BE49-F238E27FC236}">
                  <a16:creationId xmlns:a16="http://schemas.microsoft.com/office/drawing/2014/main" id="{D0BF2268-B6B1-2C35-37F6-8EA1E601B145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線矢印コネクタ 53">
              <a:extLst>
                <a:ext uri="{FF2B5EF4-FFF2-40B4-BE49-F238E27FC236}">
                  <a16:creationId xmlns:a16="http://schemas.microsoft.com/office/drawing/2014/main" id="{DFD45D0D-AECA-2BE7-6AFD-FB8EA6A93C8F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2ADE52E1-6843-1518-0EE6-095268A2633E}"/>
                </a:ext>
              </a:extLst>
            </xdr:cNvPr>
            <xdr:cNvSpPr txBox="1"/>
          </xdr:nvSpPr>
          <xdr:spPr>
            <a:xfrm>
              <a:off x="2197482" y="4060743"/>
              <a:ext cx="1646507" cy="263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BlackSun</a:t>
              </a:r>
              <a:endParaRPr kumimoji="1" lang="ja-JP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CA7-7147-421C-853D-5A833D14C27C}">
  <dimension ref="A1:R21"/>
  <sheetViews>
    <sheetView tabSelected="1" zoomScaleNormal="100" workbookViewId="0">
      <selection activeCell="J18" sqref="J18"/>
    </sheetView>
  </sheetViews>
  <sheetFormatPr defaultRowHeight="18.45"/>
  <cols>
    <col min="1" max="1" width="14.85546875" customWidth="1"/>
    <col min="2" max="2" width="13.5703125" customWidth="1"/>
    <col min="3" max="4" width="10.640625" customWidth="1"/>
    <col min="5" max="5" width="12.0703125" bestFit="1" customWidth="1"/>
    <col min="6" max="6" width="7.0703125" customWidth="1"/>
    <col min="9" max="9" width="8.92578125" customWidth="1"/>
    <col min="10" max="10" width="51.2109375" bestFit="1" customWidth="1"/>
    <col min="11" max="11" width="9.5" customWidth="1"/>
    <col min="12" max="12" width="8.140625" customWidth="1"/>
    <col min="13" max="13" width="10.28515625" customWidth="1"/>
    <col min="14" max="14" width="56" customWidth="1"/>
    <col min="15" max="15" width="13.78515625" bestFit="1" customWidth="1"/>
    <col min="16" max="16" width="17.28515625" bestFit="1" customWidth="1"/>
    <col min="18" max="18" width="18.78515625" customWidth="1"/>
  </cols>
  <sheetData>
    <row r="1" spans="1:18" ht="28.4" customHeight="1" thickBot="1">
      <c r="A1" s="6" t="s">
        <v>26</v>
      </c>
      <c r="B1" s="6" t="s">
        <v>20</v>
      </c>
      <c r="C1" s="6" t="s">
        <v>21</v>
      </c>
      <c r="D1" s="6" t="s">
        <v>19</v>
      </c>
      <c r="E1" s="6" t="s">
        <v>14</v>
      </c>
      <c r="F1" s="6" t="s">
        <v>15</v>
      </c>
      <c r="G1" s="6" t="s">
        <v>47</v>
      </c>
      <c r="H1" s="6" t="s">
        <v>48</v>
      </c>
      <c r="I1" s="12"/>
      <c r="J1" s="6" t="s">
        <v>25</v>
      </c>
      <c r="K1" s="6" t="s">
        <v>16</v>
      </c>
      <c r="L1" s="6" t="s">
        <v>17</v>
      </c>
      <c r="M1" s="6" t="s">
        <v>39</v>
      </c>
      <c r="N1" s="6" t="s">
        <v>18</v>
      </c>
      <c r="O1" s="6" t="s">
        <v>24</v>
      </c>
      <c r="P1" s="6" t="s">
        <v>23</v>
      </c>
    </row>
    <row r="2" spans="1:18">
      <c r="A2" s="8" t="s">
        <v>43</v>
      </c>
      <c r="B2" s="8" t="s">
        <v>1</v>
      </c>
      <c r="C2" s="3">
        <f>INDEX('Contact time'!$E$3:$E$7,MATCH(B2,'Contact time'!$A$3:$A$7,0))</f>
        <v>0.73638888888888887</v>
      </c>
      <c r="D2" s="9">
        <v>-890</v>
      </c>
      <c r="E2" s="10">
        <v>30</v>
      </c>
      <c r="F2" s="10">
        <v>180</v>
      </c>
      <c r="G2" s="3">
        <f>C2+D2/86400</f>
        <v>0.72608796296296296</v>
      </c>
      <c r="H2" s="3">
        <f>G2+E2*(F2-1)/86400</f>
        <v>0.7882407407407408</v>
      </c>
      <c r="I2" s="3"/>
      <c r="J2" t="s">
        <v>67</v>
      </c>
      <c r="K2" s="4">
        <v>160</v>
      </c>
      <c r="L2" s="5" t="s">
        <v>66</v>
      </c>
      <c r="M2" s="5" t="s">
        <v>37</v>
      </c>
      <c r="N2" s="7" t="s">
        <v>40</v>
      </c>
      <c r="O2" t="s">
        <v>27</v>
      </c>
      <c r="R2" s="2"/>
    </row>
    <row r="3" spans="1:18">
      <c r="A3" s="8" t="s">
        <v>52</v>
      </c>
      <c r="B3" s="8" t="s">
        <v>2</v>
      </c>
      <c r="C3" s="3">
        <f>INDEX('Contact time'!$E$3:$E$7,MATCH(B3,'Contact time'!$A$3:$A$7,0))</f>
        <v>0.78968749999999999</v>
      </c>
      <c r="D3" s="9">
        <v>-110</v>
      </c>
      <c r="E3" s="10">
        <v>1</v>
      </c>
      <c r="F3" s="10">
        <v>1</v>
      </c>
      <c r="G3" s="3">
        <f>C3+D3/86400</f>
        <v>0.78841435185185182</v>
      </c>
      <c r="H3" s="3">
        <f t="shared" ref="H3" si="0">G3+E3*(F3-1)/86400</f>
        <v>0.78841435185185182</v>
      </c>
      <c r="I3" s="11">
        <f>G3-H2</f>
        <v>1.7361111111102723E-4</v>
      </c>
      <c r="J3" s="11"/>
      <c r="K3" s="4">
        <v>125</v>
      </c>
      <c r="L3" s="5" t="s">
        <v>22</v>
      </c>
      <c r="M3" s="5" t="s">
        <v>49</v>
      </c>
      <c r="N3" s="1" t="s">
        <v>38</v>
      </c>
      <c r="O3" t="s">
        <v>27</v>
      </c>
      <c r="R3" s="2"/>
    </row>
    <row r="4" spans="1:18">
      <c r="A4" s="8" t="s">
        <v>34</v>
      </c>
      <c r="B4" s="8" t="s">
        <v>2</v>
      </c>
      <c r="C4" s="3">
        <f>INDEX('Contact time'!$E$3:$E$7,MATCH(B4,'Contact time'!$A$3:$A$7,0))</f>
        <v>0.78968749999999999</v>
      </c>
      <c r="D4" s="9">
        <v>-100</v>
      </c>
      <c r="E4" s="10">
        <v>5</v>
      </c>
      <c r="F4" s="10">
        <v>12</v>
      </c>
      <c r="G4" s="3">
        <f>C4+D4/86400</f>
        <v>0.78853009259259255</v>
      </c>
      <c r="H4" s="3">
        <f t="shared" ref="H4:H18" si="1">G4+E4*(F4-1)/86400</f>
        <v>0.78916666666666657</v>
      </c>
      <c r="I4" s="11">
        <f t="shared" ref="I4:I18" si="2">G4-H3</f>
        <v>1.1574074074072183E-4</v>
      </c>
      <c r="J4" t="s">
        <v>50</v>
      </c>
      <c r="K4" s="4">
        <v>125</v>
      </c>
      <c r="L4" s="5" t="s">
        <v>22</v>
      </c>
      <c r="M4" s="5" t="s">
        <v>45</v>
      </c>
      <c r="N4" s="1" t="s">
        <v>38</v>
      </c>
      <c r="O4" t="s">
        <v>27</v>
      </c>
    </row>
    <row r="5" spans="1:18">
      <c r="A5" s="8" t="s">
        <v>53</v>
      </c>
      <c r="B5" s="8" t="s">
        <v>2</v>
      </c>
      <c r="C5" s="3">
        <f>INDEX('Contact time'!$E$3:$E$7,MATCH(B5,'Contact time'!$A$3:$A$7,0))</f>
        <v>0.78968749999999999</v>
      </c>
      <c r="D5" s="9">
        <v>-38</v>
      </c>
      <c r="E5" s="10">
        <v>1</v>
      </c>
      <c r="F5" s="10">
        <v>1</v>
      </c>
      <c r="G5" s="3">
        <f>C5+D5/86400</f>
        <v>0.78924768518518518</v>
      </c>
      <c r="H5" s="3">
        <f t="shared" si="1"/>
        <v>0.78924768518518518</v>
      </c>
      <c r="I5" s="11">
        <f t="shared" si="2"/>
        <v>8.1018518518605198E-5</v>
      </c>
      <c r="J5" s="11"/>
      <c r="K5" s="4">
        <v>100</v>
      </c>
      <c r="L5" s="5" t="s">
        <v>22</v>
      </c>
      <c r="M5" s="5" t="s">
        <v>49</v>
      </c>
      <c r="N5" s="1" t="s">
        <v>38</v>
      </c>
      <c r="O5" t="s">
        <v>27</v>
      </c>
      <c r="R5" s="2"/>
    </row>
    <row r="6" spans="1:18">
      <c r="A6" s="8" t="s">
        <v>33</v>
      </c>
      <c r="B6" s="8" t="s">
        <v>2</v>
      </c>
      <c r="C6" s="3">
        <f>INDEX('Contact time'!$E$3:$E$7,MATCH(B6,'Contact time'!$A$3:$A$7,0))</f>
        <v>0.78968749999999999</v>
      </c>
      <c r="D6" s="9">
        <v>-30</v>
      </c>
      <c r="E6" s="10">
        <v>0.1</v>
      </c>
      <c r="F6" s="10">
        <v>400</v>
      </c>
      <c r="G6" s="3">
        <f>C6+D6/86400</f>
        <v>0.78934027777777771</v>
      </c>
      <c r="H6" s="3">
        <f t="shared" si="1"/>
        <v>0.78980208333333324</v>
      </c>
      <c r="I6" s="11">
        <f t="shared" si="2"/>
        <v>9.2592592592533052E-5</v>
      </c>
      <c r="J6" t="s">
        <v>42</v>
      </c>
      <c r="K6" s="4">
        <v>100</v>
      </c>
      <c r="L6" s="5" t="s">
        <v>22</v>
      </c>
      <c r="M6" s="5" t="s">
        <v>37</v>
      </c>
      <c r="N6" s="1" t="s">
        <v>38</v>
      </c>
      <c r="O6" t="s">
        <v>27</v>
      </c>
    </row>
    <row r="7" spans="1:18">
      <c r="A7" s="8" t="s">
        <v>54</v>
      </c>
      <c r="B7" s="8" t="s">
        <v>4</v>
      </c>
      <c r="C7" s="3">
        <f>INDEX('Contact time'!$E$3:$E$7,MATCH(B7,'Contact time'!$A$3:$A$7,0))</f>
        <v>0.79104166666666664</v>
      </c>
      <c r="D7" s="9">
        <v>-104</v>
      </c>
      <c r="E7" s="10">
        <v>1</v>
      </c>
      <c r="F7" s="10">
        <v>1</v>
      </c>
      <c r="G7" s="3">
        <f t="shared" ref="G7:G17" si="3">C7+D7/86400</f>
        <v>0.78983796296296294</v>
      </c>
      <c r="H7" s="3">
        <f t="shared" si="1"/>
        <v>0.78983796296296294</v>
      </c>
      <c r="I7" s="11">
        <f t="shared" si="2"/>
        <v>3.5879629629698151E-5</v>
      </c>
      <c r="J7" s="11"/>
      <c r="K7" s="4">
        <v>200</v>
      </c>
      <c r="L7" s="5" t="s">
        <v>46</v>
      </c>
      <c r="M7" s="5" t="s">
        <v>49</v>
      </c>
      <c r="N7" s="1" t="s">
        <v>38</v>
      </c>
    </row>
    <row r="8" spans="1:18">
      <c r="A8" s="8" t="s">
        <v>59</v>
      </c>
      <c r="B8" s="8" t="s">
        <v>4</v>
      </c>
      <c r="C8" s="3">
        <f>INDEX('Contact time'!$E$3:$E$7,MATCH(B8,'Contact time'!$A$3:$A$7,0))</f>
        <v>0.79104166666666664</v>
      </c>
      <c r="D8" s="9">
        <v>-100</v>
      </c>
      <c r="E8" s="10">
        <v>0.1</v>
      </c>
      <c r="F8" s="10">
        <v>850</v>
      </c>
      <c r="G8" s="3">
        <f t="shared" si="3"/>
        <v>0.7898842592592592</v>
      </c>
      <c r="H8" s="3">
        <f t="shared" si="1"/>
        <v>0.79086689814814815</v>
      </c>
      <c r="I8" s="11">
        <f t="shared" si="2"/>
        <v>4.6296296296266526E-5</v>
      </c>
      <c r="J8" t="s">
        <v>58</v>
      </c>
      <c r="K8" s="4">
        <v>200</v>
      </c>
      <c r="L8" s="5" t="s">
        <v>46</v>
      </c>
      <c r="M8" s="5" t="s">
        <v>32</v>
      </c>
      <c r="N8" s="1" t="s">
        <v>38</v>
      </c>
      <c r="O8" t="s">
        <v>27</v>
      </c>
    </row>
    <row r="9" spans="1:18">
      <c r="A9" s="8" t="s">
        <v>55</v>
      </c>
      <c r="B9" s="8" t="s">
        <v>4</v>
      </c>
      <c r="C9" s="3">
        <f>INDEX('Contact time'!$E$3:$E$7,MATCH(B9,'Contact time'!$A$3:$A$7,0))</f>
        <v>0.79104166666666664</v>
      </c>
      <c r="D9" s="9">
        <v>-10</v>
      </c>
      <c r="E9" s="10">
        <v>1</v>
      </c>
      <c r="F9" s="10">
        <v>1</v>
      </c>
      <c r="G9" s="3">
        <f t="shared" ref="G9:G10" si="4">C9+D9/86400</f>
        <v>0.79092592592592592</v>
      </c>
      <c r="H9" s="3">
        <f t="shared" si="1"/>
        <v>0.79092592592592592</v>
      </c>
      <c r="I9" s="11">
        <f t="shared" si="2"/>
        <v>5.9027777777775903E-5</v>
      </c>
      <c r="J9" s="11"/>
      <c r="K9" s="4">
        <v>200</v>
      </c>
      <c r="L9" s="5" t="s">
        <v>46</v>
      </c>
      <c r="M9" s="5" t="s">
        <v>49</v>
      </c>
      <c r="N9" s="1" t="s">
        <v>38</v>
      </c>
    </row>
    <row r="10" spans="1:18">
      <c r="A10" s="8" t="s">
        <v>60</v>
      </c>
      <c r="B10" s="8" t="s">
        <v>4</v>
      </c>
      <c r="C10" s="3">
        <f>INDEX('Contact time'!$E$3:$E$7,MATCH(B10,'Contact time'!$A$3:$A$7,0))</f>
        <v>0.79104166666666664</v>
      </c>
      <c r="D10" s="9">
        <v>-6</v>
      </c>
      <c r="E10" s="10">
        <v>0.1</v>
      </c>
      <c r="F10" s="10">
        <v>120</v>
      </c>
      <c r="G10" s="3">
        <f t="shared" si="4"/>
        <v>0.79097222222222219</v>
      </c>
      <c r="H10" s="3">
        <f t="shared" si="1"/>
        <v>0.79110995370370363</v>
      </c>
      <c r="I10" s="11">
        <f t="shared" si="2"/>
        <v>4.6296296296266526E-5</v>
      </c>
      <c r="J10" t="s">
        <v>65</v>
      </c>
      <c r="K10" s="4">
        <v>800</v>
      </c>
      <c r="L10" s="5" t="s">
        <v>64</v>
      </c>
      <c r="M10" s="5" t="s">
        <v>32</v>
      </c>
      <c r="N10" s="1" t="s">
        <v>38</v>
      </c>
      <c r="O10" t="s">
        <v>27</v>
      </c>
    </row>
    <row r="11" spans="1:18">
      <c r="A11" s="8" t="s">
        <v>56</v>
      </c>
      <c r="B11" s="8" t="s">
        <v>4</v>
      </c>
      <c r="C11" s="3">
        <f>INDEX('Contact time'!$E$3:$E$7,MATCH(B11,'Contact time'!$A$3:$A$7,0))</f>
        <v>0.79104166666666664</v>
      </c>
      <c r="D11" s="9">
        <v>9</v>
      </c>
      <c r="E11" s="10">
        <v>1</v>
      </c>
      <c r="F11" s="10">
        <v>1</v>
      </c>
      <c r="G11" s="3">
        <f t="shared" ref="G11:G12" si="5">C11+D11/86400</f>
        <v>0.79114583333333333</v>
      </c>
      <c r="H11" s="3">
        <f t="shared" si="1"/>
        <v>0.79114583333333333</v>
      </c>
      <c r="I11" s="11">
        <f t="shared" si="2"/>
        <v>3.5879629629698151E-5</v>
      </c>
      <c r="J11" s="11"/>
      <c r="K11" s="4">
        <v>200</v>
      </c>
      <c r="L11" s="5" t="s">
        <v>46</v>
      </c>
      <c r="M11" s="5" t="s">
        <v>49</v>
      </c>
      <c r="N11" s="1" t="s">
        <v>38</v>
      </c>
    </row>
    <row r="12" spans="1:18">
      <c r="A12" s="8" t="s">
        <v>61</v>
      </c>
      <c r="B12" s="8" t="s">
        <v>4</v>
      </c>
      <c r="C12" s="3">
        <f>INDEX('Contact time'!$E$3:$E$7,MATCH(B12,'Contact time'!$A$3:$A$7,0))</f>
        <v>0.79104166666666664</v>
      </c>
      <c r="D12" s="9">
        <v>12</v>
      </c>
      <c r="E12" s="10">
        <v>0.1</v>
      </c>
      <c r="F12" s="10">
        <v>850</v>
      </c>
      <c r="G12" s="3">
        <f t="shared" si="5"/>
        <v>0.79118055555555555</v>
      </c>
      <c r="H12" s="3">
        <f t="shared" si="1"/>
        <v>0.7921631944444445</v>
      </c>
      <c r="I12" s="11">
        <f t="shared" si="2"/>
        <v>3.472222222222765E-5</v>
      </c>
      <c r="J12" t="s">
        <v>58</v>
      </c>
      <c r="K12" s="4">
        <v>200</v>
      </c>
      <c r="L12" s="5" t="s">
        <v>46</v>
      </c>
      <c r="M12" s="5" t="s">
        <v>32</v>
      </c>
      <c r="N12" s="1" t="s">
        <v>38</v>
      </c>
      <c r="O12" t="s">
        <v>27</v>
      </c>
    </row>
    <row r="13" spans="1:18">
      <c r="A13" s="8" t="s">
        <v>57</v>
      </c>
      <c r="B13" s="8" t="s">
        <v>6</v>
      </c>
      <c r="C13" s="3">
        <f>INDEX('Contact time'!$E$3:$E$7,MATCH(B13,'Contact time'!$A$3:$A$7,0))</f>
        <v>0.79238425925925926</v>
      </c>
      <c r="D13" s="9">
        <v>-14</v>
      </c>
      <c r="E13" s="10">
        <v>1</v>
      </c>
      <c r="F13" s="10">
        <v>1</v>
      </c>
      <c r="G13" s="3">
        <f t="shared" si="3"/>
        <v>0.79222222222222227</v>
      </c>
      <c r="H13" s="3">
        <f t="shared" si="1"/>
        <v>0.79222222222222227</v>
      </c>
      <c r="I13" s="11">
        <f t="shared" si="2"/>
        <v>5.9027777777775903E-5</v>
      </c>
      <c r="J13" s="11"/>
      <c r="K13" s="4">
        <v>100</v>
      </c>
      <c r="L13" s="5" t="s">
        <v>22</v>
      </c>
      <c r="M13" s="5" t="s">
        <v>49</v>
      </c>
      <c r="N13" s="1" t="s">
        <v>38</v>
      </c>
    </row>
    <row r="14" spans="1:18">
      <c r="A14" s="8" t="s">
        <v>35</v>
      </c>
      <c r="B14" s="8" t="s">
        <v>6</v>
      </c>
      <c r="C14" s="3">
        <f>INDEX('Contact time'!$E$3:$E$7,MATCH(B14,'Contact time'!$A$3:$A$7,0))</f>
        <v>0.79238425925925926</v>
      </c>
      <c r="D14" s="9">
        <v>-10</v>
      </c>
      <c r="E14" s="10">
        <v>0.1</v>
      </c>
      <c r="F14" s="10">
        <v>400</v>
      </c>
      <c r="G14" s="3">
        <f t="shared" si="3"/>
        <v>0.79226851851851854</v>
      </c>
      <c r="H14" s="3">
        <f t="shared" si="1"/>
        <v>0.79273032407407407</v>
      </c>
      <c r="I14" s="11">
        <f t="shared" si="2"/>
        <v>4.6296296296266526E-5</v>
      </c>
      <c r="J14" t="s">
        <v>41</v>
      </c>
      <c r="K14" s="4">
        <v>100</v>
      </c>
      <c r="L14" s="5" t="s">
        <v>22</v>
      </c>
      <c r="M14" s="5" t="s">
        <v>45</v>
      </c>
      <c r="N14" s="1" t="s">
        <v>38</v>
      </c>
      <c r="O14" t="s">
        <v>27</v>
      </c>
    </row>
    <row r="15" spans="1:18">
      <c r="A15" s="8" t="s">
        <v>62</v>
      </c>
      <c r="B15" s="8" t="s">
        <v>6</v>
      </c>
      <c r="C15" s="3">
        <f>INDEX('Contact time'!$E$3:$E$7,MATCH(B15,'Contact time'!$A$3:$A$7,0))</f>
        <v>0.79238425925925926</v>
      </c>
      <c r="D15" s="9">
        <v>36</v>
      </c>
      <c r="E15" s="10">
        <v>1</v>
      </c>
      <c r="F15" s="10">
        <v>1</v>
      </c>
      <c r="G15" s="3">
        <f t="shared" si="3"/>
        <v>0.79280092592592588</v>
      </c>
      <c r="H15" s="3">
        <f t="shared" si="1"/>
        <v>0.79280092592592588</v>
      </c>
      <c r="I15" s="11">
        <f t="shared" si="2"/>
        <v>7.0601851851814779E-5</v>
      </c>
      <c r="J15" s="11"/>
      <c r="K15" s="5">
        <v>125</v>
      </c>
      <c r="L15" s="5" t="s">
        <v>22</v>
      </c>
      <c r="M15" s="5" t="s">
        <v>49</v>
      </c>
      <c r="N15" s="1" t="s">
        <v>38</v>
      </c>
    </row>
    <row r="16" spans="1:18">
      <c r="A16" s="8" t="s">
        <v>36</v>
      </c>
      <c r="B16" s="8" t="s">
        <v>6</v>
      </c>
      <c r="C16" s="3">
        <f>INDEX('Contact time'!$E$3:$E$7,MATCH(B16,'Contact time'!$A$3:$A$7,0))</f>
        <v>0.79238425925925926</v>
      </c>
      <c r="D16" s="9">
        <v>42</v>
      </c>
      <c r="E16" s="10">
        <v>5</v>
      </c>
      <c r="F16" s="10">
        <v>12</v>
      </c>
      <c r="G16" s="3">
        <f t="shared" si="3"/>
        <v>0.79287037037037034</v>
      </c>
      <c r="H16" s="3">
        <f t="shared" si="1"/>
        <v>0.79350694444444436</v>
      </c>
      <c r="I16" s="11">
        <f t="shared" si="2"/>
        <v>6.94444444444553E-5</v>
      </c>
      <c r="J16" t="s">
        <v>51</v>
      </c>
      <c r="K16" s="5">
        <v>125</v>
      </c>
      <c r="L16" s="5" t="s">
        <v>22</v>
      </c>
      <c r="M16" s="5" t="s">
        <v>37</v>
      </c>
      <c r="N16" s="1" t="s">
        <v>38</v>
      </c>
      <c r="O16" t="s">
        <v>27</v>
      </c>
    </row>
    <row r="17" spans="1:15">
      <c r="A17" s="8" t="s">
        <v>63</v>
      </c>
      <c r="B17" s="8" t="s">
        <v>31</v>
      </c>
      <c r="C17" s="3">
        <f>INDEX('Contact time'!$E$3:$E$7,MATCH(B17,'Contact time'!$A$3:$A$7,0))</f>
        <v>0.84479166666666672</v>
      </c>
      <c r="D17" s="9">
        <v>-4418</v>
      </c>
      <c r="E17" s="10">
        <v>1</v>
      </c>
      <c r="F17" s="10">
        <v>1</v>
      </c>
      <c r="G17" s="3">
        <f t="shared" si="3"/>
        <v>0.79365740740740742</v>
      </c>
      <c r="H17" s="3">
        <f t="shared" si="1"/>
        <v>0.79365740740740742</v>
      </c>
      <c r="I17" s="11">
        <f t="shared" si="2"/>
        <v>1.504629629630605E-4</v>
      </c>
      <c r="J17" s="11"/>
      <c r="K17" s="4">
        <v>160</v>
      </c>
      <c r="L17" s="5" t="s">
        <v>66</v>
      </c>
      <c r="M17" s="5" t="s">
        <v>49</v>
      </c>
      <c r="N17" s="7" t="s">
        <v>40</v>
      </c>
    </row>
    <row r="18" spans="1:15">
      <c r="A18" s="8" t="s">
        <v>44</v>
      </c>
      <c r="B18" s="8" t="s">
        <v>31</v>
      </c>
      <c r="C18" s="3">
        <f>INDEX('Contact time'!$E$3:$E$7,MATCH(B18,'Contact time'!$A$3:$A$7,0))</f>
        <v>0.84479166666666672</v>
      </c>
      <c r="D18" s="9">
        <v>-4410</v>
      </c>
      <c r="E18" s="10">
        <v>30</v>
      </c>
      <c r="F18" s="10">
        <v>180</v>
      </c>
      <c r="G18" s="3">
        <f>C18+D18/86400</f>
        <v>0.79375000000000007</v>
      </c>
      <c r="H18" s="3">
        <f t="shared" si="1"/>
        <v>0.8559027777777779</v>
      </c>
      <c r="I18" s="11">
        <f t="shared" si="2"/>
        <v>9.2592592592644074E-5</v>
      </c>
      <c r="J18" t="s">
        <v>68</v>
      </c>
      <c r="K18" s="4">
        <v>160</v>
      </c>
      <c r="L18" s="5" t="s">
        <v>66</v>
      </c>
      <c r="M18" s="5" t="s">
        <v>37</v>
      </c>
      <c r="N18" s="7" t="s">
        <v>40</v>
      </c>
      <c r="O18" t="s">
        <v>27</v>
      </c>
    </row>
    <row r="19" spans="1:15">
      <c r="G19" s="3"/>
      <c r="I19" s="3"/>
    </row>
    <row r="20" spans="1:15">
      <c r="H20" s="3"/>
    </row>
    <row r="21" spans="1:15">
      <c r="E21" s="2"/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6D76A65-2E73-4314-87FB-32A84EAF2B19}">
          <x14:formula1>
            <xm:f>'Contact time'!$A$3:$A$7</xm:f>
          </x14:formula1>
          <xm:sqref>B2:B18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B4D-B86C-46D0-A39A-3E2194A11374}">
  <dimension ref="A1:N14"/>
  <sheetViews>
    <sheetView workbookViewId="0">
      <selection activeCell="H10" sqref="H10"/>
    </sheetView>
  </sheetViews>
  <sheetFormatPr defaultRowHeight="18.45"/>
  <cols>
    <col min="1" max="1" width="10.5" bestFit="1" customWidth="1"/>
    <col min="3" max="3" width="17.85546875" bestFit="1" customWidth="1"/>
    <col min="5" max="5" width="10.2109375" bestFit="1" customWidth="1"/>
    <col min="14" max="14" width="10.35546875" customWidth="1"/>
  </cols>
  <sheetData>
    <row r="1" spans="1:14">
      <c r="C1" t="s">
        <v>11</v>
      </c>
      <c r="E1" t="s">
        <v>12</v>
      </c>
      <c r="G1" t="s">
        <v>13</v>
      </c>
    </row>
    <row r="2" spans="1:14">
      <c r="C2" s="4" t="s">
        <v>10</v>
      </c>
      <c r="E2" s="4" t="s">
        <v>9</v>
      </c>
      <c r="G2" s="4" t="s">
        <v>0</v>
      </c>
      <c r="J2" t="s">
        <v>29</v>
      </c>
    </row>
    <row r="3" spans="1:14">
      <c r="A3" t="s">
        <v>1</v>
      </c>
      <c r="C3" s="2">
        <v>0.5280555555555555</v>
      </c>
      <c r="E3" s="3">
        <v>0.73638888888888887</v>
      </c>
      <c r="G3" s="2">
        <v>0.11138888888888888</v>
      </c>
      <c r="J3" s="3">
        <f>E4-E3</f>
        <v>5.3298611111111116E-2</v>
      </c>
      <c r="M3" s="3">
        <f>E3-C3</f>
        <v>0.20833333333333337</v>
      </c>
      <c r="N3" s="3">
        <f>E3-G3</f>
        <v>0.625</v>
      </c>
    </row>
    <row r="4" spans="1:14">
      <c r="A4" t="s">
        <v>3</v>
      </c>
      <c r="C4" s="2">
        <v>0.58135416666666662</v>
      </c>
      <c r="E4" s="3">
        <v>0.78968749999999999</v>
      </c>
      <c r="G4" s="2">
        <v>0.16468749999999999</v>
      </c>
      <c r="J4" t="s">
        <v>28</v>
      </c>
      <c r="M4" s="3">
        <f>E4-C4</f>
        <v>0.20833333333333337</v>
      </c>
      <c r="N4" s="3">
        <f t="shared" ref="N4:N7" si="0">E4-G4</f>
        <v>0.625</v>
      </c>
    </row>
    <row r="5" spans="1:14">
      <c r="A5" t="s">
        <v>5</v>
      </c>
      <c r="C5" s="2">
        <v>0.58270833333333338</v>
      </c>
      <c r="E5" s="3">
        <v>0.79104166666666664</v>
      </c>
      <c r="G5" s="2">
        <v>0.16604166666666667</v>
      </c>
      <c r="J5" s="3">
        <f>E6-E4</f>
        <v>2.6967592592592737E-3</v>
      </c>
      <c r="M5" s="3">
        <f>E5-C5</f>
        <v>0.20833333333333326</v>
      </c>
      <c r="N5" s="3">
        <f t="shared" si="0"/>
        <v>0.625</v>
      </c>
    </row>
    <row r="6" spans="1:14">
      <c r="A6" t="s">
        <v>7</v>
      </c>
      <c r="C6" s="2">
        <v>0.58405092592592589</v>
      </c>
      <c r="E6" s="3">
        <v>0.79238425925925926</v>
      </c>
      <c r="G6" s="2">
        <v>0.16738425925925926</v>
      </c>
      <c r="J6" t="s">
        <v>30</v>
      </c>
      <c r="M6" s="3">
        <f>E6-C6</f>
        <v>0.20833333333333337</v>
      </c>
      <c r="N6" s="3">
        <f t="shared" si="0"/>
        <v>0.625</v>
      </c>
    </row>
    <row r="7" spans="1:14">
      <c r="A7" t="s">
        <v>8</v>
      </c>
      <c r="C7" s="2">
        <v>0.63645833333333335</v>
      </c>
      <c r="E7" s="3">
        <v>0.84479166666666672</v>
      </c>
      <c r="G7" s="2">
        <v>0.21979166666666666</v>
      </c>
      <c r="I7" s="3"/>
      <c r="J7" s="3">
        <f>E7-E6</f>
        <v>5.2407407407407458E-2</v>
      </c>
      <c r="M7" s="3">
        <f>E7-C7</f>
        <v>0.20833333333333337</v>
      </c>
      <c r="N7" s="3">
        <f t="shared" si="0"/>
        <v>0.625</v>
      </c>
    </row>
    <row r="9" spans="1:14">
      <c r="C9" s="2"/>
    </row>
    <row r="12" spans="1:14">
      <c r="C12" s="13"/>
      <c r="E12" s="13"/>
      <c r="G12" s="13"/>
    </row>
    <row r="14" spans="1:14">
      <c r="E14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Shooting script</vt:lpstr>
      <vt:lpstr>Contact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潔志 今井</cp:lastModifiedBy>
  <dcterms:created xsi:type="dcterms:W3CDTF">2023-07-03T09:55:03Z</dcterms:created>
  <dcterms:modified xsi:type="dcterms:W3CDTF">2024-04-05T00:42:52Z</dcterms:modified>
</cp:coreProperties>
</file>