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heme/themeOverride1.xml" ContentType="application/vnd.openxmlformats-officedocument.themeOverrid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heme/themeOverride2.xml" ContentType="application/vnd.openxmlformats-officedocument.themeOverrid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heme/themeOverride3.xml" ContentType="application/vnd.openxmlformats-officedocument.themeOverrid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charts/chart4.xml" ContentType="application/vnd.openxmlformats-officedocument.drawingml.chart+xml"/>
  <Override PartName="/xl/theme/themeOverride4.xml" ContentType="application/vnd.openxmlformats-officedocument.themeOverride+xml"/>
  <Override PartName="/xl/charts/chart5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heme/themeOverride5.xml" ContentType="application/vnd.openxmlformats-officedocument.themeOverride+xml"/>
  <Override PartName="/xl/charts/chart6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heme/themeOverride6.xml" ContentType="application/vnd.openxmlformats-officedocument.themeOverride+xml"/>
  <Override PartName="/xl/drawings/drawing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livejaverianaedu-my.sharepoint.com/personal/k_lee_javeriana_edu_co/Documents/U 2023 - 1/Bio Trabajo de Grado/PG MicroAlga Biorreactor _ Ki Hyon Lee Chun/Resultados obtenidos y Protocolo de Pruebas/5. Cinética de crecimiento/"/>
    </mc:Choice>
  </mc:AlternateContent>
  <xr:revisionPtr revIDLastSave="796" documentId="8_{849886EC-C1AA-8643-9AA5-D53FFFDF1252}" xr6:coauthVersionLast="47" xr6:coauthVersionMax="47" xr10:uidLastSave="{5DB8E0B7-0A6D-C547-9884-BD40ED0CC4EC}"/>
  <bookViews>
    <workbookView xWindow="0" yWindow="500" windowWidth="28800" windowHeight="16280" xr2:uid="{793B1E8A-B199-9942-83E8-3CA357943FEA}"/>
  </bookViews>
  <sheets>
    <sheet name="Cálculo reactivos Medio Walne" sheetId="5" r:id="rId1"/>
    <sheet name="Cinética Chlorella sp. Original" sheetId="3" r:id="rId2"/>
    <sheet name="Cinética Chlorella sp. Revisado" sheetId="6" r:id="rId3"/>
    <sheet name="Fotografías" sheetId="4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2" i="6" l="1" a="1"/>
  <c r="J2" i="6" s="1"/>
  <c r="C3" i="6"/>
  <c r="C4" i="6"/>
  <c r="C12" i="6"/>
  <c r="C11" i="6"/>
  <c r="C10" i="6"/>
  <c r="C9" i="6"/>
  <c r="C8" i="6"/>
  <c r="C7" i="6"/>
  <c r="C6" i="6"/>
  <c r="C5" i="6"/>
  <c r="B1" i="4"/>
  <c r="C1" i="4"/>
  <c r="D1" i="4"/>
  <c r="E1" i="4"/>
  <c r="F1" i="4"/>
  <c r="G1" i="4"/>
  <c r="H1" i="4"/>
  <c r="I1" i="4"/>
  <c r="J1" i="4"/>
  <c r="K1" i="4"/>
  <c r="L1" i="4"/>
  <c r="M1" i="4"/>
  <c r="N1" i="4"/>
  <c r="O1" i="4"/>
  <c r="C3" i="5"/>
  <c r="D3" i="5" s="1"/>
  <c r="C4" i="5"/>
  <c r="D4" i="5" s="1"/>
  <c r="C5" i="5"/>
  <c r="D5" i="5" s="1"/>
  <c r="C6" i="5"/>
  <c r="D6" i="5" s="1"/>
  <c r="C7" i="5"/>
  <c r="D7" i="5" s="1"/>
  <c r="C8" i="5"/>
  <c r="D8" i="5" s="1"/>
  <c r="C9" i="5"/>
  <c r="D9" i="5" s="1"/>
  <c r="C10" i="5"/>
  <c r="D10" i="5"/>
  <c r="C11" i="5"/>
  <c r="D11" i="5" s="1"/>
  <c r="C12" i="5"/>
  <c r="D12" i="5" s="1"/>
  <c r="E2" i="3"/>
  <c r="F2" i="3" s="1"/>
  <c r="I2" i="3"/>
  <c r="J2" i="3" s="1"/>
  <c r="L2" i="3" s="1"/>
  <c r="E3" i="3"/>
  <c r="F3" i="3" s="1"/>
  <c r="I3" i="3"/>
  <c r="J3" i="3" s="1"/>
  <c r="L3" i="3" s="1"/>
  <c r="E4" i="3"/>
  <c r="F4" i="3" s="1"/>
  <c r="I4" i="3"/>
  <c r="J4" i="3" s="1"/>
  <c r="L4" i="3" s="1"/>
  <c r="E5" i="3"/>
  <c r="F5" i="3" s="1"/>
  <c r="K5" i="3" s="1"/>
  <c r="I5" i="3"/>
  <c r="J5" i="3" s="1"/>
  <c r="E6" i="3"/>
  <c r="F6" i="3" s="1"/>
  <c r="I6" i="3"/>
  <c r="J6" i="3" s="1"/>
  <c r="L6" i="3" s="1"/>
  <c r="E7" i="3"/>
  <c r="F7" i="3" s="1"/>
  <c r="I7" i="3"/>
  <c r="J7" i="3" s="1"/>
  <c r="E8" i="3"/>
  <c r="F8" i="3" s="1"/>
  <c r="I8" i="3"/>
  <c r="J8" i="3" s="1"/>
  <c r="L8" i="3" s="1"/>
  <c r="E9" i="3"/>
  <c r="F9" i="3" s="1"/>
  <c r="I9" i="3"/>
  <c r="J9" i="3" s="1"/>
  <c r="L9" i="3" s="1"/>
  <c r="E10" i="3"/>
  <c r="F10" i="3"/>
  <c r="I10" i="3"/>
  <c r="J10" i="3" s="1"/>
  <c r="L10" i="3" s="1"/>
  <c r="E11" i="3"/>
  <c r="F11" i="3" s="1"/>
  <c r="I11" i="3"/>
  <c r="J11" i="3" s="1"/>
  <c r="E12" i="3"/>
  <c r="F12" i="3" s="1"/>
  <c r="I12" i="3"/>
  <c r="J12" i="3" s="1"/>
  <c r="L12" i="3" s="1"/>
  <c r="E13" i="3"/>
  <c r="F13" i="3" s="1"/>
  <c r="I13" i="3"/>
  <c r="J13" i="3" s="1"/>
  <c r="L13" i="3" s="1"/>
  <c r="E14" i="3"/>
  <c r="F14" i="3" s="1"/>
  <c r="L14" i="3" s="1"/>
  <c r="I14" i="3"/>
  <c r="J14" i="3" s="1"/>
  <c r="E15" i="3"/>
  <c r="F15" i="3" s="1"/>
  <c r="I15" i="3"/>
  <c r="J15" i="3" s="1"/>
  <c r="L15" i="3" s="1"/>
  <c r="K7" i="3" l="1"/>
  <c r="F2" i="6" a="1"/>
  <c r="F2" i="6" s="1"/>
  <c r="L7" i="3"/>
  <c r="K8" i="3"/>
  <c r="L5" i="3"/>
  <c r="K14" i="3"/>
  <c r="K12" i="3"/>
  <c r="K13" i="3"/>
  <c r="K10" i="3"/>
  <c r="K9" i="3"/>
  <c r="K3" i="3"/>
  <c r="K11" i="3"/>
  <c r="L11" i="3" s="1"/>
  <c r="K2" i="3"/>
  <c r="K15" i="3"/>
  <c r="K6" i="3"/>
  <c r="K4" i="3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<sst xmlns="http://schemas.openxmlformats.org/spreadsheetml/2006/main" count="35" uniqueCount="34">
  <si>
    <t>Ln(Peso Seco)</t>
  </si>
  <si>
    <t>****</t>
  </si>
  <si>
    <t>ERROR</t>
  </si>
  <si>
    <t>CuSO4 * 5H2O</t>
  </si>
  <si>
    <t>(NH4)6Mo7O74H2O</t>
  </si>
  <si>
    <t>CoCl2*6H2O</t>
  </si>
  <si>
    <t>ZnCl2</t>
  </si>
  <si>
    <t>MnCl2*4H2O</t>
  </si>
  <si>
    <t>FeCl3 X 6H2O</t>
  </si>
  <si>
    <t>NaH2PO4</t>
  </si>
  <si>
    <t>H3BO3</t>
  </si>
  <si>
    <t>EDTA</t>
  </si>
  <si>
    <t>NaNO3</t>
  </si>
  <si>
    <t>Para 200 mL</t>
  </si>
  <si>
    <t>Para 2000 mL</t>
  </si>
  <si>
    <t>Para 1000 mL</t>
  </si>
  <si>
    <t>Peso seco [g/L]</t>
  </si>
  <si>
    <t>Tiempo [Días]</t>
  </si>
  <si>
    <t>Medio Walne</t>
  </si>
  <si>
    <t>Peso Vacío [mg]
Grupo 1</t>
  </si>
  <si>
    <t>Peso con µAlga [mg]
Grupo 1</t>
  </si>
  <si>
    <t>Peso [mg]
Grupo 1</t>
  </si>
  <si>
    <t>[mg/mL]
Grupo 1</t>
  </si>
  <si>
    <t>Peso Vacío [mg]
Grupo 2</t>
  </si>
  <si>
    <t>Peso con µAlga [mg]
Grupo 2</t>
  </si>
  <si>
    <t>Peso [mg]
Grupo 2</t>
  </si>
  <si>
    <t>[mg/mL]
Grupo 2</t>
  </si>
  <si>
    <t>Peso seco Biomasa [mg/mL]
Promedio grupo 1 y 2</t>
  </si>
  <si>
    <t>Peso seco Biomasa [mg/mL]
Ajustado grupo 1 y 2</t>
  </si>
  <si>
    <t>Día &amp;
Fotografía</t>
  </si>
  <si>
    <t>Número de
prueba</t>
  </si>
  <si>
    <t>Tasa de crecimiento
[d^-1]</t>
  </si>
  <si>
    <t>Poductividad Biomasa
Rendimiento celular
[g/L/d]</t>
  </si>
  <si>
    <t>Contenido en [mg]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</si>
</sst>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7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name val="Calibri"/>
      <family val="2"/>
      <scheme val="minor"/>
    </font>
    <font>
      <b/>
      <sz val="16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b/>
      <sz val="24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5" fillId="0" borderId="0" applyNumberFormat="0" applyFill="0" applyBorder="0" applyAlignment="0" applyProtection="0"/>
  </cellStyleXfs>
  <cellXfs count="19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0" fontId="3" fillId="0" borderId="0" xfId="0" applyFont="1"/>
    <xf numFmtId="0" fontId="3" fillId="0" borderId="0" xfId="0" applyFont="1" applyAlignment="1">
      <alignment horizontal="center" vertical="center"/>
    </xf>
    <xf numFmtId="164" fontId="2" fillId="0" borderId="0" xfId="0" applyNumberFormat="1" applyFont="1" applyAlignment="1">
      <alignment horizontal="center" vertical="center"/>
    </xf>
    <xf numFmtId="0" fontId="0" fillId="0" borderId="1" xfId="0" applyBorder="1" applyAlignment="1">
      <alignment horizontal="center" vertical="center"/>
    </xf>
    <xf numFmtId="164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0" fontId="0" fillId="0" borderId="0" xfId="0" applyAlignment="1">
      <alignment wrapText="1"/>
    </xf>
    <xf numFmtId="16" fontId="5" fillId="0" borderId="0" xfId="1" applyNumberFormat="1" applyAlignment="1">
      <alignment horizontal="center" vertical="center"/>
    </xf>
    <xf numFmtId="16" fontId="6" fillId="0" borderId="0" xfId="0" applyNumberFormat="1" applyFont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4" fillId="2" borderId="0" xfId="0" applyFont="1" applyFill="1" applyAlignment="1">
      <alignment horizontal="center"/>
    </xf>
    <xf numFmtId="0" fontId="0" fillId="0" borderId="0" xfId="0" applyBorder="1" applyAlignment="1">
      <alignment horizontal="center" vertical="center" wrapText="1"/>
    </xf>
    <xf numFmtId="164" fontId="2" fillId="0" borderId="0" xfId="0" applyNumberFormat="1" applyFont="1" applyBorder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164" fontId="3" fillId="0" borderId="0" xfId="0" applyNumberFormat="1" applyFont="1" applyAlignment="1">
      <alignment horizontal="center" vertical="center"/>
    </xf>
  </cellXfs>
  <cellStyles count="2">
    <cellStyle name="Hipervínculo" xfId="1" builtinId="8"/>
    <cellStyle name="Normal" xfId="0" builtinId="0"/>
  </cellStyles>
  <dxfs count="25">
    <dxf>
      <numFmt numFmtId="164" formatCode="0.000"/>
      <alignment horizontal="center" vertical="center" textRotation="0" wrapText="0" indent="0" justifyLastLine="0" shrinkToFit="0" readingOrder="0"/>
    </dxf>
    <dxf>
      <numFmt numFmtId="164" formatCode="0.000"/>
      <alignment horizontal="center" vertical="center" textRotation="0" wrapText="0" indent="0" justifyLastLine="0" shrinkToFit="0" readingOrder="0"/>
    </dxf>
    <dxf>
      <numFmt numFmtId="164" formatCode="0.000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21" formatCode="d\-mmm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1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5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6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/>
              <a:t>Peso mg/ml de grupo 1 y 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'Cinética Chlorella sp. Original'!$F$1</c:f>
              <c:strCache>
                <c:ptCount val="1"/>
                <c:pt idx="0">
                  <c:v>[mg/mL]
Grupo 1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'Cinética Chlorella sp. Original'!$B$2:$B$15</c:f>
              <c:numCache>
                <c:formatCode>d\-mmm</c:formatCode>
                <c:ptCount val="14"/>
                <c:pt idx="0">
                  <c:v>45212</c:v>
                </c:pt>
                <c:pt idx="1">
                  <c:v>45213</c:v>
                </c:pt>
                <c:pt idx="2">
                  <c:v>45214</c:v>
                </c:pt>
                <c:pt idx="3">
                  <c:v>45215</c:v>
                </c:pt>
                <c:pt idx="4">
                  <c:v>45216</c:v>
                </c:pt>
                <c:pt idx="5">
                  <c:v>45217</c:v>
                </c:pt>
                <c:pt idx="6">
                  <c:v>45218</c:v>
                </c:pt>
                <c:pt idx="7">
                  <c:v>45219</c:v>
                </c:pt>
                <c:pt idx="8">
                  <c:v>45219</c:v>
                </c:pt>
                <c:pt idx="9">
                  <c:v>45221</c:v>
                </c:pt>
                <c:pt idx="10">
                  <c:v>45222</c:v>
                </c:pt>
                <c:pt idx="11">
                  <c:v>45223</c:v>
                </c:pt>
                <c:pt idx="12">
                  <c:v>45224</c:v>
                </c:pt>
                <c:pt idx="13">
                  <c:v>45225</c:v>
                </c:pt>
              </c:numCache>
            </c:numRef>
          </c:xVal>
          <c:yVal>
            <c:numRef>
              <c:f>'Cinética Chlorella sp. Original'!$F$2:$F$15</c:f>
              <c:numCache>
                <c:formatCode>General</c:formatCode>
                <c:ptCount val="14"/>
                <c:pt idx="0">
                  <c:v>0.6</c:v>
                </c:pt>
                <c:pt idx="1">
                  <c:v>0.2</c:v>
                </c:pt>
                <c:pt idx="2">
                  <c:v>0.6</c:v>
                </c:pt>
                <c:pt idx="3">
                  <c:v>0.4</c:v>
                </c:pt>
                <c:pt idx="4">
                  <c:v>1</c:v>
                </c:pt>
                <c:pt idx="5">
                  <c:v>0.6</c:v>
                </c:pt>
                <c:pt idx="6">
                  <c:v>0.4</c:v>
                </c:pt>
                <c:pt idx="7">
                  <c:v>0.4</c:v>
                </c:pt>
                <c:pt idx="8">
                  <c:v>0.2</c:v>
                </c:pt>
                <c:pt idx="9">
                  <c:v>0.6</c:v>
                </c:pt>
                <c:pt idx="10">
                  <c:v>0.4</c:v>
                </c:pt>
                <c:pt idx="11">
                  <c:v>0.6</c:v>
                </c:pt>
                <c:pt idx="12">
                  <c:v>1</c:v>
                </c:pt>
                <c:pt idx="13">
                  <c:v>0.6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5B4-3A4A-B0EC-7D13062966EE}"/>
            </c:ext>
          </c:extLst>
        </c:ser>
        <c:ser>
          <c:idx val="1"/>
          <c:order val="1"/>
          <c:tx>
            <c:strRef>
              <c:f>'Cinética Chlorella sp. Original'!$J$1</c:f>
              <c:strCache>
                <c:ptCount val="1"/>
                <c:pt idx="0">
                  <c:v>[mg/mL]
Grupo 2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'Cinética Chlorella sp. Original'!$B$2:$B$15</c:f>
              <c:numCache>
                <c:formatCode>d\-mmm</c:formatCode>
                <c:ptCount val="14"/>
                <c:pt idx="0">
                  <c:v>45212</c:v>
                </c:pt>
                <c:pt idx="1">
                  <c:v>45213</c:v>
                </c:pt>
                <c:pt idx="2">
                  <c:v>45214</c:v>
                </c:pt>
                <c:pt idx="3">
                  <c:v>45215</c:v>
                </c:pt>
                <c:pt idx="4">
                  <c:v>45216</c:v>
                </c:pt>
                <c:pt idx="5">
                  <c:v>45217</c:v>
                </c:pt>
                <c:pt idx="6">
                  <c:v>45218</c:v>
                </c:pt>
                <c:pt idx="7">
                  <c:v>45219</c:v>
                </c:pt>
                <c:pt idx="8">
                  <c:v>45219</c:v>
                </c:pt>
                <c:pt idx="9">
                  <c:v>45221</c:v>
                </c:pt>
                <c:pt idx="10">
                  <c:v>45222</c:v>
                </c:pt>
                <c:pt idx="11">
                  <c:v>45223</c:v>
                </c:pt>
                <c:pt idx="12">
                  <c:v>45224</c:v>
                </c:pt>
                <c:pt idx="13">
                  <c:v>45225</c:v>
                </c:pt>
              </c:numCache>
            </c:numRef>
          </c:xVal>
          <c:yVal>
            <c:numRef>
              <c:f>'Cinética Chlorella sp. Original'!$J$2:$J$15</c:f>
              <c:numCache>
                <c:formatCode>General</c:formatCode>
                <c:ptCount val="14"/>
                <c:pt idx="0">
                  <c:v>0.2</c:v>
                </c:pt>
                <c:pt idx="1">
                  <c:v>0.2</c:v>
                </c:pt>
                <c:pt idx="2">
                  <c:v>0.4</c:v>
                </c:pt>
                <c:pt idx="3">
                  <c:v>0.2</c:v>
                </c:pt>
                <c:pt idx="4">
                  <c:v>0.6</c:v>
                </c:pt>
                <c:pt idx="5">
                  <c:v>0.8</c:v>
                </c:pt>
                <c:pt idx="6">
                  <c:v>0.6</c:v>
                </c:pt>
                <c:pt idx="7">
                  <c:v>0.6</c:v>
                </c:pt>
                <c:pt idx="8">
                  <c:v>0.6</c:v>
                </c:pt>
                <c:pt idx="9">
                  <c:v>1</c:v>
                </c:pt>
                <c:pt idx="10">
                  <c:v>0.8</c:v>
                </c:pt>
                <c:pt idx="11">
                  <c:v>0.8</c:v>
                </c:pt>
                <c:pt idx="12">
                  <c:v>0.8</c:v>
                </c:pt>
                <c:pt idx="13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04D8-7D4F-BFF8-1F81861737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8297327"/>
        <c:axId val="1868038895"/>
      </c:scatterChart>
      <c:valAx>
        <c:axId val="1938297327"/>
        <c:scaling>
          <c:orientation val="minMax"/>
          <c:max val="45225"/>
          <c:min val="4521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MX" sz="1400"/>
                  <a:t>fecha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1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US"/>
            </a:p>
          </c:txPr>
        </c:title>
        <c:numFmt formatCode="d\-mmm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US"/>
          </a:p>
        </c:txPr>
        <c:crossAx val="1868038895"/>
        <c:crosses val="autoZero"/>
        <c:crossBetween val="midCat"/>
        <c:majorUnit val="1"/>
      </c:valAx>
      <c:valAx>
        <c:axId val="18680388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MX" sz="1200"/>
                  <a:t>peso</a:t>
                </a:r>
                <a:r>
                  <a:rPr lang="es-MX" sz="1200" baseline="0"/>
                  <a:t> [mg]ml]</a:t>
                </a:r>
                <a:endParaRPr lang="es-MX" sz="12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US"/>
            </a:p>
          </c:txPr>
        </c:title>
        <c:numFmt formatCode="#,##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US"/>
          </a:p>
        </c:txPr>
        <c:crossAx val="193829732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US"/>
        </a:p>
      </c:txPr>
    </c:legend>
    <c:plotVisOnly val="1"/>
    <c:dispBlanksAs val="gap"/>
    <c:showDLblsOverMax val="0"/>
    <c:extLst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'Cinética Chlorella sp. Original'!$K$1</c:f>
              <c:strCache>
                <c:ptCount val="1"/>
                <c:pt idx="0">
                  <c:v>Peso seco Biomasa [mg/mL]
Promedio grupo 1 y 2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19050" cap="flat" cmpd="sng" algn="ctr">
                <a:solidFill>
                  <a:srgbClr val="FF0000"/>
                </a:solidFill>
                <a:prstDash val="sysDot"/>
                <a:miter lim="800000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2.894652166514549E-2"/>
                  <c:y val="0.30507042253521127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600" b="1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US"/>
                </a:p>
              </c:txPr>
            </c:trendlineLbl>
          </c:trendline>
          <c:xVal>
            <c:numRef>
              <c:f>'Cinética Chlorella sp. Original'!$B$2:$B$15</c:f>
              <c:numCache>
                <c:formatCode>d\-mmm</c:formatCode>
                <c:ptCount val="14"/>
                <c:pt idx="0">
                  <c:v>45212</c:v>
                </c:pt>
                <c:pt idx="1">
                  <c:v>45213</c:v>
                </c:pt>
                <c:pt idx="2">
                  <c:v>45214</c:v>
                </c:pt>
                <c:pt idx="3">
                  <c:v>45215</c:v>
                </c:pt>
                <c:pt idx="4">
                  <c:v>45216</c:v>
                </c:pt>
                <c:pt idx="5">
                  <c:v>45217</c:v>
                </c:pt>
                <c:pt idx="6">
                  <c:v>45218</c:v>
                </c:pt>
                <c:pt idx="7">
                  <c:v>45219</c:v>
                </c:pt>
                <c:pt idx="8">
                  <c:v>45219</c:v>
                </c:pt>
                <c:pt idx="9">
                  <c:v>45221</c:v>
                </c:pt>
                <c:pt idx="10">
                  <c:v>45222</c:v>
                </c:pt>
                <c:pt idx="11">
                  <c:v>45223</c:v>
                </c:pt>
                <c:pt idx="12">
                  <c:v>45224</c:v>
                </c:pt>
                <c:pt idx="13">
                  <c:v>45225</c:v>
                </c:pt>
              </c:numCache>
            </c:numRef>
          </c:xVal>
          <c:yVal>
            <c:numRef>
              <c:f>'Cinética Chlorella sp. Original'!$K$2:$K$15</c:f>
              <c:numCache>
                <c:formatCode>General</c:formatCode>
                <c:ptCount val="14"/>
                <c:pt idx="0">
                  <c:v>0.4</c:v>
                </c:pt>
                <c:pt idx="1">
                  <c:v>0.2</c:v>
                </c:pt>
                <c:pt idx="2">
                  <c:v>0.5</c:v>
                </c:pt>
                <c:pt idx="3">
                  <c:v>0.30000000000000004</c:v>
                </c:pt>
                <c:pt idx="4">
                  <c:v>0.8</c:v>
                </c:pt>
                <c:pt idx="5">
                  <c:v>0.7</c:v>
                </c:pt>
                <c:pt idx="6">
                  <c:v>0.5</c:v>
                </c:pt>
                <c:pt idx="7">
                  <c:v>0.5</c:v>
                </c:pt>
                <c:pt idx="8">
                  <c:v>0.4</c:v>
                </c:pt>
                <c:pt idx="9">
                  <c:v>0.8</c:v>
                </c:pt>
                <c:pt idx="10">
                  <c:v>0.60000000000000009</c:v>
                </c:pt>
                <c:pt idx="11">
                  <c:v>0.7</c:v>
                </c:pt>
                <c:pt idx="12">
                  <c:v>0.9</c:v>
                </c:pt>
                <c:pt idx="13">
                  <c:v>0.8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5B4-3A4A-B0EC-7D13062966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8297327"/>
        <c:axId val="1868038895"/>
      </c:scatterChart>
      <c:valAx>
        <c:axId val="1938297327"/>
        <c:scaling>
          <c:orientation val="minMax"/>
          <c:max val="45225"/>
          <c:min val="4521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50" b="1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MX"/>
                  <a:t>Fecha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50" b="1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US"/>
            </a:p>
          </c:txPr>
        </c:title>
        <c:numFmt formatCode="d\-mmm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US"/>
          </a:p>
        </c:txPr>
        <c:crossAx val="1868038895"/>
        <c:crosses val="autoZero"/>
        <c:crossBetween val="midCat"/>
        <c:majorUnit val="1"/>
      </c:valAx>
      <c:valAx>
        <c:axId val="18680388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1050" b="1" i="0" u="none" strike="noStrike" kern="1200" cap="all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MX" sz="1050" b="1" i="0" u="none" strike="noStrike" kern="1200" cap="all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peso [gramos/litros]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sz="1050" b="1" i="0" u="none" strike="noStrike" kern="1200" cap="all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+mn-lt"/>
                  <a:ea typeface="+mn-ea"/>
                  <a:cs typeface="+mn-cs"/>
                </a:defRPr>
              </a:pPr>
              <a:endParaRPr lang="es-US"/>
            </a:p>
          </c:txPr>
        </c:title>
        <c:numFmt formatCode="#,##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US"/>
          </a:p>
        </c:txPr>
        <c:crossAx val="193829732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'Cinética Chlorella sp. Original'!$L$1</c:f>
              <c:strCache>
                <c:ptCount val="1"/>
                <c:pt idx="0">
                  <c:v>Peso seco Biomasa [mg/mL]
Ajustado grupo 1 y 2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19050" cap="flat" cmpd="sng" algn="ctr">
                <a:solidFill>
                  <a:srgbClr val="FF0000"/>
                </a:solidFill>
                <a:prstDash val="sysDot"/>
                <a:miter lim="800000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2.894652166514549E-2"/>
                  <c:y val="0.30507042253521127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600" b="1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US"/>
                </a:p>
              </c:txPr>
            </c:trendlineLbl>
          </c:trendline>
          <c:xVal>
            <c:numRef>
              <c:f>'Cinética Chlorella sp. Original'!$B$3:$B$14</c:f>
              <c:numCache>
                <c:formatCode>d\-mmm</c:formatCode>
                <c:ptCount val="12"/>
                <c:pt idx="0">
                  <c:v>45213</c:v>
                </c:pt>
                <c:pt idx="1">
                  <c:v>45214</c:v>
                </c:pt>
                <c:pt idx="2">
                  <c:v>45215</c:v>
                </c:pt>
                <c:pt idx="3">
                  <c:v>45216</c:v>
                </c:pt>
                <c:pt idx="4">
                  <c:v>45217</c:v>
                </c:pt>
                <c:pt idx="5">
                  <c:v>45218</c:v>
                </c:pt>
                <c:pt idx="6">
                  <c:v>45219</c:v>
                </c:pt>
                <c:pt idx="7">
                  <c:v>45219</c:v>
                </c:pt>
                <c:pt idx="8">
                  <c:v>45221</c:v>
                </c:pt>
                <c:pt idx="9">
                  <c:v>45222</c:v>
                </c:pt>
                <c:pt idx="10">
                  <c:v>45223</c:v>
                </c:pt>
                <c:pt idx="11">
                  <c:v>45224</c:v>
                </c:pt>
              </c:numCache>
            </c:numRef>
          </c:xVal>
          <c:yVal>
            <c:numRef>
              <c:f>'Cinética Chlorella sp. Original'!$L$3:$L$14</c:f>
              <c:numCache>
                <c:formatCode>General</c:formatCode>
                <c:ptCount val="12"/>
                <c:pt idx="0">
                  <c:v>0.2</c:v>
                </c:pt>
                <c:pt idx="1">
                  <c:v>0.4</c:v>
                </c:pt>
                <c:pt idx="2">
                  <c:v>0.4</c:v>
                </c:pt>
                <c:pt idx="3">
                  <c:v>0.6</c:v>
                </c:pt>
                <c:pt idx="4">
                  <c:v>0.6</c:v>
                </c:pt>
                <c:pt idx="5">
                  <c:v>0.6</c:v>
                </c:pt>
                <c:pt idx="6">
                  <c:v>0.6</c:v>
                </c:pt>
                <c:pt idx="7">
                  <c:v>0.6</c:v>
                </c:pt>
                <c:pt idx="8">
                  <c:v>0.8</c:v>
                </c:pt>
                <c:pt idx="9">
                  <c:v>0.8</c:v>
                </c:pt>
                <c:pt idx="10">
                  <c:v>0.8</c:v>
                </c:pt>
                <c:pt idx="11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5B4-3A4A-B0EC-7D13062966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8297327"/>
        <c:axId val="1868038895"/>
      </c:scatterChart>
      <c:valAx>
        <c:axId val="1938297327"/>
        <c:scaling>
          <c:orientation val="minMax"/>
          <c:max val="45224"/>
          <c:min val="4521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>
              <a:solidFill>
                <a:schemeClr val="tx1">
                  <a:lumMod val="5000"/>
                  <a:lumOff val="95000"/>
                </a:schemeClr>
              </a:solidFill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50" b="1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MX"/>
                  <a:t>Fecha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50" b="1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US"/>
            </a:p>
          </c:txPr>
        </c:title>
        <c:numFmt formatCode="d\-mmm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US"/>
          </a:p>
        </c:txPr>
        <c:crossAx val="1868038895"/>
        <c:crosses val="autoZero"/>
        <c:crossBetween val="midCat"/>
        <c:minorUnit val="1"/>
      </c:valAx>
      <c:valAx>
        <c:axId val="18680388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>
              <a:solidFill>
                <a:schemeClr val="tx1">
                  <a:lumMod val="5000"/>
                  <a:lumOff val="95000"/>
                </a:schemeClr>
              </a:solidFill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50" b="1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MX" sz="1050" b="1" i="0" u="none" strike="noStrike" kern="1200" cap="all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peso [gramos/litros]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50" b="1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US"/>
            </a:p>
          </c:txPr>
        </c:title>
        <c:numFmt formatCode="#,##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US"/>
          </a:p>
        </c:txPr>
        <c:crossAx val="1938297327"/>
        <c:crosses val="autoZero"/>
        <c:crossBetween val="midCat"/>
        <c:minorUnit val="0.05"/>
      </c:valAx>
      <c:spPr>
        <a:noFill/>
        <a:ln>
          <a:noFill/>
        </a:ln>
        <a:effectLst/>
      </c:spPr>
    </c:plotArea>
    <c:plotVisOnly val="1"/>
    <c:dispBlanksAs val="gap"/>
    <c:showDLblsOverMax val="0"/>
    <c:extLst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/>
              <a:t>Cinética de crecimiento Chlorella sp. 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'Cinética Chlorella sp. Revisado'!$B$1</c:f>
              <c:strCache>
                <c:ptCount val="1"/>
                <c:pt idx="0">
                  <c:v>Peso seco [g/L]</c:v>
                </c:pt>
              </c:strCache>
            </c:strRef>
          </c:tx>
          <c:xVal>
            <c:numRef>
              <c:f>'Cinética Chlorella sp. Revisado'!$A$2:$A$12</c:f>
              <c:numCache>
                <c:formatCode>General</c:formatCode>
                <c:ptCount val="1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7</c:v>
                </c:pt>
                <c:pt idx="4">
                  <c:v>9</c:v>
                </c:pt>
                <c:pt idx="5">
                  <c:v>11</c:v>
                </c:pt>
                <c:pt idx="6">
                  <c:v>13</c:v>
                </c:pt>
                <c:pt idx="7">
                  <c:v>15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</c:numCache>
            </c:numRef>
          </c:xVal>
          <c:yVal>
            <c:numRef>
              <c:f>'Cinética Chlorella sp. Revisado'!$B$2:$B$12</c:f>
              <c:numCache>
                <c:formatCode>General</c:formatCode>
                <c:ptCount val="11"/>
                <c:pt idx="0">
                  <c:v>0</c:v>
                </c:pt>
                <c:pt idx="1">
                  <c:v>0.2</c:v>
                </c:pt>
                <c:pt idx="2">
                  <c:v>0.30000000000000004</c:v>
                </c:pt>
                <c:pt idx="3">
                  <c:v>0.35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0.8</c:v>
                </c:pt>
                <c:pt idx="9">
                  <c:v>0.8</c:v>
                </c:pt>
                <c:pt idx="10">
                  <c:v>0.8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738-104C-8702-0AA951EA62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8297327"/>
        <c:axId val="1868038895"/>
      </c:scatterChart>
      <c:valAx>
        <c:axId val="1938297327"/>
        <c:scaling>
          <c:orientation val="minMax"/>
          <c:max val="2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300" b="1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MX" sz="1300"/>
                  <a:t>Tiempo (días)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3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US"/>
          </a:p>
        </c:txPr>
        <c:crossAx val="1868038895"/>
        <c:crosses val="autoZero"/>
        <c:crossBetween val="midCat"/>
        <c:minorUnit val="1"/>
      </c:valAx>
      <c:valAx>
        <c:axId val="18680388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300" b="1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MX" sz="1300" b="1"/>
                  <a:t>Peso seco [g/L]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#,##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3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US"/>
          </a:p>
        </c:txPr>
        <c:crossAx val="193829732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/>
              <a:t>tasa de crecimiento (g/L) (Fase exponencial)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'Cinética Chlorella sp. Revisado'!$C$1</c:f>
              <c:strCache>
                <c:ptCount val="1"/>
                <c:pt idx="0">
                  <c:v>Ln(Peso Seco)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19050" cap="flat" cmpd="sng" algn="ctr">
                <a:solidFill>
                  <a:srgbClr val="FF0000"/>
                </a:solidFill>
                <a:prstDash val="sysDot"/>
                <a:miter lim="800000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2.894652166514549E-2"/>
                  <c:y val="0.30507042253521127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600" b="1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US"/>
                </a:p>
              </c:txPr>
            </c:trendlineLbl>
          </c:trendline>
          <c:xVal>
            <c:numRef>
              <c:f>'Cinética Chlorella sp. Revisado'!$A$3:$A$9</c:f>
              <c:numCache>
                <c:formatCode>General</c:formatCode>
                <c:ptCount val="7"/>
                <c:pt idx="0">
                  <c:v>2</c:v>
                </c:pt>
                <c:pt idx="1">
                  <c:v>4</c:v>
                </c:pt>
                <c:pt idx="2">
                  <c:v>7</c:v>
                </c:pt>
                <c:pt idx="3">
                  <c:v>9</c:v>
                </c:pt>
                <c:pt idx="4">
                  <c:v>11</c:v>
                </c:pt>
                <c:pt idx="5">
                  <c:v>13</c:v>
                </c:pt>
                <c:pt idx="6">
                  <c:v>15</c:v>
                </c:pt>
              </c:numCache>
            </c:numRef>
          </c:xVal>
          <c:yVal>
            <c:numRef>
              <c:f>'Cinética Chlorella sp. Revisado'!$C$3:$C$9</c:f>
              <c:numCache>
                <c:formatCode>General</c:formatCode>
                <c:ptCount val="7"/>
                <c:pt idx="0">
                  <c:v>-1.6094379124341003</c:v>
                </c:pt>
                <c:pt idx="1">
                  <c:v>-1.2039728043259359</c:v>
                </c:pt>
                <c:pt idx="2">
                  <c:v>-1.0498221244986778</c:v>
                </c:pt>
                <c:pt idx="3">
                  <c:v>-0.69314718055994529</c:v>
                </c:pt>
                <c:pt idx="4">
                  <c:v>-0.51082562376599072</c:v>
                </c:pt>
                <c:pt idx="5">
                  <c:v>-0.35667494393873245</c:v>
                </c:pt>
                <c:pt idx="6">
                  <c:v>-0.22314355131420971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5B4-3A4A-B0EC-7D13062966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8297327"/>
        <c:axId val="1868038895"/>
      </c:scatterChart>
      <c:valAx>
        <c:axId val="1938297327"/>
        <c:scaling>
          <c:orientation val="minMax"/>
          <c:max val="16"/>
          <c:min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>
              <a:solidFill>
                <a:schemeClr val="tx1">
                  <a:lumMod val="5000"/>
                  <a:lumOff val="95000"/>
                </a:schemeClr>
              </a:solidFill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1300" b="1" i="0" u="none" strike="noStrike" kern="1200" cap="all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MX" sz="1300" b="1" i="0" u="none" strike="noStrike" kern="1200" cap="all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Tiempo (días)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sz="1300" b="1" i="0" u="none" strike="noStrike" kern="1200" cap="all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+mn-lt"/>
                  <a:ea typeface="+mn-ea"/>
                  <a:cs typeface="+mn-cs"/>
                </a:defRPr>
              </a:pPr>
              <a:endParaRPr lang="es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US"/>
          </a:p>
        </c:txPr>
        <c:crossAx val="1868038895"/>
        <c:crosses val="autoZero"/>
        <c:crossBetween val="midCat"/>
        <c:minorUnit val="1"/>
      </c:valAx>
      <c:valAx>
        <c:axId val="18680388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1300" b="1" i="0" u="none" strike="noStrike" kern="1200" cap="all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sz="1300" b="1" i="0" u="none" strike="noStrike" kern="1200" cap="all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ln( Peso de biomasa)       [ln(g/L)]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sz="1300" b="1" i="0" u="none" strike="noStrike" kern="1200" cap="all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+mn-lt"/>
                  <a:ea typeface="+mn-ea"/>
                  <a:cs typeface="+mn-cs"/>
                </a:defRPr>
              </a:pPr>
              <a:endParaRPr lang="es-US"/>
            </a:p>
          </c:txPr>
        </c:title>
        <c:numFmt formatCode="#,##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3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US"/>
          </a:p>
        </c:txPr>
        <c:crossAx val="193829732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/>
              <a:t>Rendimiento celular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'Cinética Chlorella sp. Revisado'!$B$1</c:f>
              <c:strCache>
                <c:ptCount val="1"/>
                <c:pt idx="0">
                  <c:v>Peso seco [g/L]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19050" cap="flat" cmpd="sng" algn="ctr">
                <a:solidFill>
                  <a:srgbClr val="FF0000"/>
                </a:solidFill>
                <a:prstDash val="sysDot"/>
                <a:miter lim="800000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2.894652166514549E-2"/>
                  <c:y val="0.30507042253521127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600" b="1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US"/>
                </a:p>
              </c:txPr>
            </c:trendlineLbl>
          </c:trendline>
          <c:xVal>
            <c:numRef>
              <c:f>'Cinética Chlorella sp. Revisado'!$A$2:$A$9</c:f>
              <c:numCache>
                <c:formatCode>General</c:formatCode>
                <c:ptCount val="8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7</c:v>
                </c:pt>
                <c:pt idx="4">
                  <c:v>9</c:v>
                </c:pt>
                <c:pt idx="5">
                  <c:v>11</c:v>
                </c:pt>
                <c:pt idx="6">
                  <c:v>13</c:v>
                </c:pt>
                <c:pt idx="7">
                  <c:v>15</c:v>
                </c:pt>
              </c:numCache>
            </c:numRef>
          </c:xVal>
          <c:yVal>
            <c:numRef>
              <c:f>'Cinética Chlorella sp. Revisado'!$B$2:$B$9</c:f>
              <c:numCache>
                <c:formatCode>General</c:formatCode>
                <c:ptCount val="8"/>
                <c:pt idx="0">
                  <c:v>0</c:v>
                </c:pt>
                <c:pt idx="1">
                  <c:v>0.2</c:v>
                </c:pt>
                <c:pt idx="2">
                  <c:v>0.30000000000000004</c:v>
                </c:pt>
                <c:pt idx="3">
                  <c:v>0.35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5B4-3A4A-B0EC-7D13062966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8297327"/>
        <c:axId val="1868038895"/>
      </c:scatterChart>
      <c:valAx>
        <c:axId val="1938297327"/>
        <c:scaling>
          <c:orientation val="minMax"/>
          <c:max val="16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>
              <a:solidFill>
                <a:schemeClr val="tx1">
                  <a:lumMod val="5000"/>
                  <a:lumOff val="95000"/>
                </a:schemeClr>
              </a:solidFill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1300" b="1" i="0" u="none" strike="noStrike" kern="1200" cap="all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MX" sz="1300" b="1" i="0" u="none" strike="noStrike" kern="1200" cap="all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Tiempo (días)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sz="1300" b="1" i="0" u="none" strike="noStrike" kern="1200" cap="all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+mn-lt"/>
                  <a:ea typeface="+mn-ea"/>
                  <a:cs typeface="+mn-cs"/>
                </a:defRPr>
              </a:pPr>
              <a:endParaRPr lang="es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3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US"/>
          </a:p>
        </c:txPr>
        <c:crossAx val="1868038895"/>
        <c:crosses val="autoZero"/>
        <c:crossBetween val="midCat"/>
        <c:minorUnit val="1"/>
      </c:valAx>
      <c:valAx>
        <c:axId val="18680388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1300" b="1" i="0" u="none" strike="noStrike" kern="1200" cap="all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MX" sz="1300" b="1" i="0" u="none" strike="noStrike" kern="1200" cap="all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peso de biomasa (gramos / litros)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sz="1300" b="1" i="0" u="none" strike="noStrike" kern="1200" cap="all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+mn-lt"/>
                  <a:ea typeface="+mn-ea"/>
                  <a:cs typeface="+mn-cs"/>
                </a:defRPr>
              </a:pPr>
              <a:endParaRPr lang="es-US"/>
            </a:p>
          </c:txPr>
        </c:title>
        <c:numFmt formatCode="#,##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3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US"/>
          </a:p>
        </c:txPr>
        <c:crossAx val="193829732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4.jpg"/><Relationship Id="rId18" Type="http://schemas.openxmlformats.org/officeDocument/2006/relationships/image" Target="../media/image19.jpg"/><Relationship Id="rId26" Type="http://schemas.openxmlformats.org/officeDocument/2006/relationships/image" Target="../media/image27.jpg"/><Relationship Id="rId39" Type="http://schemas.openxmlformats.org/officeDocument/2006/relationships/image" Target="../media/image40.jpg"/><Relationship Id="rId21" Type="http://schemas.openxmlformats.org/officeDocument/2006/relationships/image" Target="../media/image22.jpg"/><Relationship Id="rId34" Type="http://schemas.openxmlformats.org/officeDocument/2006/relationships/image" Target="../media/image35.jpg"/><Relationship Id="rId7" Type="http://schemas.openxmlformats.org/officeDocument/2006/relationships/image" Target="../media/image8.jpg"/><Relationship Id="rId12" Type="http://schemas.openxmlformats.org/officeDocument/2006/relationships/image" Target="../media/image13.jpg"/><Relationship Id="rId17" Type="http://schemas.openxmlformats.org/officeDocument/2006/relationships/image" Target="../media/image18.jpg"/><Relationship Id="rId25" Type="http://schemas.openxmlformats.org/officeDocument/2006/relationships/image" Target="../media/image26.jpg"/><Relationship Id="rId33" Type="http://schemas.openxmlformats.org/officeDocument/2006/relationships/image" Target="../media/image34.jpg"/><Relationship Id="rId38" Type="http://schemas.openxmlformats.org/officeDocument/2006/relationships/image" Target="../media/image39.jpg"/><Relationship Id="rId2" Type="http://schemas.openxmlformats.org/officeDocument/2006/relationships/image" Target="../media/image3.jpg"/><Relationship Id="rId16" Type="http://schemas.openxmlformats.org/officeDocument/2006/relationships/image" Target="../media/image17.jpg"/><Relationship Id="rId20" Type="http://schemas.openxmlformats.org/officeDocument/2006/relationships/image" Target="../media/image21.jpg"/><Relationship Id="rId29" Type="http://schemas.openxmlformats.org/officeDocument/2006/relationships/image" Target="../media/image30.jpg"/><Relationship Id="rId1" Type="http://schemas.openxmlformats.org/officeDocument/2006/relationships/image" Target="../media/image2.jpg"/><Relationship Id="rId6" Type="http://schemas.openxmlformats.org/officeDocument/2006/relationships/image" Target="../media/image7.jpg"/><Relationship Id="rId11" Type="http://schemas.openxmlformats.org/officeDocument/2006/relationships/image" Target="../media/image12.jpg"/><Relationship Id="rId24" Type="http://schemas.openxmlformats.org/officeDocument/2006/relationships/image" Target="../media/image25.jpg"/><Relationship Id="rId32" Type="http://schemas.openxmlformats.org/officeDocument/2006/relationships/image" Target="../media/image33.jpg"/><Relationship Id="rId37" Type="http://schemas.openxmlformats.org/officeDocument/2006/relationships/image" Target="../media/image38.jpg"/><Relationship Id="rId5" Type="http://schemas.openxmlformats.org/officeDocument/2006/relationships/image" Target="../media/image6.jpg"/><Relationship Id="rId15" Type="http://schemas.openxmlformats.org/officeDocument/2006/relationships/image" Target="../media/image16.jpg"/><Relationship Id="rId23" Type="http://schemas.openxmlformats.org/officeDocument/2006/relationships/image" Target="../media/image24.jpg"/><Relationship Id="rId28" Type="http://schemas.openxmlformats.org/officeDocument/2006/relationships/image" Target="../media/image29.jpg"/><Relationship Id="rId36" Type="http://schemas.openxmlformats.org/officeDocument/2006/relationships/image" Target="../media/image37.jpg"/><Relationship Id="rId10" Type="http://schemas.openxmlformats.org/officeDocument/2006/relationships/image" Target="../media/image11.jpg"/><Relationship Id="rId19" Type="http://schemas.openxmlformats.org/officeDocument/2006/relationships/image" Target="../media/image20.jpg"/><Relationship Id="rId31" Type="http://schemas.openxmlformats.org/officeDocument/2006/relationships/image" Target="../media/image32.jpg"/><Relationship Id="rId4" Type="http://schemas.openxmlformats.org/officeDocument/2006/relationships/image" Target="../media/image5.jpg"/><Relationship Id="rId9" Type="http://schemas.openxmlformats.org/officeDocument/2006/relationships/image" Target="../media/image10.jpg"/><Relationship Id="rId14" Type="http://schemas.openxmlformats.org/officeDocument/2006/relationships/image" Target="../media/image15.jpg"/><Relationship Id="rId22" Type="http://schemas.openxmlformats.org/officeDocument/2006/relationships/image" Target="../media/image23.jpg"/><Relationship Id="rId27" Type="http://schemas.openxmlformats.org/officeDocument/2006/relationships/image" Target="../media/image28.jpg"/><Relationship Id="rId30" Type="http://schemas.openxmlformats.org/officeDocument/2006/relationships/image" Target="../media/image31.jpg"/><Relationship Id="rId35" Type="http://schemas.openxmlformats.org/officeDocument/2006/relationships/image" Target="../media/image36.jpg"/><Relationship Id="rId8" Type="http://schemas.openxmlformats.org/officeDocument/2006/relationships/image" Target="../media/image9.jpg"/><Relationship Id="rId3" Type="http://schemas.openxmlformats.org/officeDocument/2006/relationships/image" Target="../media/image4.jp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0</xdr:colOff>
      <xdr:row>4</xdr:row>
      <xdr:rowOff>63500</xdr:rowOff>
    </xdr:from>
    <xdr:ext cx="4051300" cy="4201386"/>
    <xdr:pic>
      <xdr:nvPicPr>
        <xdr:cNvPr id="2" name="Imagen 1">
          <a:extLst>
            <a:ext uri="{FF2B5EF4-FFF2-40B4-BE49-F238E27FC236}">
              <a16:creationId xmlns:a16="http://schemas.microsoft.com/office/drawing/2014/main" id="{8CE83F6F-D81F-A341-B2FF-9AB64EF2A0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50000" y="939800"/>
          <a:ext cx="4051300" cy="4201386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660398</xdr:colOff>
      <xdr:row>16</xdr:row>
      <xdr:rowOff>114299</xdr:rowOff>
    </xdr:from>
    <xdr:to>
      <xdr:col>9</xdr:col>
      <xdr:colOff>1071754</xdr:colOff>
      <xdr:row>39</xdr:row>
      <xdr:rowOff>55445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4258BE21-46A3-D241-AA2F-4E9F0E3D390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197745</xdr:colOff>
      <xdr:row>42</xdr:row>
      <xdr:rowOff>186361</xdr:rowOff>
    </xdr:from>
    <xdr:to>
      <xdr:col>9</xdr:col>
      <xdr:colOff>609101</xdr:colOff>
      <xdr:row>65</xdr:row>
      <xdr:rowOff>127508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38EAD54C-4727-224A-B8E2-6FB05155AE2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1032857</xdr:colOff>
      <xdr:row>42</xdr:row>
      <xdr:rowOff>155892</xdr:rowOff>
    </xdr:from>
    <xdr:to>
      <xdr:col>20</xdr:col>
      <xdr:colOff>282628</xdr:colOff>
      <xdr:row>65</xdr:row>
      <xdr:rowOff>97039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1327A916-6B48-0F44-8E3C-3794CB35C29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50800</xdr:colOff>
      <xdr:row>5</xdr:row>
      <xdr:rowOff>160866</xdr:rowOff>
    </xdr:from>
    <xdr:to>
      <xdr:col>11</xdr:col>
      <xdr:colOff>135467</xdr:colOff>
      <xdr:row>28</xdr:row>
      <xdr:rowOff>59266</xdr:rowOff>
    </xdr:to>
    <xdr:graphicFrame macro="">
      <xdr:nvGraphicFramePr>
        <xdr:cNvPr id="5" name="Chart 1">
          <a:extLst>
            <a:ext uri="{FF2B5EF4-FFF2-40B4-BE49-F238E27FC236}">
              <a16:creationId xmlns:a16="http://schemas.microsoft.com/office/drawing/2014/main" id="{3B8FCE70-DB80-A045-8586-A80EAEC99B9A}"/>
            </a:ext>
            <a:ext uri="{147F2762-F138-4A5C-976F-8EAC2B608ADB}">
              <a16:predDERef xmlns:a16="http://schemas.microsoft.com/office/drawing/2014/main" pred="{B0F9BC58-AF2D-A3B6-3072-A41F7C45AAD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-1</xdr:colOff>
      <xdr:row>34</xdr:row>
      <xdr:rowOff>0</xdr:rowOff>
    </xdr:from>
    <xdr:to>
      <xdr:col>9</xdr:col>
      <xdr:colOff>33866</xdr:colOff>
      <xdr:row>56</xdr:row>
      <xdr:rowOff>101600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3BABBE53-A266-9E4E-A66C-F75340D665B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1134533</xdr:colOff>
      <xdr:row>34</xdr:row>
      <xdr:rowOff>67733</xdr:rowOff>
    </xdr:from>
    <xdr:to>
      <xdr:col>18</xdr:col>
      <xdr:colOff>389465</xdr:colOff>
      <xdr:row>56</xdr:row>
      <xdr:rowOff>169333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68997294-33DF-DC4B-A88F-3199300058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3009900</xdr:colOff>
      <xdr:row>1</xdr:row>
      <xdr:rowOff>4013200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E501E09F-5D39-8749-A5DE-10CA608CA5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51000" y="609600"/>
          <a:ext cx="3009900" cy="4013200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1</xdr:row>
      <xdr:rowOff>0</xdr:rowOff>
    </xdr:from>
    <xdr:to>
      <xdr:col>3</xdr:col>
      <xdr:colOff>1</xdr:colOff>
      <xdr:row>1</xdr:row>
      <xdr:rowOff>4080933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5FFB6207-B1CA-984A-9EE1-8382333CE6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48101" y="774700"/>
          <a:ext cx="3060700" cy="408093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4</xdr:col>
      <xdr:colOff>12700</xdr:colOff>
      <xdr:row>1</xdr:row>
      <xdr:rowOff>4097867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8F16D322-EFAB-CD49-B767-BE22946BCB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908800" y="774700"/>
          <a:ext cx="3073400" cy="4097867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</xdr:row>
      <xdr:rowOff>0</xdr:rowOff>
    </xdr:from>
    <xdr:to>
      <xdr:col>4</xdr:col>
      <xdr:colOff>3057525</xdr:colOff>
      <xdr:row>1</xdr:row>
      <xdr:rowOff>4076700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AD510164-E341-0E40-8B07-A7DCFDF6D3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969500" y="774700"/>
          <a:ext cx="3057525" cy="40767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</xdr:row>
      <xdr:rowOff>0</xdr:rowOff>
    </xdr:from>
    <xdr:to>
      <xdr:col>6</xdr:col>
      <xdr:colOff>6350</xdr:colOff>
      <xdr:row>1</xdr:row>
      <xdr:rowOff>4089400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754372CF-5D38-7F4D-BA1E-9213C93997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030200" y="774700"/>
          <a:ext cx="3067050" cy="40894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7</xdr:col>
      <xdr:colOff>6350</xdr:colOff>
      <xdr:row>1</xdr:row>
      <xdr:rowOff>4089400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638D7905-51BD-1C42-918F-C0A52235BF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6090900" y="774700"/>
          <a:ext cx="3067050" cy="4089400"/>
        </a:xfrm>
        <a:prstGeom prst="rect">
          <a:avLst/>
        </a:prstGeom>
      </xdr:spPr>
    </xdr:pic>
    <xdr:clientData/>
  </xdr:twoCellAnchor>
  <xdr:twoCellAnchor editAs="oneCell">
    <xdr:from>
      <xdr:col>31</xdr:col>
      <xdr:colOff>609600</xdr:colOff>
      <xdr:row>13</xdr:row>
      <xdr:rowOff>165100</xdr:rowOff>
    </xdr:from>
    <xdr:to>
      <xdr:col>40</xdr:col>
      <xdr:colOff>723900</xdr:colOff>
      <xdr:row>63</xdr:row>
      <xdr:rowOff>63500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id="{DF45DBDE-8EC0-9E95-7FA8-37D8C512FD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7454800" y="3378200"/>
          <a:ext cx="7543800" cy="100584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</xdr:row>
      <xdr:rowOff>0</xdr:rowOff>
    </xdr:from>
    <xdr:to>
      <xdr:col>10</xdr:col>
      <xdr:colOff>3048000</xdr:colOff>
      <xdr:row>1</xdr:row>
      <xdr:rowOff>4064000</xdr:rowOff>
    </xdr:to>
    <xdr:pic>
      <xdr:nvPicPr>
        <xdr:cNvPr id="23" name="Imagen 22">
          <a:extLst>
            <a:ext uri="{FF2B5EF4-FFF2-40B4-BE49-F238E27FC236}">
              <a16:creationId xmlns:a16="http://schemas.microsoft.com/office/drawing/2014/main" id="{64668A02-C505-3F4B-A10D-8C736A4C65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8333700" y="774700"/>
          <a:ext cx="3048000" cy="40640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</xdr:row>
      <xdr:rowOff>0</xdr:rowOff>
    </xdr:from>
    <xdr:to>
      <xdr:col>11</xdr:col>
      <xdr:colOff>3048000</xdr:colOff>
      <xdr:row>1</xdr:row>
      <xdr:rowOff>4064000</xdr:rowOff>
    </xdr:to>
    <xdr:pic>
      <xdr:nvPicPr>
        <xdr:cNvPr id="25" name="Imagen 24">
          <a:extLst>
            <a:ext uri="{FF2B5EF4-FFF2-40B4-BE49-F238E27FC236}">
              <a16:creationId xmlns:a16="http://schemas.microsoft.com/office/drawing/2014/main" id="{66ED35F2-448D-544E-8618-D54CAD1C64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1394400" y="774700"/>
          <a:ext cx="3048000" cy="40640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</xdr:row>
      <xdr:rowOff>0</xdr:rowOff>
    </xdr:from>
    <xdr:to>
      <xdr:col>13</xdr:col>
      <xdr:colOff>3057525</xdr:colOff>
      <xdr:row>1</xdr:row>
      <xdr:rowOff>4076700</xdr:rowOff>
    </xdr:to>
    <xdr:pic>
      <xdr:nvPicPr>
        <xdr:cNvPr id="29" name="Imagen 28">
          <a:extLst>
            <a:ext uri="{FF2B5EF4-FFF2-40B4-BE49-F238E27FC236}">
              <a16:creationId xmlns:a16="http://schemas.microsoft.com/office/drawing/2014/main" id="{34707FE4-2598-FC48-A11A-9DC029046A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7515800" y="774700"/>
          <a:ext cx="3057525" cy="407670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</xdr:row>
      <xdr:rowOff>0</xdr:rowOff>
    </xdr:from>
    <xdr:to>
      <xdr:col>15</xdr:col>
      <xdr:colOff>0</xdr:colOff>
      <xdr:row>1</xdr:row>
      <xdr:rowOff>4080933</xdr:rowOff>
    </xdr:to>
    <xdr:pic>
      <xdr:nvPicPr>
        <xdr:cNvPr id="31" name="Imagen 30">
          <a:extLst>
            <a:ext uri="{FF2B5EF4-FFF2-40B4-BE49-F238E27FC236}">
              <a16:creationId xmlns:a16="http://schemas.microsoft.com/office/drawing/2014/main" id="{E928C97F-D7BB-9D47-A1BF-97C17C8505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0576500" y="774700"/>
          <a:ext cx="3060700" cy="40809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1</xdr:col>
      <xdr:colOff>2984500</xdr:colOff>
      <xdr:row>2</xdr:row>
      <xdr:rowOff>3979333</xdr:rowOff>
    </xdr:to>
    <xdr:pic>
      <xdr:nvPicPr>
        <xdr:cNvPr id="33" name="Imagen 32">
          <a:extLst>
            <a:ext uri="{FF2B5EF4-FFF2-40B4-BE49-F238E27FC236}">
              <a16:creationId xmlns:a16="http://schemas.microsoft.com/office/drawing/2014/main" id="{CCC2EBE8-5639-A442-9E6F-61AF4E7116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25500" y="4762500"/>
          <a:ext cx="2984500" cy="397933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</xdr:row>
      <xdr:rowOff>1</xdr:rowOff>
    </xdr:from>
    <xdr:to>
      <xdr:col>2</xdr:col>
      <xdr:colOff>3048000</xdr:colOff>
      <xdr:row>2</xdr:row>
      <xdr:rowOff>4064001</xdr:rowOff>
    </xdr:to>
    <xdr:pic>
      <xdr:nvPicPr>
        <xdr:cNvPr id="35" name="Imagen 34">
          <a:extLst>
            <a:ext uri="{FF2B5EF4-FFF2-40B4-BE49-F238E27FC236}">
              <a16:creationId xmlns:a16="http://schemas.microsoft.com/office/drawing/2014/main" id="{778C1A64-4D18-544B-8500-D33595990C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848100" y="4762501"/>
          <a:ext cx="3048000" cy="40640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</xdr:row>
      <xdr:rowOff>0</xdr:rowOff>
    </xdr:from>
    <xdr:to>
      <xdr:col>13</xdr:col>
      <xdr:colOff>0</xdr:colOff>
      <xdr:row>1</xdr:row>
      <xdr:rowOff>4080933</xdr:rowOff>
    </xdr:to>
    <xdr:pic>
      <xdr:nvPicPr>
        <xdr:cNvPr id="36" name="Imagen 35">
          <a:extLst>
            <a:ext uri="{FF2B5EF4-FFF2-40B4-BE49-F238E27FC236}">
              <a16:creationId xmlns:a16="http://schemas.microsoft.com/office/drawing/2014/main" id="{B5DB397B-397B-E341-8478-88FA0FE29F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4455100" y="584200"/>
          <a:ext cx="3060700" cy="408093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3038475</xdr:colOff>
      <xdr:row>2</xdr:row>
      <xdr:rowOff>4051300</xdr:rowOff>
    </xdr:to>
    <xdr:pic>
      <xdr:nvPicPr>
        <xdr:cNvPr id="38" name="Imagen 37">
          <a:extLst>
            <a:ext uri="{FF2B5EF4-FFF2-40B4-BE49-F238E27FC236}">
              <a16:creationId xmlns:a16="http://schemas.microsoft.com/office/drawing/2014/main" id="{71B21E6B-7D5E-2B40-89BC-760300DF3B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908800" y="4762500"/>
          <a:ext cx="3038475" cy="40513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</xdr:row>
      <xdr:rowOff>0</xdr:rowOff>
    </xdr:from>
    <xdr:to>
      <xdr:col>4</xdr:col>
      <xdr:colOff>3048000</xdr:colOff>
      <xdr:row>2</xdr:row>
      <xdr:rowOff>4095189</xdr:rowOff>
    </xdr:to>
    <xdr:pic>
      <xdr:nvPicPr>
        <xdr:cNvPr id="40" name="Imagen 39">
          <a:extLst>
            <a:ext uri="{FF2B5EF4-FFF2-40B4-BE49-F238E27FC236}">
              <a16:creationId xmlns:a16="http://schemas.microsoft.com/office/drawing/2014/main" id="{98A831FD-A357-D64A-9251-A22CE97689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9969500" y="4762500"/>
          <a:ext cx="3048000" cy="409518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</xdr:row>
      <xdr:rowOff>0</xdr:rowOff>
    </xdr:from>
    <xdr:to>
      <xdr:col>5</xdr:col>
      <xdr:colOff>3032125</xdr:colOff>
      <xdr:row>2</xdr:row>
      <xdr:rowOff>4042833</xdr:rowOff>
    </xdr:to>
    <xdr:pic>
      <xdr:nvPicPr>
        <xdr:cNvPr id="42" name="Imagen 41">
          <a:extLst>
            <a:ext uri="{FF2B5EF4-FFF2-40B4-BE49-F238E27FC236}">
              <a16:creationId xmlns:a16="http://schemas.microsoft.com/office/drawing/2014/main" id="{596B6BDB-0A2D-6B40-BBEA-787E2B271A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3033375" y="4762500"/>
          <a:ext cx="3032125" cy="4042833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</xdr:row>
      <xdr:rowOff>0</xdr:rowOff>
    </xdr:from>
    <xdr:to>
      <xdr:col>6</xdr:col>
      <xdr:colOff>3024188</xdr:colOff>
      <xdr:row>2</xdr:row>
      <xdr:rowOff>4032250</xdr:rowOff>
    </xdr:to>
    <xdr:pic>
      <xdr:nvPicPr>
        <xdr:cNvPr id="44" name="Imagen 43">
          <a:extLst>
            <a:ext uri="{FF2B5EF4-FFF2-40B4-BE49-F238E27FC236}">
              <a16:creationId xmlns:a16="http://schemas.microsoft.com/office/drawing/2014/main" id="{EC7352C8-7548-EA4D-9EAD-F533EA22EE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6097250" y="4762500"/>
          <a:ext cx="3024188" cy="403225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</xdr:row>
      <xdr:rowOff>0</xdr:rowOff>
    </xdr:from>
    <xdr:to>
      <xdr:col>7</xdr:col>
      <xdr:colOff>3059906</xdr:colOff>
      <xdr:row>2</xdr:row>
      <xdr:rowOff>4079875</xdr:rowOff>
    </xdr:to>
    <xdr:pic>
      <xdr:nvPicPr>
        <xdr:cNvPr id="46" name="Imagen 45">
          <a:extLst>
            <a:ext uri="{FF2B5EF4-FFF2-40B4-BE49-F238E27FC236}">
              <a16:creationId xmlns:a16="http://schemas.microsoft.com/office/drawing/2014/main" id="{EA4011CB-9025-6042-980A-7B3813FB69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9161125" y="4762500"/>
          <a:ext cx="3059906" cy="4079875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</xdr:row>
      <xdr:rowOff>0</xdr:rowOff>
    </xdr:from>
    <xdr:to>
      <xdr:col>8</xdr:col>
      <xdr:colOff>3048000</xdr:colOff>
      <xdr:row>2</xdr:row>
      <xdr:rowOff>4064000</xdr:rowOff>
    </xdr:to>
    <xdr:pic>
      <xdr:nvPicPr>
        <xdr:cNvPr id="48" name="Imagen 47">
          <a:extLst>
            <a:ext uri="{FF2B5EF4-FFF2-40B4-BE49-F238E27FC236}">
              <a16:creationId xmlns:a16="http://schemas.microsoft.com/office/drawing/2014/main" id="{C9FC6D9F-75CD-8544-A2C8-51781CC5D7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2225000" y="4762500"/>
          <a:ext cx="3048000" cy="40640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</xdr:row>
      <xdr:rowOff>0</xdr:rowOff>
    </xdr:from>
    <xdr:to>
      <xdr:col>9</xdr:col>
      <xdr:colOff>3048000</xdr:colOff>
      <xdr:row>2</xdr:row>
      <xdr:rowOff>4064000</xdr:rowOff>
    </xdr:to>
    <xdr:pic>
      <xdr:nvPicPr>
        <xdr:cNvPr id="50" name="Imagen 49">
          <a:extLst>
            <a:ext uri="{FF2B5EF4-FFF2-40B4-BE49-F238E27FC236}">
              <a16:creationId xmlns:a16="http://schemas.microsoft.com/office/drawing/2014/main" id="{1B6AD118-3708-7C4A-B29A-2E7BC73C92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5288875" y="4762500"/>
          <a:ext cx="3048000" cy="4064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</xdr:row>
      <xdr:rowOff>0</xdr:rowOff>
    </xdr:from>
    <xdr:to>
      <xdr:col>10</xdr:col>
      <xdr:colOff>3059906</xdr:colOff>
      <xdr:row>2</xdr:row>
      <xdr:rowOff>4079875</xdr:rowOff>
    </xdr:to>
    <xdr:pic>
      <xdr:nvPicPr>
        <xdr:cNvPr id="52" name="Imagen 51">
          <a:extLst>
            <a:ext uri="{FF2B5EF4-FFF2-40B4-BE49-F238E27FC236}">
              <a16:creationId xmlns:a16="http://schemas.microsoft.com/office/drawing/2014/main" id="{5BE9583B-9D65-D045-8C5D-A5EFE45816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8352750" y="4762500"/>
          <a:ext cx="3059906" cy="4079875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</xdr:row>
      <xdr:rowOff>0</xdr:rowOff>
    </xdr:from>
    <xdr:to>
      <xdr:col>11</xdr:col>
      <xdr:colOff>3048000</xdr:colOff>
      <xdr:row>2</xdr:row>
      <xdr:rowOff>4064000</xdr:rowOff>
    </xdr:to>
    <xdr:pic>
      <xdr:nvPicPr>
        <xdr:cNvPr id="54" name="Imagen 53">
          <a:extLst>
            <a:ext uri="{FF2B5EF4-FFF2-40B4-BE49-F238E27FC236}">
              <a16:creationId xmlns:a16="http://schemas.microsoft.com/office/drawing/2014/main" id="{1A3C4285-2BAA-A248-86CF-50EEF3A719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31416625" y="4762500"/>
          <a:ext cx="3048000" cy="40640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</xdr:row>
      <xdr:rowOff>0</xdr:rowOff>
    </xdr:from>
    <xdr:to>
      <xdr:col>12</xdr:col>
      <xdr:colOff>3059906</xdr:colOff>
      <xdr:row>2</xdr:row>
      <xdr:rowOff>4079875</xdr:rowOff>
    </xdr:to>
    <xdr:pic>
      <xdr:nvPicPr>
        <xdr:cNvPr id="56" name="Imagen 55">
          <a:extLst>
            <a:ext uri="{FF2B5EF4-FFF2-40B4-BE49-F238E27FC236}">
              <a16:creationId xmlns:a16="http://schemas.microsoft.com/office/drawing/2014/main" id="{80F1211E-C65F-6F48-9A5D-8DC345E547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34480500" y="4762500"/>
          <a:ext cx="3059906" cy="4079875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</xdr:row>
      <xdr:rowOff>0</xdr:rowOff>
    </xdr:from>
    <xdr:to>
      <xdr:col>13</xdr:col>
      <xdr:colOff>3032125</xdr:colOff>
      <xdr:row>2</xdr:row>
      <xdr:rowOff>4042833</xdr:rowOff>
    </xdr:to>
    <xdr:pic>
      <xdr:nvPicPr>
        <xdr:cNvPr id="58" name="Imagen 57">
          <a:extLst>
            <a:ext uri="{FF2B5EF4-FFF2-40B4-BE49-F238E27FC236}">
              <a16:creationId xmlns:a16="http://schemas.microsoft.com/office/drawing/2014/main" id="{58E7B0E9-7600-4040-9433-514ED226B9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37544375" y="4762500"/>
          <a:ext cx="3032125" cy="4042833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2</xdr:row>
      <xdr:rowOff>0</xdr:rowOff>
    </xdr:from>
    <xdr:to>
      <xdr:col>14</xdr:col>
      <xdr:colOff>3048000</xdr:colOff>
      <xdr:row>2</xdr:row>
      <xdr:rowOff>4064000</xdr:rowOff>
    </xdr:to>
    <xdr:pic>
      <xdr:nvPicPr>
        <xdr:cNvPr id="60" name="Imagen 59">
          <a:extLst>
            <a:ext uri="{FF2B5EF4-FFF2-40B4-BE49-F238E27FC236}">
              <a16:creationId xmlns:a16="http://schemas.microsoft.com/office/drawing/2014/main" id="{A38F15B1-4130-BA41-824A-8B222AD84C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40608250" y="4762500"/>
          <a:ext cx="3048000" cy="406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2968625</xdr:colOff>
      <xdr:row>3</xdr:row>
      <xdr:rowOff>3958167</xdr:rowOff>
    </xdr:to>
    <xdr:pic>
      <xdr:nvPicPr>
        <xdr:cNvPr id="62" name="Imagen 61">
          <a:extLst>
            <a:ext uri="{FF2B5EF4-FFF2-40B4-BE49-F238E27FC236}">
              <a16:creationId xmlns:a16="http://schemas.microsoft.com/office/drawing/2014/main" id="{57884E08-79A7-0241-B0FE-FFB040553A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825500" y="8921750"/>
          <a:ext cx="2968625" cy="395816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</xdr:row>
      <xdr:rowOff>0</xdr:rowOff>
    </xdr:from>
    <xdr:to>
      <xdr:col>2</xdr:col>
      <xdr:colOff>3000375</xdr:colOff>
      <xdr:row>3</xdr:row>
      <xdr:rowOff>4000500</xdr:rowOff>
    </xdr:to>
    <xdr:pic>
      <xdr:nvPicPr>
        <xdr:cNvPr id="64" name="Imagen 63">
          <a:extLst>
            <a:ext uri="{FF2B5EF4-FFF2-40B4-BE49-F238E27FC236}">
              <a16:creationId xmlns:a16="http://schemas.microsoft.com/office/drawing/2014/main" id="{47B98157-6ABE-2342-92BF-AA45EB14DF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3841750" y="8921750"/>
          <a:ext cx="3000375" cy="4000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</xdr:row>
      <xdr:rowOff>0</xdr:rowOff>
    </xdr:from>
    <xdr:to>
      <xdr:col>3</xdr:col>
      <xdr:colOff>3036094</xdr:colOff>
      <xdr:row>3</xdr:row>
      <xdr:rowOff>4048125</xdr:rowOff>
    </xdr:to>
    <xdr:pic>
      <xdr:nvPicPr>
        <xdr:cNvPr id="66" name="Imagen 65">
          <a:extLst>
            <a:ext uri="{FF2B5EF4-FFF2-40B4-BE49-F238E27FC236}">
              <a16:creationId xmlns:a16="http://schemas.microsoft.com/office/drawing/2014/main" id="{B605D207-AA99-DF46-A1BC-BADD948479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6905625" y="8921750"/>
          <a:ext cx="3036094" cy="404812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</xdr:row>
      <xdr:rowOff>0</xdr:rowOff>
    </xdr:from>
    <xdr:to>
      <xdr:col>4</xdr:col>
      <xdr:colOff>3032125</xdr:colOff>
      <xdr:row>3</xdr:row>
      <xdr:rowOff>4042833</xdr:rowOff>
    </xdr:to>
    <xdr:pic>
      <xdr:nvPicPr>
        <xdr:cNvPr id="68" name="Imagen 67">
          <a:extLst>
            <a:ext uri="{FF2B5EF4-FFF2-40B4-BE49-F238E27FC236}">
              <a16:creationId xmlns:a16="http://schemas.microsoft.com/office/drawing/2014/main" id="{A54B6537-5AB0-7148-BBDF-1B47BE358F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9969500" y="8921750"/>
          <a:ext cx="3032125" cy="4042833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</xdr:row>
      <xdr:rowOff>0</xdr:rowOff>
    </xdr:from>
    <xdr:to>
      <xdr:col>5</xdr:col>
      <xdr:colOff>3048000</xdr:colOff>
      <xdr:row>3</xdr:row>
      <xdr:rowOff>4064000</xdr:rowOff>
    </xdr:to>
    <xdr:pic>
      <xdr:nvPicPr>
        <xdr:cNvPr id="70" name="Imagen 69">
          <a:extLst>
            <a:ext uri="{FF2B5EF4-FFF2-40B4-BE49-F238E27FC236}">
              <a16:creationId xmlns:a16="http://schemas.microsoft.com/office/drawing/2014/main" id="{2A6585B2-4A71-A84C-990A-C08FCF2B55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3033375" y="8921750"/>
          <a:ext cx="3048000" cy="4064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</xdr:row>
      <xdr:rowOff>0</xdr:rowOff>
    </xdr:from>
    <xdr:to>
      <xdr:col>6</xdr:col>
      <xdr:colOff>3036094</xdr:colOff>
      <xdr:row>3</xdr:row>
      <xdr:rowOff>4048125</xdr:rowOff>
    </xdr:to>
    <xdr:pic>
      <xdr:nvPicPr>
        <xdr:cNvPr id="72" name="Imagen 71">
          <a:extLst>
            <a:ext uri="{FF2B5EF4-FFF2-40B4-BE49-F238E27FC236}">
              <a16:creationId xmlns:a16="http://schemas.microsoft.com/office/drawing/2014/main" id="{DF855417-D940-994F-ABF2-8E5BB9CE35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6097250" y="8921750"/>
          <a:ext cx="3036094" cy="404812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</xdr:row>
      <xdr:rowOff>0</xdr:rowOff>
    </xdr:from>
    <xdr:to>
      <xdr:col>7</xdr:col>
      <xdr:colOff>3059906</xdr:colOff>
      <xdr:row>3</xdr:row>
      <xdr:rowOff>4079875</xdr:rowOff>
    </xdr:to>
    <xdr:pic>
      <xdr:nvPicPr>
        <xdr:cNvPr id="74" name="Imagen 73">
          <a:extLst>
            <a:ext uri="{FF2B5EF4-FFF2-40B4-BE49-F238E27FC236}">
              <a16:creationId xmlns:a16="http://schemas.microsoft.com/office/drawing/2014/main" id="{825B9896-43DD-294E-82AC-B6B0A9661B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9161125" y="8921750"/>
          <a:ext cx="3059906" cy="4079875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</xdr:row>
      <xdr:rowOff>0</xdr:rowOff>
    </xdr:from>
    <xdr:to>
      <xdr:col>8</xdr:col>
      <xdr:colOff>3016250</xdr:colOff>
      <xdr:row>3</xdr:row>
      <xdr:rowOff>4021667</xdr:rowOff>
    </xdr:to>
    <xdr:pic>
      <xdr:nvPicPr>
        <xdr:cNvPr id="76" name="Imagen 75">
          <a:extLst>
            <a:ext uri="{FF2B5EF4-FFF2-40B4-BE49-F238E27FC236}">
              <a16:creationId xmlns:a16="http://schemas.microsoft.com/office/drawing/2014/main" id="{89F9B268-2FA3-5346-958F-C26D768C05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22225000" y="8921750"/>
          <a:ext cx="3016250" cy="4021667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</xdr:row>
      <xdr:rowOff>0</xdr:rowOff>
    </xdr:from>
    <xdr:to>
      <xdr:col>9</xdr:col>
      <xdr:colOff>3036094</xdr:colOff>
      <xdr:row>3</xdr:row>
      <xdr:rowOff>4048125</xdr:rowOff>
    </xdr:to>
    <xdr:pic>
      <xdr:nvPicPr>
        <xdr:cNvPr id="78" name="Imagen 77">
          <a:extLst>
            <a:ext uri="{FF2B5EF4-FFF2-40B4-BE49-F238E27FC236}">
              <a16:creationId xmlns:a16="http://schemas.microsoft.com/office/drawing/2014/main" id="{0315CDDE-CDE9-0340-B8F3-844C405D56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25288875" y="8921750"/>
          <a:ext cx="3036094" cy="4048125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</xdr:row>
      <xdr:rowOff>0</xdr:rowOff>
    </xdr:from>
    <xdr:to>
      <xdr:col>10</xdr:col>
      <xdr:colOff>3048000</xdr:colOff>
      <xdr:row>3</xdr:row>
      <xdr:rowOff>4064000</xdr:rowOff>
    </xdr:to>
    <xdr:pic>
      <xdr:nvPicPr>
        <xdr:cNvPr id="80" name="Imagen 79">
          <a:extLst>
            <a:ext uri="{FF2B5EF4-FFF2-40B4-BE49-F238E27FC236}">
              <a16:creationId xmlns:a16="http://schemas.microsoft.com/office/drawing/2014/main" id="{0B055655-D3B3-724D-AF17-EE94434EE9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28352750" y="8921750"/>
          <a:ext cx="3048000" cy="40640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</xdr:row>
      <xdr:rowOff>0</xdr:rowOff>
    </xdr:from>
    <xdr:to>
      <xdr:col>11</xdr:col>
      <xdr:colOff>3048000</xdr:colOff>
      <xdr:row>3</xdr:row>
      <xdr:rowOff>4064000</xdr:rowOff>
    </xdr:to>
    <xdr:pic>
      <xdr:nvPicPr>
        <xdr:cNvPr id="82" name="Imagen 81">
          <a:extLst>
            <a:ext uri="{FF2B5EF4-FFF2-40B4-BE49-F238E27FC236}">
              <a16:creationId xmlns:a16="http://schemas.microsoft.com/office/drawing/2014/main" id="{7A30B1AD-7905-A643-B862-510059B56F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31416625" y="8921750"/>
          <a:ext cx="3048000" cy="40640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</xdr:row>
      <xdr:rowOff>0</xdr:rowOff>
    </xdr:from>
    <xdr:to>
      <xdr:col>12</xdr:col>
      <xdr:colOff>3032125</xdr:colOff>
      <xdr:row>3</xdr:row>
      <xdr:rowOff>4042833</xdr:rowOff>
    </xdr:to>
    <xdr:pic>
      <xdr:nvPicPr>
        <xdr:cNvPr id="84" name="Imagen 83">
          <a:extLst>
            <a:ext uri="{FF2B5EF4-FFF2-40B4-BE49-F238E27FC236}">
              <a16:creationId xmlns:a16="http://schemas.microsoft.com/office/drawing/2014/main" id="{C12530DA-68C0-4045-A5EA-72052E338B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34480500" y="8921750"/>
          <a:ext cx="3032125" cy="4042833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</xdr:row>
      <xdr:rowOff>0</xdr:rowOff>
    </xdr:from>
    <xdr:to>
      <xdr:col>13</xdr:col>
      <xdr:colOff>3048000</xdr:colOff>
      <xdr:row>3</xdr:row>
      <xdr:rowOff>4064000</xdr:rowOff>
    </xdr:to>
    <xdr:pic>
      <xdr:nvPicPr>
        <xdr:cNvPr id="86" name="Imagen 85">
          <a:extLst>
            <a:ext uri="{FF2B5EF4-FFF2-40B4-BE49-F238E27FC236}">
              <a16:creationId xmlns:a16="http://schemas.microsoft.com/office/drawing/2014/main" id="{C1BC1D71-DEF3-8243-983A-91907D69F5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37544375" y="8921750"/>
          <a:ext cx="3048000" cy="406400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3</xdr:row>
      <xdr:rowOff>0</xdr:rowOff>
    </xdr:from>
    <xdr:to>
      <xdr:col>14</xdr:col>
      <xdr:colOff>3059906</xdr:colOff>
      <xdr:row>3</xdr:row>
      <xdr:rowOff>4079875</xdr:rowOff>
    </xdr:to>
    <xdr:pic>
      <xdr:nvPicPr>
        <xdr:cNvPr id="88" name="Imagen 87">
          <a:extLst>
            <a:ext uri="{FF2B5EF4-FFF2-40B4-BE49-F238E27FC236}">
              <a16:creationId xmlns:a16="http://schemas.microsoft.com/office/drawing/2014/main" id="{0C6ED75D-4DA1-1449-BC16-6F703FD163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40608250" y="8921750"/>
          <a:ext cx="3059906" cy="4079875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C041906E-53F0-744F-AD9E-A593561AD7A1}" name="Tabla3" displayName="Tabla3" ref="A2:D12" totalsRowShown="0" headerRowDxfId="24" dataDxfId="23">
  <autoFilter ref="A2:D12" xr:uid="{C041906E-53F0-744F-AD9E-A593561AD7A1}"/>
  <tableColumns count="4">
    <tableColumn id="1" xr3:uid="{40642C25-02EE-A049-8E6F-FD14B6DBD7C3}" name="Contenido en [mg]" dataDxfId="3"/>
    <tableColumn id="2" xr3:uid="{EC4A405E-6EA2-904C-82A5-D7821D626806}" name="Para 1000 mL" dataDxfId="2"/>
    <tableColumn id="3" xr3:uid="{A6410724-053D-2A4A-92F6-A1725FE01DCF}" name="Para 2000 mL" dataDxfId="1">
      <calculatedColumnFormula>B3*2</calculatedColumnFormula>
    </tableColumn>
    <tableColumn id="4" xr3:uid="{19F3D28B-98B0-0148-B021-B51496D5EC4F}" name="Para 200 mL" dataDxfId="0">
      <calculatedColumnFormula>C3/10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778F0C6-C156-A04B-9932-7563E3DD3462}" name="Tabla1" displayName="Tabla1" ref="A1:L15" totalsRowShown="0" headerRowDxfId="22" dataDxfId="21">
  <autoFilter ref="A1:L15" xr:uid="{4778F0C6-C156-A04B-9932-7563E3DD3462}"/>
  <tableColumns count="12">
    <tableColumn id="1" xr3:uid="{A2B064BC-1E5B-8847-AF46-AB09DCFEA76C}" name="Número de_x000a_prueba" dataDxfId="20"/>
    <tableColumn id="2" xr3:uid="{1E2F470C-A8B4-B64B-B4F3-3916452843FC}" name="Día &amp;_x000a_Fotografía" dataDxfId="19"/>
    <tableColumn id="4" xr3:uid="{F5FC3B2B-164E-C74A-82DA-8B2C3B6762DE}" name="Peso Vacío [mg]_x000a_Grupo 1" dataDxfId="18"/>
    <tableColumn id="5" xr3:uid="{A184982D-82AC-D046-AAD7-D91B18F6B3F7}" name="Peso con µAlga [mg]_x000a_Grupo 1" dataDxfId="17"/>
    <tableColumn id="6" xr3:uid="{6B1C17B1-439B-3746-AB2E-B136A7B66F7A}" name="Peso [mg]_x000a_Grupo 1" dataDxfId="16">
      <calculatedColumnFormula>D2-C2</calculatedColumnFormula>
    </tableColumn>
    <tableColumn id="7" xr3:uid="{E60FF01F-7D52-1946-B6C9-E8835A4D4F8A}" name="[mg/mL]_x000a_Grupo 1" dataDxfId="15">
      <calculatedColumnFormula>E2/5</calculatedColumnFormula>
    </tableColumn>
    <tableColumn id="8" xr3:uid="{1BE587D3-E4A5-9D44-9D5C-8D14F707139C}" name="Peso Vacío [mg]_x000a_Grupo 2" dataDxfId="14"/>
    <tableColumn id="9" xr3:uid="{62A37CC0-0DE7-9F41-95CD-B90EE966B326}" name="Peso con µAlga [mg]_x000a_Grupo 2" dataDxfId="13"/>
    <tableColumn id="10" xr3:uid="{B07D59A2-6061-1E49-8E83-D7ECAB4A9F01}" name="Peso [mg]_x000a_Grupo 2" dataDxfId="12">
      <calculatedColumnFormula>H2-G2</calculatedColumnFormula>
    </tableColumn>
    <tableColumn id="11" xr3:uid="{968666A8-8826-2A45-849D-90D6855B2E65}" name="[mg/mL]_x000a_Grupo 2" dataDxfId="11">
      <calculatedColumnFormula>I2/5</calculatedColumnFormula>
    </tableColumn>
    <tableColumn id="12" xr3:uid="{448641F4-3544-AE4F-967E-FE330CEAADCC}" name="Peso seco Biomasa [mg/mL]_x000a_Promedio grupo 1 y 2" dataDxfId="10">
      <calculatedColumnFormula>AVERAGE(F2,J2)</calculatedColumnFormula>
    </tableColumn>
    <tableColumn id="13" xr3:uid="{174B3277-6EC9-904C-838E-5A0A3B4DB329}" name="Peso seco Biomasa [mg/mL]_x000a_Ajustado grupo 1 y 2" dataDxfId="9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473B2FEB-8646-B64A-9C60-2D64E92EA429}" name="Tabla4" displayName="Tabla4" ref="A1:C12" totalsRowShown="0" headerRowDxfId="8" dataDxfId="7">
  <autoFilter ref="A1:C12" xr:uid="{473B2FEB-8646-B64A-9C60-2D64E92EA429}"/>
  <tableColumns count="3">
    <tableColumn id="1" xr3:uid="{9C5A03B1-7BFA-7543-B25D-9D202E190225}" name="Tiempo [Días]" dataDxfId="6"/>
    <tableColumn id="2" xr3:uid="{C6CA7320-35F8-FF43-B1DA-24863130B82B}" name="Peso seco [g/L]" dataDxfId="5"/>
    <tableColumn id="4" xr3:uid="{8E87155B-5474-CA4D-A5CE-7305E8CE6B63}" name="Ln(Peso Seco)" dataDxfId="4">
      <calculatedColumnFormula>LN(B2)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9859A6-3064-8941-97D5-CB82ED3D8133}">
  <dimension ref="A1:D12"/>
  <sheetViews>
    <sheetView tabSelected="1" workbookViewId="0">
      <selection activeCell="C23" sqref="C23"/>
    </sheetView>
  </sheetViews>
  <sheetFormatPr baseColWidth="10" defaultRowHeight="16" x14ac:dyDescent="0.2"/>
  <cols>
    <col min="1" max="1" width="21.5" bestFit="1" customWidth="1"/>
    <col min="2" max="3" width="17.33203125" bestFit="1" customWidth="1"/>
    <col min="4" max="4" width="16.33203125" bestFit="1" customWidth="1"/>
  </cols>
  <sheetData>
    <row r="1" spans="1:4" ht="21" x14ac:dyDescent="0.25">
      <c r="A1" s="14" t="s">
        <v>18</v>
      </c>
      <c r="B1" s="14"/>
      <c r="C1" s="14"/>
      <c r="D1" s="14"/>
    </row>
    <row r="2" spans="1:4" x14ac:dyDescent="0.2">
      <c r="A2" s="1" t="s">
        <v>33</v>
      </c>
      <c r="B2" s="1" t="s">
        <v>15</v>
      </c>
      <c r="C2" s="1" t="s">
        <v>14</v>
      </c>
      <c r="D2" s="1" t="s">
        <v>13</v>
      </c>
    </row>
    <row r="3" spans="1:4" x14ac:dyDescent="0.2">
      <c r="A3" s="1" t="s">
        <v>12</v>
      </c>
      <c r="B3" s="17">
        <v>100</v>
      </c>
      <c r="C3" s="17">
        <f t="shared" ref="C3:C12" si="0">B3*2</f>
        <v>200</v>
      </c>
      <c r="D3" s="17">
        <f t="shared" ref="D3:D12" si="1">C3/10</f>
        <v>20</v>
      </c>
    </row>
    <row r="4" spans="1:4" x14ac:dyDescent="0.2">
      <c r="A4" s="1" t="s">
        <v>11</v>
      </c>
      <c r="B4" s="17">
        <v>45</v>
      </c>
      <c r="C4" s="17">
        <f t="shared" si="0"/>
        <v>90</v>
      </c>
      <c r="D4" s="17">
        <f t="shared" si="1"/>
        <v>9</v>
      </c>
    </row>
    <row r="5" spans="1:4" x14ac:dyDescent="0.2">
      <c r="A5" s="1" t="s">
        <v>10</v>
      </c>
      <c r="B5" s="17">
        <v>33.6</v>
      </c>
      <c r="C5" s="17">
        <f t="shared" si="0"/>
        <v>67.2</v>
      </c>
      <c r="D5" s="17">
        <f t="shared" si="1"/>
        <v>6.7200000000000006</v>
      </c>
    </row>
    <row r="6" spans="1:4" x14ac:dyDescent="0.2">
      <c r="A6" s="1" t="s">
        <v>9</v>
      </c>
      <c r="B6" s="17">
        <v>20</v>
      </c>
      <c r="C6" s="17">
        <f t="shared" si="0"/>
        <v>40</v>
      </c>
      <c r="D6" s="17">
        <f t="shared" si="1"/>
        <v>4</v>
      </c>
    </row>
    <row r="7" spans="1:4" x14ac:dyDescent="0.2">
      <c r="A7" s="1" t="s">
        <v>8</v>
      </c>
      <c r="B7" s="17">
        <v>1.3</v>
      </c>
      <c r="C7" s="17">
        <f t="shared" si="0"/>
        <v>2.6</v>
      </c>
      <c r="D7" s="17">
        <f t="shared" si="1"/>
        <v>0.26</v>
      </c>
    </row>
    <row r="8" spans="1:4" x14ac:dyDescent="0.2">
      <c r="A8" s="1" t="s">
        <v>7</v>
      </c>
      <c r="B8" s="17">
        <v>0.36</v>
      </c>
      <c r="C8" s="17">
        <f t="shared" si="0"/>
        <v>0.72</v>
      </c>
      <c r="D8" s="17">
        <f t="shared" si="1"/>
        <v>7.1999999999999995E-2</v>
      </c>
    </row>
    <row r="9" spans="1:4" x14ac:dyDescent="0.2">
      <c r="A9" s="4" t="s">
        <v>6</v>
      </c>
      <c r="B9" s="18">
        <v>2.1000000000000001E-2</v>
      </c>
      <c r="C9" s="18">
        <f t="shared" si="0"/>
        <v>4.2000000000000003E-2</v>
      </c>
      <c r="D9" s="18">
        <f t="shared" si="1"/>
        <v>4.2000000000000006E-3</v>
      </c>
    </row>
    <row r="10" spans="1:4" s="3" customFormat="1" x14ac:dyDescent="0.2">
      <c r="A10" s="1" t="s">
        <v>5</v>
      </c>
      <c r="B10" s="17">
        <v>0.02</v>
      </c>
      <c r="C10" s="17">
        <f t="shared" si="0"/>
        <v>0.04</v>
      </c>
      <c r="D10" s="17">
        <f t="shared" si="1"/>
        <v>4.0000000000000001E-3</v>
      </c>
    </row>
    <row r="11" spans="1:4" x14ac:dyDescent="0.2">
      <c r="A11" s="1" t="s">
        <v>4</v>
      </c>
      <c r="B11" s="17">
        <v>8.9999999999999993E-3</v>
      </c>
      <c r="C11" s="17">
        <f t="shared" si="0"/>
        <v>1.7999999999999999E-2</v>
      </c>
      <c r="D11" s="17">
        <f t="shared" si="1"/>
        <v>1.8E-3</v>
      </c>
    </row>
    <row r="12" spans="1:4" x14ac:dyDescent="0.2">
      <c r="A12" s="1" t="s">
        <v>3</v>
      </c>
      <c r="B12" s="17">
        <v>0.02</v>
      </c>
      <c r="C12" s="17">
        <f t="shared" si="0"/>
        <v>0.04</v>
      </c>
      <c r="D12" s="17">
        <f t="shared" si="1"/>
        <v>4.0000000000000001E-3</v>
      </c>
    </row>
  </sheetData>
  <mergeCells count="1">
    <mergeCell ref="A1:D1"/>
  </mergeCells>
  <pageMargins left="0.7" right="0.7" top="0.75" bottom="0.75" header="0.3" footer="0.3"/>
  <drawing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397132-1CFA-2D49-BCB1-8F1F7D542252}">
  <dimension ref="A1:M15"/>
  <sheetViews>
    <sheetView zoomScale="82" workbookViewId="0">
      <selection activeCell="A2" sqref="A2"/>
    </sheetView>
  </sheetViews>
  <sheetFormatPr baseColWidth="10" defaultColWidth="11" defaultRowHeight="16" x14ac:dyDescent="0.2"/>
  <cols>
    <col min="1" max="1" width="14.33203125" customWidth="1"/>
    <col min="2" max="2" width="16.1640625" bestFit="1" customWidth="1"/>
    <col min="3" max="3" width="20.83203125" bestFit="1" customWidth="1"/>
    <col min="4" max="4" width="25" bestFit="1" customWidth="1"/>
    <col min="5" max="5" width="15.6640625" bestFit="1" customWidth="1"/>
    <col min="6" max="6" width="14.6640625" bestFit="1" customWidth="1"/>
    <col min="7" max="7" width="20.83203125" bestFit="1" customWidth="1"/>
    <col min="8" max="8" width="25" bestFit="1" customWidth="1"/>
    <col min="9" max="9" width="15.6640625" bestFit="1" customWidth="1"/>
    <col min="10" max="10" width="14.6640625" bestFit="1" customWidth="1"/>
    <col min="11" max="12" width="30.83203125" bestFit="1" customWidth="1"/>
    <col min="13" max="13" width="24.5" style="1" bestFit="1" customWidth="1"/>
  </cols>
  <sheetData>
    <row r="1" spans="1:13" s="10" customFormat="1" ht="50" customHeight="1" x14ac:dyDescent="0.2">
      <c r="A1" s="9" t="s">
        <v>30</v>
      </c>
      <c r="B1" s="9" t="s">
        <v>29</v>
      </c>
      <c r="C1" s="9" t="s">
        <v>19</v>
      </c>
      <c r="D1" s="9" t="s">
        <v>20</v>
      </c>
      <c r="E1" s="9" t="s">
        <v>21</v>
      </c>
      <c r="F1" s="9" t="s">
        <v>22</v>
      </c>
      <c r="G1" s="9" t="s">
        <v>23</v>
      </c>
      <c r="H1" s="9" t="s">
        <v>24</v>
      </c>
      <c r="I1" s="9" t="s">
        <v>25</v>
      </c>
      <c r="J1" s="9" t="s">
        <v>26</v>
      </c>
      <c r="K1" s="9" t="s">
        <v>27</v>
      </c>
      <c r="L1" s="9" t="s">
        <v>28</v>
      </c>
    </row>
    <row r="2" spans="1:13" x14ac:dyDescent="0.2">
      <c r="A2" s="1">
        <v>1</v>
      </c>
      <c r="B2" s="11">
        <v>45212</v>
      </c>
      <c r="C2" s="1">
        <v>195</v>
      </c>
      <c r="D2" s="1">
        <v>198</v>
      </c>
      <c r="E2" s="1">
        <f t="shared" ref="E2:E15" si="0">D2-C2</f>
        <v>3</v>
      </c>
      <c r="F2" s="1">
        <f t="shared" ref="F2:F15" si="1">E2/5</f>
        <v>0.6</v>
      </c>
      <c r="G2" s="1">
        <v>185</v>
      </c>
      <c r="H2" s="1">
        <v>186</v>
      </c>
      <c r="I2" s="1">
        <f t="shared" ref="I2:I15" si="2">H2-G2</f>
        <v>1</v>
      </c>
      <c r="J2" s="1">
        <f t="shared" ref="J2:J15" si="3">I2/5</f>
        <v>0.2</v>
      </c>
      <c r="K2" s="2">
        <f t="shared" ref="K2:K15" si="4">AVERAGE(F2,J2)</f>
        <v>0.4</v>
      </c>
      <c r="L2" s="1">
        <f>J2</f>
        <v>0.2</v>
      </c>
      <c r="M2" s="2"/>
    </row>
    <row r="3" spans="1:13" x14ac:dyDescent="0.2">
      <c r="A3" s="1">
        <v>2</v>
      </c>
      <c r="B3" s="11">
        <v>45213</v>
      </c>
      <c r="C3" s="1">
        <v>191</v>
      </c>
      <c r="D3" s="1">
        <v>192</v>
      </c>
      <c r="E3" s="1">
        <f t="shared" si="0"/>
        <v>1</v>
      </c>
      <c r="F3" s="1">
        <f t="shared" si="1"/>
        <v>0.2</v>
      </c>
      <c r="G3" s="1">
        <v>192</v>
      </c>
      <c r="H3" s="1">
        <v>193</v>
      </c>
      <c r="I3" s="1">
        <f t="shared" si="2"/>
        <v>1</v>
      </c>
      <c r="J3" s="1">
        <f t="shared" si="3"/>
        <v>0.2</v>
      </c>
      <c r="K3" s="2">
        <f t="shared" si="4"/>
        <v>0.2</v>
      </c>
      <c r="L3" s="1">
        <f>J3</f>
        <v>0.2</v>
      </c>
      <c r="M3"/>
    </row>
    <row r="4" spans="1:13" x14ac:dyDescent="0.2">
      <c r="A4" s="1">
        <v>3</v>
      </c>
      <c r="B4" s="11">
        <v>45214</v>
      </c>
      <c r="C4" s="1">
        <v>194</v>
      </c>
      <c r="D4" s="1">
        <v>197</v>
      </c>
      <c r="E4" s="1">
        <f t="shared" si="0"/>
        <v>3</v>
      </c>
      <c r="F4" s="1">
        <f t="shared" si="1"/>
        <v>0.6</v>
      </c>
      <c r="G4" s="1">
        <v>198</v>
      </c>
      <c r="H4" s="1">
        <v>200</v>
      </c>
      <c r="I4" s="1">
        <f t="shared" si="2"/>
        <v>2</v>
      </c>
      <c r="J4" s="1">
        <f t="shared" si="3"/>
        <v>0.4</v>
      </c>
      <c r="K4" s="2">
        <f t="shared" si="4"/>
        <v>0.5</v>
      </c>
      <c r="L4" s="1">
        <f>J4</f>
        <v>0.4</v>
      </c>
      <c r="M4" s="2"/>
    </row>
    <row r="5" spans="1:13" x14ac:dyDescent="0.2">
      <c r="A5" s="1">
        <v>4</v>
      </c>
      <c r="B5" s="11">
        <v>45215</v>
      </c>
      <c r="C5" s="1">
        <v>167</v>
      </c>
      <c r="D5" s="1">
        <v>169</v>
      </c>
      <c r="E5" s="1">
        <f t="shared" si="0"/>
        <v>2</v>
      </c>
      <c r="F5" s="1">
        <f t="shared" si="1"/>
        <v>0.4</v>
      </c>
      <c r="G5" s="1">
        <v>227</v>
      </c>
      <c r="H5" s="1">
        <v>228</v>
      </c>
      <c r="I5" s="1">
        <f t="shared" si="2"/>
        <v>1</v>
      </c>
      <c r="J5" s="1">
        <f t="shared" si="3"/>
        <v>0.2</v>
      </c>
      <c r="K5" s="2">
        <f t="shared" si="4"/>
        <v>0.30000000000000004</v>
      </c>
      <c r="L5" s="1">
        <f>F5</f>
        <v>0.4</v>
      </c>
      <c r="M5" s="2"/>
    </row>
    <row r="6" spans="1:13" x14ac:dyDescent="0.2">
      <c r="A6" s="1">
        <v>5</v>
      </c>
      <c r="B6" s="11">
        <v>45216</v>
      </c>
      <c r="C6" s="1">
        <v>200</v>
      </c>
      <c r="D6" s="1">
        <v>205</v>
      </c>
      <c r="E6" s="1">
        <f t="shared" si="0"/>
        <v>5</v>
      </c>
      <c r="F6" s="1">
        <f t="shared" si="1"/>
        <v>1</v>
      </c>
      <c r="G6" s="1">
        <v>193</v>
      </c>
      <c r="H6" s="1">
        <v>196</v>
      </c>
      <c r="I6" s="1">
        <f t="shared" si="2"/>
        <v>3</v>
      </c>
      <c r="J6" s="1">
        <f t="shared" si="3"/>
        <v>0.6</v>
      </c>
      <c r="K6" s="2">
        <f t="shared" si="4"/>
        <v>0.8</v>
      </c>
      <c r="L6" s="1">
        <f>J6</f>
        <v>0.6</v>
      </c>
      <c r="M6" s="2"/>
    </row>
    <row r="7" spans="1:13" x14ac:dyDescent="0.2">
      <c r="A7" s="1">
        <v>6</v>
      </c>
      <c r="B7" s="11">
        <v>45217</v>
      </c>
      <c r="C7" s="1">
        <v>198</v>
      </c>
      <c r="D7" s="1">
        <v>201</v>
      </c>
      <c r="E7" s="1">
        <f t="shared" si="0"/>
        <v>3</v>
      </c>
      <c r="F7" s="1">
        <f t="shared" si="1"/>
        <v>0.6</v>
      </c>
      <c r="G7" s="1">
        <v>192</v>
      </c>
      <c r="H7" s="1">
        <v>196</v>
      </c>
      <c r="I7" s="1">
        <f t="shared" si="2"/>
        <v>4</v>
      </c>
      <c r="J7" s="1">
        <f t="shared" si="3"/>
        <v>0.8</v>
      </c>
      <c r="K7" s="2">
        <f t="shared" si="4"/>
        <v>0.7</v>
      </c>
      <c r="L7" s="1">
        <f>F7</f>
        <v>0.6</v>
      </c>
      <c r="M7" s="2"/>
    </row>
    <row r="8" spans="1:13" x14ac:dyDescent="0.2">
      <c r="A8" s="1">
        <v>7</v>
      </c>
      <c r="B8" s="11">
        <v>45218</v>
      </c>
      <c r="C8" s="1">
        <v>188</v>
      </c>
      <c r="D8" s="1">
        <v>190</v>
      </c>
      <c r="E8" s="1">
        <f t="shared" si="0"/>
        <v>2</v>
      </c>
      <c r="F8" s="1">
        <f t="shared" si="1"/>
        <v>0.4</v>
      </c>
      <c r="G8" s="1">
        <v>195</v>
      </c>
      <c r="H8" s="1">
        <v>198</v>
      </c>
      <c r="I8" s="1">
        <f t="shared" si="2"/>
        <v>3</v>
      </c>
      <c r="J8" s="1">
        <f t="shared" si="3"/>
        <v>0.6</v>
      </c>
      <c r="K8" s="2">
        <f t="shared" si="4"/>
        <v>0.5</v>
      </c>
      <c r="L8" s="1">
        <f>J8</f>
        <v>0.6</v>
      </c>
      <c r="M8" s="2"/>
    </row>
    <row r="9" spans="1:13" x14ac:dyDescent="0.2">
      <c r="A9" s="1">
        <v>8</v>
      </c>
      <c r="B9" s="11">
        <v>45219</v>
      </c>
      <c r="C9" s="1">
        <v>204</v>
      </c>
      <c r="D9" s="1">
        <v>206</v>
      </c>
      <c r="E9" s="1">
        <f t="shared" si="0"/>
        <v>2</v>
      </c>
      <c r="F9" s="1">
        <f t="shared" si="1"/>
        <v>0.4</v>
      </c>
      <c r="G9" s="1">
        <v>192</v>
      </c>
      <c r="H9" s="1">
        <v>195</v>
      </c>
      <c r="I9" s="1">
        <f t="shared" si="2"/>
        <v>3</v>
      </c>
      <c r="J9" s="1">
        <f t="shared" si="3"/>
        <v>0.6</v>
      </c>
      <c r="K9" s="2">
        <f t="shared" si="4"/>
        <v>0.5</v>
      </c>
      <c r="L9" s="1">
        <f>J9</f>
        <v>0.6</v>
      </c>
      <c r="M9" s="2"/>
    </row>
    <row r="10" spans="1:13" x14ac:dyDescent="0.2">
      <c r="A10" s="1">
        <v>9</v>
      </c>
      <c r="B10" s="11">
        <v>45219</v>
      </c>
      <c r="C10" s="1">
        <v>188</v>
      </c>
      <c r="D10" s="1">
        <v>189</v>
      </c>
      <c r="E10" s="1">
        <f t="shared" si="0"/>
        <v>1</v>
      </c>
      <c r="F10" s="1">
        <f t="shared" si="1"/>
        <v>0.2</v>
      </c>
      <c r="G10" s="1">
        <v>178</v>
      </c>
      <c r="H10" s="1">
        <v>181</v>
      </c>
      <c r="I10" s="1">
        <f t="shared" si="2"/>
        <v>3</v>
      </c>
      <c r="J10" s="1">
        <f t="shared" si="3"/>
        <v>0.6</v>
      </c>
      <c r="K10" s="2">
        <f t="shared" si="4"/>
        <v>0.4</v>
      </c>
      <c r="L10" s="1">
        <f>J10</f>
        <v>0.6</v>
      </c>
      <c r="M10" s="2"/>
    </row>
    <row r="11" spans="1:13" x14ac:dyDescent="0.2">
      <c r="A11" s="1">
        <v>10</v>
      </c>
      <c r="B11" s="11">
        <v>45221</v>
      </c>
      <c r="C11" s="1">
        <v>173</v>
      </c>
      <c r="D11" s="1">
        <v>176</v>
      </c>
      <c r="E11" s="1">
        <f t="shared" si="0"/>
        <v>3</v>
      </c>
      <c r="F11" s="1">
        <f t="shared" si="1"/>
        <v>0.6</v>
      </c>
      <c r="G11" s="1">
        <v>195</v>
      </c>
      <c r="H11" s="1">
        <v>200</v>
      </c>
      <c r="I11" s="1">
        <f t="shared" si="2"/>
        <v>5</v>
      </c>
      <c r="J11" s="1">
        <f t="shared" si="3"/>
        <v>1</v>
      </c>
      <c r="K11" s="2">
        <f t="shared" si="4"/>
        <v>0.8</v>
      </c>
      <c r="L11" s="1">
        <f>K11</f>
        <v>0.8</v>
      </c>
      <c r="M11" s="2"/>
    </row>
    <row r="12" spans="1:13" x14ac:dyDescent="0.2">
      <c r="A12" s="1">
        <v>11</v>
      </c>
      <c r="B12" s="11">
        <v>45222</v>
      </c>
      <c r="C12" s="1">
        <v>205</v>
      </c>
      <c r="D12" s="1">
        <v>207</v>
      </c>
      <c r="E12" s="1">
        <f t="shared" si="0"/>
        <v>2</v>
      </c>
      <c r="F12" s="1">
        <f t="shared" si="1"/>
        <v>0.4</v>
      </c>
      <c r="G12" s="1">
        <v>191</v>
      </c>
      <c r="H12" s="1">
        <v>195</v>
      </c>
      <c r="I12" s="1">
        <f t="shared" si="2"/>
        <v>4</v>
      </c>
      <c r="J12" s="1">
        <f t="shared" si="3"/>
        <v>0.8</v>
      </c>
      <c r="K12" s="2">
        <f t="shared" si="4"/>
        <v>0.60000000000000009</v>
      </c>
      <c r="L12" s="1">
        <f>J12</f>
        <v>0.8</v>
      </c>
      <c r="M12" s="2"/>
    </row>
    <row r="13" spans="1:13" x14ac:dyDescent="0.2">
      <c r="A13" s="1">
        <v>12</v>
      </c>
      <c r="B13" s="11">
        <v>45223</v>
      </c>
      <c r="C13" s="1">
        <v>185</v>
      </c>
      <c r="D13" s="1">
        <v>188</v>
      </c>
      <c r="E13" s="1">
        <f t="shared" si="0"/>
        <v>3</v>
      </c>
      <c r="F13" s="1">
        <f t="shared" si="1"/>
        <v>0.6</v>
      </c>
      <c r="G13" s="1">
        <v>187</v>
      </c>
      <c r="H13" s="1">
        <v>191</v>
      </c>
      <c r="I13" s="1">
        <f t="shared" si="2"/>
        <v>4</v>
      </c>
      <c r="J13" s="1">
        <f t="shared" si="3"/>
        <v>0.8</v>
      </c>
      <c r="K13" s="2">
        <f t="shared" si="4"/>
        <v>0.7</v>
      </c>
      <c r="L13" s="1">
        <f>J13</f>
        <v>0.8</v>
      </c>
      <c r="M13" s="2"/>
    </row>
    <row r="14" spans="1:13" x14ac:dyDescent="0.2">
      <c r="A14" s="1">
        <v>13</v>
      </c>
      <c r="B14" s="11">
        <v>45224</v>
      </c>
      <c r="C14" s="1">
        <v>196</v>
      </c>
      <c r="D14" s="1">
        <v>201</v>
      </c>
      <c r="E14" s="1">
        <f t="shared" si="0"/>
        <v>5</v>
      </c>
      <c r="F14" s="1">
        <f t="shared" si="1"/>
        <v>1</v>
      </c>
      <c r="G14" s="1">
        <v>184</v>
      </c>
      <c r="H14" s="1">
        <v>188</v>
      </c>
      <c r="I14" s="1">
        <f t="shared" si="2"/>
        <v>4</v>
      </c>
      <c r="J14" s="1">
        <f t="shared" si="3"/>
        <v>0.8</v>
      </c>
      <c r="K14" s="2">
        <f t="shared" si="4"/>
        <v>0.9</v>
      </c>
      <c r="L14" s="1">
        <f>F14</f>
        <v>1</v>
      </c>
      <c r="M14" s="2"/>
    </row>
    <row r="15" spans="1:13" x14ac:dyDescent="0.2">
      <c r="A15" s="1">
        <v>14</v>
      </c>
      <c r="B15" s="11">
        <v>45225</v>
      </c>
      <c r="C15" s="1">
        <v>185</v>
      </c>
      <c r="D15" s="1">
        <v>188</v>
      </c>
      <c r="E15" s="1">
        <f t="shared" si="0"/>
        <v>3</v>
      </c>
      <c r="F15" s="1">
        <f t="shared" si="1"/>
        <v>0.6</v>
      </c>
      <c r="G15" s="1">
        <v>186</v>
      </c>
      <c r="H15" s="1">
        <v>191</v>
      </c>
      <c r="I15" s="1">
        <f t="shared" si="2"/>
        <v>5</v>
      </c>
      <c r="J15" s="1">
        <f t="shared" si="3"/>
        <v>1</v>
      </c>
      <c r="K15" s="2">
        <f t="shared" si="4"/>
        <v>0.8</v>
      </c>
      <c r="L15" s="1">
        <f>J15</f>
        <v>1</v>
      </c>
      <c r="M15" s="2"/>
    </row>
  </sheetData>
  <hyperlinks>
    <hyperlink ref="B2" location="Fotografías!B1" display="Fotografías!B1" xr:uid="{79A0A586-2748-0E4B-817B-305C84F005C2}"/>
    <hyperlink ref="B3" location="Fotografías!C1" display="Fotografías!C1" xr:uid="{55846176-EB75-1E4C-944A-57BD46A26ED5}"/>
    <hyperlink ref="B4" location="Fotografías!D1" display="Fotografías!D1" xr:uid="{6319845C-1162-FD48-B5CC-DC6917B7D907}"/>
    <hyperlink ref="B5" location="Fotografías!E1" display="Fotografías!E1" xr:uid="{DC3D4771-DE1D-2D4B-A6BF-34489D1C86C3}"/>
    <hyperlink ref="B6" location="Fotografías!F1" display="Fotografías!F1" xr:uid="{2CA3477F-DB5D-254C-ABB7-EB635EFABB95}"/>
    <hyperlink ref="B7" location="Fotografías!G1" display="Fotografías!G1" xr:uid="{A99166D7-462E-6F42-B99B-1508BB793DBD}"/>
    <hyperlink ref="B8" location="Fotografías!H1" display="Fotografías!H1" xr:uid="{CE86FBC1-2AF6-CD40-B85E-9FB166C5C95A}"/>
    <hyperlink ref="B9" location="Fotografías!I1" display="Fotografías!I1" xr:uid="{0F763349-58AA-4B45-94BA-8F1B86DF6684}"/>
    <hyperlink ref="B10" location="Fotografías!J1" display="Fotografías!J1" xr:uid="{A2347E78-5857-0247-A93C-A2735CEE7899}"/>
    <hyperlink ref="B11" location="Fotografías!K1" display="Fotografías!K1" xr:uid="{D345246B-CDAF-EC49-9EFF-FAA4735396FB}"/>
    <hyperlink ref="B12" location="Fotografías!L1" display="Fotografías!L1" xr:uid="{57148CE4-5228-9743-BF35-AD9DFA7978E1}"/>
    <hyperlink ref="B13" location="Fotografías!M1" display="Fotografías!M1" xr:uid="{3A7E9B4E-152F-1045-A22C-90DD7FD92B90}"/>
    <hyperlink ref="B14" location="Fotografías!N1" display="Fotografías!N1" xr:uid="{73067504-F667-774A-8612-C9104C3B15F6}"/>
    <hyperlink ref="B15" location="Fotografías!O1" display="Fotografías!O1" xr:uid="{B6E47B4D-5BD5-1F4E-8A48-D87FA1377FE5}"/>
  </hyperlinks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6112BD-128F-B54C-A93D-9C42AD4C8E7C}">
  <dimension ref="A1:K12"/>
  <sheetViews>
    <sheetView zoomScale="75" zoomScaleNormal="100" workbookViewId="0">
      <selection activeCell="N18" sqref="N18"/>
    </sheetView>
  </sheetViews>
  <sheetFormatPr baseColWidth="10" defaultRowHeight="16" x14ac:dyDescent="0.2"/>
  <cols>
    <col min="1" max="1" width="19.6640625" style="1" customWidth="1"/>
    <col min="2" max="2" width="21.33203125" style="1" bestFit="1" customWidth="1"/>
    <col min="3" max="3" width="20.1640625" style="1" bestFit="1" customWidth="1"/>
    <col min="4" max="4" width="10.83203125" style="1"/>
    <col min="5" max="5" width="10.1640625" style="1" customWidth="1"/>
    <col min="6" max="6" width="20.5" style="1" customWidth="1"/>
    <col min="7" max="8" width="11.6640625" style="1" customWidth="1"/>
    <col min="9" max="9" width="10.1640625" style="1" customWidth="1"/>
    <col min="10" max="11" width="21.1640625" style="1" customWidth="1"/>
    <col min="12" max="12" width="10" style="1" customWidth="1"/>
    <col min="13" max="16384" width="10.83203125" style="1"/>
  </cols>
  <sheetData>
    <row r="1" spans="1:11" ht="51" x14ac:dyDescent="0.2">
      <c r="A1" s="1" t="s">
        <v>17</v>
      </c>
      <c r="B1" s="1" t="s">
        <v>16</v>
      </c>
      <c r="C1" s="1" t="s">
        <v>0</v>
      </c>
      <c r="F1" s="8" t="s">
        <v>31</v>
      </c>
      <c r="J1" s="8" t="s">
        <v>32</v>
      </c>
      <c r="K1" s="15"/>
    </row>
    <row r="2" spans="1:11" x14ac:dyDescent="0.2">
      <c r="A2" s="1">
        <v>0</v>
      </c>
      <c r="B2" s="1">
        <v>0</v>
      </c>
      <c r="C2" s="1" t="s">
        <v>1</v>
      </c>
      <c r="F2" s="7" cm="1">
        <f t="array" ref="F2:G6">LINEST(C3:C9,A3:A9,TRUE,TRUE)</f>
        <v>0.10481207816250517</v>
      </c>
      <c r="G2" s="5">
        <v>-1.7200801298214867</v>
      </c>
      <c r="J2" s="7" cm="1">
        <f t="array" ref="J2:K6">LINEST(B2:B9,A2:A9,TRUE,TRUE)</f>
        <v>4.9749843652282681E-2</v>
      </c>
      <c r="K2" s="16">
        <v>5.1907442151344574E-2</v>
      </c>
    </row>
    <row r="3" spans="1:11" x14ac:dyDescent="0.2">
      <c r="A3" s="1">
        <v>2</v>
      </c>
      <c r="B3" s="1">
        <v>0.2</v>
      </c>
      <c r="C3" s="1">
        <f t="shared" ref="C3:C12" si="0">LN(B3)</f>
        <v>-1.6094379124341003</v>
      </c>
      <c r="E3" s="6" t="s">
        <v>2</v>
      </c>
      <c r="F3" s="7">
        <v>7.6487029327296377E-3</v>
      </c>
      <c r="G3" s="5">
        <v>7.455033448985296E-2</v>
      </c>
      <c r="I3" s="6" t="s">
        <v>2</v>
      </c>
      <c r="J3" s="7">
        <v>2.8858474014045784E-3</v>
      </c>
      <c r="K3" s="16">
        <v>2.631111130323251E-2</v>
      </c>
    </row>
    <row r="4" spans="1:11" x14ac:dyDescent="0.2">
      <c r="A4" s="1">
        <v>4</v>
      </c>
      <c r="B4" s="1">
        <v>0.30000000000000004</v>
      </c>
      <c r="C4" s="1">
        <f t="shared" si="0"/>
        <v>-1.2039728043259359</v>
      </c>
      <c r="F4" s="5">
        <v>0.97406356819732809</v>
      </c>
      <c r="G4" s="5">
        <v>8.8351151031906508E-2</v>
      </c>
      <c r="J4" s="5">
        <v>0.98021054180534661</v>
      </c>
      <c r="K4" s="5">
        <v>4.0799289582487679E-2</v>
      </c>
    </row>
    <row r="5" spans="1:11" x14ac:dyDescent="0.2">
      <c r="A5" s="1">
        <v>7</v>
      </c>
      <c r="B5" s="1">
        <v>0.35</v>
      </c>
      <c r="C5" s="1">
        <f t="shared" si="0"/>
        <v>-1.0498221244986778</v>
      </c>
      <c r="F5" s="5">
        <v>187.77902365447622</v>
      </c>
      <c r="G5" s="5">
        <v>5</v>
      </c>
      <c r="J5" s="5">
        <v>297.1917266750159</v>
      </c>
      <c r="K5" s="5">
        <v>6</v>
      </c>
    </row>
    <row r="6" spans="1:11" x14ac:dyDescent="0.2">
      <c r="A6" s="1">
        <v>9</v>
      </c>
      <c r="B6" s="1">
        <v>0.5</v>
      </c>
      <c r="C6" s="1">
        <f t="shared" si="0"/>
        <v>-0.69314718055994529</v>
      </c>
      <c r="F6" s="5">
        <v>1.4657891420922917</v>
      </c>
      <c r="G6" s="5">
        <v>3.9029629443313771E-2</v>
      </c>
      <c r="J6" s="5">
        <v>0.49470000781738582</v>
      </c>
      <c r="K6" s="5">
        <v>9.9874921826141241E-3</v>
      </c>
    </row>
    <row r="7" spans="1:11" x14ac:dyDescent="0.2">
      <c r="A7" s="1">
        <v>11</v>
      </c>
      <c r="B7" s="1">
        <v>0.6</v>
      </c>
      <c r="C7" s="1">
        <f t="shared" si="0"/>
        <v>-0.51082562376599072</v>
      </c>
    </row>
    <row r="8" spans="1:11" x14ac:dyDescent="0.2">
      <c r="A8" s="1">
        <v>13</v>
      </c>
      <c r="B8" s="1">
        <v>0.7</v>
      </c>
      <c r="C8" s="1">
        <f t="shared" si="0"/>
        <v>-0.35667494393873245</v>
      </c>
    </row>
    <row r="9" spans="1:11" x14ac:dyDescent="0.2">
      <c r="A9" s="1">
        <v>15</v>
      </c>
      <c r="B9" s="1">
        <v>0.8</v>
      </c>
      <c r="C9" s="1">
        <f t="shared" si="0"/>
        <v>-0.22314355131420971</v>
      </c>
    </row>
    <row r="10" spans="1:11" x14ac:dyDescent="0.2">
      <c r="A10" s="1">
        <v>16</v>
      </c>
      <c r="B10" s="1">
        <v>0.8</v>
      </c>
      <c r="C10" s="1">
        <f t="shared" si="0"/>
        <v>-0.22314355131420971</v>
      </c>
    </row>
    <row r="11" spans="1:11" x14ac:dyDescent="0.2">
      <c r="A11" s="1">
        <v>18</v>
      </c>
      <c r="B11" s="1">
        <v>0.8</v>
      </c>
      <c r="C11" s="1">
        <f t="shared" si="0"/>
        <v>-0.22314355131420971</v>
      </c>
    </row>
    <row r="12" spans="1:11" x14ac:dyDescent="0.2">
      <c r="A12" s="1">
        <v>20</v>
      </c>
      <c r="B12" s="1">
        <v>0.8</v>
      </c>
      <c r="C12" s="1">
        <f t="shared" si="0"/>
        <v>-0.22314355131420971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819CA1-36D1-4A40-8DB6-29C6C2F31746}">
  <dimension ref="B1:O4"/>
  <sheetViews>
    <sheetView zoomScale="60" zoomScaleNormal="60" workbookViewId="0">
      <pane ySplit="1" topLeftCell="A2" activePane="bottomLeft" state="frozen"/>
      <selection pane="bottomLeft" activeCell="I1" sqref="I1"/>
    </sheetView>
  </sheetViews>
  <sheetFormatPr baseColWidth="10" defaultRowHeight="16" x14ac:dyDescent="0.2"/>
  <cols>
    <col min="2" max="2" width="39.6640625" customWidth="1"/>
    <col min="3" max="15" width="40.1640625" customWidth="1"/>
  </cols>
  <sheetData>
    <row r="1" spans="2:15" s="13" customFormat="1" ht="46" customHeight="1" x14ac:dyDescent="0.2">
      <c r="B1" s="12">
        <f>'Cinética Chlorella sp. Original'!B2</f>
        <v>45212</v>
      </c>
      <c r="C1" s="12">
        <f>'Cinética Chlorella sp. Original'!B3</f>
        <v>45213</v>
      </c>
      <c r="D1" s="12">
        <f>'Cinética Chlorella sp. Original'!B4</f>
        <v>45214</v>
      </c>
      <c r="E1" s="12">
        <f>'Cinética Chlorella sp. Original'!B5</f>
        <v>45215</v>
      </c>
      <c r="F1" s="12">
        <f>'Cinética Chlorella sp. Original'!B6</f>
        <v>45216</v>
      </c>
      <c r="G1" s="12">
        <f>'Cinética Chlorella sp. Original'!B7</f>
        <v>45217</v>
      </c>
      <c r="H1" s="12">
        <f>'Cinética Chlorella sp. Original'!B8</f>
        <v>45218</v>
      </c>
      <c r="I1" s="12">
        <f>'Cinética Chlorella sp. Original'!B9</f>
        <v>45219</v>
      </c>
      <c r="J1" s="12">
        <f>'Cinética Chlorella sp. Original'!B10</f>
        <v>45219</v>
      </c>
      <c r="K1" s="12">
        <f>'Cinética Chlorella sp. Original'!B11</f>
        <v>45221</v>
      </c>
      <c r="L1" s="12">
        <f>'Cinética Chlorella sp. Original'!B12</f>
        <v>45222</v>
      </c>
      <c r="M1" s="12">
        <f>'Cinética Chlorella sp. Original'!B13</f>
        <v>45223</v>
      </c>
      <c r="N1" s="12">
        <f>'Cinética Chlorella sp. Original'!B14</f>
        <v>45224</v>
      </c>
      <c r="O1" s="12">
        <f>'Cinética Chlorella sp. Original'!B15</f>
        <v>45225</v>
      </c>
    </row>
    <row r="2" spans="2:15" ht="329" customHeight="1" x14ac:dyDescent="0.2"/>
    <row r="3" spans="2:15" ht="328" customHeight="1" x14ac:dyDescent="0.2"/>
    <row r="4" spans="2:15" ht="332" customHeight="1" x14ac:dyDescent="0.2"/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Cálculo reactivos Medio Walne</vt:lpstr>
      <vt:lpstr>Cinética Chlorella sp. Original</vt:lpstr>
      <vt:lpstr>Cinética Chlorella sp. Revisado</vt:lpstr>
      <vt:lpstr>Fotografías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Ki Hyon Lee Chun</dc:creator>
  <cp:lastModifiedBy>Ki Hyon Lee Chun</cp:lastModifiedBy>
  <dcterms:created xsi:type="dcterms:W3CDTF">2024-02-23T19:36:34Z</dcterms:created>
  <dcterms:modified xsi:type="dcterms:W3CDTF">2024-04-13T00:49:46Z</dcterms:modified>
</cp:coreProperties>
</file>