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9405"/>
  </bookViews>
  <sheets>
    <sheet name="예제1" sheetId="1" r:id="rId1"/>
    <sheet name="예제2" sheetId="2" r:id="rId2"/>
    <sheet name="예제3" sheetId="3" r:id="rId3"/>
    <sheet name="예제4" sheetId="4" r:id="rId4"/>
    <sheet name="예제5" sheetId="6" r:id="rId5"/>
    <sheet name="예제6" sheetId="7" r:id="rId6"/>
    <sheet name="예제7" sheetId="8" r:id="rId7"/>
    <sheet name="예제8" sheetId="10" r:id="rId8"/>
    <sheet name="예제9" sheetId="12" r:id="rId9"/>
  </sheets>
  <definedNames>
    <definedName name="_xlnm._FilterDatabase" localSheetId="1" hidden="1">예제2!$A$4:$F$8</definedName>
    <definedName name="_xlnm._FilterDatabase" localSheetId="2" hidden="1">예제3!$A$4:$F$18</definedName>
    <definedName name="_xlnm._FilterDatabase" localSheetId="3" hidden="1">예제4!$A$4:$F$18</definedName>
    <definedName name="_xlnm.Criteria" localSheetId="1">예제2!$H$5:$J$7</definedName>
    <definedName name="_xlnm.Criteria" localSheetId="2">예제3!$H$5:$J$7</definedName>
    <definedName name="_xlnm.Criteria" localSheetId="3">예제4!$H$6:$H$7</definedName>
    <definedName name="_xlnm.Extract" localSheetId="1">예제2!$A$15:$F$15</definedName>
    <definedName name="_xlnm.Extract" localSheetId="2">예제3!$A$22:$F$22</definedName>
    <definedName name="_xlnm.Extract" localSheetId="3">예제4!$A$20:$F$20</definedName>
  </definedNames>
  <calcPr calcId="145621"/>
  <pivotCaches>
    <pivotCache cacheId="10" r:id="rId10"/>
  </pivotCaches>
</workbook>
</file>

<file path=xl/calcChain.xml><?xml version="1.0" encoding="utf-8"?>
<calcChain xmlns="http://schemas.openxmlformats.org/spreadsheetml/2006/main">
  <c r="H5" i="8" l="1"/>
  <c r="H6" i="8"/>
  <c r="H7" i="8"/>
  <c r="H8" i="8"/>
  <c r="H9" i="8"/>
  <c r="H4" i="8"/>
  <c r="G5" i="8"/>
  <c r="G6" i="8"/>
  <c r="G7" i="8"/>
  <c r="G8" i="8"/>
  <c r="G9" i="8"/>
  <c r="G4" i="8"/>
  <c r="D24" i="7"/>
  <c r="D21" i="7"/>
  <c r="D17" i="7"/>
  <c r="D14" i="7"/>
  <c r="D12" i="7"/>
  <c r="D15" i="7" s="1"/>
  <c r="D9" i="7"/>
  <c r="D7" i="7"/>
  <c r="D5" i="7"/>
  <c r="D25" i="7"/>
  <c r="D22" i="7"/>
  <c r="D18" i="7"/>
  <c r="E4" i="6"/>
  <c r="E5" i="6"/>
  <c r="E6" i="6"/>
  <c r="E8" i="6"/>
  <c r="E11" i="6" s="1"/>
  <c r="E9" i="6"/>
  <c r="E10" i="6"/>
  <c r="E12" i="6"/>
  <c r="E17" i="6" s="1"/>
  <c r="E13" i="6"/>
  <c r="E14" i="6"/>
  <c r="E15" i="6"/>
  <c r="E16" i="6"/>
  <c r="E3" i="6"/>
  <c r="H7" i="4"/>
  <c r="E3" i="4"/>
  <c r="F3" i="4"/>
  <c r="F3" i="3"/>
  <c r="E3" i="3"/>
  <c r="F3" i="2"/>
  <c r="E3" i="2"/>
  <c r="D10" i="7" l="1"/>
  <c r="D26" i="7"/>
  <c r="E7" i="6"/>
  <c r="E18" i="6" s="1"/>
</calcChain>
</file>

<file path=xl/sharedStrings.xml><?xml version="1.0" encoding="utf-8"?>
<sst xmlns="http://schemas.openxmlformats.org/spreadsheetml/2006/main" count="381" uniqueCount="156">
  <si>
    <t>사원</t>
    <phoneticPr fontId="2" type="noConversion"/>
  </si>
  <si>
    <t>이름</t>
    <phoneticPr fontId="2" type="noConversion"/>
  </si>
  <si>
    <t>부서명</t>
    <phoneticPr fontId="2" type="noConversion"/>
  </si>
  <si>
    <t>직급</t>
    <phoneticPr fontId="2" type="noConversion"/>
  </si>
  <si>
    <t>근속년수</t>
    <phoneticPr fontId="2" type="noConversion"/>
  </si>
  <si>
    <t>기본급</t>
    <phoneticPr fontId="2" type="noConversion"/>
  </si>
  <si>
    <t>김인송</t>
    <phoneticPr fontId="2" type="noConversion"/>
  </si>
  <si>
    <t>박철민</t>
    <phoneticPr fontId="2" type="noConversion"/>
  </si>
  <si>
    <t>박철수</t>
    <phoneticPr fontId="2" type="noConversion"/>
  </si>
  <si>
    <t>이주심</t>
    <phoneticPr fontId="2" type="noConversion"/>
  </si>
  <si>
    <t>주이당</t>
    <phoneticPr fontId="2" type="noConversion"/>
  </si>
  <si>
    <t>김이서</t>
    <phoneticPr fontId="2" type="noConversion"/>
  </si>
  <si>
    <t>연구팀</t>
    <phoneticPr fontId="2" type="noConversion"/>
  </si>
  <si>
    <t>인사팀</t>
    <phoneticPr fontId="2" type="noConversion"/>
  </si>
  <si>
    <t>영업팀</t>
    <phoneticPr fontId="2" type="noConversion"/>
  </si>
  <si>
    <t>생산팀</t>
    <phoneticPr fontId="2" type="noConversion"/>
  </si>
  <si>
    <t>기획실</t>
    <phoneticPr fontId="2" type="noConversion"/>
  </si>
  <si>
    <t>대리</t>
    <phoneticPr fontId="2" type="noConversion"/>
  </si>
  <si>
    <t>사원</t>
    <phoneticPr fontId="2" type="noConversion"/>
  </si>
  <si>
    <t>과장</t>
    <phoneticPr fontId="2" type="noConversion"/>
  </si>
  <si>
    <t>대리</t>
    <phoneticPr fontId="2" type="noConversion"/>
  </si>
  <si>
    <t>사원리스트</t>
    <phoneticPr fontId="2" type="noConversion"/>
  </si>
  <si>
    <t>성명</t>
    <phoneticPr fontId="2" type="noConversion"/>
  </si>
  <si>
    <t>부서</t>
    <phoneticPr fontId="2" type="noConversion"/>
  </si>
  <si>
    <t>주민번호</t>
    <phoneticPr fontId="2" type="noConversion"/>
  </si>
  <si>
    <t>입사일</t>
    <phoneticPr fontId="2" type="noConversion"/>
  </si>
  <si>
    <t>인원수</t>
    <phoneticPr fontId="2" type="noConversion"/>
  </si>
  <si>
    <t>평균 기본급</t>
    <phoneticPr fontId="2" type="noConversion"/>
  </si>
  <si>
    <t>한숙희</t>
    <phoneticPr fontId="2" type="noConversion"/>
  </si>
  <si>
    <t>교육팀</t>
    <phoneticPr fontId="2" type="noConversion"/>
  </si>
  <si>
    <t>610403-1******</t>
    <phoneticPr fontId="2" type="noConversion"/>
  </si>
  <si>
    <t>박도심</t>
    <phoneticPr fontId="2" type="noConversion"/>
  </si>
  <si>
    <t>630303-2******</t>
    <phoneticPr fontId="2" type="noConversion"/>
  </si>
  <si>
    <t>한상훈</t>
    <phoneticPr fontId="2" type="noConversion"/>
  </si>
  <si>
    <t>751213-1******</t>
    <phoneticPr fontId="2" type="noConversion"/>
  </si>
  <si>
    <t>김지명</t>
    <phoneticPr fontId="2" type="noConversion"/>
  </si>
  <si>
    <t>기획팀</t>
    <phoneticPr fontId="2" type="noConversion"/>
  </si>
  <si>
    <t>660617-1******</t>
    <phoneticPr fontId="2" type="noConversion"/>
  </si>
  <si>
    <t>조건지정</t>
    <phoneticPr fontId="2" type="noConversion"/>
  </si>
  <si>
    <t>부서</t>
    <phoneticPr fontId="2" type="noConversion"/>
  </si>
  <si>
    <t>직급</t>
    <phoneticPr fontId="2" type="noConversion"/>
  </si>
  <si>
    <t>기본급</t>
    <phoneticPr fontId="2" type="noConversion"/>
  </si>
  <si>
    <t>기획팀</t>
    <phoneticPr fontId="2" type="noConversion"/>
  </si>
  <si>
    <t>부장</t>
    <phoneticPr fontId="2" type="noConversion"/>
  </si>
  <si>
    <t>&gt;=2300000</t>
    <phoneticPr fontId="2" type="noConversion"/>
  </si>
  <si>
    <t>한흔희</t>
    <phoneticPr fontId="2" type="noConversion"/>
  </si>
  <si>
    <t>김준성</t>
    <phoneticPr fontId="2" type="noConversion"/>
  </si>
  <si>
    <t>유지석</t>
    <phoneticPr fontId="2" type="noConversion"/>
  </si>
  <si>
    <t>박거성</t>
    <phoneticPr fontId="2" type="noConversion"/>
  </si>
  <si>
    <t>노칠홍</t>
    <phoneticPr fontId="2" type="noConversion"/>
  </si>
  <si>
    <t>정중앙</t>
    <phoneticPr fontId="2" type="noConversion"/>
  </si>
  <si>
    <t>정진상</t>
    <phoneticPr fontId="2" type="noConversion"/>
  </si>
  <si>
    <t>김철민</t>
    <phoneticPr fontId="2" type="noConversion"/>
  </si>
  <si>
    <t>최은주</t>
    <phoneticPr fontId="2" type="noConversion"/>
  </si>
  <si>
    <t>강한국</t>
    <phoneticPr fontId="2" type="noConversion"/>
  </si>
  <si>
    <t>기획팀</t>
    <phoneticPr fontId="2" type="noConversion"/>
  </si>
  <si>
    <t>교육팀</t>
    <phoneticPr fontId="2" type="noConversion"/>
  </si>
  <si>
    <t>홍보팅</t>
    <phoneticPr fontId="2" type="noConversion"/>
  </si>
  <si>
    <t>영업팀</t>
    <phoneticPr fontId="2" type="noConversion"/>
  </si>
  <si>
    <t>홍보팅</t>
    <phoneticPr fontId="2" type="noConversion"/>
  </si>
  <si>
    <t>대리</t>
    <phoneticPr fontId="2" type="noConversion"/>
  </si>
  <si>
    <t>사원</t>
    <phoneticPr fontId="2" type="noConversion"/>
  </si>
  <si>
    <t>과장</t>
    <phoneticPr fontId="2" type="noConversion"/>
  </si>
  <si>
    <t>대리</t>
    <phoneticPr fontId="2" type="noConversion"/>
  </si>
  <si>
    <t>부장</t>
    <phoneticPr fontId="2" type="noConversion"/>
  </si>
  <si>
    <t>780920-2******</t>
    <phoneticPr fontId="2" type="noConversion"/>
  </si>
  <si>
    <t>700716-1******</t>
    <phoneticPr fontId="2" type="noConversion"/>
  </si>
  <si>
    <t>720415-1******</t>
    <phoneticPr fontId="2" type="noConversion"/>
  </si>
  <si>
    <t>800205-2******</t>
    <phoneticPr fontId="2" type="noConversion"/>
  </si>
  <si>
    <t>770406-2******</t>
    <phoneticPr fontId="2" type="noConversion"/>
  </si>
  <si>
    <t>790708-1******</t>
    <phoneticPr fontId="2" type="noConversion"/>
  </si>
  <si>
    <t>801010-2******</t>
    <phoneticPr fontId="2" type="noConversion"/>
  </si>
  <si>
    <t>760506-1******</t>
    <phoneticPr fontId="2" type="noConversion"/>
  </si>
  <si>
    <t>890712-2******</t>
    <phoneticPr fontId="2" type="noConversion"/>
  </si>
  <si>
    <t>851111-1******</t>
    <phoneticPr fontId="2" type="noConversion"/>
  </si>
  <si>
    <t>851111-1******</t>
    <phoneticPr fontId="2" type="noConversion"/>
  </si>
  <si>
    <t>2월 판매 리스트</t>
    <phoneticPr fontId="2" type="noConversion"/>
  </si>
  <si>
    <t>판매일자</t>
    <phoneticPr fontId="2" type="noConversion"/>
  </si>
  <si>
    <t>제품명</t>
  </si>
  <si>
    <t>제품명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</si>
  <si>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</si>
  <si>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</si>
  <si>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</si>
  <si>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디지털카메라</t>
  </si>
  <si>
    <t>디지털카메라</t>
    <phoneticPr fontId="2" type="noConversion"/>
  </si>
  <si>
    <t>모니터</t>
    <phoneticPr fontId="2" type="noConversion"/>
  </si>
  <si>
    <t>MP3</t>
  </si>
  <si>
    <t>MP3</t>
    <phoneticPr fontId="2" type="noConversion"/>
  </si>
  <si>
    <t>핸드폰</t>
    <phoneticPr fontId="2" type="noConversion"/>
  </si>
  <si>
    <t>MP3</t>
    <phoneticPr fontId="2" type="noConversion"/>
  </si>
  <si>
    <t>디지털카메라</t>
    <phoneticPr fontId="2" type="noConversion"/>
  </si>
  <si>
    <t>전자사전</t>
    <phoneticPr fontId="2" type="noConversion"/>
  </si>
  <si>
    <t>PSP</t>
    <phoneticPr fontId="2" type="noConversion"/>
  </si>
  <si>
    <t>전자사전</t>
    <phoneticPr fontId="2" type="noConversion"/>
  </si>
  <si>
    <t>2010-02-05 요약</t>
  </si>
  <si>
    <t>2010-02-06 요약</t>
  </si>
  <si>
    <t>2010-02-07 요약</t>
  </si>
  <si>
    <t>총합계</t>
  </si>
  <si>
    <t>부서별 지출 내역서</t>
    <phoneticPr fontId="2" type="noConversion"/>
  </si>
  <si>
    <t>일자</t>
    <phoneticPr fontId="2" type="noConversion"/>
  </si>
  <si>
    <t>부서</t>
    <phoneticPr fontId="2" type="noConversion"/>
  </si>
  <si>
    <t>계정항목</t>
    <phoneticPr fontId="2" type="noConversion"/>
  </si>
  <si>
    <t>지출비용</t>
    <phoneticPr fontId="2" type="noConversion"/>
  </si>
  <si>
    <t>연구1실</t>
    <phoneticPr fontId="2" type="noConversion"/>
  </si>
  <si>
    <t>연구2실</t>
    <phoneticPr fontId="2" type="noConversion"/>
  </si>
  <si>
    <t>연구3실</t>
    <phoneticPr fontId="2" type="noConversion"/>
  </si>
  <si>
    <t>연구3실</t>
    <phoneticPr fontId="2" type="noConversion"/>
  </si>
  <si>
    <t>연구1실</t>
    <phoneticPr fontId="2" type="noConversion"/>
  </si>
  <si>
    <t>기타경비</t>
    <phoneticPr fontId="2" type="noConversion"/>
  </si>
  <si>
    <t>소모품비</t>
    <phoneticPr fontId="2" type="noConversion"/>
  </si>
  <si>
    <t>소모품비</t>
    <phoneticPr fontId="2" type="noConversion"/>
  </si>
  <si>
    <t>접대비</t>
    <phoneticPr fontId="2" type="noConversion"/>
  </si>
  <si>
    <t>접대비</t>
    <phoneticPr fontId="2" type="noConversion"/>
  </si>
  <si>
    <t>통신비</t>
    <phoneticPr fontId="2" type="noConversion"/>
  </si>
  <si>
    <t>기획실 요약</t>
  </si>
  <si>
    <t>연구1실 요약</t>
  </si>
  <si>
    <t>연구2실 요약</t>
  </si>
  <si>
    <t>연구3실 요약</t>
  </si>
  <si>
    <t>인사팀 요약</t>
  </si>
  <si>
    <t>기타경비 요약</t>
  </si>
  <si>
    <t>소모품비 요약</t>
  </si>
  <si>
    <t>접대비 요약</t>
  </si>
  <si>
    <t>통신비 요약</t>
  </si>
  <si>
    <t>거래처별 판매현황</t>
    <phoneticPr fontId="2" type="noConversion"/>
  </si>
  <si>
    <t>거래일자</t>
  </si>
  <si>
    <t>거래일자</t>
    <phoneticPr fontId="2" type="noConversion"/>
  </si>
  <si>
    <t>거래처명</t>
    <phoneticPr fontId="2" type="noConversion"/>
  </si>
  <si>
    <t>공급가액</t>
    <phoneticPr fontId="2" type="noConversion"/>
  </si>
  <si>
    <t>부가세</t>
    <phoneticPr fontId="2" type="noConversion"/>
  </si>
  <si>
    <t>합계</t>
    <phoneticPr fontId="2" type="noConversion"/>
  </si>
  <si>
    <t>거명전자</t>
  </si>
  <si>
    <t>거명전자</t>
    <phoneticPr fontId="2" type="noConversion"/>
  </si>
  <si>
    <t>나라전자</t>
  </si>
  <si>
    <t>나라전자</t>
    <phoneticPr fontId="2" type="noConversion"/>
  </si>
  <si>
    <t>한국전자</t>
  </si>
  <si>
    <t>한국전자</t>
    <phoneticPr fontId="2" type="noConversion"/>
  </si>
  <si>
    <t>거명전자</t>
    <phoneticPr fontId="2" type="noConversion"/>
  </si>
  <si>
    <t>나라전자</t>
    <phoneticPr fontId="2" type="noConversion"/>
  </si>
  <si>
    <t>PDP TV</t>
  </si>
  <si>
    <t>PDP TV</t>
    <phoneticPr fontId="2" type="noConversion"/>
  </si>
  <si>
    <t>PMP</t>
  </si>
  <si>
    <t>PMP</t>
    <phoneticPr fontId="2" type="noConversion"/>
  </si>
  <si>
    <t>PMP</t>
    <phoneticPr fontId="2" type="noConversion"/>
  </si>
  <si>
    <t>행 레이블</t>
  </si>
  <si>
    <t>열 레이블</t>
  </si>
  <si>
    <t>(모두)</t>
  </si>
  <si>
    <t>합계 : 수량</t>
  </si>
  <si>
    <t>총판매수량</t>
  </si>
  <si>
    <t>전체 총판매수량</t>
  </si>
  <si>
    <t>거래횟수</t>
  </si>
  <si>
    <t>전체 거래횟수</t>
  </si>
  <si>
    <t>거명전자 요약</t>
  </si>
  <si>
    <t>나라전자 요약</t>
  </si>
  <si>
    <t>한국전자 요약</t>
  </si>
  <si>
    <t>1월</t>
  </si>
  <si>
    <t>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</si>
</sst>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 "/>
    <numFmt numFmtId="177" formatCode="&quot;&quot;"/>
    <numFmt numFmtId="180" formatCode="000000\-0000000"/>
    <numFmt numFmtId="183" formatCode="General\ &quot;개&quot;"/>
    <numFmt numFmtId="184" formatCode="General\ &quot;회&quot;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83" fontId="0" fillId="0" borderId="0" xfId="0" applyNumberFormat="1">
      <alignment vertical="center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83" fontId="0" fillId="0" borderId="5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140">
    <dxf>
      <alignment horizontal="center" inden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right style="thin">
          <color auto="1"/>
        </right>
        <bottom style="thin">
          <color auto="1"/>
        </bottom>
      </border>
    </dxf>
    <dxf>
      <border>
        <right style="thin">
          <color auto="1"/>
        </right>
        <bottom style="thin">
          <color auto="1"/>
        </bottom>
      </border>
    </dxf>
    <dxf>
      <border>
        <top style="thin">
          <color auto="1"/>
        </top>
      </border>
    </dxf>
    <dxf>
      <border>
        <left/>
        <right/>
        <bottom/>
        <vertical/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alignment horizontal="right" readingOrder="0"/>
    </dxf>
    <dxf>
      <alignment horizontal="right" readingOrder="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</border>
    </dxf>
    <dxf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/>
        <right/>
        <top/>
        <bottom/>
      </border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numFmt numFmtId="184" formatCode="General\ &quot;회&quot;"/>
    </dxf>
    <dxf>
      <numFmt numFmtId="184" formatCode="General\ &quot;회&quot;"/>
    </dxf>
    <dxf>
      <alignment horizontal="center" inden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vertical style="thin">
          <color auto="1"/>
        </vertical>
        <horizontal style="thin">
          <color auto="1"/>
        </horizontal>
      </border>
    </dxf>
    <dxf>
      <border>
        <right style="thin">
          <color auto="1"/>
        </right>
        <bottom style="thin">
          <color auto="1"/>
        </bottom>
      </border>
    </dxf>
    <dxf>
      <border>
        <right style="thin">
          <color auto="1"/>
        </right>
        <bottom style="thin">
          <color auto="1"/>
        </bottom>
      </border>
    </dxf>
    <dxf>
      <border>
        <top style="thin">
          <color auto="1"/>
        </top>
      </border>
    </dxf>
    <dxf>
      <border>
        <left/>
        <right/>
        <bottom/>
        <vertical/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alignment horizontal="right" readingOrder="0"/>
    </dxf>
    <dxf>
      <alignment horizontal="right" readingOrder="0"/>
    </dxf>
    <dxf>
      <alignment horizontal="righ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</border>
    </dxf>
    <dxf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/>
        <right/>
        <top/>
        <bottom/>
      </border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right style="thin">
          <color indexed="64"/>
        </right>
      </border>
    </dxf>
    <dxf>
      <border>
        <left/>
        <right/>
        <top/>
        <bottom/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readingOrder="0"/>
    </dxf>
    <dxf>
      <alignment horizontal="right" readingOrder="0"/>
    </dxf>
    <dxf>
      <alignment horizontal="right" readingOrder="0"/>
    </dxf>
    <dxf>
      <border>
        <top style="thin">
          <color auto="1"/>
        </top>
      </border>
    </dxf>
    <dxf>
      <border>
        <top style="thin">
          <color auto="1"/>
        </top>
      </border>
    </dxf>
    <dxf>
      <border>
        <top style="thin">
          <color auto="1"/>
        </top>
      </border>
    </dxf>
    <dxf>
      <border>
        <left/>
        <right/>
        <bottom/>
        <vertical/>
      </border>
    </dxf>
    <dxf>
      <border>
        <top style="thin">
          <color auto="1"/>
        </top>
      </border>
    </dxf>
    <dxf>
      <border>
        <right style="thin">
          <color auto="1"/>
        </right>
        <bottom style="thin">
          <color auto="1"/>
        </bottom>
      </border>
    </dxf>
    <dxf>
      <border>
        <right style="thin">
          <color auto="1"/>
        </right>
        <bottom style="thin">
          <color auto="1"/>
        </bottom>
      </border>
    </dxf>
    <dxf>
      <border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inden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[11-17엑셀.xlsx]예제9!피벗 테이블4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예제9!$C$1:$C$2</c:f>
              <c:strCache>
                <c:ptCount val="1"/>
                <c:pt idx="0">
                  <c:v>1월</c:v>
                </c:pt>
              </c:strCache>
            </c:strRef>
          </c:tx>
          <c:invertIfNegative val="0"/>
          <c:cat>
            <c:multiLvlStrRef>
              <c:f>예제9!$A$3:$B$11</c:f>
              <c:multiLvlStrCache>
                <c:ptCount val="5"/>
                <c:lvl>
                  <c:pt idx="0">
                    <c:v>PDP TV</c:v>
                  </c:pt>
                  <c:pt idx="1">
                    <c:v>디지털카메라</c:v>
                  </c:pt>
                  <c:pt idx="2">
                    <c:v>MP3</c:v>
                  </c:pt>
                  <c:pt idx="3">
                    <c:v>PMP</c:v>
                  </c:pt>
                  <c:pt idx="4">
                    <c:v>PMP</c:v>
                  </c:pt>
                </c:lvl>
                <c:lvl>
                  <c:pt idx="0">
                    <c:v>거명전자</c:v>
                  </c:pt>
                  <c:pt idx="2">
                    <c:v>나라전자</c:v>
                  </c:pt>
                  <c:pt idx="4">
                    <c:v>한국전자</c:v>
                  </c:pt>
                </c:lvl>
              </c:multiLvlStrCache>
            </c:multiLvlStrRef>
          </c:cat>
          <c:val>
            <c:numRef>
              <c:f>예제9!$C$3:$C$11</c:f>
              <c:numCache>
                <c:formatCode>General\ "개"</c:formatCode>
                <c:ptCount val="5"/>
                <c:pt idx="0">
                  <c:v>10</c:v>
                </c:pt>
                <c:pt idx="2">
                  <c:v>20</c:v>
                </c:pt>
                <c:pt idx="3">
                  <c:v>15</c:v>
                </c:pt>
              </c:numCache>
            </c:numRef>
          </c:val>
        </c:ser>
        <c:ser>
          <c:idx val="1"/>
          <c:order val="1"/>
          <c:tx>
            <c:strRef>
              <c:f>예제9!$D$1:$D$2</c:f>
              <c:strCache>
                <c:ptCount val="1"/>
                <c:pt idx="0">
                  <c:v>2월</c:v>
                </c:pt>
              </c:strCache>
            </c:strRef>
          </c:tx>
          <c:invertIfNegative val="0"/>
          <c:cat>
            <c:multiLvlStrRef>
              <c:f>예제9!$A$3:$B$11</c:f>
              <c:multiLvlStrCache>
                <c:ptCount val="5"/>
                <c:lvl>
                  <c:pt idx="0">
                    <c:v>PDP TV</c:v>
                  </c:pt>
                  <c:pt idx="1">
                    <c:v>디지털카메라</c:v>
                  </c:pt>
                  <c:pt idx="2">
                    <c:v>MP3</c:v>
                  </c:pt>
                  <c:pt idx="3">
                    <c:v>PMP</c:v>
                  </c:pt>
                  <c:pt idx="4">
                    <c:v>PMP</c:v>
                  </c:pt>
                </c:lvl>
                <c:lvl>
                  <c:pt idx="0">
                    <c:v>거명전자</c:v>
                  </c:pt>
                  <c:pt idx="2">
                    <c:v>나라전자</c:v>
                  </c:pt>
                  <c:pt idx="4">
                    <c:v>한국전자</c:v>
                  </c:pt>
                </c:lvl>
              </c:multiLvlStrCache>
            </c:multiLvlStrRef>
          </c:cat>
          <c:val>
            <c:numRef>
              <c:f>예제9!$D$3:$D$11</c:f>
              <c:numCache>
                <c:formatCode>General\ "개"</c:formatCode>
                <c:ptCount val="5"/>
                <c:pt idx="1">
                  <c:v>25</c:v>
                </c:pt>
                <c:pt idx="2">
                  <c:v>45</c:v>
                </c:pt>
                <c:pt idx="4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762624"/>
        <c:axId val="44764160"/>
      </c:barChart>
      <c:catAx>
        <c:axId val="44762624"/>
        <c:scaling>
          <c:orientation val="minMax"/>
        </c:scaling>
        <c:delete val="0"/>
        <c:axPos val="b"/>
        <c:majorTickMark val="out"/>
        <c:minorTickMark val="none"/>
        <c:tickLblPos val="nextTo"/>
        <c:crossAx val="44764160"/>
        <c:crosses val="autoZero"/>
        <c:auto val="1"/>
        <c:lblAlgn val="ctr"/>
        <c:lblOffset val="100"/>
        <c:noMultiLvlLbl val="0"/>
      </c:catAx>
      <c:valAx>
        <c:axId val="44764160"/>
        <c:scaling>
          <c:orientation val="minMax"/>
        </c:scaling>
        <c:delete val="0"/>
        <c:axPos val="l"/>
        <c:majorGridlines/>
        <c:numFmt formatCode="General\ &quot;개&quot;" sourceLinked="1"/>
        <c:majorTickMark val="out"/>
        <c:minorTickMark val="none"/>
        <c:tickLblPos val="nextTo"/>
        <c:crossAx val="44762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0</xdr:row>
      <xdr:rowOff>0</xdr:rowOff>
    </xdr:from>
    <xdr:to>
      <xdr:col>11</xdr:col>
      <xdr:colOff>28575</xdr:colOff>
      <xdr:row>13</xdr:row>
      <xdr:rowOff>19050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212" refreshedDate="42325.652970601855" createdVersion="4" refreshedVersion="4" minRefreshableVersion="3" recordCount="6">
  <cacheSource type="worksheet">
    <worksheetSource ref="A3:H9" sheet="예제7"/>
  </cacheSource>
  <cacheFields count="8">
    <cacheField name="거래일자" numFmtId="14">
      <sharedItems containsSemiMixedTypes="0" containsNonDate="0" containsDate="1" containsString="0" minDate="2010-01-02T00:00:00" maxDate="2010-02-13T00:00:00" count="6">
        <d v="2010-01-02T00:00:00"/>
        <d v="2010-01-05T00:00:00"/>
        <d v="2010-01-12T00:00:00"/>
        <d v="2010-02-03T00:00:00"/>
        <d v="2010-02-06T00:00:00"/>
        <d v="2010-02-12T00:00:00"/>
      </sharedItems>
      <fieldGroup base="0">
        <rangePr groupBy="months" startDate="2010-01-02T00:00:00" endDate="2010-02-13T00:00:00"/>
        <groupItems count="14">
          <s v="&lt;2010-01-0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0-02-13"/>
        </groupItems>
      </fieldGroup>
    </cacheField>
    <cacheField name="거래처명" numFmtId="0">
      <sharedItems count="3">
        <s v="거명전자"/>
        <s v="나라전자"/>
        <s v="한국전자"/>
      </sharedItems>
    </cacheField>
    <cacheField name="제품명" numFmtId="0">
      <sharedItems count="4">
        <s v="PDP TV"/>
        <s v="PMP"/>
        <s v="MP3"/>
        <s v="디지털카메라"/>
      </sharedItems>
    </cacheField>
    <cacheField name="수량" numFmtId="0">
      <sharedItems containsSemiMixedTypes="0" containsString="0" containsNumber="1" containsInteger="1" minValue="10" maxValue="45" count="6">
        <n v="10"/>
        <n v="15"/>
        <n v="20"/>
        <n v="30"/>
        <n v="25"/>
        <n v="45"/>
      </sharedItems>
    </cacheField>
    <cacheField name="단가" numFmtId="0">
      <sharedItems containsSemiMixedTypes="0" containsString="0" containsNumber="1" containsInteger="1" minValue="95000" maxValue="1830000"/>
    </cacheField>
    <cacheField name="공급가액" numFmtId="0">
      <sharedItems containsSemiMixedTypes="0" containsString="0" containsNumber="1" containsInteger="1" minValue="1900000" maxValue="18300000"/>
    </cacheField>
    <cacheField name="부가세" numFmtId="0">
      <sharedItems containsSemiMixedTypes="0" containsString="0" containsNumber="1" containsInteger="1" minValue="190000" maxValue="1830000"/>
    </cacheField>
    <cacheField name="합계" numFmtId="0">
      <sharedItems containsSemiMixedTypes="0" containsString="0" containsNumber="1" containsInteger="1" minValue="2090000" maxValue="201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x v="0"/>
    <x v="0"/>
    <n v="1830000"/>
    <n v="18300000"/>
    <n v="1830000"/>
    <n v="20130000"/>
  </r>
  <r>
    <x v="1"/>
    <x v="1"/>
    <x v="1"/>
    <x v="1"/>
    <n v="369000"/>
    <n v="5535000"/>
    <n v="553500"/>
    <n v="6088500"/>
  </r>
  <r>
    <x v="2"/>
    <x v="1"/>
    <x v="2"/>
    <x v="2"/>
    <n v="95000"/>
    <n v="1900000"/>
    <n v="190000"/>
    <n v="2090000"/>
  </r>
  <r>
    <x v="3"/>
    <x v="2"/>
    <x v="1"/>
    <x v="3"/>
    <n v="369000"/>
    <n v="11070000"/>
    <n v="1107000"/>
    <n v="12177000"/>
  </r>
  <r>
    <x v="4"/>
    <x v="0"/>
    <x v="3"/>
    <x v="4"/>
    <n v="265000"/>
    <n v="6625000"/>
    <n v="662500"/>
    <n v="7287500"/>
  </r>
  <r>
    <x v="5"/>
    <x v="1"/>
    <x v="2"/>
    <x v="5"/>
    <n v="95000"/>
    <n v="4275000"/>
    <n v="427500"/>
    <n v="470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10" dataOnRows="1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4:F16" firstHeaderRow="1" firstDataRow="2" firstDataCol="1" rowPageCount="1" colPageCount="1"/>
  <pivotFields count="8">
    <pivotField axis="axisPage" dataField="1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dataField="1" showAll="0">
      <items count="7">
        <item x="0"/>
        <item x="1"/>
        <item x="2"/>
        <item x="4"/>
        <item x="3"/>
        <item x="5"/>
        <item t="default"/>
      </items>
    </pivotField>
    <pivotField showAll="0"/>
    <pivotField showAll="0"/>
    <pivotField showAll="0"/>
    <pivotField showAll="0"/>
  </pivotFields>
  <rowFields count="2">
    <field x="1"/>
    <field x="-2"/>
  </rowFields>
  <rowItems count="11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 t="grand">
      <x/>
    </i>
    <i t="grand" i="1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0" hier="-1"/>
  </pageFields>
  <dataFields count="2">
    <dataField name="총판매수량" fld="3" baseField="1" baseItem="0" numFmtId="183"/>
    <dataField name="거래횟수" fld="0" subtotal="count" baseField="1" baseItem="0" numFmtId="184"/>
  </dataFields>
  <formats count="47">
    <format dxfId="139">
      <pivotArea type="all" dataOnly="0" outline="0" fieldPosition="0"/>
    </format>
    <format dxfId="138">
      <pivotArea type="all" dataOnly="0" outline="0" fieldPosition="0"/>
    </format>
    <format dxfId="137">
      <pivotArea type="all" dataOnly="0" outline="0" fieldPosition="0"/>
    </format>
    <format dxfId="136">
      <pivotArea field="0" type="button" dataOnly="0" labelOnly="1" outline="0" axis="axisPage" fieldPosition="0"/>
    </format>
    <format dxfId="135">
      <pivotArea dataOnly="0" labelOnly="1" outline="0" fieldPosition="0">
        <references count="1">
          <reference field="0" count="0"/>
        </references>
      </pivotArea>
    </format>
    <format dxfId="134">
      <pivotArea field="2" type="button" dataOnly="0" labelOnly="1" outline="0" axis="axisCol" fieldPosition="0"/>
    </format>
    <format dxfId="133">
      <pivotArea type="topRight" dataOnly="0" labelOnly="1" outline="0" fieldPosition="0"/>
    </format>
    <format dxfId="132">
      <pivotArea field="1" type="button" dataOnly="0" labelOnly="1" outline="0" axis="axisRow" fieldPosition="0"/>
    </format>
    <format dxfId="131">
      <pivotArea dataOnly="0" labelOnly="1" fieldPosition="0">
        <references count="1">
          <reference field="2" count="0"/>
        </references>
      </pivotArea>
    </format>
    <format dxfId="130">
      <pivotArea dataOnly="0" labelOnly="1" grandCol="1" outline="0" fieldPosition="0"/>
    </format>
    <format dxfId="129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128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127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126">
      <pivotArea collapsedLevelsAreSubtotals="1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125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0"/>
          </reference>
        </references>
      </pivotArea>
    </format>
    <format dxfId="124">
      <pivotArea collapsedLevelsAreSubtotals="1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123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1"/>
          </reference>
        </references>
      </pivotArea>
    </format>
    <format dxfId="122">
      <pivotArea collapsedLevelsAreSubtotals="1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121">
      <pivotArea dataOnly="0" labelOnly="1" outline="0" fieldPosition="0">
        <references count="2">
          <reference field="4294967294" count="2">
            <x v="0"/>
            <x v="1"/>
          </reference>
          <reference field="1" count="1" selected="0">
            <x v="2"/>
          </reference>
        </references>
      </pivotArea>
    </format>
    <format dxfId="120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119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format>
    <format dxfId="118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0"/>
          </reference>
          <reference field="2" count="1" selected="0">
            <x v="2"/>
          </reference>
        </references>
      </pivotArea>
    </format>
    <format dxfId="117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0"/>
          </reference>
          <reference field="2" count="1" selected="0">
            <x v="3"/>
          </reference>
        </references>
      </pivotArea>
    </format>
    <format dxfId="116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1"/>
          </reference>
          <reference field="2" count="1" selected="0">
            <x v="0"/>
          </reference>
        </references>
      </pivotArea>
    </format>
    <format dxfId="115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1"/>
          </reference>
          <reference field="2" count="1" selected="0">
            <x v="1"/>
          </reference>
        </references>
      </pivotArea>
    </format>
    <format dxfId="114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1"/>
          </reference>
          <reference field="2" count="1" selected="0">
            <x v="2"/>
          </reference>
        </references>
      </pivotArea>
    </format>
    <format dxfId="113">
      <pivotArea collapsedLevelsAreSubtotals="1" fieldPosition="0">
        <references count="1">
          <reference field="1" count="1">
            <x v="1"/>
          </reference>
        </references>
      </pivotArea>
    </format>
    <format dxfId="112">
      <pivotArea collapsedLevelsAreSubtotals="1" fieldPosition="0">
        <references count="1">
          <reference field="1" count="1">
            <x v="0"/>
          </reference>
        </references>
      </pivotArea>
    </format>
    <format dxfId="111">
      <pivotArea collapsedLevelsAreSubtotals="1" fieldPosition="0">
        <references count="1">
          <reference field="1" count="1">
            <x v="0"/>
          </reference>
        </references>
      </pivotArea>
    </format>
    <format dxfId="110">
      <pivotArea collapsedLevelsAreSubtotals="1" fieldPosition="0">
        <references count="1">
          <reference field="1" count="1">
            <x v="1"/>
          </reference>
        </references>
      </pivotArea>
    </format>
    <format dxfId="109">
      <pivotArea collapsedLevelsAreSubtotals="1" fieldPosition="0">
        <references count="1">
          <reference field="1" count="1">
            <x v="2"/>
          </reference>
        </references>
      </pivotArea>
    </format>
    <format dxfId="108">
      <pivotArea collapsedLevelsAreSubtotals="1" fieldPosition="0">
        <references count="1">
          <reference field="1" count="1">
            <x v="2"/>
          </reference>
        </references>
      </pivotArea>
    </format>
    <format dxfId="107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2"/>
          </reference>
          <reference field="2" count="1" selected="0">
            <x v="0"/>
          </reference>
        </references>
      </pivotArea>
    </format>
    <format dxfId="106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2"/>
          </reference>
          <reference field="2" count="1" selected="0">
            <x v="1"/>
          </reference>
        </references>
      </pivotArea>
    </format>
    <format dxfId="105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2"/>
          </reference>
          <reference field="2" count="1" selected="0">
            <x v="2"/>
          </reference>
        </references>
      </pivotArea>
    </format>
    <format dxfId="104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2"/>
          </reference>
          <reference field="2" count="1" selected="0">
            <x v="3"/>
          </reference>
        </references>
      </pivotArea>
    </format>
    <format dxfId="103">
      <pivotArea collapsedLevelsAreSubtotals="1" fieldPosition="0">
        <references count="3">
          <reference field="4294967294" count="2">
            <x v="0"/>
            <x v="1"/>
          </reference>
          <reference field="1" count="1" selected="0">
            <x v="1"/>
          </reference>
          <reference field="2" count="1" selected="0">
            <x v="3"/>
          </reference>
        </references>
      </pivotArea>
    </format>
    <format dxfId="102">
      <pivotArea field="1" grandCol="1" collapsedLevelsAreSubtotals="1" axis="axisRow" fieldPosition="0">
        <references count="1">
          <reference field="1" count="1">
            <x v="2"/>
          </reference>
        </references>
      </pivotArea>
    </format>
    <format dxfId="101">
      <pivotArea field="1" grandCol="1" collapsedLevelsAreSubtotals="1" axis="axisRow" fieldPosition="0">
        <references count="1">
          <reference field="1" count="1">
            <x v="1"/>
          </reference>
        </references>
      </pivotArea>
    </format>
    <format dxfId="100">
      <pivotArea field="1" grandCol="1" collapsedLevelsAreSubtotals="1" axis="axisRow" fieldPosition="0">
        <references count="1">
          <reference field="1" count="1">
            <x v="0"/>
          </reference>
        </references>
      </pivotArea>
    </format>
    <format dxfId="99">
      <pivotArea collapsedLevelsAreSubtotals="1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98">
      <pivotArea collapsedLevelsAreSubtotals="1" fieldPosition="0">
        <references count="2">
          <reference field="1" count="1">
            <x v="1"/>
          </reference>
          <reference field="2" count="1" selected="0">
            <x v="0"/>
          </reference>
        </references>
      </pivotArea>
    </format>
    <format dxfId="97">
      <pivotArea collapsedLevelsAreSubtotals="1" fieldPosition="0">
        <references count="2">
          <reference field="1" count="1">
            <x v="2"/>
          </reference>
          <reference field="2" count="1" selected="0">
            <x v="0"/>
          </reference>
        </references>
      </pivotArea>
    </format>
    <format dxfId="96">
      <pivotArea type="origin" dataOnly="0" labelOnly="1" outline="0" fieldPosition="0"/>
    </format>
    <format dxfId="95">
      <pivotArea type="origin" dataOnly="0" labelOnly="1" outline="0" fieldPosition="0"/>
    </format>
    <format dxfId="94">
      <pivotArea type="origin" dataOnly="0" labelOnly="1" outline="0" fieldPosition="0"/>
    </format>
    <format dxfId="47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4" cacheId="10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 chartFormat="1">
  <location ref="A1:E11" firstHeaderRow="1" firstDataRow="2" firstDataCol="2"/>
  <pivotFields count="8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outline="0" showAll="0">
      <items count="4">
        <item x="0"/>
        <item x="1"/>
        <item x="2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9">
    <i>
      <x/>
      <x v="1"/>
    </i>
    <i r="1">
      <x v="3"/>
    </i>
    <i t="default">
      <x/>
    </i>
    <i>
      <x v="1"/>
      <x/>
    </i>
    <i r="1">
      <x v="2"/>
    </i>
    <i t="default">
      <x v="1"/>
    </i>
    <i>
      <x v="2"/>
      <x v="2"/>
    </i>
    <i t="default">
      <x v="2"/>
    </i>
    <i t="grand">
      <x/>
    </i>
  </rowItems>
  <colFields count="1">
    <field x="0"/>
  </colFields>
  <colItems count="3">
    <i>
      <x v="1"/>
    </i>
    <i>
      <x v="2"/>
    </i>
    <i t="grand">
      <x/>
    </i>
  </colItems>
  <dataFields count="1">
    <dataField name="합계 : 수량" fld="3" baseField="2" baseItem="1" numFmtId="183"/>
  </dataFields>
  <chartFormats count="2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3" sqref="I1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9005</v>
      </c>
      <c r="B2" t="s">
        <v>10</v>
      </c>
      <c r="C2" t="s">
        <v>16</v>
      </c>
      <c r="D2" t="s">
        <v>19</v>
      </c>
      <c r="E2">
        <v>9</v>
      </c>
      <c r="F2">
        <v>1500000</v>
      </c>
    </row>
    <row r="3" spans="1:6" x14ac:dyDescent="0.3">
      <c r="A3">
        <v>9004</v>
      </c>
      <c r="B3" t="s">
        <v>9</v>
      </c>
      <c r="C3" t="s">
        <v>15</v>
      </c>
      <c r="D3" t="s">
        <v>18</v>
      </c>
      <c r="E3">
        <v>3</v>
      </c>
      <c r="F3">
        <v>950000</v>
      </c>
    </row>
    <row r="4" spans="1:6" x14ac:dyDescent="0.3">
      <c r="A4">
        <v>9001</v>
      </c>
      <c r="B4" t="s">
        <v>6</v>
      </c>
      <c r="C4" t="s">
        <v>12</v>
      </c>
      <c r="D4" t="s">
        <v>17</v>
      </c>
      <c r="E4">
        <v>5</v>
      </c>
      <c r="F4">
        <v>1200000</v>
      </c>
    </row>
    <row r="5" spans="1:6" x14ac:dyDescent="0.3">
      <c r="A5">
        <v>9006</v>
      </c>
      <c r="B5" t="s">
        <v>11</v>
      </c>
      <c r="C5" t="s">
        <v>14</v>
      </c>
      <c r="D5" t="s">
        <v>20</v>
      </c>
      <c r="E5">
        <v>6</v>
      </c>
      <c r="F5">
        <v>1200000</v>
      </c>
    </row>
    <row r="6" spans="1:6" x14ac:dyDescent="0.3">
      <c r="A6">
        <v>9003</v>
      </c>
      <c r="B6" t="s">
        <v>8</v>
      </c>
      <c r="C6" t="s">
        <v>14</v>
      </c>
      <c r="D6" t="s">
        <v>19</v>
      </c>
      <c r="E6">
        <v>8</v>
      </c>
      <c r="F6">
        <v>1500000</v>
      </c>
    </row>
    <row r="7" spans="1:6" x14ac:dyDescent="0.3">
      <c r="A7">
        <v>9002</v>
      </c>
      <c r="B7" t="s">
        <v>7</v>
      </c>
      <c r="C7" t="s">
        <v>13</v>
      </c>
      <c r="D7" t="s">
        <v>18</v>
      </c>
      <c r="E7">
        <v>2</v>
      </c>
      <c r="F7">
        <v>950000</v>
      </c>
    </row>
    <row r="11" spans="1:6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3">
      <c r="A12">
        <v>9004</v>
      </c>
      <c r="B12" t="s">
        <v>9</v>
      </c>
      <c r="C12" t="s">
        <v>15</v>
      </c>
      <c r="D12" t="s">
        <v>18</v>
      </c>
      <c r="E12">
        <v>3</v>
      </c>
      <c r="F12">
        <v>950000</v>
      </c>
    </row>
    <row r="13" spans="1:6" x14ac:dyDescent="0.3">
      <c r="A13">
        <v>9002</v>
      </c>
      <c r="B13" t="s">
        <v>7</v>
      </c>
      <c r="C13" t="s">
        <v>13</v>
      </c>
      <c r="D13" t="s">
        <v>18</v>
      </c>
      <c r="E13">
        <v>2</v>
      </c>
      <c r="F13">
        <v>950000</v>
      </c>
    </row>
    <row r="14" spans="1:6" x14ac:dyDescent="0.3">
      <c r="A14">
        <v>9001</v>
      </c>
      <c r="B14" t="s">
        <v>6</v>
      </c>
      <c r="C14" t="s">
        <v>12</v>
      </c>
      <c r="D14" t="s">
        <v>17</v>
      </c>
      <c r="E14">
        <v>5</v>
      </c>
      <c r="F14">
        <v>1200000</v>
      </c>
    </row>
    <row r="15" spans="1:6" x14ac:dyDescent="0.3">
      <c r="A15">
        <v>9006</v>
      </c>
      <c r="B15" t="s">
        <v>11</v>
      </c>
      <c r="C15" t="s">
        <v>14</v>
      </c>
      <c r="D15" t="s">
        <v>20</v>
      </c>
      <c r="E15">
        <v>6</v>
      </c>
      <c r="F15">
        <v>1200000</v>
      </c>
    </row>
    <row r="16" spans="1:6" x14ac:dyDescent="0.3">
      <c r="A16">
        <v>9005</v>
      </c>
      <c r="B16" t="s">
        <v>10</v>
      </c>
      <c r="C16" t="s">
        <v>16</v>
      </c>
      <c r="D16" t="s">
        <v>19</v>
      </c>
      <c r="E16">
        <v>9</v>
      </c>
      <c r="F16">
        <v>1500000</v>
      </c>
    </row>
    <row r="17" spans="1:6" x14ac:dyDescent="0.3">
      <c r="A17">
        <v>9003</v>
      </c>
      <c r="B17" t="s">
        <v>8</v>
      </c>
      <c r="C17" t="s">
        <v>14</v>
      </c>
      <c r="D17" t="s">
        <v>19</v>
      </c>
      <c r="E17">
        <v>8</v>
      </c>
      <c r="F17">
        <v>1500000</v>
      </c>
    </row>
  </sheetData>
  <sortState ref="A12:F17">
    <sortCondition ref="D12:D17" customList="사원,대리,과장,차장,부장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G12" sqref="G12"/>
    </sheetView>
  </sheetViews>
  <sheetFormatPr defaultRowHeight="16.5" x14ac:dyDescent="0.3"/>
  <cols>
    <col min="4" max="4" width="14.125" bestFit="1" customWidth="1"/>
    <col min="5" max="5" width="9.5" bestFit="1" customWidth="1"/>
    <col min="6" max="6" width="11.625" bestFit="1" customWidth="1"/>
    <col min="7" max="7" width="11" bestFit="1" customWidth="1"/>
  </cols>
  <sheetData>
    <row r="1" spans="1:10" x14ac:dyDescent="0.3">
      <c r="A1" s="1" t="s">
        <v>21</v>
      </c>
      <c r="B1" s="1"/>
      <c r="C1" s="1"/>
      <c r="D1" s="1"/>
      <c r="E1" s="1"/>
      <c r="F1" s="1"/>
      <c r="G1" s="2"/>
      <c r="H1" s="2"/>
    </row>
    <row r="2" spans="1:10" x14ac:dyDescent="0.3">
      <c r="E2" t="s">
        <v>26</v>
      </c>
      <c r="F2" t="s">
        <v>27</v>
      </c>
    </row>
    <row r="3" spans="1:10" x14ac:dyDescent="0.3">
      <c r="E3">
        <f>SUBTOTAL(3,A5:A8)</f>
        <v>4</v>
      </c>
      <c r="F3">
        <f>SUBTOTAL(1,E5:E8)</f>
        <v>1942500</v>
      </c>
    </row>
    <row r="4" spans="1:10" x14ac:dyDescent="0.3">
      <c r="A4" t="s">
        <v>22</v>
      </c>
      <c r="B4" t="s">
        <v>23</v>
      </c>
      <c r="C4" t="s">
        <v>3</v>
      </c>
      <c r="D4" t="s">
        <v>24</v>
      </c>
      <c r="E4" t="s">
        <v>5</v>
      </c>
      <c r="F4" t="s">
        <v>25</v>
      </c>
      <c r="I4" t="s">
        <v>38</v>
      </c>
    </row>
    <row r="5" spans="1:10" x14ac:dyDescent="0.3">
      <c r="A5" t="s">
        <v>28</v>
      </c>
      <c r="B5" t="s">
        <v>29</v>
      </c>
      <c r="C5" t="s">
        <v>19</v>
      </c>
      <c r="D5" t="s">
        <v>30</v>
      </c>
      <c r="E5">
        <v>1340000</v>
      </c>
      <c r="F5" s="3">
        <v>34770</v>
      </c>
      <c r="H5" t="s">
        <v>39</v>
      </c>
      <c r="I5" t="s">
        <v>40</v>
      </c>
      <c r="J5" t="s">
        <v>41</v>
      </c>
    </row>
    <row r="6" spans="1:10" x14ac:dyDescent="0.3">
      <c r="A6" t="s">
        <v>31</v>
      </c>
      <c r="B6" t="s">
        <v>14</v>
      </c>
      <c r="C6" t="s">
        <v>18</v>
      </c>
      <c r="D6" t="s">
        <v>32</v>
      </c>
      <c r="E6">
        <v>1810000</v>
      </c>
      <c r="F6" s="3">
        <v>35494</v>
      </c>
      <c r="H6" t="s">
        <v>42</v>
      </c>
      <c r="I6" t="s">
        <v>43</v>
      </c>
    </row>
    <row r="7" spans="1:10" x14ac:dyDescent="0.3">
      <c r="A7" t="s">
        <v>33</v>
      </c>
      <c r="B7" t="s">
        <v>29</v>
      </c>
      <c r="C7" t="s">
        <v>19</v>
      </c>
      <c r="D7" t="s">
        <v>34</v>
      </c>
      <c r="E7">
        <v>2160000</v>
      </c>
      <c r="F7" s="3">
        <v>36229</v>
      </c>
      <c r="J7" t="s">
        <v>44</v>
      </c>
    </row>
    <row r="8" spans="1:10" x14ac:dyDescent="0.3">
      <c r="A8" t="s">
        <v>35</v>
      </c>
      <c r="B8" t="s">
        <v>36</v>
      </c>
      <c r="C8" t="s">
        <v>19</v>
      </c>
      <c r="D8" t="s">
        <v>37</v>
      </c>
      <c r="E8">
        <v>2460000</v>
      </c>
      <c r="F8" s="3">
        <v>35859</v>
      </c>
    </row>
    <row r="16" spans="1:10" x14ac:dyDescent="0.3">
      <c r="F16" s="3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F18"/>
    </sheetView>
  </sheetViews>
  <sheetFormatPr defaultRowHeight="16.5" x14ac:dyDescent="0.3"/>
  <cols>
    <col min="4" max="4" width="14.125" bestFit="1" customWidth="1"/>
    <col min="6" max="6" width="11.625" bestFit="1" customWidth="1"/>
  </cols>
  <sheetData>
    <row r="1" spans="1:10" x14ac:dyDescent="0.3">
      <c r="A1" s="1" t="s">
        <v>21</v>
      </c>
      <c r="B1" s="1"/>
      <c r="C1" s="1"/>
      <c r="D1" s="1"/>
      <c r="E1" s="1"/>
      <c r="F1" s="1"/>
      <c r="G1" s="2"/>
      <c r="H1" s="2"/>
    </row>
    <row r="2" spans="1:10" x14ac:dyDescent="0.3">
      <c r="E2" t="s">
        <v>26</v>
      </c>
      <c r="F2" t="s">
        <v>27</v>
      </c>
    </row>
    <row r="3" spans="1:10" x14ac:dyDescent="0.3">
      <c r="E3">
        <f>SUBTOTAL(3,A5:A8)</f>
        <v>4</v>
      </c>
      <c r="F3">
        <f>SUBTOTAL(1,E5:E8)</f>
        <v>1942500</v>
      </c>
    </row>
    <row r="4" spans="1:10" x14ac:dyDescent="0.3">
      <c r="A4" t="s">
        <v>22</v>
      </c>
      <c r="B4" t="s">
        <v>23</v>
      </c>
      <c r="C4" t="s">
        <v>3</v>
      </c>
      <c r="D4" t="s">
        <v>24</v>
      </c>
      <c r="E4" t="s">
        <v>5</v>
      </c>
      <c r="F4" t="s">
        <v>25</v>
      </c>
      <c r="I4" t="s">
        <v>38</v>
      </c>
    </row>
    <row r="5" spans="1:10" x14ac:dyDescent="0.3">
      <c r="A5" t="s">
        <v>28</v>
      </c>
      <c r="B5" t="s">
        <v>29</v>
      </c>
      <c r="C5" t="s">
        <v>19</v>
      </c>
      <c r="D5" t="s">
        <v>30</v>
      </c>
      <c r="E5">
        <v>1340000</v>
      </c>
      <c r="F5" s="3">
        <v>34770</v>
      </c>
      <c r="H5" t="s">
        <v>39</v>
      </c>
      <c r="I5" t="s">
        <v>40</v>
      </c>
      <c r="J5" t="s">
        <v>41</v>
      </c>
    </row>
    <row r="6" spans="1:10" x14ac:dyDescent="0.3">
      <c r="A6" t="s">
        <v>31</v>
      </c>
      <c r="B6" t="s">
        <v>14</v>
      </c>
      <c r="C6" t="s">
        <v>18</v>
      </c>
      <c r="D6" t="s">
        <v>32</v>
      </c>
      <c r="E6">
        <v>1810000</v>
      </c>
      <c r="F6" s="3">
        <v>35494</v>
      </c>
      <c r="H6" t="s">
        <v>42</v>
      </c>
      <c r="I6" t="s">
        <v>43</v>
      </c>
    </row>
    <row r="7" spans="1:10" x14ac:dyDescent="0.3">
      <c r="A7" t="s">
        <v>33</v>
      </c>
      <c r="B7" t="s">
        <v>29</v>
      </c>
      <c r="C7" t="s">
        <v>19</v>
      </c>
      <c r="D7" t="s">
        <v>34</v>
      </c>
      <c r="E7">
        <v>2160000</v>
      </c>
      <c r="F7" s="3">
        <v>36229</v>
      </c>
      <c r="J7" t="s">
        <v>44</v>
      </c>
    </row>
    <row r="8" spans="1:10" x14ac:dyDescent="0.3">
      <c r="A8" t="s">
        <v>35</v>
      </c>
      <c r="B8" t="s">
        <v>36</v>
      </c>
      <c r="C8" t="s">
        <v>19</v>
      </c>
      <c r="D8" t="s">
        <v>37</v>
      </c>
      <c r="E8">
        <v>2460000</v>
      </c>
      <c r="F8" s="3">
        <v>35859</v>
      </c>
    </row>
    <row r="9" spans="1:10" x14ac:dyDescent="0.3">
      <c r="A9" t="s">
        <v>45</v>
      </c>
      <c r="B9" t="s">
        <v>55</v>
      </c>
      <c r="C9" t="s">
        <v>60</v>
      </c>
      <c r="D9" t="s">
        <v>65</v>
      </c>
      <c r="E9">
        <v>2500000</v>
      </c>
      <c r="F9" s="3">
        <v>37104</v>
      </c>
    </row>
    <row r="10" spans="1:10" x14ac:dyDescent="0.3">
      <c r="A10" t="s">
        <v>46</v>
      </c>
      <c r="B10" t="s">
        <v>56</v>
      </c>
      <c r="C10" t="s">
        <v>61</v>
      </c>
      <c r="D10" t="s">
        <v>66</v>
      </c>
      <c r="E10">
        <v>2030000</v>
      </c>
      <c r="F10" s="3">
        <v>37334</v>
      </c>
    </row>
    <row r="11" spans="1:10" x14ac:dyDescent="0.3">
      <c r="A11" t="s">
        <v>47</v>
      </c>
      <c r="B11" t="s">
        <v>57</v>
      </c>
      <c r="C11" t="s">
        <v>0</v>
      </c>
      <c r="D11" t="s">
        <v>67</v>
      </c>
      <c r="E11">
        <v>2390000</v>
      </c>
      <c r="F11" s="3">
        <v>36617</v>
      </c>
    </row>
    <row r="12" spans="1:10" x14ac:dyDescent="0.3">
      <c r="A12" t="s">
        <v>48</v>
      </c>
      <c r="B12" t="s">
        <v>58</v>
      </c>
      <c r="C12" t="s">
        <v>62</v>
      </c>
      <c r="D12" t="s">
        <v>68</v>
      </c>
      <c r="E12">
        <v>1750000</v>
      </c>
      <c r="F12" s="3">
        <v>38483</v>
      </c>
    </row>
    <row r="13" spans="1:10" x14ac:dyDescent="0.3">
      <c r="A13" t="s">
        <v>49</v>
      </c>
      <c r="B13" t="s">
        <v>42</v>
      </c>
      <c r="C13" t="s">
        <v>43</v>
      </c>
      <c r="D13" t="s">
        <v>69</v>
      </c>
      <c r="E13">
        <v>2150000</v>
      </c>
      <c r="F13" s="3">
        <v>38048</v>
      </c>
    </row>
    <row r="14" spans="1:10" x14ac:dyDescent="0.3">
      <c r="A14" t="s">
        <v>50</v>
      </c>
      <c r="B14" t="s">
        <v>59</v>
      </c>
      <c r="C14" t="s">
        <v>0</v>
      </c>
      <c r="D14" t="s">
        <v>70</v>
      </c>
      <c r="E14">
        <v>1960000</v>
      </c>
      <c r="F14" s="3">
        <v>35491</v>
      </c>
    </row>
    <row r="15" spans="1:10" x14ac:dyDescent="0.3">
      <c r="A15" t="s">
        <v>51</v>
      </c>
      <c r="B15" t="s">
        <v>42</v>
      </c>
      <c r="C15" t="s">
        <v>63</v>
      </c>
      <c r="D15" t="s">
        <v>71</v>
      </c>
      <c r="E15">
        <v>1770000</v>
      </c>
      <c r="F15" s="3">
        <v>37327</v>
      </c>
    </row>
    <row r="16" spans="1:10" x14ac:dyDescent="0.3">
      <c r="A16" t="s">
        <v>52</v>
      </c>
      <c r="B16" t="s">
        <v>55</v>
      </c>
      <c r="C16" t="s">
        <v>64</v>
      </c>
      <c r="D16" t="s">
        <v>72</v>
      </c>
      <c r="E16">
        <v>2250000</v>
      </c>
      <c r="F16" s="3">
        <v>37682</v>
      </c>
    </row>
    <row r="17" spans="1:6" x14ac:dyDescent="0.3">
      <c r="A17" t="s">
        <v>53</v>
      </c>
      <c r="B17" t="s">
        <v>59</v>
      </c>
      <c r="C17" t="s">
        <v>61</v>
      </c>
      <c r="D17" t="s">
        <v>73</v>
      </c>
      <c r="E17">
        <v>1260000</v>
      </c>
      <c r="F17" s="3">
        <v>38413</v>
      </c>
    </row>
    <row r="18" spans="1:6" x14ac:dyDescent="0.3">
      <c r="A18" t="s">
        <v>54</v>
      </c>
      <c r="B18" t="s">
        <v>55</v>
      </c>
      <c r="C18" t="s">
        <v>63</v>
      </c>
      <c r="D18" t="s">
        <v>74</v>
      </c>
      <c r="E18">
        <v>1550000</v>
      </c>
      <c r="F18" s="3">
        <v>37327</v>
      </c>
    </row>
    <row r="22" spans="1:6" x14ac:dyDescent="0.3">
      <c r="A22" t="s">
        <v>22</v>
      </c>
      <c r="B22" t="s">
        <v>23</v>
      </c>
      <c r="C22" t="s">
        <v>3</v>
      </c>
      <c r="D22" t="s">
        <v>24</v>
      </c>
      <c r="E22" t="s">
        <v>5</v>
      </c>
      <c r="F22" t="s">
        <v>25</v>
      </c>
    </row>
    <row r="23" spans="1:6" x14ac:dyDescent="0.3">
      <c r="A23" t="s">
        <v>35</v>
      </c>
      <c r="B23" t="s">
        <v>36</v>
      </c>
      <c r="C23" t="s">
        <v>19</v>
      </c>
      <c r="D23" t="s">
        <v>37</v>
      </c>
      <c r="E23">
        <v>2460000</v>
      </c>
      <c r="F23" s="3">
        <v>35859</v>
      </c>
    </row>
    <row r="24" spans="1:6" x14ac:dyDescent="0.3">
      <c r="A24" t="s">
        <v>45</v>
      </c>
      <c r="B24" t="s">
        <v>55</v>
      </c>
      <c r="C24" t="s">
        <v>60</v>
      </c>
      <c r="D24" t="s">
        <v>65</v>
      </c>
      <c r="E24">
        <v>2500000</v>
      </c>
      <c r="F24" s="3">
        <v>37104</v>
      </c>
    </row>
    <row r="25" spans="1:6" x14ac:dyDescent="0.3">
      <c r="A25" t="s">
        <v>47</v>
      </c>
      <c r="B25" t="s">
        <v>57</v>
      </c>
      <c r="C25" t="s">
        <v>0</v>
      </c>
      <c r="D25" t="s">
        <v>67</v>
      </c>
      <c r="E25">
        <v>2390000</v>
      </c>
      <c r="F25" s="3">
        <v>36617</v>
      </c>
    </row>
    <row r="26" spans="1:6" x14ac:dyDescent="0.3">
      <c r="A26" t="s">
        <v>49</v>
      </c>
      <c r="B26" t="s">
        <v>42</v>
      </c>
      <c r="C26" t="s">
        <v>43</v>
      </c>
      <c r="D26" t="s">
        <v>69</v>
      </c>
      <c r="E26">
        <v>2150000</v>
      </c>
      <c r="F26" s="3">
        <v>38048</v>
      </c>
    </row>
    <row r="27" spans="1:6" x14ac:dyDescent="0.3">
      <c r="A27" t="s">
        <v>52</v>
      </c>
      <c r="B27" t="s">
        <v>55</v>
      </c>
      <c r="C27" t="s">
        <v>64</v>
      </c>
      <c r="D27" t="s">
        <v>72</v>
      </c>
      <c r="E27">
        <v>2250000</v>
      </c>
      <c r="F27" s="3">
        <v>37682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8" sqref="H8"/>
    </sheetView>
  </sheetViews>
  <sheetFormatPr defaultRowHeight="16.5" x14ac:dyDescent="0.3"/>
  <cols>
    <col min="4" max="4" width="14.125" bestFit="1" customWidth="1"/>
    <col min="6" max="6" width="11.625" bestFit="1" customWidth="1"/>
  </cols>
  <sheetData>
    <row r="1" spans="1:8" x14ac:dyDescent="0.3">
      <c r="A1" s="1" t="s">
        <v>21</v>
      </c>
      <c r="B1" s="1"/>
      <c r="C1" s="1"/>
      <c r="D1" s="1"/>
      <c r="E1" s="1"/>
      <c r="F1" s="1"/>
    </row>
    <row r="2" spans="1:8" x14ac:dyDescent="0.3">
      <c r="E2" t="s">
        <v>26</v>
      </c>
      <c r="F2" t="s">
        <v>27</v>
      </c>
    </row>
    <row r="3" spans="1:8" x14ac:dyDescent="0.3">
      <c r="E3">
        <f>SUBTOTAL(3,A5:A18)</f>
        <v>14</v>
      </c>
      <c r="F3" s="4">
        <f>SUBTOTAL(1,E5:E18)</f>
        <v>1955714.2857142857</v>
      </c>
    </row>
    <row r="4" spans="1:8" x14ac:dyDescent="0.3">
      <c r="A4" t="s">
        <v>22</v>
      </c>
      <c r="B4" t="s">
        <v>23</v>
      </c>
      <c r="C4" t="s">
        <v>3</v>
      </c>
      <c r="D4" t="s">
        <v>24</v>
      </c>
      <c r="E4" t="s">
        <v>5</v>
      </c>
      <c r="F4" t="s">
        <v>25</v>
      </c>
    </row>
    <row r="5" spans="1:8" x14ac:dyDescent="0.3">
      <c r="A5" t="s">
        <v>28</v>
      </c>
      <c r="B5" t="s">
        <v>29</v>
      </c>
      <c r="C5" t="s">
        <v>19</v>
      </c>
      <c r="D5" s="6" t="s">
        <v>30</v>
      </c>
      <c r="E5">
        <v>1340000</v>
      </c>
      <c r="F5" s="3">
        <v>34770</v>
      </c>
      <c r="H5" t="s">
        <v>38</v>
      </c>
    </row>
    <row r="6" spans="1:8" x14ac:dyDescent="0.3">
      <c r="A6" t="s">
        <v>31</v>
      </c>
      <c r="B6" t="s">
        <v>14</v>
      </c>
      <c r="C6" t="s">
        <v>18</v>
      </c>
      <c r="D6" s="6" t="s">
        <v>32</v>
      </c>
      <c r="E6">
        <v>1810000</v>
      </c>
      <c r="F6" s="3">
        <v>35494</v>
      </c>
    </row>
    <row r="7" spans="1:8" x14ac:dyDescent="0.3">
      <c r="A7" t="s">
        <v>33</v>
      </c>
      <c r="B7" t="s">
        <v>29</v>
      </c>
      <c r="C7" t="s">
        <v>19</v>
      </c>
      <c r="D7" s="6" t="s">
        <v>34</v>
      </c>
      <c r="E7">
        <v>2160000</v>
      </c>
      <c r="F7" s="3">
        <v>36229</v>
      </c>
      <c r="H7" s="5" t="b">
        <f xml:space="preserve"> 4 = VALUE(MID($D5,3,2))</f>
        <v>1</v>
      </c>
    </row>
    <row r="8" spans="1:8" x14ac:dyDescent="0.3">
      <c r="A8" t="s">
        <v>35</v>
      </c>
      <c r="B8" t="s">
        <v>36</v>
      </c>
      <c r="C8" t="s">
        <v>19</v>
      </c>
      <c r="D8" s="6" t="s">
        <v>37</v>
      </c>
      <c r="E8">
        <v>2460000</v>
      </c>
      <c r="F8" s="3">
        <v>35859</v>
      </c>
    </row>
    <row r="9" spans="1:8" x14ac:dyDescent="0.3">
      <c r="A9" t="s">
        <v>45</v>
      </c>
      <c r="B9" t="s">
        <v>55</v>
      </c>
      <c r="C9" t="s">
        <v>60</v>
      </c>
      <c r="D9" s="6" t="s">
        <v>65</v>
      </c>
      <c r="E9">
        <v>2500000</v>
      </c>
      <c r="F9" s="3">
        <v>37104</v>
      </c>
    </row>
    <row r="10" spans="1:8" x14ac:dyDescent="0.3">
      <c r="A10" t="s">
        <v>46</v>
      </c>
      <c r="B10" t="s">
        <v>56</v>
      </c>
      <c r="C10" t="s">
        <v>61</v>
      </c>
      <c r="D10" s="6" t="s">
        <v>66</v>
      </c>
      <c r="E10">
        <v>2030000</v>
      </c>
      <c r="F10" s="3">
        <v>37334</v>
      </c>
    </row>
    <row r="11" spans="1:8" x14ac:dyDescent="0.3">
      <c r="A11" t="s">
        <v>47</v>
      </c>
      <c r="B11" t="s">
        <v>57</v>
      </c>
      <c r="C11" t="s">
        <v>0</v>
      </c>
      <c r="D11" s="6" t="s">
        <v>67</v>
      </c>
      <c r="E11">
        <v>2390000</v>
      </c>
      <c r="F11" s="3">
        <v>36617</v>
      </c>
    </row>
    <row r="12" spans="1:8" x14ac:dyDescent="0.3">
      <c r="A12" t="s">
        <v>48</v>
      </c>
      <c r="B12" t="s">
        <v>58</v>
      </c>
      <c r="C12" t="s">
        <v>62</v>
      </c>
      <c r="D12" s="6" t="s">
        <v>68</v>
      </c>
      <c r="E12">
        <v>1750000</v>
      </c>
      <c r="F12" s="3">
        <v>38483</v>
      </c>
    </row>
    <row r="13" spans="1:8" x14ac:dyDescent="0.3">
      <c r="A13" t="s">
        <v>49</v>
      </c>
      <c r="B13" t="s">
        <v>42</v>
      </c>
      <c r="C13" t="s">
        <v>43</v>
      </c>
      <c r="D13" s="6" t="s">
        <v>69</v>
      </c>
      <c r="E13">
        <v>2150000</v>
      </c>
      <c r="F13" s="3">
        <v>38048</v>
      </c>
    </row>
    <row r="14" spans="1:8" x14ac:dyDescent="0.3">
      <c r="A14" t="s">
        <v>50</v>
      </c>
      <c r="B14" t="s">
        <v>59</v>
      </c>
      <c r="C14" t="s">
        <v>0</v>
      </c>
      <c r="D14" s="6" t="s">
        <v>70</v>
      </c>
      <c r="E14">
        <v>1960000</v>
      </c>
      <c r="F14" s="3">
        <v>35491</v>
      </c>
    </row>
    <row r="15" spans="1:8" x14ac:dyDescent="0.3">
      <c r="A15" t="s">
        <v>51</v>
      </c>
      <c r="B15" t="s">
        <v>42</v>
      </c>
      <c r="C15" t="s">
        <v>63</v>
      </c>
      <c r="D15" s="6" t="s">
        <v>71</v>
      </c>
      <c r="E15">
        <v>1770000</v>
      </c>
      <c r="F15" s="3">
        <v>37327</v>
      </c>
    </row>
    <row r="16" spans="1:8" x14ac:dyDescent="0.3">
      <c r="A16" t="s">
        <v>52</v>
      </c>
      <c r="B16" t="s">
        <v>55</v>
      </c>
      <c r="C16" t="s">
        <v>64</v>
      </c>
      <c r="D16" s="6" t="s">
        <v>72</v>
      </c>
      <c r="E16">
        <v>2250000</v>
      </c>
      <c r="F16" s="3">
        <v>37682</v>
      </c>
    </row>
    <row r="17" spans="1:6" x14ac:dyDescent="0.3">
      <c r="A17" t="s">
        <v>53</v>
      </c>
      <c r="B17" t="s">
        <v>59</v>
      </c>
      <c r="C17" t="s">
        <v>61</v>
      </c>
      <c r="D17" s="6" t="s">
        <v>73</v>
      </c>
      <c r="E17">
        <v>1260000</v>
      </c>
      <c r="F17" s="3">
        <v>38413</v>
      </c>
    </row>
    <row r="18" spans="1:6" x14ac:dyDescent="0.3">
      <c r="A18" t="s">
        <v>54</v>
      </c>
      <c r="B18" t="s">
        <v>55</v>
      </c>
      <c r="C18" t="s">
        <v>63</v>
      </c>
      <c r="D18" s="6" t="s">
        <v>75</v>
      </c>
      <c r="E18">
        <v>1550000</v>
      </c>
      <c r="F18" s="3">
        <v>37327</v>
      </c>
    </row>
    <row r="20" spans="1:6" x14ac:dyDescent="0.3">
      <c r="A20" t="s">
        <v>22</v>
      </c>
      <c r="B20" t="s">
        <v>23</v>
      </c>
      <c r="C20" t="s">
        <v>3</v>
      </c>
      <c r="D20" t="s">
        <v>24</v>
      </c>
      <c r="E20" t="s">
        <v>5</v>
      </c>
      <c r="F20" t="s">
        <v>25</v>
      </c>
    </row>
    <row r="21" spans="1:6" x14ac:dyDescent="0.3">
      <c r="A21" t="s">
        <v>28</v>
      </c>
      <c r="B21" t="s">
        <v>29</v>
      </c>
      <c r="C21" t="s">
        <v>19</v>
      </c>
      <c r="D21" s="6" t="s">
        <v>30</v>
      </c>
      <c r="E21">
        <v>1340000</v>
      </c>
      <c r="F21" s="3">
        <v>34770</v>
      </c>
    </row>
    <row r="22" spans="1:6" x14ac:dyDescent="0.3">
      <c r="A22" t="s">
        <v>47</v>
      </c>
      <c r="B22" t="s">
        <v>57</v>
      </c>
      <c r="C22" t="s">
        <v>0</v>
      </c>
      <c r="D22" s="6" t="s">
        <v>67</v>
      </c>
      <c r="E22">
        <v>2390000</v>
      </c>
      <c r="F22" s="3">
        <v>36617</v>
      </c>
    </row>
    <row r="23" spans="1:6" x14ac:dyDescent="0.3">
      <c r="A23" t="s">
        <v>49</v>
      </c>
      <c r="B23" t="s">
        <v>42</v>
      </c>
      <c r="C23" t="s">
        <v>43</v>
      </c>
      <c r="D23" s="6" t="s">
        <v>69</v>
      </c>
      <c r="E23">
        <v>2150000</v>
      </c>
      <c r="F23" s="3">
        <v>38048</v>
      </c>
    </row>
    <row r="24" spans="1:6" x14ac:dyDescent="0.3">
      <c r="F24" s="3"/>
    </row>
    <row r="25" spans="1:6" x14ac:dyDescent="0.3">
      <c r="F25" s="3"/>
    </row>
    <row r="26" spans="1:6" x14ac:dyDescent="0.3">
      <c r="F26" s="3"/>
    </row>
    <row r="27" spans="1:6" x14ac:dyDescent="0.3">
      <c r="F27" s="3"/>
    </row>
    <row r="28" spans="1:6" x14ac:dyDescent="0.3">
      <c r="F28" s="3"/>
    </row>
    <row r="29" spans="1:6" x14ac:dyDescent="0.3">
      <c r="F29" s="3"/>
    </row>
    <row r="30" spans="1:6" x14ac:dyDescent="0.3">
      <c r="F30" s="3"/>
    </row>
    <row r="31" spans="1:6" x14ac:dyDescent="0.3">
      <c r="F31" s="3"/>
    </row>
    <row r="32" spans="1:6" x14ac:dyDescent="0.3">
      <c r="F32" s="3"/>
    </row>
    <row r="33" spans="6:6" x14ac:dyDescent="0.3">
      <c r="F33" s="3"/>
    </row>
    <row r="34" spans="6:6" x14ac:dyDescent="0.3">
      <c r="F34" s="3"/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8" sqref="I8"/>
    </sheetView>
  </sheetViews>
  <sheetFormatPr defaultRowHeight="16.5" x14ac:dyDescent="0.3"/>
  <cols>
    <col min="1" max="1" width="11.125" bestFit="1" customWidth="1"/>
    <col min="2" max="2" width="15.5" bestFit="1" customWidth="1"/>
  </cols>
  <sheetData>
    <row r="1" spans="1:5" x14ac:dyDescent="0.3">
      <c r="B1" t="s">
        <v>76</v>
      </c>
    </row>
    <row r="2" spans="1:5" x14ac:dyDescent="0.3">
      <c r="A2" t="s">
        <v>77</v>
      </c>
      <c r="B2" t="s">
        <v>79</v>
      </c>
      <c r="C2" t="s">
        <v>80</v>
      </c>
      <c r="D2" t="s">
        <v>81</v>
      </c>
      <c r="E2" t="s">
        <v>82</v>
      </c>
    </row>
    <row r="3" spans="1:5" x14ac:dyDescent="0.3">
      <c r="A3" s="3">
        <v>40214</v>
      </c>
      <c r="B3" t="s">
        <v>84</v>
      </c>
      <c r="C3">
        <v>10</v>
      </c>
      <c r="D3">
        <v>326000</v>
      </c>
      <c r="E3">
        <f>C3*D3</f>
        <v>3260000</v>
      </c>
    </row>
    <row r="4" spans="1:5" x14ac:dyDescent="0.3">
      <c r="A4" s="3">
        <v>40214</v>
      </c>
      <c r="B4" t="s">
        <v>85</v>
      </c>
      <c r="C4">
        <v>10</v>
      </c>
      <c r="D4">
        <v>620000</v>
      </c>
      <c r="E4">
        <f t="shared" ref="E4:E16" si="0">C4*D4</f>
        <v>6200000</v>
      </c>
    </row>
    <row r="5" spans="1:5" x14ac:dyDescent="0.3">
      <c r="A5" s="3">
        <v>40214</v>
      </c>
      <c r="B5" t="s">
        <v>87</v>
      </c>
      <c r="C5">
        <v>50</v>
      </c>
      <c r="D5">
        <v>125000</v>
      </c>
      <c r="E5">
        <f t="shared" si="0"/>
        <v>6250000</v>
      </c>
    </row>
    <row r="6" spans="1:5" x14ac:dyDescent="0.3">
      <c r="A6" s="3">
        <v>40214</v>
      </c>
      <c r="B6" t="s">
        <v>88</v>
      </c>
      <c r="C6">
        <v>45</v>
      </c>
      <c r="D6">
        <v>510000</v>
      </c>
      <c r="E6">
        <f t="shared" si="0"/>
        <v>22950000</v>
      </c>
    </row>
    <row r="7" spans="1:5" x14ac:dyDescent="0.3">
      <c r="A7" s="7" t="s">
        <v>94</v>
      </c>
      <c r="E7">
        <f>SUBTOTAL(9,E3:E6)</f>
        <v>38660000</v>
      </c>
    </row>
    <row r="8" spans="1:5" x14ac:dyDescent="0.3">
      <c r="A8" s="3">
        <v>40215</v>
      </c>
      <c r="B8" t="s">
        <v>89</v>
      </c>
      <c r="C8">
        <v>20</v>
      </c>
      <c r="D8">
        <v>125000</v>
      </c>
      <c r="E8">
        <f t="shared" si="0"/>
        <v>2500000</v>
      </c>
    </row>
    <row r="9" spans="1:5" x14ac:dyDescent="0.3">
      <c r="A9" s="3">
        <v>40215</v>
      </c>
      <c r="B9" t="s">
        <v>90</v>
      </c>
      <c r="C9">
        <v>25</v>
      </c>
      <c r="D9">
        <v>326000</v>
      </c>
      <c r="E9">
        <f t="shared" si="0"/>
        <v>8150000</v>
      </c>
    </row>
    <row r="10" spans="1:5" x14ac:dyDescent="0.3">
      <c r="A10" s="3">
        <v>40215</v>
      </c>
      <c r="B10" t="s">
        <v>91</v>
      </c>
      <c r="C10">
        <v>100</v>
      </c>
      <c r="D10">
        <v>225000</v>
      </c>
      <c r="E10">
        <f t="shared" si="0"/>
        <v>22500000</v>
      </c>
    </row>
    <row r="11" spans="1:5" x14ac:dyDescent="0.3">
      <c r="A11" s="8" t="s">
        <v>95</v>
      </c>
      <c r="E11">
        <f>SUBTOTAL(9,E8:E10)</f>
        <v>33150000</v>
      </c>
    </row>
    <row r="12" spans="1:5" x14ac:dyDescent="0.3">
      <c r="A12" s="3">
        <v>40216</v>
      </c>
      <c r="B12" t="s">
        <v>89</v>
      </c>
      <c r="C12">
        <v>10</v>
      </c>
      <c r="D12">
        <v>125000</v>
      </c>
      <c r="E12">
        <f t="shared" si="0"/>
        <v>1250000</v>
      </c>
    </row>
    <row r="13" spans="1:5" x14ac:dyDescent="0.3">
      <c r="A13" s="3">
        <v>40216</v>
      </c>
      <c r="B13" t="s">
        <v>92</v>
      </c>
      <c r="C13">
        <v>30</v>
      </c>
      <c r="D13">
        <v>482000</v>
      </c>
      <c r="E13">
        <f t="shared" si="0"/>
        <v>14460000</v>
      </c>
    </row>
    <row r="14" spans="1:5" x14ac:dyDescent="0.3">
      <c r="A14" s="3">
        <v>40216</v>
      </c>
      <c r="B14" t="s">
        <v>90</v>
      </c>
      <c r="C14">
        <v>50</v>
      </c>
      <c r="D14">
        <v>326000</v>
      </c>
      <c r="E14">
        <f t="shared" si="0"/>
        <v>16300000</v>
      </c>
    </row>
    <row r="15" spans="1:5" x14ac:dyDescent="0.3">
      <c r="A15" s="3">
        <v>40216</v>
      </c>
      <c r="B15" t="s">
        <v>88</v>
      </c>
      <c r="C15">
        <v>40</v>
      </c>
      <c r="D15">
        <v>510000</v>
      </c>
      <c r="E15">
        <f t="shared" si="0"/>
        <v>20400000</v>
      </c>
    </row>
    <row r="16" spans="1:5" x14ac:dyDescent="0.3">
      <c r="A16" s="3">
        <v>40216</v>
      </c>
      <c r="B16" t="s">
        <v>93</v>
      </c>
      <c r="C16">
        <v>80</v>
      </c>
      <c r="D16">
        <v>225000</v>
      </c>
      <c r="E16">
        <f t="shared" si="0"/>
        <v>18000000</v>
      </c>
    </row>
    <row r="17" spans="1:5" x14ac:dyDescent="0.3">
      <c r="A17" s="8" t="s">
        <v>96</v>
      </c>
      <c r="E17">
        <f>SUBTOTAL(9,E12:E16)</f>
        <v>70410000</v>
      </c>
    </row>
    <row r="18" spans="1:5" x14ac:dyDescent="0.3">
      <c r="A18" s="8" t="s">
        <v>97</v>
      </c>
      <c r="E18">
        <f>SUBTOTAL(9,E3:E16)</f>
        <v>142220000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5" sqref="G5"/>
    </sheetView>
  </sheetViews>
  <sheetFormatPr defaultRowHeight="16.5" outlineLevelRow="3" x14ac:dyDescent="0.3"/>
  <cols>
    <col min="1" max="1" width="11.125" bestFit="1" customWidth="1"/>
    <col min="3" max="3" width="14" bestFit="1" customWidth="1"/>
  </cols>
  <sheetData>
    <row r="1" spans="1:4" x14ac:dyDescent="0.3">
      <c r="A1" s="1" t="s">
        <v>98</v>
      </c>
      <c r="B1" s="1"/>
      <c r="C1" s="1"/>
      <c r="D1" s="1"/>
    </row>
    <row r="3" spans="1:4" x14ac:dyDescent="0.3">
      <c r="A3" t="s">
        <v>99</v>
      </c>
      <c r="B3" t="s">
        <v>100</v>
      </c>
      <c r="C3" t="s">
        <v>101</v>
      </c>
      <c r="D3" t="s">
        <v>102</v>
      </c>
    </row>
    <row r="4" spans="1:4" hidden="1" outlineLevel="3" x14ac:dyDescent="0.3">
      <c r="A4" s="3">
        <v>40180</v>
      </c>
      <c r="B4" t="s">
        <v>16</v>
      </c>
      <c r="C4" t="s">
        <v>108</v>
      </c>
      <c r="D4">
        <v>154000</v>
      </c>
    </row>
    <row r="5" spans="1:4" outlineLevel="2" collapsed="1" x14ac:dyDescent="0.3">
      <c r="A5" s="3"/>
      <c r="C5" s="9" t="s">
        <v>119</v>
      </c>
      <c r="D5">
        <f>SUBTOTAL(9,D4:D4)</f>
        <v>154000</v>
      </c>
    </row>
    <row r="6" spans="1:4" hidden="1" outlineLevel="3" x14ac:dyDescent="0.3">
      <c r="A6" s="3">
        <v>40180</v>
      </c>
      <c r="B6" t="s">
        <v>16</v>
      </c>
      <c r="C6" t="s">
        <v>109</v>
      </c>
      <c r="D6">
        <v>45000</v>
      </c>
    </row>
    <row r="7" spans="1:4" outlineLevel="2" collapsed="1" x14ac:dyDescent="0.3">
      <c r="A7" s="3"/>
      <c r="C7" s="9" t="s">
        <v>120</v>
      </c>
      <c r="D7">
        <f>SUBTOTAL(9,D6:D6)</f>
        <v>45000</v>
      </c>
    </row>
    <row r="8" spans="1:4" hidden="1" outlineLevel="3" x14ac:dyDescent="0.3">
      <c r="A8" s="3">
        <v>40193</v>
      </c>
      <c r="B8" t="s">
        <v>16</v>
      </c>
      <c r="C8" t="s">
        <v>111</v>
      </c>
      <c r="D8">
        <v>150000</v>
      </c>
    </row>
    <row r="9" spans="1:4" outlineLevel="2" collapsed="1" x14ac:dyDescent="0.3">
      <c r="A9" s="3"/>
      <c r="C9" s="9" t="s">
        <v>121</v>
      </c>
      <c r="D9">
        <f>SUBTOTAL(9,D8:D8)</f>
        <v>150000</v>
      </c>
    </row>
    <row r="10" spans="1:4" outlineLevel="1" x14ac:dyDescent="0.3">
      <c r="A10" s="3"/>
      <c r="B10" s="9" t="s">
        <v>114</v>
      </c>
      <c r="D10">
        <f>SUBTOTAL(9,D4:D8)</f>
        <v>349000</v>
      </c>
    </row>
    <row r="11" spans="1:4" hidden="1" outlineLevel="3" x14ac:dyDescent="0.3">
      <c r="A11" s="3">
        <v>40184</v>
      </c>
      <c r="B11" t="s">
        <v>103</v>
      </c>
      <c r="C11" t="s">
        <v>110</v>
      </c>
      <c r="D11">
        <v>45000</v>
      </c>
    </row>
    <row r="12" spans="1:4" outlineLevel="2" collapsed="1" x14ac:dyDescent="0.3">
      <c r="A12" s="3"/>
      <c r="C12" s="9" t="s">
        <v>120</v>
      </c>
      <c r="D12">
        <f>SUBTOTAL(9,D11:D11)</f>
        <v>45000</v>
      </c>
    </row>
    <row r="13" spans="1:4" hidden="1" outlineLevel="3" x14ac:dyDescent="0.3">
      <c r="A13" s="3">
        <v>40200</v>
      </c>
      <c r="B13" t="s">
        <v>107</v>
      </c>
      <c r="C13" t="s">
        <v>113</v>
      </c>
      <c r="D13">
        <v>90000</v>
      </c>
    </row>
    <row r="14" spans="1:4" outlineLevel="2" collapsed="1" x14ac:dyDescent="0.3">
      <c r="A14" s="3"/>
      <c r="C14" s="9" t="s">
        <v>122</v>
      </c>
      <c r="D14">
        <f>SUBTOTAL(9,D13:D13)</f>
        <v>90000</v>
      </c>
    </row>
    <row r="15" spans="1:4" outlineLevel="1" x14ac:dyDescent="0.3">
      <c r="A15" s="3"/>
      <c r="B15" s="9" t="s">
        <v>115</v>
      </c>
      <c r="D15">
        <f>SUBTOTAL(9,D11:D13)</f>
        <v>135000</v>
      </c>
    </row>
    <row r="16" spans="1:4" hidden="1" outlineLevel="3" x14ac:dyDescent="0.3">
      <c r="A16" s="3">
        <v>40188</v>
      </c>
      <c r="B16" t="s">
        <v>104</v>
      </c>
      <c r="C16" t="s">
        <v>110</v>
      </c>
      <c r="D16">
        <v>45000</v>
      </c>
    </row>
    <row r="17" spans="1:4" outlineLevel="2" collapsed="1" x14ac:dyDescent="0.3">
      <c r="A17" s="3"/>
      <c r="C17" s="9" t="s">
        <v>120</v>
      </c>
      <c r="D17">
        <f>SUBTOTAL(9,D16:D16)</f>
        <v>45000</v>
      </c>
    </row>
    <row r="18" spans="1:4" outlineLevel="1" x14ac:dyDescent="0.3">
      <c r="A18" s="3"/>
      <c r="B18" s="9" t="s">
        <v>116</v>
      </c>
      <c r="D18">
        <f>SUBTOTAL(9,D16:D16)</f>
        <v>45000</v>
      </c>
    </row>
    <row r="19" spans="1:4" hidden="1" outlineLevel="3" x14ac:dyDescent="0.3">
      <c r="A19" s="3">
        <v>40194</v>
      </c>
      <c r="B19" t="s">
        <v>105</v>
      </c>
      <c r="C19" t="s">
        <v>111</v>
      </c>
      <c r="D19">
        <v>150000</v>
      </c>
    </row>
    <row r="20" spans="1:4" hidden="1" outlineLevel="3" x14ac:dyDescent="0.3">
      <c r="A20" s="3">
        <v>40198</v>
      </c>
      <c r="B20" t="s">
        <v>106</v>
      </c>
      <c r="C20" t="s">
        <v>112</v>
      </c>
      <c r="D20">
        <v>150000</v>
      </c>
    </row>
    <row r="21" spans="1:4" outlineLevel="2" collapsed="1" x14ac:dyDescent="0.3">
      <c r="A21" s="3"/>
      <c r="C21" s="9" t="s">
        <v>121</v>
      </c>
      <c r="D21">
        <f>SUBTOTAL(9,D19:D20)</f>
        <v>300000</v>
      </c>
    </row>
    <row r="22" spans="1:4" outlineLevel="1" x14ac:dyDescent="0.3">
      <c r="A22" s="3"/>
      <c r="B22" s="9" t="s">
        <v>117</v>
      </c>
      <c r="D22">
        <f>SUBTOTAL(9,D19:D20)</f>
        <v>300000</v>
      </c>
    </row>
    <row r="23" spans="1:4" hidden="1" outlineLevel="3" x14ac:dyDescent="0.3">
      <c r="A23" s="3">
        <v>40201</v>
      </c>
      <c r="B23" t="s">
        <v>13</v>
      </c>
      <c r="C23" t="s">
        <v>113</v>
      </c>
      <c r="D23">
        <v>90000</v>
      </c>
    </row>
    <row r="24" spans="1:4" outlineLevel="2" collapsed="1" x14ac:dyDescent="0.3">
      <c r="A24" s="3"/>
      <c r="C24" s="9" t="s">
        <v>122</v>
      </c>
      <c r="D24">
        <f>SUBTOTAL(9,D23:D23)</f>
        <v>90000</v>
      </c>
    </row>
    <row r="25" spans="1:4" outlineLevel="1" x14ac:dyDescent="0.3">
      <c r="A25" s="3"/>
      <c r="B25" s="9" t="s">
        <v>118</v>
      </c>
      <c r="D25">
        <f>SUBTOTAL(9,D23:D23)</f>
        <v>90000</v>
      </c>
    </row>
    <row r="26" spans="1:4" x14ac:dyDescent="0.3">
      <c r="A26" s="3"/>
      <c r="B26" s="9" t="s">
        <v>97</v>
      </c>
      <c r="D26">
        <f>SUBTOTAL(9,D4:D23)</f>
        <v>919000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3" sqref="A3"/>
    </sheetView>
  </sheetViews>
  <sheetFormatPr defaultRowHeight="16.5" x14ac:dyDescent="0.3"/>
  <cols>
    <col min="1" max="1" width="11.125" bestFit="1" customWidth="1"/>
    <col min="3" max="3" width="17.875" bestFit="1" customWidth="1"/>
    <col min="6" max="6" width="9.5" bestFit="1" customWidth="1"/>
    <col min="8" max="8" width="9.5" bestFit="1" customWidth="1"/>
  </cols>
  <sheetData>
    <row r="1" spans="1:8" x14ac:dyDescent="0.3">
      <c r="C1" t="s">
        <v>123</v>
      </c>
    </row>
    <row r="3" spans="1:8" x14ac:dyDescent="0.3">
      <c r="A3" t="s">
        <v>125</v>
      </c>
      <c r="B3" t="s">
        <v>126</v>
      </c>
      <c r="C3" t="s">
        <v>79</v>
      </c>
      <c r="D3" t="s">
        <v>80</v>
      </c>
      <c r="E3" t="s">
        <v>81</v>
      </c>
      <c r="F3" t="s">
        <v>127</v>
      </c>
      <c r="G3" t="s">
        <v>128</v>
      </c>
      <c r="H3" t="s">
        <v>129</v>
      </c>
    </row>
    <row r="4" spans="1:8" x14ac:dyDescent="0.3">
      <c r="A4" s="3">
        <v>40180</v>
      </c>
      <c r="B4" t="s">
        <v>131</v>
      </c>
      <c r="C4" t="s">
        <v>139</v>
      </c>
      <c r="D4">
        <v>10</v>
      </c>
      <c r="E4">
        <v>1830000</v>
      </c>
      <c r="F4">
        <v>18300000</v>
      </c>
      <c r="G4">
        <f>F4/10</f>
        <v>1830000</v>
      </c>
      <c r="H4">
        <f>F4+G4</f>
        <v>20130000</v>
      </c>
    </row>
    <row r="5" spans="1:8" x14ac:dyDescent="0.3">
      <c r="A5" s="3">
        <v>40183</v>
      </c>
      <c r="B5" t="s">
        <v>133</v>
      </c>
      <c r="C5" t="s">
        <v>141</v>
      </c>
      <c r="D5">
        <v>15</v>
      </c>
      <c r="E5">
        <v>369000</v>
      </c>
      <c r="F5">
        <v>5535000</v>
      </c>
      <c r="G5">
        <f t="shared" ref="G5:G9" si="0">F5/10</f>
        <v>553500</v>
      </c>
      <c r="H5">
        <f t="shared" ref="H5:H9" si="1">F5+G5</f>
        <v>6088500</v>
      </c>
    </row>
    <row r="6" spans="1:8" x14ac:dyDescent="0.3">
      <c r="A6" s="3">
        <v>40190</v>
      </c>
      <c r="B6" t="s">
        <v>133</v>
      </c>
      <c r="C6" t="s">
        <v>87</v>
      </c>
      <c r="D6">
        <v>20</v>
      </c>
      <c r="E6">
        <v>95000</v>
      </c>
      <c r="F6">
        <v>1900000</v>
      </c>
      <c r="G6">
        <f t="shared" si="0"/>
        <v>190000</v>
      </c>
      <c r="H6">
        <f t="shared" si="1"/>
        <v>2090000</v>
      </c>
    </row>
    <row r="7" spans="1:8" x14ac:dyDescent="0.3">
      <c r="A7" s="3">
        <v>40212</v>
      </c>
      <c r="B7" t="s">
        <v>135</v>
      </c>
      <c r="C7" t="s">
        <v>142</v>
      </c>
      <c r="D7">
        <v>30</v>
      </c>
      <c r="E7">
        <v>369000</v>
      </c>
      <c r="F7">
        <v>11070000</v>
      </c>
      <c r="G7">
        <f t="shared" si="0"/>
        <v>1107000</v>
      </c>
      <c r="H7">
        <f t="shared" si="1"/>
        <v>12177000</v>
      </c>
    </row>
    <row r="8" spans="1:8" x14ac:dyDescent="0.3">
      <c r="A8" s="3">
        <v>40215</v>
      </c>
      <c r="B8" t="s">
        <v>136</v>
      </c>
      <c r="C8" t="s">
        <v>84</v>
      </c>
      <c r="D8">
        <v>25</v>
      </c>
      <c r="E8">
        <v>265000</v>
      </c>
      <c r="F8">
        <v>6625000</v>
      </c>
      <c r="G8">
        <f t="shared" si="0"/>
        <v>662500</v>
      </c>
      <c r="H8">
        <f t="shared" si="1"/>
        <v>7287500</v>
      </c>
    </row>
    <row r="9" spans="1:8" x14ac:dyDescent="0.3">
      <c r="A9" s="3">
        <v>40221</v>
      </c>
      <c r="B9" t="s">
        <v>137</v>
      </c>
      <c r="C9" t="s">
        <v>87</v>
      </c>
      <c r="D9">
        <v>45</v>
      </c>
      <c r="E9">
        <v>95000</v>
      </c>
      <c r="F9">
        <v>4275000</v>
      </c>
      <c r="G9">
        <f t="shared" si="0"/>
        <v>427500</v>
      </c>
      <c r="H9">
        <f t="shared" si="1"/>
        <v>4702500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H7" sqref="H7"/>
    </sheetView>
  </sheetViews>
  <sheetFormatPr defaultRowHeight="16.5" x14ac:dyDescent="0.3"/>
  <cols>
    <col min="1" max="1" width="16.125" customWidth="1"/>
    <col min="2" max="2" width="13.875" bestFit="1" customWidth="1"/>
    <col min="3" max="3" width="8.375" customWidth="1"/>
    <col min="4" max="4" width="6.5" customWidth="1"/>
    <col min="5" max="5" width="13.25" customWidth="1"/>
    <col min="6" max="6" width="7.625" customWidth="1"/>
    <col min="7" max="7" width="15.25" bestFit="1" customWidth="1"/>
    <col min="8" max="8" width="13.25" bestFit="1" customWidth="1"/>
    <col min="9" max="9" width="15.25" bestFit="1" customWidth="1"/>
    <col min="10" max="10" width="15.875" bestFit="1" customWidth="1"/>
    <col min="11" max="11" width="20.125" bestFit="1" customWidth="1"/>
  </cols>
  <sheetData>
    <row r="2" spans="1:6" x14ac:dyDescent="0.3">
      <c r="A2" s="13" t="s">
        <v>124</v>
      </c>
      <c r="B2" s="14" t="s">
        <v>145</v>
      </c>
      <c r="C2" s="17"/>
      <c r="D2" s="17"/>
      <c r="E2" s="17"/>
      <c r="F2" s="17"/>
    </row>
    <row r="3" spans="1:6" x14ac:dyDescent="0.3">
      <c r="A3" s="17"/>
      <c r="B3" s="17"/>
      <c r="C3" s="17"/>
      <c r="D3" s="17"/>
      <c r="E3" s="17"/>
      <c r="F3" s="17"/>
    </row>
    <row r="4" spans="1:6" x14ac:dyDescent="0.3">
      <c r="A4" s="22"/>
      <c r="B4" s="13" t="s">
        <v>144</v>
      </c>
      <c r="C4" s="16"/>
      <c r="D4" s="16"/>
      <c r="E4" s="16"/>
      <c r="F4" s="16"/>
    </row>
    <row r="5" spans="1:6" x14ac:dyDescent="0.3">
      <c r="A5" s="13" t="s">
        <v>143</v>
      </c>
      <c r="B5" s="14" t="s">
        <v>86</v>
      </c>
      <c r="C5" s="14" t="s">
        <v>138</v>
      </c>
      <c r="D5" s="14" t="s">
        <v>140</v>
      </c>
      <c r="E5" s="14" t="s">
        <v>83</v>
      </c>
      <c r="F5" s="14" t="s">
        <v>97</v>
      </c>
    </row>
    <row r="6" spans="1:6" x14ac:dyDescent="0.3">
      <c r="A6" s="14" t="s">
        <v>130</v>
      </c>
      <c r="B6" s="21"/>
      <c r="C6" s="19"/>
      <c r="D6" s="19"/>
      <c r="E6" s="19"/>
      <c r="F6" s="20"/>
    </row>
    <row r="7" spans="1:6" x14ac:dyDescent="0.3">
      <c r="A7" s="18" t="s">
        <v>147</v>
      </c>
      <c r="B7" s="15"/>
      <c r="C7" s="15">
        <v>10</v>
      </c>
      <c r="D7" s="15"/>
      <c r="E7" s="15">
        <v>25</v>
      </c>
      <c r="F7" s="15">
        <v>35</v>
      </c>
    </row>
    <row r="8" spans="1:6" x14ac:dyDescent="0.3">
      <c r="A8" s="18" t="s">
        <v>149</v>
      </c>
      <c r="B8" s="23"/>
      <c r="C8" s="23">
        <v>1</v>
      </c>
      <c r="D8" s="23"/>
      <c r="E8" s="23">
        <v>1</v>
      </c>
      <c r="F8" s="23">
        <v>2</v>
      </c>
    </row>
    <row r="9" spans="1:6" x14ac:dyDescent="0.3">
      <c r="A9" s="14" t="s">
        <v>132</v>
      </c>
      <c r="B9" s="21"/>
      <c r="C9" s="19"/>
      <c r="D9" s="19"/>
      <c r="E9" s="19"/>
      <c r="F9" s="20"/>
    </row>
    <row r="10" spans="1:6" x14ac:dyDescent="0.3">
      <c r="A10" s="18" t="s">
        <v>147</v>
      </c>
      <c r="B10" s="15">
        <v>65</v>
      </c>
      <c r="C10" s="15"/>
      <c r="D10" s="15">
        <v>15</v>
      </c>
      <c r="E10" s="15"/>
      <c r="F10" s="15">
        <v>80</v>
      </c>
    </row>
    <row r="11" spans="1:6" x14ac:dyDescent="0.3">
      <c r="A11" s="18" t="s">
        <v>149</v>
      </c>
      <c r="B11" s="23">
        <v>2</v>
      </c>
      <c r="C11" s="23"/>
      <c r="D11" s="23">
        <v>1</v>
      </c>
      <c r="E11" s="23"/>
      <c r="F11" s="23">
        <v>3</v>
      </c>
    </row>
    <row r="12" spans="1:6" x14ac:dyDescent="0.3">
      <c r="A12" s="14" t="s">
        <v>134</v>
      </c>
      <c r="B12" s="21"/>
      <c r="C12" s="19"/>
      <c r="D12" s="19"/>
      <c r="E12" s="19"/>
      <c r="F12" s="20"/>
    </row>
    <row r="13" spans="1:6" x14ac:dyDescent="0.3">
      <c r="A13" s="18" t="s">
        <v>147</v>
      </c>
      <c r="B13" s="15"/>
      <c r="C13" s="15"/>
      <c r="D13" s="15">
        <v>30</v>
      </c>
      <c r="E13" s="15"/>
      <c r="F13" s="15">
        <v>30</v>
      </c>
    </row>
    <row r="14" spans="1:6" x14ac:dyDescent="0.3">
      <c r="A14" s="18" t="s">
        <v>149</v>
      </c>
      <c r="B14" s="23"/>
      <c r="C14" s="23"/>
      <c r="D14" s="23">
        <v>1</v>
      </c>
      <c r="E14" s="23"/>
      <c r="F14" s="23">
        <v>1</v>
      </c>
    </row>
    <row r="15" spans="1:6" x14ac:dyDescent="0.3">
      <c r="A15" s="14" t="s">
        <v>148</v>
      </c>
      <c r="B15" s="15">
        <v>65</v>
      </c>
      <c r="C15" s="15">
        <v>10</v>
      </c>
      <c r="D15" s="15">
        <v>45</v>
      </c>
      <c r="E15" s="15">
        <v>25</v>
      </c>
      <c r="F15" s="15">
        <v>145</v>
      </c>
    </row>
    <row r="16" spans="1:6" x14ac:dyDescent="0.3">
      <c r="A16" s="14" t="s">
        <v>150</v>
      </c>
      <c r="B16" s="23">
        <v>2</v>
      </c>
      <c r="C16" s="23">
        <v>1</v>
      </c>
      <c r="D16" s="23">
        <v>2</v>
      </c>
      <c r="E16" s="23">
        <v>1</v>
      </c>
      <c r="F16" s="23">
        <v>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4" sqref="E14"/>
    </sheetView>
  </sheetViews>
  <sheetFormatPr defaultRowHeight="16.5" x14ac:dyDescent="0.3"/>
  <cols>
    <col min="1" max="1" width="14" customWidth="1"/>
    <col min="2" max="2" width="13" bestFit="1" customWidth="1"/>
    <col min="3" max="3" width="11.875" customWidth="1"/>
    <col min="4" max="5" width="7.625" customWidth="1"/>
    <col min="6" max="6" width="12.5" bestFit="1" customWidth="1"/>
    <col min="7" max="8" width="12.5" customWidth="1"/>
    <col min="9" max="9" width="7.375" customWidth="1"/>
  </cols>
  <sheetData>
    <row r="1" spans="1:5" x14ac:dyDescent="0.3">
      <c r="A1" s="10" t="s">
        <v>146</v>
      </c>
      <c r="C1" s="10" t="s">
        <v>144</v>
      </c>
    </row>
    <row r="2" spans="1:5" x14ac:dyDescent="0.3">
      <c r="A2" s="10" t="s">
        <v>143</v>
      </c>
      <c r="B2" s="10" t="s">
        <v>78</v>
      </c>
      <c r="C2" s="3" t="s">
        <v>154</v>
      </c>
      <c r="D2" s="3" t="s">
        <v>155</v>
      </c>
      <c r="E2" s="3" t="s">
        <v>97</v>
      </c>
    </row>
    <row r="3" spans="1:5" x14ac:dyDescent="0.3">
      <c r="A3" s="11" t="s">
        <v>130</v>
      </c>
      <c r="B3" s="11" t="s">
        <v>138</v>
      </c>
      <c r="C3" s="12">
        <v>10</v>
      </c>
      <c r="D3" s="12"/>
      <c r="E3" s="12">
        <v>10</v>
      </c>
    </row>
    <row r="4" spans="1:5" x14ac:dyDescent="0.3">
      <c r="B4" s="11" t="s">
        <v>83</v>
      </c>
      <c r="C4" s="12"/>
      <c r="D4" s="12">
        <v>25</v>
      </c>
      <c r="E4" s="12">
        <v>25</v>
      </c>
    </row>
    <row r="5" spans="1:5" x14ac:dyDescent="0.3">
      <c r="A5" s="11" t="s">
        <v>151</v>
      </c>
      <c r="C5" s="12">
        <v>10</v>
      </c>
      <c r="D5" s="12">
        <v>25</v>
      </c>
      <c r="E5" s="12">
        <v>35</v>
      </c>
    </row>
    <row r="6" spans="1:5" x14ac:dyDescent="0.3">
      <c r="A6" s="11" t="s">
        <v>132</v>
      </c>
      <c r="B6" s="11" t="s">
        <v>86</v>
      </c>
      <c r="C6" s="12">
        <v>20</v>
      </c>
      <c r="D6" s="12">
        <v>45</v>
      </c>
      <c r="E6" s="12">
        <v>65</v>
      </c>
    </row>
    <row r="7" spans="1:5" x14ac:dyDescent="0.3">
      <c r="B7" s="11" t="s">
        <v>140</v>
      </c>
      <c r="C7" s="12">
        <v>15</v>
      </c>
      <c r="D7" s="12"/>
      <c r="E7" s="12">
        <v>15</v>
      </c>
    </row>
    <row r="8" spans="1:5" x14ac:dyDescent="0.3">
      <c r="A8" s="11" t="s">
        <v>152</v>
      </c>
      <c r="C8" s="12">
        <v>35</v>
      </c>
      <c r="D8" s="12">
        <v>45</v>
      </c>
      <c r="E8" s="12">
        <v>80</v>
      </c>
    </row>
    <row r="9" spans="1:5" x14ac:dyDescent="0.3">
      <c r="A9" s="11" t="s">
        <v>134</v>
      </c>
      <c r="B9" s="11" t="s">
        <v>140</v>
      </c>
      <c r="C9" s="12"/>
      <c r="D9" s="12">
        <v>30</v>
      </c>
      <c r="E9" s="12">
        <v>30</v>
      </c>
    </row>
    <row r="10" spans="1:5" x14ac:dyDescent="0.3">
      <c r="A10" s="11" t="s">
        <v>153</v>
      </c>
      <c r="C10" s="12"/>
      <c r="D10" s="12">
        <v>30</v>
      </c>
      <c r="E10" s="12">
        <v>30</v>
      </c>
    </row>
    <row r="11" spans="1:5" x14ac:dyDescent="0.3">
      <c r="A11" s="11" t="s">
        <v>97</v>
      </c>
      <c r="C11" s="12">
        <v>45</v>
      </c>
      <c r="D11" s="12">
        <v>100</v>
      </c>
      <c r="E11" s="12">
        <v>145</v>
      </c>
    </row>
  </sheetData>
  <phoneticPr fontId="2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6</vt:i4>
      </vt:variant>
    </vt:vector>
  </HeadingPairs>
  <TitlesOfParts>
    <vt:vector size="15" baseType="lpstr">
      <vt:lpstr>예제1</vt:lpstr>
      <vt:lpstr>예제2</vt:lpstr>
      <vt:lpstr>예제3</vt:lpstr>
      <vt:lpstr>예제4</vt:lpstr>
      <vt:lpstr>예제5</vt:lpstr>
      <vt:lpstr>예제6</vt:lpstr>
      <vt:lpstr>예제7</vt:lpstr>
      <vt:lpstr>예제8</vt:lpstr>
      <vt:lpstr>예제9</vt:lpstr>
      <vt:lpstr>예제2!Criteria</vt:lpstr>
      <vt:lpstr>예제3!Criteria</vt:lpstr>
      <vt:lpstr>예제4!Criteria</vt:lpstr>
      <vt:lpstr>예제2!Extract</vt:lpstr>
      <vt:lpstr>예제3!Extract</vt:lpstr>
      <vt:lpstr>예제4!Extract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2015-11-17T05:10:17Z</dcterms:created>
  <dcterms:modified xsi:type="dcterms:W3CDTF">2015-11-17T07:03:53Z</dcterms:modified>
</cp:coreProperties>
</file>