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te\Desktop\XLRI - Data Science\"/>
    </mc:Choice>
  </mc:AlternateContent>
  <xr:revisionPtr revIDLastSave="0" documentId="13_ncr:1_{F74DC826-59B6-43BE-9565-032B368E0119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Index" sheetId="12" r:id="rId1"/>
    <sheet name="Format" sheetId="8" r:id="rId2"/>
    <sheet name="Sheet1" sheetId="17" r:id="rId3"/>
    <sheet name="Formulas" sheetId="11" r:id="rId4"/>
    <sheet name="sumif" sheetId="10" r:id="rId5"/>
    <sheet name="Lookup" sheetId="9" r:id="rId6"/>
    <sheet name="Sheet2" sheetId="18" r:id="rId7"/>
    <sheet name="Sheet3" sheetId="19" r:id="rId8"/>
    <sheet name="Pivot" sheetId="14" r:id="rId9"/>
    <sheet name="Excel New" sheetId="16" r:id="rId10"/>
  </sheets>
  <calcPr calcId="181029"/>
  <pivotCaches>
    <pivotCache cacheId="6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1" i="14" l="1"/>
  <c r="C23" i="9"/>
  <c r="C24" i="9"/>
  <c r="C22" i="9"/>
  <c r="K5" i="10"/>
  <c r="K9" i="10"/>
  <c r="K6" i="10"/>
  <c r="K4" i="10"/>
  <c r="K3" i="10"/>
  <c r="C140" i="14"/>
  <c r="G17" i="9"/>
  <c r="D17" i="9"/>
  <c r="D15" i="9"/>
  <c r="D14" i="9"/>
</calcChain>
</file>

<file path=xl/sharedStrings.xml><?xml version="1.0" encoding="utf-8"?>
<sst xmlns="http://schemas.openxmlformats.org/spreadsheetml/2006/main" count="625" uniqueCount="116">
  <si>
    <t>What we shall cover</t>
  </si>
  <si>
    <t>Formulas (Relative and absolute reference, meaning of the errors)</t>
  </si>
  <si>
    <t>Functions (Lookup functions, index and Match, Offset, Indirect, date functions)</t>
  </si>
  <si>
    <t>Advanced Number Formatting</t>
  </si>
  <si>
    <t>Excel Tables and Pivot Tables</t>
  </si>
  <si>
    <t>Amount of Deposit:</t>
  </si>
  <si>
    <t>Relative or absolute reference</t>
  </si>
  <si>
    <t>Meaning of different error messages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</si>
  <si>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</si>
  <si>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</si>
  <si>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</si>
  <si>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</si>
  <si>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</si>
  <si>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</si>
  <si>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</si>
  <si>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</si>
  <si>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</si>
  <si>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</si>
  <si>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</si>
  <si>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</si>
  <si>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</si>
  <si>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</si>
  <si>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</si>
  <si>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</si>
  <si>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</si>
  <si>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</si>
  <si>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</si>
  <si>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</si>
  <si>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</si>
  <si>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</si>
  <si>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</si>
  <si>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</si>
  <si>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</si>
  <si>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</si>
  <si>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Name</t>
  </si>
  <si>
    <t>F</t>
  </si>
  <si>
    <t>M</t>
  </si>
  <si>
    <t>Lookup versus index versus match</t>
  </si>
  <si>
    <t xml:space="preserve">Sumif, etc. </t>
  </si>
  <si>
    <t>Customizing the desktop</t>
  </si>
  <si>
    <t>east</t>
  </si>
  <si>
    <t>lipstick</t>
  </si>
  <si>
    <t>Emilee</t>
  </si>
  <si>
    <t>west</t>
  </si>
  <si>
    <t>eye liner</t>
  </si>
  <si>
    <t>mascara</t>
  </si>
  <si>
    <t>Cici</t>
  </si>
  <si>
    <t>south</t>
  </si>
  <si>
    <t>Ashley</t>
  </si>
  <si>
    <t>foundation</t>
  </si>
  <si>
    <t>Colleen</t>
  </si>
  <si>
    <t>lip gloss</t>
  </si>
  <si>
    <t>Betsy</t>
  </si>
  <si>
    <t>Jen</t>
  </si>
  <si>
    <t>Cristina</t>
  </si>
  <si>
    <t>midwest</t>
  </si>
  <si>
    <t>Zaret</t>
  </si>
  <si>
    <t>Hallagan</t>
  </si>
  <si>
    <t>Location</t>
  </si>
  <si>
    <t>Dollars</t>
  </si>
  <si>
    <t>Units</t>
  </si>
  <si>
    <t>Product</t>
  </si>
  <si>
    <t>Trans Number</t>
  </si>
  <si>
    <t>Some useful keyboard shortcuts</t>
  </si>
  <si>
    <t>Total number of TVs transported</t>
  </si>
  <si>
    <t>Total number of TVs transported by truck 4</t>
  </si>
  <si>
    <t>How many times items have been transported to NY?</t>
  </si>
  <si>
    <t>How many times items have been transported to NY by Peter White?</t>
  </si>
  <si>
    <t>Employee Id</t>
  </si>
  <si>
    <t>Email id</t>
  </si>
  <si>
    <t>Address</t>
  </si>
  <si>
    <t>Tina</t>
  </si>
  <si>
    <t>F11L6824</t>
  </si>
  <si>
    <t>tn@yahoo.com</t>
  </si>
  <si>
    <t>Bur Dubai</t>
  </si>
  <si>
    <t>Abdul</t>
  </si>
  <si>
    <t>M09F3854</t>
  </si>
  <si>
    <t>abd@gmail.com</t>
  </si>
  <si>
    <t>Sharjah</t>
  </si>
  <si>
    <t>Prem</t>
  </si>
  <si>
    <t>M01G1841</t>
  </si>
  <si>
    <t>pm@hotmail.com</t>
  </si>
  <si>
    <t>Abu Dhabi</t>
  </si>
  <si>
    <t>George</t>
  </si>
  <si>
    <t>M93O2541</t>
  </si>
  <si>
    <t>Gg@office.com</t>
  </si>
  <si>
    <t>Knowledge Village</t>
  </si>
  <si>
    <t>Imran</t>
  </si>
  <si>
    <t>M02S6541</t>
  </si>
  <si>
    <t>Im@duty.com</t>
  </si>
  <si>
    <t>Media City</t>
  </si>
  <si>
    <t>Sai</t>
  </si>
  <si>
    <t>M07G3542</t>
  </si>
  <si>
    <t>Sa@outlook.com</t>
  </si>
  <si>
    <t>Lisa</t>
  </si>
  <si>
    <t>F12L2135</t>
  </si>
  <si>
    <t>Ls@gmail.com</t>
  </si>
  <si>
    <t>But Dubai</t>
  </si>
  <si>
    <t>Example 1</t>
  </si>
  <si>
    <t>Selecet Employee Id</t>
  </si>
  <si>
    <t>Gender</t>
  </si>
  <si>
    <t>#Value</t>
  </si>
  <si>
    <t>#Name</t>
  </si>
  <si>
    <t>#Div/0 Error</t>
  </si>
  <si>
    <t>#NA</t>
  </si>
  <si>
    <t>#Ref</t>
  </si>
  <si>
    <t>Select Field Name</t>
  </si>
  <si>
    <t>Answer&gt;&gt;&gt;</t>
  </si>
  <si>
    <t>#SPILL</t>
  </si>
  <si>
    <t>Some new features introduced recently…</t>
  </si>
  <si>
    <t>Email Id</t>
  </si>
  <si>
    <t>Exercise</t>
  </si>
  <si>
    <t>Row Labels</t>
  </si>
  <si>
    <t>Grand Total</t>
  </si>
  <si>
    <t>Sum of Units</t>
  </si>
  <si>
    <t>Amitesh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</si>
</sst>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1]&quot;✔&quot;;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/>
      <diagonal/>
    </border>
    <border>
      <left style="dotted">
        <color rgb="FFFF0000"/>
      </left>
      <right/>
      <top style="dotted">
        <color rgb="FFFF0000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2" fillId="2" borderId="0" xfId="0" applyFont="1" applyFill="1"/>
    <xf numFmtId="9" fontId="0" fillId="0" borderId="0" xfId="0" applyNumberFormat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4" fillId="2" borderId="0" xfId="1" applyFill="1"/>
    <xf numFmtId="164" fontId="0" fillId="0" borderId="0" xfId="0" applyNumberFormat="1" applyProtection="1">
      <protection locked="0" hidden="1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3" fontId="6" fillId="0" borderId="0" xfId="0" applyNumberFormat="1" applyFont="1"/>
    <xf numFmtId="0" fontId="0" fillId="5" borderId="0" xfId="0" applyFill="1"/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5" borderId="1" xfId="0" applyFill="1" applyBorder="1"/>
    <xf numFmtId="0" fontId="1" fillId="0" borderId="0" xfId="0" applyFont="1"/>
    <xf numFmtId="0" fontId="1" fillId="0" borderId="3" xfId="0" applyFont="1" applyBorder="1"/>
    <xf numFmtId="0" fontId="1" fillId="6" borderId="4" xfId="0" applyFont="1" applyFill="1" applyBorder="1"/>
    <xf numFmtId="15" fontId="1" fillId="6" borderId="4" xfId="0" applyNumberFormat="1" applyFont="1" applyFill="1" applyBorder="1"/>
    <xf numFmtId="0" fontId="1" fillId="6" borderId="3" xfId="0" applyFont="1" applyFill="1" applyBorder="1"/>
    <xf numFmtId="0" fontId="1" fillId="0" borderId="4" xfId="0" applyFont="1" applyBorder="1"/>
    <xf numFmtId="15" fontId="1" fillId="0" borderId="4" xfId="0" applyNumberFormat="1" applyFont="1" applyBorder="1"/>
    <xf numFmtId="0" fontId="0" fillId="0" borderId="0" xfId="0" pivotButton="1"/>
    <xf numFmtId="0" fontId="0" fillId="0" borderId="0" xfId="0" applyNumberForma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1" fillId="7" borderId="4" xfId="0" applyFont="1" applyFill="1" applyBorder="1"/>
    <xf numFmtId="15" fontId="1" fillId="7" borderId="4" xfId="0" applyNumberFormat="1" applyFont="1" applyFill="1" applyBorder="1"/>
    <xf numFmtId="0" fontId="1" fillId="7" borderId="3" xfId="0" applyFont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border outline="0">
        <top style="thin">
          <color theme="4" tint="0.39997558519241921"/>
        </top>
        <bottom style="dott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esh Jha" refreshedDate="45011.101285532408" createdVersion="8" refreshedVersion="8" minRefreshableVersion="3" recordCount="139" xr:uid="{0AB144C5-C38E-4207-91F9-D95D2343924C}">
  <cacheSource type="worksheet">
    <worksheetSource ref="A1:G141" sheet="Pivot"/>
  </cacheSource>
  <cacheFields count="7">
    <cacheField name="Trans Number" numFmtId="0">
      <sharedItems containsSemiMixedTypes="0" containsString="0" containsNumber="1" containsInteger="1" minValue="1" maxValue="148"/>
    </cacheField>
    <cacheField name="Name" numFmtId="0">
      <sharedItems/>
    </cacheField>
    <cacheField name="Date" numFmtId="15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6081692141696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esh Jha" refreshedDate="45011.106198726855" createdVersion="8" refreshedVersion="8" minRefreshableVersion="3" recordCount="140" xr:uid="{65B1EAA6-7FB8-4A28-939F-396983CDCAD2}">
  <cacheSource type="worksheet">
    <worksheetSource name="Table1"/>
  </cacheSource>
  <cacheFields count="7">
    <cacheField name="Trans Number" numFmtId="0">
      <sharedItems containsSemiMixedTypes="0" containsString="0" containsNumber="1" containsInteger="1" minValue="1" maxValue="149"/>
    </cacheField>
    <cacheField name="Name" numFmtId="0">
      <sharedItems/>
    </cacheField>
    <cacheField name="Date" numFmtId="15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300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"/>
    <s v="Betsy"/>
    <d v="2004-04-01T00:00:00"/>
    <x v="0"/>
    <n v="45"/>
    <n v="137.20455832336393"/>
    <s v="south"/>
  </r>
  <r>
    <n v="2"/>
    <s v="Hallagan"/>
    <d v="2004-03-10T00:00:00"/>
    <x v="1"/>
    <n v="50"/>
    <n v="152.00730307485438"/>
    <s v="midwest"/>
  </r>
  <r>
    <n v="3"/>
    <s v="Ashley"/>
    <d v="2005-02-25T00:00:00"/>
    <x v="2"/>
    <n v="9"/>
    <n v="28.719483117139745"/>
    <s v="midwest"/>
  </r>
  <r>
    <n v="4"/>
    <s v="Hallagan"/>
    <d v="2006-05-22T00:00:00"/>
    <x v="0"/>
    <n v="55"/>
    <n v="167.07532251655616"/>
    <s v="west"/>
  </r>
  <r>
    <n v="5"/>
    <s v="Zaret"/>
    <d v="2004-06-17T00:00:00"/>
    <x v="0"/>
    <n v="43"/>
    <n v="130.60287243901442"/>
    <s v="midwest"/>
  </r>
  <r>
    <n v="6"/>
    <s v="Colleen"/>
    <d v="2005-11-27T00:00:00"/>
    <x v="3"/>
    <n v="58"/>
    <n v="175.99097407072162"/>
    <s v="midwest"/>
  </r>
  <r>
    <n v="7"/>
    <s v="Cristina"/>
    <d v="2004-03-21T00:00:00"/>
    <x v="3"/>
    <n v="8"/>
    <n v="25.800692176216739"/>
    <s v="midwest"/>
  </r>
  <r>
    <n v="8"/>
    <s v="Colleen"/>
    <d v="2006-12-17T00:00:00"/>
    <x v="0"/>
    <n v="72"/>
    <n v="217.83965386113226"/>
    <s v="midwest"/>
  </r>
  <r>
    <n v="9"/>
    <s v="Ashley"/>
    <d v="2006-07-05T00:00:00"/>
    <x v="3"/>
    <n v="75"/>
    <n v="226.64232685518837"/>
    <s v="south"/>
  </r>
  <r>
    <n v="10"/>
    <s v="Betsy"/>
    <d v="2006-08-07T00:00:00"/>
    <x v="0"/>
    <n v="24"/>
    <n v="73.502342173405509"/>
    <s v="east"/>
  </r>
  <r>
    <n v="11"/>
    <s v="Ashley"/>
    <d v="2004-11-29T00:00:00"/>
    <x v="4"/>
    <n v="43"/>
    <n v="130.83536844241408"/>
    <s v="east"/>
  </r>
  <r>
    <n v="12"/>
    <s v="Ashley"/>
    <d v="2004-11-18T00:00:00"/>
    <x v="0"/>
    <n v="23"/>
    <n v="71.034367691096961"/>
    <s v="west"/>
  </r>
  <r>
    <n v="13"/>
    <s v="Emilee"/>
    <d v="2005-08-31T00:00:00"/>
    <x v="0"/>
    <n v="49"/>
    <n v="149.59279694174981"/>
    <s v="west"/>
  </r>
  <r>
    <n v="14"/>
    <s v="Hallagan"/>
    <d v="2005-01-01T00:00:00"/>
    <x v="3"/>
    <n v="18"/>
    <n v="56.471999230139573"/>
    <s v="south"/>
  </r>
  <r>
    <n v="15"/>
    <s v="Zaret"/>
    <d v="2006-09-20T00:00:00"/>
    <x v="1"/>
    <n v="-8"/>
    <n v="-21.993044717303864"/>
    <s v="east"/>
  </r>
  <r>
    <n v="16"/>
    <s v="Emilee"/>
    <d v="2004-04-12T00:00:00"/>
    <x v="4"/>
    <n v="45"/>
    <n v="137.39037590916232"/>
    <s v="east"/>
  </r>
  <r>
    <n v="17"/>
    <s v="Colleen"/>
    <d v="2006-04-30T00:00:00"/>
    <x v="4"/>
    <n v="66"/>
    <n v="199.65433473774931"/>
    <s v="south"/>
  </r>
  <r>
    <n v="18"/>
    <s v="Jen"/>
    <d v="2005-08-31T00:00:00"/>
    <x v="0"/>
    <n v="88"/>
    <n v="265.18755145539586"/>
    <s v="midwest"/>
  </r>
  <r>
    <n v="19"/>
    <s v="Jen"/>
    <d v="2004-10-27T00:00:00"/>
    <x v="3"/>
    <n v="78"/>
    <n v="236.14697789113248"/>
    <s v="south"/>
  </r>
  <r>
    <n v="20"/>
    <s v="Zaret"/>
    <d v="2005-11-27T00:00:00"/>
    <x v="0"/>
    <n v="57"/>
    <n v="173.11529461915569"/>
    <s v="midwest"/>
  </r>
  <r>
    <n v="21"/>
    <s v="Zaret"/>
    <d v="2006-06-02T00:00:00"/>
    <x v="4"/>
    <n v="12"/>
    <n v="38.081435709433634"/>
    <s v="west"/>
  </r>
  <r>
    <n v="22"/>
    <s v="Betsy"/>
    <d v="2004-09-24T00:00:00"/>
    <x v="3"/>
    <n v="28"/>
    <n v="86.512775700642493"/>
    <s v="midwest"/>
  </r>
  <r>
    <n v="23"/>
    <s v="Colleen"/>
    <d v="2006-02-01T00:00:00"/>
    <x v="4"/>
    <n v="25"/>
    <n v="77.307151643363554"/>
    <s v="midwest"/>
  </r>
  <r>
    <n v="26"/>
    <s v="Emilee"/>
    <d v="2006-12-06T00:00:00"/>
    <x v="0"/>
    <n v="24"/>
    <n v="74.622434460070465"/>
    <s v="west"/>
  </r>
  <r>
    <n v="27"/>
    <s v="Jen"/>
    <d v="2004-04-12T00:00:00"/>
    <x v="2"/>
    <n v="38"/>
    <n v="115.98517718889856"/>
    <s v="midwest"/>
  </r>
  <r>
    <n v="28"/>
    <s v="Cristina"/>
    <d v="2005-09-22T00:00:00"/>
    <x v="1"/>
    <n v="77"/>
    <n v="233.05438870487612"/>
    <s v="midwest"/>
  </r>
  <r>
    <n v="32"/>
    <s v="Cristina"/>
    <d v="2006-03-28T00:00:00"/>
    <x v="0"/>
    <n v="53"/>
    <n v="161.46395235499537"/>
    <s v="midwest"/>
  </r>
  <r>
    <n v="33"/>
    <s v="Cici"/>
    <d v="2004-06-17T00:00:00"/>
    <x v="4"/>
    <n v="41"/>
    <n v="125.2697558819725"/>
    <s v="west"/>
  </r>
  <r>
    <n v="34"/>
    <s v="Zaret"/>
    <d v="2006-09-09T00:00:00"/>
    <x v="4"/>
    <n v="19"/>
    <n v="59.153898700773034"/>
    <s v="west"/>
  </r>
  <r>
    <n v="39"/>
    <s v="Cici"/>
    <d v="2006-02-23T00:00:00"/>
    <x v="1"/>
    <n v="-9"/>
    <n v="-24.625751249139931"/>
    <s v="west"/>
  </r>
  <r>
    <n v="40"/>
    <s v="Hallagan"/>
    <d v="2006-06-24T00:00:00"/>
    <x v="1"/>
    <n v="38"/>
    <n v="115.58433775100286"/>
    <s v="south"/>
  </r>
  <r>
    <n v="41"/>
    <s v="Emilee"/>
    <d v="2004-02-06T00:00:00"/>
    <x v="3"/>
    <n v="25"/>
    <n v="76.562095842195291"/>
    <s v="south"/>
  </r>
  <r>
    <n v="42"/>
    <s v="Emilee"/>
    <d v="2005-04-10T00:00:00"/>
    <x v="4"/>
    <n v="19"/>
    <n v="59.382749361194016"/>
    <s v="midwest"/>
  </r>
  <r>
    <n v="43"/>
    <s v="Betsy"/>
    <d v="2004-04-01T00:00:00"/>
    <x v="1"/>
    <n v="86"/>
    <n v="259.85996934004856"/>
    <s v="west"/>
  </r>
  <r>
    <n v="44"/>
    <s v="Colleen"/>
    <d v="2004-06-06T00:00:00"/>
    <x v="0"/>
    <n v="55"/>
    <n v="167.11761356978838"/>
    <s v="midwest"/>
  </r>
  <r>
    <n v="45"/>
    <s v="Emilee"/>
    <d v="2006-09-20T00:00:00"/>
    <x v="0"/>
    <n v="2"/>
    <n v="7.8483600384211831"/>
    <s v="east"/>
  </r>
  <r>
    <n v="46"/>
    <s v="Ashley"/>
    <d v="2005-08-09T00:00:00"/>
    <x v="4"/>
    <n v="93"/>
    <n v="280.68747862762837"/>
    <s v="east"/>
  </r>
  <r>
    <n v="47"/>
    <s v="Zaret"/>
    <d v="2004-09-24T00:00:00"/>
    <x v="3"/>
    <n v="14"/>
    <n v="43.931553656204748"/>
    <s v="west"/>
  </r>
  <r>
    <n v="48"/>
    <s v="Emilee"/>
    <d v="2005-05-24T00:00:00"/>
    <x v="3"/>
    <n v="37"/>
    <n v="113.03491000904664"/>
    <s v="south"/>
  </r>
  <r>
    <n v="49"/>
    <s v="Betsy"/>
    <d v="2004-11-18T00:00:00"/>
    <x v="1"/>
    <n v="63"/>
    <n v="190.69511057123685"/>
    <s v="west"/>
  </r>
  <r>
    <n v="50"/>
    <s v="Zaret"/>
    <d v="2004-11-18T00:00:00"/>
    <x v="0"/>
    <n v="1"/>
    <n v="5.599704779498877"/>
    <s v="west"/>
  </r>
  <r>
    <n v="51"/>
    <s v="Zaret"/>
    <d v="2005-06-15T00:00:00"/>
    <x v="3"/>
    <n v="24"/>
    <n v="73.599272692165783"/>
    <s v="midwest"/>
  </r>
  <r>
    <n v="52"/>
    <s v="Hallagan"/>
    <d v="2004-01-04T00:00:00"/>
    <x v="3"/>
    <n v="83"/>
    <n v="250.33273832124888"/>
    <s v="midwest"/>
  </r>
  <r>
    <n v="53"/>
    <s v="Cici"/>
    <d v="2005-07-07T00:00:00"/>
    <x v="3"/>
    <n v="49"/>
    <n v="148.50659729480034"/>
    <s v="midwest"/>
  </r>
  <r>
    <n v="54"/>
    <s v="Cristina"/>
    <d v="2005-04-10T00:00:00"/>
    <x v="0"/>
    <n v="26"/>
    <n v="80.197912185633001"/>
    <s v="west"/>
  </r>
  <r>
    <n v="55"/>
    <s v="Jen"/>
    <d v="2006-05-22T00:00:00"/>
    <x v="0"/>
    <n v="35"/>
    <n v="107.99264815962536"/>
    <s v="west"/>
  </r>
  <r>
    <n v="56"/>
    <s v="Cristina"/>
    <d v="2004-04-12T00:00:00"/>
    <x v="0"/>
    <n v="8"/>
    <n v="26.909399775034267"/>
    <s v="south"/>
  </r>
  <r>
    <n v="57"/>
    <s v="Cici"/>
    <d v="2004-06-28T00:00:00"/>
    <x v="4"/>
    <n v="49"/>
    <n v="148.777847479907"/>
    <s v="midwest"/>
  </r>
  <r>
    <n v="58"/>
    <s v="Cristina"/>
    <d v="2004-04-12T00:00:00"/>
    <x v="1"/>
    <n v="34"/>
    <n v="104.09375694795658"/>
    <s v="east"/>
  </r>
  <r>
    <n v="59"/>
    <s v="Cristina"/>
    <d v="2005-12-08T00:00:00"/>
    <x v="0"/>
    <n v="8"/>
    <n v="26.236564211223342"/>
    <s v="midwest"/>
  </r>
  <r>
    <n v="60"/>
    <s v="Jen"/>
    <d v="2004-10-27T00:00:00"/>
    <x v="4"/>
    <n v="89"/>
    <n v="269.09085017901094"/>
    <s v="east"/>
  </r>
  <r>
    <n v="61"/>
    <s v="Colleen"/>
    <d v="2005-11-16T00:00:00"/>
    <x v="1"/>
    <n v="62"/>
    <n v="189.25415891346557"/>
    <s v="midwest"/>
  </r>
  <r>
    <n v="62"/>
    <s v="Emilee"/>
    <d v="2004-08-11T00:00:00"/>
    <x v="1"/>
    <n v="23"/>
    <n v="71.313211840267556"/>
    <s v="south"/>
  </r>
  <r>
    <n v="63"/>
    <s v="Cici"/>
    <d v="2004-06-17T00:00:00"/>
    <x v="3"/>
    <n v="95"/>
    <n v="287.76081692141696"/>
    <s v="midwest"/>
  </r>
  <r>
    <n v="64"/>
    <s v="Emilee"/>
    <d v="2006-05-11T00:00:00"/>
    <x v="3"/>
    <n v="41"/>
    <n v="125.00018840758105"/>
    <s v="south"/>
  </r>
  <r>
    <n v="65"/>
    <s v="Ashley"/>
    <d v="2005-04-10T00:00:00"/>
    <x v="0"/>
    <n v="-6"/>
    <n v="-15.942861162173479"/>
    <s v="midwest"/>
  </r>
  <r>
    <n v="66"/>
    <s v="Betsy"/>
    <d v="2005-01-01T00:00:00"/>
    <x v="4"/>
    <n v="84"/>
    <n v="253.99061782802139"/>
    <s v="south"/>
  </r>
  <r>
    <n v="67"/>
    <s v="Hallagan"/>
    <d v="2005-11-05T00:00:00"/>
    <x v="1"/>
    <n v="63"/>
    <n v="191.36713896782123"/>
    <s v="south"/>
  </r>
  <r>
    <n v="68"/>
    <s v="Zaret"/>
    <d v="2006-07-16T00:00:00"/>
    <x v="0"/>
    <n v="0"/>
    <n v="2.3682330895483967"/>
    <s v="west"/>
  </r>
  <r>
    <n v="69"/>
    <s v="Cristina"/>
    <d v="2005-01-23T00:00:00"/>
    <x v="3"/>
    <n v="73"/>
    <n v="221.4068752836437"/>
    <s v="east"/>
  </r>
  <r>
    <n v="70"/>
    <s v="Emilee"/>
    <d v="2004-12-21T00:00:00"/>
    <x v="3"/>
    <n v="95"/>
    <n v="287.05320060576679"/>
    <s v="midwest"/>
  </r>
  <r>
    <n v="71"/>
    <s v="Ashley"/>
    <d v="2005-11-16T00:00:00"/>
    <x v="2"/>
    <n v="93"/>
    <n v="280.76798505156279"/>
    <s v="west"/>
  </r>
  <r>
    <n v="72"/>
    <s v="Zaret"/>
    <d v="2004-06-17T00:00:00"/>
    <x v="2"/>
    <n v="54"/>
    <n v="163.86605406277587"/>
    <s v="south"/>
  </r>
  <r>
    <n v="73"/>
    <s v="Cristina"/>
    <d v="2005-06-26T00:00:00"/>
    <x v="1"/>
    <n v="33"/>
    <n v="101.36706423848841"/>
    <s v="south"/>
  </r>
  <r>
    <n v="74"/>
    <s v="Ashley"/>
    <d v="2004-04-12T00:00:00"/>
    <x v="4"/>
    <n v="48"/>
    <n v="145.83607322448287"/>
    <s v="west"/>
  </r>
  <r>
    <n v="75"/>
    <s v="Jen"/>
    <d v="2005-01-23T00:00:00"/>
    <x v="3"/>
    <n v="-7"/>
    <n v="-18.531454427544542"/>
    <s v="midwest"/>
  </r>
  <r>
    <n v="76"/>
    <s v="Colleen"/>
    <d v="2006-03-06T00:00:00"/>
    <x v="1"/>
    <n v="-2"/>
    <n v="-3.941491558920891"/>
    <s v="west"/>
  </r>
  <r>
    <n v="77"/>
    <s v="Cristina"/>
    <d v="2004-01-15T00:00:00"/>
    <x v="4"/>
    <n v="27"/>
    <n v="83.29090970219859"/>
    <s v="east"/>
  </r>
  <r>
    <n v="78"/>
    <s v="Emilee"/>
    <d v="2006-12-17T00:00:00"/>
    <x v="1"/>
    <n v="56"/>
    <n v="170.23780299763459"/>
    <s v="south"/>
  </r>
  <r>
    <n v="79"/>
    <s v="Cristina"/>
    <d v="2005-02-14T00:00:00"/>
    <x v="4"/>
    <n v="70"/>
    <n v="212.29242314468692"/>
    <s v="south"/>
  </r>
  <r>
    <n v="80"/>
    <s v="Jen"/>
    <d v="2005-03-30T00:00:00"/>
    <x v="4"/>
    <n v="16"/>
    <n v="49.457645878335306"/>
    <s v="west"/>
  </r>
  <r>
    <n v="81"/>
    <s v="Jen"/>
    <d v="2006-01-10T00:00:00"/>
    <x v="0"/>
    <n v="69"/>
    <n v="208.68512958069783"/>
    <s v="east"/>
  </r>
  <r>
    <n v="82"/>
    <s v="Colleen"/>
    <d v="2005-07-29T00:00:00"/>
    <x v="1"/>
    <n v="67"/>
    <n v="203.01428430380912"/>
    <s v="midwest"/>
  </r>
  <r>
    <n v="83"/>
    <s v="Cici"/>
    <d v="2004-11-07T00:00:00"/>
    <x v="1"/>
    <n v="82"/>
    <n v="248.09860782564255"/>
    <s v="west"/>
  </r>
  <r>
    <n v="84"/>
    <s v="Ashley"/>
    <d v="2006-10-01T00:00:00"/>
    <x v="3"/>
    <n v="73"/>
    <n v="221.4762294351379"/>
    <s v="west"/>
  </r>
  <r>
    <n v="85"/>
    <s v="Cici"/>
    <d v="2004-02-17T00:00:00"/>
    <x v="1"/>
    <n v="80"/>
    <n v="241.26239073863908"/>
    <s v="south"/>
  </r>
  <r>
    <n v="86"/>
    <s v="Jen"/>
    <d v="2005-08-09T00:00:00"/>
    <x v="3"/>
    <n v="-2"/>
    <n v="-4.2379405606125751"/>
    <s v="east"/>
  </r>
  <r>
    <n v="87"/>
    <s v="Emilee"/>
    <d v="2005-08-31T00:00:00"/>
    <x v="3"/>
    <n v="5"/>
    <n v="17.026058044096466"/>
    <s v="east"/>
  </r>
  <r>
    <n v="88"/>
    <s v="Zaret"/>
    <d v="2005-12-19T00:00:00"/>
    <x v="3"/>
    <n v="26"/>
    <n v="80.296764498097943"/>
    <s v="south"/>
  </r>
  <r>
    <n v="89"/>
    <s v="Cici"/>
    <d v="2005-03-19T00:00:00"/>
    <x v="1"/>
    <n v="1"/>
    <n v="5.0101440126936883"/>
    <s v="midwest"/>
  </r>
  <r>
    <n v="90"/>
    <s v="Cici"/>
    <d v="2006-06-13T00:00:00"/>
    <x v="2"/>
    <n v="-3"/>
    <n v="-7.6150918857367635"/>
    <s v="south"/>
  </r>
  <r>
    <n v="91"/>
    <s v="Betsy"/>
    <d v="2006-08-18T00:00:00"/>
    <x v="3"/>
    <n v="83"/>
    <n v="251.18350564763173"/>
    <s v="south"/>
  </r>
  <r>
    <n v="92"/>
    <s v="Jen"/>
    <d v="2004-05-26T00:00:00"/>
    <x v="4"/>
    <n v="33"/>
    <n v="100.32795234701418"/>
    <s v="midwest"/>
  </r>
  <r>
    <n v="93"/>
    <s v="Zaret"/>
    <d v="2004-04-12T00:00:00"/>
    <x v="1"/>
    <n v="62"/>
    <n v="188.06461550204614"/>
    <s v="west"/>
  </r>
  <r>
    <n v="94"/>
    <s v="Colleen"/>
    <d v="2006-05-11T00:00:00"/>
    <x v="3"/>
    <n v="58"/>
    <n v="176.47069512712616"/>
    <s v="midwest"/>
  </r>
  <r>
    <n v="95"/>
    <s v="Emilee"/>
    <d v="2005-08-20T00:00:00"/>
    <x v="1"/>
    <n v="28"/>
    <n v="85.544260264222203"/>
    <s v="south"/>
  </r>
  <r>
    <n v="96"/>
    <s v="Jen"/>
    <d v="2006-12-17T00:00:00"/>
    <x v="0"/>
    <n v="33"/>
    <n v="100.68612237181482"/>
    <s v="west"/>
  </r>
  <r>
    <n v="97"/>
    <s v="Cristina"/>
    <d v="2006-11-25T00:00:00"/>
    <x v="1"/>
    <n v="92"/>
    <n v="278.15933854048899"/>
    <s v="south"/>
  </r>
  <r>
    <n v="98"/>
    <s v="Jen"/>
    <d v="2004-04-12T00:00:00"/>
    <x v="0"/>
    <n v="92"/>
    <n v="277.53974563422275"/>
    <s v="east"/>
  </r>
  <r>
    <n v="99"/>
    <s v="Colleen"/>
    <d v="2006-01-21T00:00:00"/>
    <x v="0"/>
    <n v="75"/>
    <n v="226.73977333901354"/>
    <s v="south"/>
  </r>
  <r>
    <n v="100"/>
    <s v="Betsy"/>
    <d v="2005-10-03T00:00:00"/>
    <x v="3"/>
    <n v="74"/>
    <n v="224.23346975523705"/>
    <s v="west"/>
  </r>
  <r>
    <n v="101"/>
    <s v="Zaret"/>
    <d v="2004-01-15T00:00:00"/>
    <x v="1"/>
    <n v="67"/>
    <n v="202.45009266432331"/>
    <s v="west"/>
  </r>
  <r>
    <n v="102"/>
    <s v="Cristina"/>
    <d v="2004-08-11T00:00:00"/>
    <x v="1"/>
    <n v="16"/>
    <n v="49.450018506623742"/>
    <s v="south"/>
  </r>
  <r>
    <n v="103"/>
    <s v="Hallagan"/>
    <d v="2005-05-13T00:00:00"/>
    <x v="1"/>
    <n v="90"/>
    <n v="272.33991590998778"/>
    <s v="west"/>
  </r>
  <r>
    <n v="104"/>
    <s v="Jen"/>
    <d v="2006-03-17T00:00:00"/>
    <x v="2"/>
    <n v="-8"/>
    <n v="-22.10755433572842"/>
    <s v="west"/>
  </r>
  <r>
    <n v="105"/>
    <s v="Cristina"/>
    <d v="2004-09-13T00:00:00"/>
    <x v="2"/>
    <n v="51"/>
    <n v="155.29818889700317"/>
    <s v="midwest"/>
  </r>
  <r>
    <n v="106"/>
    <s v="Jen"/>
    <d v="2005-03-30T00:00:00"/>
    <x v="1"/>
    <n v="-7"/>
    <n v="-19.532896832828285"/>
    <s v="south"/>
  </r>
  <r>
    <n v="107"/>
    <s v="Emilee"/>
    <d v="2004-03-21T00:00:00"/>
    <x v="0"/>
    <n v="9"/>
    <n v="29.277821643264524"/>
    <s v="midwest"/>
  </r>
  <r>
    <n v="108"/>
    <s v="Cici"/>
    <d v="2005-08-31T00:00:00"/>
    <x v="0"/>
    <n v="-10"/>
    <n v="-28.406748282006184"/>
    <s v="east"/>
  </r>
  <r>
    <n v="109"/>
    <s v="Ashley"/>
    <d v="2006-07-16T00:00:00"/>
    <x v="1"/>
    <n v="10"/>
    <n v="32.113204788074981"/>
    <s v="south"/>
  </r>
  <r>
    <n v="110"/>
    <s v="Ashley"/>
    <d v="2005-03-08T00:00:00"/>
    <x v="4"/>
    <n v="35"/>
    <n v="107.58710427119863"/>
    <s v="midwest"/>
  </r>
  <r>
    <n v="111"/>
    <s v="Cici"/>
    <d v="2004-10-05T00:00:00"/>
    <x v="4"/>
    <n v="81"/>
    <n v="244.46099351680689"/>
    <s v="west"/>
  </r>
  <r>
    <n v="112"/>
    <s v="Cici"/>
    <d v="2004-11-18T00:00:00"/>
    <x v="4"/>
    <n v="38"/>
    <n v="115.86487308982943"/>
    <s v="south"/>
  </r>
  <r>
    <n v="113"/>
    <s v="Emilee"/>
    <d v="2006-12-06T00:00:00"/>
    <x v="4"/>
    <n v="26"/>
    <n v="80.488645084091601"/>
    <s v="west"/>
  </r>
  <r>
    <n v="114"/>
    <s v="Betsy"/>
    <d v="2005-09-22T00:00:00"/>
    <x v="2"/>
    <n v="77"/>
    <n v="233.33103169462888"/>
    <s v="east"/>
  </r>
  <r>
    <n v="115"/>
    <s v="Emilee"/>
    <d v="2006-01-21T00:00:00"/>
    <x v="1"/>
    <n v="39"/>
    <n v="118.62706142640471"/>
    <s v="south"/>
  </r>
  <r>
    <n v="116"/>
    <s v="Zaret"/>
    <d v="2006-06-24T00:00:00"/>
    <x v="3"/>
    <n v="22"/>
    <n v="68.07066358826728"/>
    <s v="east"/>
  </r>
  <r>
    <n v="117"/>
    <s v="Zaret"/>
    <d v="2006-06-02T00:00:00"/>
    <x v="1"/>
    <n v="68"/>
    <n v="205.76676002797973"/>
    <s v="midwest"/>
  </r>
  <r>
    <n v="118"/>
    <s v="Cici"/>
    <d v="2005-05-24T00:00:00"/>
    <x v="1"/>
    <n v="59"/>
    <n v="178.71308198822226"/>
    <s v="midwest"/>
  </r>
  <r>
    <n v="119"/>
    <s v="Colleen"/>
    <d v="2006-05-22T00:00:00"/>
    <x v="3"/>
    <n v="20"/>
    <n v="62.366566165716954"/>
    <s v="east"/>
  </r>
  <r>
    <n v="120"/>
    <s v="Hallagan"/>
    <d v="2005-10-25T00:00:00"/>
    <x v="4"/>
    <n v="61"/>
    <n v="184.56247310465258"/>
    <s v="south"/>
  </r>
  <r>
    <n v="121"/>
    <s v="Zaret"/>
    <d v="2006-03-06T00:00:00"/>
    <x v="1"/>
    <n v="30"/>
    <n v="92.434422469644105"/>
    <s v="south"/>
  </r>
  <r>
    <n v="122"/>
    <s v="Jen"/>
    <d v="2006-07-27T00:00:00"/>
    <x v="4"/>
    <n v="10"/>
    <n v="32.298727574185413"/>
    <s v="west"/>
  </r>
  <r>
    <n v="123"/>
    <s v="Zaret"/>
    <d v="2006-04-30T00:00:00"/>
    <x v="3"/>
    <n v="72"/>
    <n v="217.45289850686984"/>
    <s v="south"/>
  </r>
  <r>
    <n v="124"/>
    <s v="Ashley"/>
    <d v="2006-01-10T00:00:00"/>
    <x v="3"/>
    <n v="57"/>
    <n v="173.36376703616165"/>
    <s v="west"/>
  </r>
  <r>
    <n v="125"/>
    <s v="Hallagan"/>
    <d v="2005-11-16T00:00:00"/>
    <x v="0"/>
    <n v="41"/>
    <n v="124.3880808412182"/>
    <s v="midwest"/>
  </r>
  <r>
    <n v="126"/>
    <s v="Zaret"/>
    <d v="2004-04-23T00:00:00"/>
    <x v="3"/>
    <n v="54"/>
    <n v="163.7455521062605"/>
    <s v="west"/>
  </r>
  <r>
    <n v="127"/>
    <s v="Emilee"/>
    <d v="2005-07-07T00:00:00"/>
    <x v="2"/>
    <n v="9"/>
    <n v="29.259949674062039"/>
    <s v="midwest"/>
  </r>
  <r>
    <n v="128"/>
    <s v="Cici"/>
    <d v="2005-05-13T00:00:00"/>
    <x v="0"/>
    <n v="1"/>
    <n v="5.0062586848309145"/>
    <s v="south"/>
  </r>
  <r>
    <n v="129"/>
    <s v="Zaret"/>
    <d v="2006-02-12T00:00:00"/>
    <x v="4"/>
    <n v="-10"/>
    <n v="-28.888600496770302"/>
    <s v="west"/>
  </r>
  <r>
    <n v="130"/>
    <s v="Ashley"/>
    <d v="2006-11-14T00:00:00"/>
    <x v="1"/>
    <n v="-9"/>
    <n v="-25.059711277411697"/>
    <s v="west"/>
  </r>
  <r>
    <n v="131"/>
    <s v="Jen"/>
    <d v="2004-11-29T00:00:00"/>
    <x v="4"/>
    <n v="56"/>
    <n v="168.8685012955201"/>
    <s v="east"/>
  </r>
  <r>
    <n v="132"/>
    <s v="Cici"/>
    <d v="2004-03-21T00:00:00"/>
    <x v="2"/>
    <n v="28"/>
    <n v="85.600623651403808"/>
    <s v="midwest"/>
  </r>
  <r>
    <n v="133"/>
    <s v="Betsy"/>
    <d v="2004-07-09T00:00:00"/>
    <x v="4"/>
    <n v="11"/>
    <n v="34.417378586902672"/>
    <s v="east"/>
  </r>
  <r>
    <n v="134"/>
    <s v="Cristina"/>
    <d v="2006-12-17T00:00:00"/>
    <x v="0"/>
    <n v="11"/>
    <n v="34.910086692815099"/>
    <s v="south"/>
  </r>
  <r>
    <n v="135"/>
    <s v="Cristina"/>
    <d v="2005-02-14T00:00:00"/>
    <x v="3"/>
    <n v="67"/>
    <n v="202.86608183653496"/>
    <s v="west"/>
  </r>
  <r>
    <n v="136"/>
    <s v="Colleen"/>
    <d v="2005-03-30T00:00:00"/>
    <x v="0"/>
    <n v="10"/>
    <n v="31.43203475838104"/>
    <s v="west"/>
  </r>
  <r>
    <n v="137"/>
    <s v="Emilee"/>
    <d v="2004-10-27T00:00:00"/>
    <x v="1"/>
    <n v="40"/>
    <n v="121.94725640981379"/>
    <s v="west"/>
  </r>
  <r>
    <n v="138"/>
    <s v="Colleen"/>
    <d v="2005-07-07T00:00:00"/>
    <x v="4"/>
    <n v="77"/>
    <n v="233.07983567827679"/>
    <s v="west"/>
  </r>
  <r>
    <n v="139"/>
    <s v="Betsy"/>
    <d v="2005-05-24T00:00:00"/>
    <x v="2"/>
    <n v="50"/>
    <n v="152.04318524136269"/>
    <s v="south"/>
  </r>
  <r>
    <n v="140"/>
    <s v="Jen"/>
    <d v="2004-06-28T00:00:00"/>
    <x v="3"/>
    <n v="80"/>
    <n v="242.49550041476004"/>
    <s v="east"/>
  </r>
  <r>
    <n v="141"/>
    <s v="Jen"/>
    <d v="2006-12-28T00:00:00"/>
    <x v="3"/>
    <n v="83"/>
    <n v="250.79460647762514"/>
    <s v="south"/>
  </r>
  <r>
    <n v="142"/>
    <s v="Betsy"/>
    <d v="2006-02-01T00:00:00"/>
    <x v="0"/>
    <n v="-4"/>
    <n v="-9.4996327629453567"/>
    <s v="west"/>
  </r>
  <r>
    <n v="143"/>
    <s v="Colleen"/>
    <d v="2005-02-03T00:00:00"/>
    <x v="1"/>
    <n v="46"/>
    <n v="139.75509706516939"/>
    <s v="south"/>
  </r>
  <r>
    <n v="144"/>
    <s v="Ashley"/>
    <d v="2006-10-23T00:00:00"/>
    <x v="4"/>
    <n v="55"/>
    <n v="167.19317791229159"/>
    <s v="south"/>
  </r>
  <r>
    <n v="145"/>
    <s v="Cici"/>
    <d v="2004-09-24T00:00:00"/>
    <x v="4"/>
    <n v="89"/>
    <n v="269.40466549843933"/>
    <s v="east"/>
  </r>
  <r>
    <n v="146"/>
    <s v="Emilee"/>
    <d v="2005-07-07T00:00:00"/>
    <x v="3"/>
    <n v="59"/>
    <n v="179.11590007622482"/>
    <s v="west"/>
  </r>
  <r>
    <n v="147"/>
    <s v="Emilee"/>
    <d v="2005-03-08T00:00:00"/>
    <x v="2"/>
    <n v="90"/>
    <n v="271.75315679180818"/>
    <s v="east"/>
  </r>
  <r>
    <n v="148"/>
    <s v="Cici"/>
    <d v="2006-10-23T00:00:00"/>
    <x v="3"/>
    <n v="60"/>
    <n v="185"/>
    <s v="ea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1"/>
    <s v="Betsy"/>
    <d v="2004-04-01T00:00:00"/>
    <x v="0"/>
    <n v="45"/>
    <n v="137.20455832336393"/>
    <s v="south"/>
  </r>
  <r>
    <n v="2"/>
    <s v="Hallagan"/>
    <d v="2004-03-10T00:00:00"/>
    <x v="1"/>
    <n v="50"/>
    <n v="152.00730307485438"/>
    <s v="midwest"/>
  </r>
  <r>
    <n v="3"/>
    <s v="Ashley"/>
    <d v="2005-02-25T00:00:00"/>
    <x v="2"/>
    <n v="9"/>
    <n v="28.719483117139745"/>
    <s v="midwest"/>
  </r>
  <r>
    <n v="4"/>
    <s v="Hallagan"/>
    <d v="2006-05-22T00:00:00"/>
    <x v="0"/>
    <n v="55"/>
    <n v="167.07532251655616"/>
    <s v="west"/>
  </r>
  <r>
    <n v="5"/>
    <s v="Zaret"/>
    <d v="2004-06-17T00:00:00"/>
    <x v="0"/>
    <n v="43"/>
    <n v="130.60287243901442"/>
    <s v="midwest"/>
  </r>
  <r>
    <n v="6"/>
    <s v="Colleen"/>
    <d v="2005-11-27T00:00:00"/>
    <x v="3"/>
    <n v="58"/>
    <n v="175.99097407072162"/>
    <s v="midwest"/>
  </r>
  <r>
    <n v="7"/>
    <s v="Cristina"/>
    <d v="2004-03-21T00:00:00"/>
    <x v="3"/>
    <n v="8"/>
    <n v="25.800692176216739"/>
    <s v="midwest"/>
  </r>
  <r>
    <n v="8"/>
    <s v="Colleen"/>
    <d v="2006-12-17T00:00:00"/>
    <x v="0"/>
    <n v="72"/>
    <n v="217.83965386113226"/>
    <s v="midwest"/>
  </r>
  <r>
    <n v="9"/>
    <s v="Ashley"/>
    <d v="2006-07-05T00:00:00"/>
    <x v="3"/>
    <n v="75"/>
    <n v="226.64232685518837"/>
    <s v="south"/>
  </r>
  <r>
    <n v="10"/>
    <s v="Betsy"/>
    <d v="2006-08-07T00:00:00"/>
    <x v="0"/>
    <n v="24"/>
    <n v="73.502342173405509"/>
    <s v="east"/>
  </r>
  <r>
    <n v="11"/>
    <s v="Ashley"/>
    <d v="2004-11-29T00:00:00"/>
    <x v="4"/>
    <n v="43"/>
    <n v="130.83536844241408"/>
    <s v="east"/>
  </r>
  <r>
    <n v="12"/>
    <s v="Ashley"/>
    <d v="2004-11-18T00:00:00"/>
    <x v="0"/>
    <n v="23"/>
    <n v="71.034367691096961"/>
    <s v="west"/>
  </r>
  <r>
    <n v="13"/>
    <s v="Emilee"/>
    <d v="2005-08-31T00:00:00"/>
    <x v="0"/>
    <n v="49"/>
    <n v="149.59279694174981"/>
    <s v="west"/>
  </r>
  <r>
    <n v="14"/>
    <s v="Hallagan"/>
    <d v="2005-01-01T00:00:00"/>
    <x v="3"/>
    <n v="18"/>
    <n v="56.471999230139573"/>
    <s v="south"/>
  </r>
  <r>
    <n v="15"/>
    <s v="Zaret"/>
    <d v="2006-09-20T00:00:00"/>
    <x v="1"/>
    <n v="-8"/>
    <n v="-21.993044717303864"/>
    <s v="east"/>
  </r>
  <r>
    <n v="16"/>
    <s v="Emilee"/>
    <d v="2004-04-12T00:00:00"/>
    <x v="4"/>
    <n v="45"/>
    <n v="137.39037590916232"/>
    <s v="east"/>
  </r>
  <r>
    <n v="17"/>
    <s v="Colleen"/>
    <d v="2006-04-30T00:00:00"/>
    <x v="4"/>
    <n v="66"/>
    <n v="199.65433473774931"/>
    <s v="south"/>
  </r>
  <r>
    <n v="18"/>
    <s v="Jen"/>
    <d v="2005-08-31T00:00:00"/>
    <x v="0"/>
    <n v="88"/>
    <n v="265.18755145539586"/>
    <s v="midwest"/>
  </r>
  <r>
    <n v="19"/>
    <s v="Jen"/>
    <d v="2004-10-27T00:00:00"/>
    <x v="3"/>
    <n v="78"/>
    <n v="236.14697789113248"/>
    <s v="south"/>
  </r>
  <r>
    <n v="20"/>
    <s v="Zaret"/>
    <d v="2005-11-27T00:00:00"/>
    <x v="0"/>
    <n v="57"/>
    <n v="173.11529461915569"/>
    <s v="midwest"/>
  </r>
  <r>
    <n v="21"/>
    <s v="Zaret"/>
    <d v="2006-06-02T00:00:00"/>
    <x v="4"/>
    <n v="12"/>
    <n v="38.081435709433634"/>
    <s v="west"/>
  </r>
  <r>
    <n v="22"/>
    <s v="Betsy"/>
    <d v="2004-09-24T00:00:00"/>
    <x v="3"/>
    <n v="28"/>
    <n v="86.512775700642493"/>
    <s v="midwest"/>
  </r>
  <r>
    <n v="23"/>
    <s v="Colleen"/>
    <d v="2006-02-01T00:00:00"/>
    <x v="4"/>
    <n v="25"/>
    <n v="77.307151643363554"/>
    <s v="midwest"/>
  </r>
  <r>
    <n v="26"/>
    <s v="Emilee"/>
    <d v="2006-12-06T00:00:00"/>
    <x v="0"/>
    <n v="24"/>
    <n v="74.622434460070465"/>
    <s v="west"/>
  </r>
  <r>
    <n v="27"/>
    <s v="Jen"/>
    <d v="2004-04-12T00:00:00"/>
    <x v="2"/>
    <n v="38"/>
    <n v="115.98517718889856"/>
    <s v="midwest"/>
  </r>
  <r>
    <n v="28"/>
    <s v="Cristina"/>
    <d v="2005-09-22T00:00:00"/>
    <x v="1"/>
    <n v="77"/>
    <n v="233.05438870487612"/>
    <s v="midwest"/>
  </r>
  <r>
    <n v="32"/>
    <s v="Cristina"/>
    <d v="2006-03-28T00:00:00"/>
    <x v="0"/>
    <n v="53"/>
    <n v="161.46395235499537"/>
    <s v="midwest"/>
  </r>
  <r>
    <n v="33"/>
    <s v="Cici"/>
    <d v="2004-06-17T00:00:00"/>
    <x v="4"/>
    <n v="41"/>
    <n v="125.2697558819725"/>
    <s v="west"/>
  </r>
  <r>
    <n v="34"/>
    <s v="Zaret"/>
    <d v="2006-09-09T00:00:00"/>
    <x v="4"/>
    <n v="19"/>
    <n v="59.153898700773034"/>
    <s v="west"/>
  </r>
  <r>
    <n v="39"/>
    <s v="Cici"/>
    <d v="2006-02-23T00:00:00"/>
    <x v="1"/>
    <n v="-9"/>
    <n v="-24.625751249139931"/>
    <s v="west"/>
  </r>
  <r>
    <n v="40"/>
    <s v="Hallagan"/>
    <d v="2006-06-24T00:00:00"/>
    <x v="1"/>
    <n v="38"/>
    <n v="115.58433775100286"/>
    <s v="south"/>
  </r>
  <r>
    <n v="41"/>
    <s v="Emilee"/>
    <d v="2004-02-06T00:00:00"/>
    <x v="3"/>
    <n v="25"/>
    <n v="76.562095842195291"/>
    <s v="south"/>
  </r>
  <r>
    <n v="42"/>
    <s v="Emilee"/>
    <d v="2005-04-10T00:00:00"/>
    <x v="4"/>
    <n v="19"/>
    <n v="59.382749361194016"/>
    <s v="midwest"/>
  </r>
  <r>
    <n v="43"/>
    <s v="Betsy"/>
    <d v="2004-04-01T00:00:00"/>
    <x v="1"/>
    <n v="86"/>
    <n v="259.85996934004856"/>
    <s v="west"/>
  </r>
  <r>
    <n v="44"/>
    <s v="Colleen"/>
    <d v="2004-06-06T00:00:00"/>
    <x v="0"/>
    <n v="55"/>
    <n v="167.11761356978838"/>
    <s v="midwest"/>
  </r>
  <r>
    <n v="45"/>
    <s v="Emilee"/>
    <d v="2006-09-20T00:00:00"/>
    <x v="0"/>
    <n v="2"/>
    <n v="7.8483600384211831"/>
    <s v="east"/>
  </r>
  <r>
    <n v="46"/>
    <s v="Ashley"/>
    <d v="2005-08-09T00:00:00"/>
    <x v="4"/>
    <n v="93"/>
    <n v="280.68747862762837"/>
    <s v="east"/>
  </r>
  <r>
    <n v="47"/>
    <s v="Zaret"/>
    <d v="2004-09-24T00:00:00"/>
    <x v="3"/>
    <n v="14"/>
    <n v="43.931553656204748"/>
    <s v="west"/>
  </r>
  <r>
    <n v="48"/>
    <s v="Emilee"/>
    <d v="2005-05-24T00:00:00"/>
    <x v="3"/>
    <n v="37"/>
    <n v="113.03491000904664"/>
    <s v="south"/>
  </r>
  <r>
    <n v="49"/>
    <s v="Betsy"/>
    <d v="2004-11-18T00:00:00"/>
    <x v="1"/>
    <n v="63"/>
    <n v="190.69511057123685"/>
    <s v="west"/>
  </r>
  <r>
    <n v="50"/>
    <s v="Zaret"/>
    <d v="2004-11-18T00:00:00"/>
    <x v="0"/>
    <n v="1"/>
    <n v="5.599704779498877"/>
    <s v="west"/>
  </r>
  <r>
    <n v="51"/>
    <s v="Zaret"/>
    <d v="2005-06-15T00:00:00"/>
    <x v="3"/>
    <n v="24"/>
    <n v="73.599272692165783"/>
    <s v="midwest"/>
  </r>
  <r>
    <n v="52"/>
    <s v="Hallagan"/>
    <d v="2004-01-04T00:00:00"/>
    <x v="3"/>
    <n v="83"/>
    <n v="250.33273832124888"/>
    <s v="midwest"/>
  </r>
  <r>
    <n v="53"/>
    <s v="Cici"/>
    <d v="2005-07-07T00:00:00"/>
    <x v="3"/>
    <n v="49"/>
    <n v="148.50659729480034"/>
    <s v="midwest"/>
  </r>
  <r>
    <n v="54"/>
    <s v="Cristina"/>
    <d v="2005-04-10T00:00:00"/>
    <x v="0"/>
    <n v="26"/>
    <n v="80.197912185633001"/>
    <s v="west"/>
  </r>
  <r>
    <n v="55"/>
    <s v="Jen"/>
    <d v="2006-05-22T00:00:00"/>
    <x v="0"/>
    <n v="35"/>
    <n v="107.99264815962536"/>
    <s v="west"/>
  </r>
  <r>
    <n v="56"/>
    <s v="Cristina"/>
    <d v="2004-04-12T00:00:00"/>
    <x v="0"/>
    <n v="8"/>
    <n v="26.909399775034267"/>
    <s v="south"/>
  </r>
  <r>
    <n v="57"/>
    <s v="Cici"/>
    <d v="2004-06-28T00:00:00"/>
    <x v="4"/>
    <n v="49"/>
    <n v="148.777847479907"/>
    <s v="midwest"/>
  </r>
  <r>
    <n v="58"/>
    <s v="Cristina"/>
    <d v="2004-04-12T00:00:00"/>
    <x v="1"/>
    <n v="34"/>
    <n v="104.09375694795658"/>
    <s v="east"/>
  </r>
  <r>
    <n v="59"/>
    <s v="Cristina"/>
    <d v="2005-12-08T00:00:00"/>
    <x v="0"/>
    <n v="8"/>
    <n v="26.236564211223342"/>
    <s v="midwest"/>
  </r>
  <r>
    <n v="60"/>
    <s v="Jen"/>
    <d v="2004-10-27T00:00:00"/>
    <x v="4"/>
    <n v="89"/>
    <n v="269.09085017901094"/>
    <s v="east"/>
  </r>
  <r>
    <n v="61"/>
    <s v="Colleen"/>
    <d v="2005-11-16T00:00:00"/>
    <x v="1"/>
    <n v="62"/>
    <n v="189.25415891346557"/>
    <s v="midwest"/>
  </r>
  <r>
    <n v="62"/>
    <s v="Emilee"/>
    <d v="2004-08-11T00:00:00"/>
    <x v="1"/>
    <n v="23"/>
    <n v="71.313211840267556"/>
    <s v="south"/>
  </r>
  <r>
    <n v="63"/>
    <s v="Cici"/>
    <d v="2004-06-17T00:00:00"/>
    <x v="3"/>
    <n v="95"/>
    <n v="287.76081692141696"/>
    <s v="midwest"/>
  </r>
  <r>
    <n v="64"/>
    <s v="Emilee"/>
    <d v="2006-05-11T00:00:00"/>
    <x v="3"/>
    <n v="41"/>
    <n v="125.00018840758105"/>
    <s v="south"/>
  </r>
  <r>
    <n v="65"/>
    <s v="Ashley"/>
    <d v="2005-04-10T00:00:00"/>
    <x v="0"/>
    <n v="-6"/>
    <n v="-15.942861162173479"/>
    <s v="midwest"/>
  </r>
  <r>
    <n v="66"/>
    <s v="Betsy"/>
    <d v="2005-01-01T00:00:00"/>
    <x v="4"/>
    <n v="84"/>
    <n v="253.99061782802139"/>
    <s v="south"/>
  </r>
  <r>
    <n v="67"/>
    <s v="Hallagan"/>
    <d v="2005-11-05T00:00:00"/>
    <x v="1"/>
    <n v="63"/>
    <n v="191.36713896782123"/>
    <s v="south"/>
  </r>
  <r>
    <n v="68"/>
    <s v="Zaret"/>
    <d v="2006-07-16T00:00:00"/>
    <x v="0"/>
    <n v="0"/>
    <n v="2.3682330895483967"/>
    <s v="west"/>
  </r>
  <r>
    <n v="69"/>
    <s v="Cristina"/>
    <d v="2005-01-23T00:00:00"/>
    <x v="3"/>
    <n v="73"/>
    <n v="221.4068752836437"/>
    <s v="east"/>
  </r>
  <r>
    <n v="70"/>
    <s v="Emilee"/>
    <d v="2004-12-21T00:00:00"/>
    <x v="3"/>
    <n v="95"/>
    <n v="287.05320060576679"/>
    <s v="midwest"/>
  </r>
  <r>
    <n v="71"/>
    <s v="Ashley"/>
    <d v="2005-11-16T00:00:00"/>
    <x v="2"/>
    <n v="93"/>
    <n v="280.76798505156279"/>
    <s v="west"/>
  </r>
  <r>
    <n v="72"/>
    <s v="Zaret"/>
    <d v="2004-06-17T00:00:00"/>
    <x v="2"/>
    <n v="54"/>
    <n v="163.86605406277587"/>
    <s v="south"/>
  </r>
  <r>
    <n v="73"/>
    <s v="Cristina"/>
    <d v="2005-06-26T00:00:00"/>
    <x v="1"/>
    <n v="33"/>
    <n v="101.36706423848841"/>
    <s v="south"/>
  </r>
  <r>
    <n v="74"/>
    <s v="Ashley"/>
    <d v="2004-04-12T00:00:00"/>
    <x v="4"/>
    <n v="48"/>
    <n v="145.83607322448287"/>
    <s v="west"/>
  </r>
  <r>
    <n v="75"/>
    <s v="Jen"/>
    <d v="2005-01-23T00:00:00"/>
    <x v="3"/>
    <n v="-7"/>
    <n v="-18.531454427544542"/>
    <s v="midwest"/>
  </r>
  <r>
    <n v="76"/>
    <s v="Colleen"/>
    <d v="2006-03-06T00:00:00"/>
    <x v="1"/>
    <n v="-2"/>
    <n v="-3.941491558920891"/>
    <s v="west"/>
  </r>
  <r>
    <n v="77"/>
    <s v="Cristina"/>
    <d v="2004-01-15T00:00:00"/>
    <x v="4"/>
    <n v="27"/>
    <n v="83.29090970219859"/>
    <s v="east"/>
  </r>
  <r>
    <n v="78"/>
    <s v="Emilee"/>
    <d v="2006-12-17T00:00:00"/>
    <x v="1"/>
    <n v="56"/>
    <n v="170.23780299763459"/>
    <s v="south"/>
  </r>
  <r>
    <n v="79"/>
    <s v="Cristina"/>
    <d v="2005-02-14T00:00:00"/>
    <x v="4"/>
    <n v="70"/>
    <n v="212.29242314468692"/>
    <s v="south"/>
  </r>
  <r>
    <n v="80"/>
    <s v="Jen"/>
    <d v="2005-03-30T00:00:00"/>
    <x v="4"/>
    <n v="16"/>
    <n v="49.457645878335306"/>
    <s v="west"/>
  </r>
  <r>
    <n v="81"/>
    <s v="Jen"/>
    <d v="2006-01-10T00:00:00"/>
    <x v="0"/>
    <n v="69"/>
    <n v="208.68512958069783"/>
    <s v="east"/>
  </r>
  <r>
    <n v="82"/>
    <s v="Colleen"/>
    <d v="2005-07-29T00:00:00"/>
    <x v="1"/>
    <n v="67"/>
    <n v="203.01428430380912"/>
    <s v="midwest"/>
  </r>
  <r>
    <n v="83"/>
    <s v="Cici"/>
    <d v="2004-11-07T00:00:00"/>
    <x v="1"/>
    <n v="82"/>
    <n v="248.09860782564255"/>
    <s v="west"/>
  </r>
  <r>
    <n v="84"/>
    <s v="Ashley"/>
    <d v="2006-10-01T00:00:00"/>
    <x v="3"/>
    <n v="73"/>
    <n v="221.4762294351379"/>
    <s v="west"/>
  </r>
  <r>
    <n v="85"/>
    <s v="Cici"/>
    <d v="2004-02-17T00:00:00"/>
    <x v="1"/>
    <n v="80"/>
    <n v="241.26239073863908"/>
    <s v="south"/>
  </r>
  <r>
    <n v="86"/>
    <s v="Jen"/>
    <d v="2005-08-09T00:00:00"/>
    <x v="3"/>
    <n v="-2"/>
    <n v="-4.2379405606125751"/>
    <s v="east"/>
  </r>
  <r>
    <n v="87"/>
    <s v="Emilee"/>
    <d v="2005-08-31T00:00:00"/>
    <x v="3"/>
    <n v="5"/>
    <n v="17.026058044096466"/>
    <s v="east"/>
  </r>
  <r>
    <n v="88"/>
    <s v="Zaret"/>
    <d v="2005-12-19T00:00:00"/>
    <x v="3"/>
    <n v="26"/>
    <n v="80.296764498097943"/>
    <s v="south"/>
  </r>
  <r>
    <n v="89"/>
    <s v="Cici"/>
    <d v="2005-03-19T00:00:00"/>
    <x v="1"/>
    <n v="1"/>
    <n v="5.0101440126936883"/>
    <s v="midwest"/>
  </r>
  <r>
    <n v="90"/>
    <s v="Cici"/>
    <d v="2006-06-13T00:00:00"/>
    <x v="2"/>
    <n v="-3"/>
    <n v="-7.6150918857367635"/>
    <s v="south"/>
  </r>
  <r>
    <n v="91"/>
    <s v="Betsy"/>
    <d v="2006-08-18T00:00:00"/>
    <x v="3"/>
    <n v="83"/>
    <n v="251.18350564763173"/>
    <s v="south"/>
  </r>
  <r>
    <n v="92"/>
    <s v="Jen"/>
    <d v="2004-05-26T00:00:00"/>
    <x v="4"/>
    <n v="33"/>
    <n v="100.32795234701418"/>
    <s v="midwest"/>
  </r>
  <r>
    <n v="93"/>
    <s v="Zaret"/>
    <d v="2004-04-12T00:00:00"/>
    <x v="1"/>
    <n v="62"/>
    <n v="188.06461550204614"/>
    <s v="west"/>
  </r>
  <r>
    <n v="94"/>
    <s v="Colleen"/>
    <d v="2006-05-11T00:00:00"/>
    <x v="3"/>
    <n v="58"/>
    <n v="176.47069512712616"/>
    <s v="midwest"/>
  </r>
  <r>
    <n v="95"/>
    <s v="Emilee"/>
    <d v="2005-08-20T00:00:00"/>
    <x v="1"/>
    <n v="28"/>
    <n v="85.544260264222203"/>
    <s v="south"/>
  </r>
  <r>
    <n v="96"/>
    <s v="Jen"/>
    <d v="2006-12-17T00:00:00"/>
    <x v="0"/>
    <n v="33"/>
    <n v="100.68612237181482"/>
    <s v="west"/>
  </r>
  <r>
    <n v="97"/>
    <s v="Cristina"/>
    <d v="2006-11-25T00:00:00"/>
    <x v="1"/>
    <n v="92"/>
    <n v="278.15933854048899"/>
    <s v="south"/>
  </r>
  <r>
    <n v="98"/>
    <s v="Jen"/>
    <d v="2004-04-12T00:00:00"/>
    <x v="0"/>
    <n v="92"/>
    <n v="277.53974563422275"/>
    <s v="east"/>
  </r>
  <r>
    <n v="99"/>
    <s v="Colleen"/>
    <d v="2006-01-21T00:00:00"/>
    <x v="0"/>
    <n v="75"/>
    <n v="226.73977333901354"/>
    <s v="south"/>
  </r>
  <r>
    <n v="100"/>
    <s v="Betsy"/>
    <d v="2005-10-03T00:00:00"/>
    <x v="3"/>
    <n v="74"/>
    <n v="224.23346975523705"/>
    <s v="west"/>
  </r>
  <r>
    <n v="101"/>
    <s v="Zaret"/>
    <d v="2004-01-15T00:00:00"/>
    <x v="1"/>
    <n v="67"/>
    <n v="202.45009266432331"/>
    <s v="west"/>
  </r>
  <r>
    <n v="102"/>
    <s v="Cristina"/>
    <d v="2004-08-11T00:00:00"/>
    <x v="1"/>
    <n v="16"/>
    <n v="49.450018506623742"/>
    <s v="south"/>
  </r>
  <r>
    <n v="103"/>
    <s v="Hallagan"/>
    <d v="2005-05-13T00:00:00"/>
    <x v="1"/>
    <n v="90"/>
    <n v="272.33991590998778"/>
    <s v="west"/>
  </r>
  <r>
    <n v="104"/>
    <s v="Jen"/>
    <d v="2006-03-17T00:00:00"/>
    <x v="2"/>
    <n v="-8"/>
    <n v="-22.10755433572842"/>
    <s v="west"/>
  </r>
  <r>
    <n v="105"/>
    <s v="Cristina"/>
    <d v="2004-09-13T00:00:00"/>
    <x v="2"/>
    <n v="51"/>
    <n v="155.29818889700317"/>
    <s v="midwest"/>
  </r>
  <r>
    <n v="106"/>
    <s v="Jen"/>
    <d v="2005-03-30T00:00:00"/>
    <x v="1"/>
    <n v="-7"/>
    <n v="-19.532896832828285"/>
    <s v="south"/>
  </r>
  <r>
    <n v="107"/>
    <s v="Emilee"/>
    <d v="2004-03-21T00:00:00"/>
    <x v="0"/>
    <n v="9"/>
    <n v="29.277821643264524"/>
    <s v="midwest"/>
  </r>
  <r>
    <n v="108"/>
    <s v="Cici"/>
    <d v="2005-08-31T00:00:00"/>
    <x v="0"/>
    <n v="-10"/>
    <n v="-28.406748282006184"/>
    <s v="east"/>
  </r>
  <r>
    <n v="109"/>
    <s v="Ashley"/>
    <d v="2006-07-16T00:00:00"/>
    <x v="1"/>
    <n v="10"/>
    <n v="32.113204788074981"/>
    <s v="south"/>
  </r>
  <r>
    <n v="110"/>
    <s v="Ashley"/>
    <d v="2005-03-08T00:00:00"/>
    <x v="4"/>
    <n v="35"/>
    <n v="107.58710427119863"/>
    <s v="midwest"/>
  </r>
  <r>
    <n v="111"/>
    <s v="Cici"/>
    <d v="2004-10-05T00:00:00"/>
    <x v="4"/>
    <n v="81"/>
    <n v="244.46099351680689"/>
    <s v="west"/>
  </r>
  <r>
    <n v="112"/>
    <s v="Cici"/>
    <d v="2004-11-18T00:00:00"/>
    <x v="4"/>
    <n v="38"/>
    <n v="115.86487308982943"/>
    <s v="south"/>
  </r>
  <r>
    <n v="113"/>
    <s v="Emilee"/>
    <d v="2006-12-06T00:00:00"/>
    <x v="4"/>
    <n v="26"/>
    <n v="80.488645084091601"/>
    <s v="west"/>
  </r>
  <r>
    <n v="114"/>
    <s v="Betsy"/>
    <d v="2005-09-22T00:00:00"/>
    <x v="2"/>
    <n v="77"/>
    <n v="233.33103169462888"/>
    <s v="east"/>
  </r>
  <r>
    <n v="115"/>
    <s v="Emilee"/>
    <d v="2006-01-21T00:00:00"/>
    <x v="1"/>
    <n v="39"/>
    <n v="118.62706142640471"/>
    <s v="south"/>
  </r>
  <r>
    <n v="116"/>
    <s v="Zaret"/>
    <d v="2006-06-24T00:00:00"/>
    <x v="3"/>
    <n v="22"/>
    <n v="68.07066358826728"/>
    <s v="east"/>
  </r>
  <r>
    <n v="117"/>
    <s v="Zaret"/>
    <d v="2006-06-02T00:00:00"/>
    <x v="1"/>
    <n v="68"/>
    <n v="205.76676002797973"/>
    <s v="midwest"/>
  </r>
  <r>
    <n v="118"/>
    <s v="Cici"/>
    <d v="2005-05-24T00:00:00"/>
    <x v="1"/>
    <n v="59"/>
    <n v="178.71308198822226"/>
    <s v="midwest"/>
  </r>
  <r>
    <n v="119"/>
    <s v="Colleen"/>
    <d v="2006-05-22T00:00:00"/>
    <x v="3"/>
    <n v="20"/>
    <n v="62.366566165716954"/>
    <s v="east"/>
  </r>
  <r>
    <n v="120"/>
    <s v="Hallagan"/>
    <d v="2005-10-25T00:00:00"/>
    <x v="4"/>
    <n v="61"/>
    <n v="184.56247310465258"/>
    <s v="south"/>
  </r>
  <r>
    <n v="121"/>
    <s v="Zaret"/>
    <d v="2006-03-06T00:00:00"/>
    <x v="1"/>
    <n v="30"/>
    <n v="92.434422469644105"/>
    <s v="south"/>
  </r>
  <r>
    <n v="122"/>
    <s v="Jen"/>
    <d v="2006-07-27T00:00:00"/>
    <x v="4"/>
    <n v="10"/>
    <n v="32.298727574185413"/>
    <s v="west"/>
  </r>
  <r>
    <n v="123"/>
    <s v="Zaret"/>
    <d v="2006-04-30T00:00:00"/>
    <x v="3"/>
    <n v="72"/>
    <n v="217.45289850686984"/>
    <s v="south"/>
  </r>
  <r>
    <n v="124"/>
    <s v="Ashley"/>
    <d v="2006-01-10T00:00:00"/>
    <x v="3"/>
    <n v="57"/>
    <n v="173.36376703616165"/>
    <s v="west"/>
  </r>
  <r>
    <n v="125"/>
    <s v="Hallagan"/>
    <d v="2005-11-16T00:00:00"/>
    <x v="0"/>
    <n v="41"/>
    <n v="124.3880808412182"/>
    <s v="midwest"/>
  </r>
  <r>
    <n v="126"/>
    <s v="Zaret"/>
    <d v="2004-04-23T00:00:00"/>
    <x v="3"/>
    <n v="54"/>
    <n v="163.7455521062605"/>
    <s v="west"/>
  </r>
  <r>
    <n v="127"/>
    <s v="Emilee"/>
    <d v="2005-07-07T00:00:00"/>
    <x v="2"/>
    <n v="9"/>
    <n v="29.259949674062039"/>
    <s v="midwest"/>
  </r>
  <r>
    <n v="128"/>
    <s v="Cici"/>
    <d v="2005-05-13T00:00:00"/>
    <x v="0"/>
    <n v="1"/>
    <n v="5.0062586848309145"/>
    <s v="south"/>
  </r>
  <r>
    <n v="129"/>
    <s v="Zaret"/>
    <d v="2006-02-12T00:00:00"/>
    <x v="4"/>
    <n v="-10"/>
    <n v="-28.888600496770302"/>
    <s v="west"/>
  </r>
  <r>
    <n v="130"/>
    <s v="Ashley"/>
    <d v="2006-11-14T00:00:00"/>
    <x v="1"/>
    <n v="-9"/>
    <n v="-25.059711277411697"/>
    <s v="west"/>
  </r>
  <r>
    <n v="131"/>
    <s v="Jen"/>
    <d v="2004-11-29T00:00:00"/>
    <x v="4"/>
    <n v="56"/>
    <n v="168.8685012955201"/>
    <s v="east"/>
  </r>
  <r>
    <n v="132"/>
    <s v="Cici"/>
    <d v="2004-03-21T00:00:00"/>
    <x v="2"/>
    <n v="28"/>
    <n v="85.600623651403808"/>
    <s v="midwest"/>
  </r>
  <r>
    <n v="133"/>
    <s v="Betsy"/>
    <d v="2004-07-09T00:00:00"/>
    <x v="4"/>
    <n v="11"/>
    <n v="34.417378586902672"/>
    <s v="east"/>
  </r>
  <r>
    <n v="134"/>
    <s v="Cristina"/>
    <d v="2006-12-17T00:00:00"/>
    <x v="0"/>
    <n v="11"/>
    <n v="34.910086692815099"/>
    <s v="south"/>
  </r>
  <r>
    <n v="135"/>
    <s v="Cristina"/>
    <d v="2005-02-14T00:00:00"/>
    <x v="3"/>
    <n v="67"/>
    <n v="202.86608183653496"/>
    <s v="west"/>
  </r>
  <r>
    <n v="136"/>
    <s v="Colleen"/>
    <d v="2005-03-30T00:00:00"/>
    <x v="0"/>
    <n v="10"/>
    <n v="31.43203475838104"/>
    <s v="west"/>
  </r>
  <r>
    <n v="137"/>
    <s v="Emilee"/>
    <d v="2004-10-27T00:00:00"/>
    <x v="1"/>
    <n v="40"/>
    <n v="121.94725640981379"/>
    <s v="west"/>
  </r>
  <r>
    <n v="138"/>
    <s v="Colleen"/>
    <d v="2005-07-07T00:00:00"/>
    <x v="4"/>
    <n v="77"/>
    <n v="233.07983567827679"/>
    <s v="west"/>
  </r>
  <r>
    <n v="139"/>
    <s v="Betsy"/>
    <d v="2005-05-24T00:00:00"/>
    <x v="2"/>
    <n v="50"/>
    <n v="152.04318524136269"/>
    <s v="south"/>
  </r>
  <r>
    <n v="140"/>
    <s v="Jen"/>
    <d v="2004-06-28T00:00:00"/>
    <x v="3"/>
    <n v="80"/>
    <n v="242.49550041476004"/>
    <s v="east"/>
  </r>
  <r>
    <n v="141"/>
    <s v="Jen"/>
    <d v="2006-12-28T00:00:00"/>
    <x v="3"/>
    <n v="83"/>
    <n v="250.79460647762514"/>
    <s v="south"/>
  </r>
  <r>
    <n v="142"/>
    <s v="Betsy"/>
    <d v="2006-02-01T00:00:00"/>
    <x v="0"/>
    <n v="-4"/>
    <n v="-9.4996327629453567"/>
    <s v="west"/>
  </r>
  <r>
    <n v="143"/>
    <s v="Colleen"/>
    <d v="2005-02-03T00:00:00"/>
    <x v="1"/>
    <n v="46"/>
    <n v="139.75509706516939"/>
    <s v="south"/>
  </r>
  <r>
    <n v="144"/>
    <s v="Ashley"/>
    <d v="2006-10-23T00:00:00"/>
    <x v="4"/>
    <n v="55"/>
    <n v="167.19317791229159"/>
    <s v="south"/>
  </r>
  <r>
    <n v="145"/>
    <s v="Cici"/>
    <d v="2004-09-24T00:00:00"/>
    <x v="4"/>
    <n v="89"/>
    <n v="269.40466549843933"/>
    <s v="east"/>
  </r>
  <r>
    <n v="146"/>
    <s v="Emilee"/>
    <d v="2005-07-07T00:00:00"/>
    <x v="3"/>
    <n v="59"/>
    <n v="179.11590007622482"/>
    <s v="west"/>
  </r>
  <r>
    <n v="147"/>
    <s v="Emilee"/>
    <d v="2005-03-08T00:00:00"/>
    <x v="2"/>
    <n v="90"/>
    <n v="271.75315679180818"/>
    <s v="east"/>
  </r>
  <r>
    <n v="148"/>
    <s v="Cici"/>
    <d v="2006-10-23T00:00:00"/>
    <x v="3"/>
    <n v="60"/>
    <n v="185"/>
    <s v="east"/>
  </r>
  <r>
    <n v="149"/>
    <s v="Amitesh"/>
    <d v="2004-09-24T00:00:00"/>
    <x v="3"/>
    <n v="80"/>
    <n v="300"/>
    <s v="ea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1D799-2598-4837-8549-F9F5EA95A18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numFmtId="15"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9B94F-5A65-4BE3-BEB6-1DE1EBDFA9B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numFmtId="15"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4F371-D186-4FCD-B3EB-1B9A5F4591CD}" name="Table1" displayName="Table1" ref="A1:G141" totalsRowShown="0" headerRowDxfId="0" tableBorderDxfId="1">
  <autoFilter ref="A1:G141" xr:uid="{BDD4F371-D186-4FCD-B3EB-1B9A5F4591CD}"/>
  <tableColumns count="7">
    <tableColumn id="1" xr3:uid="{2BC000E5-638E-403F-AF57-38067451F10C}" name="Trans Number"/>
    <tableColumn id="2" xr3:uid="{9659F942-4147-46D5-B7E9-18E98598DA93}" name="Name"/>
    <tableColumn id="3" xr3:uid="{00F984C2-C98D-4FCA-A338-807C930EC15A}" name="Date"/>
    <tableColumn id="4" xr3:uid="{28EDCF11-B4FF-465F-B7E2-E16FD05B7824}" name="Product"/>
    <tableColumn id="5" xr3:uid="{9E06C002-CC98-4BD7-B10D-7A971C2962BC}" name="Units"/>
    <tableColumn id="6" xr3:uid="{9281A970-CC5C-4DA1-9161-69893E8D2455}" name="Dollars"/>
    <tableColumn id="7" xr3:uid="{E09AB188-9848-4412-B020-DDCF51FE2A53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C826-4C37-4EF0-8EC3-8E917818CF28}">
  <sheetPr codeName="Sheet1"/>
  <dimension ref="A1:B9"/>
  <sheetViews>
    <sheetView topLeftCell="B1" zoomScale="145" zoomScaleNormal="145" workbookViewId="0">
      <selection activeCell="B24" sqref="B24"/>
    </sheetView>
  </sheetViews>
  <sheetFormatPr defaultRowHeight="15" x14ac:dyDescent="0.25"/>
  <cols>
    <col min="2" max="2" width="66.5703125" customWidth="1"/>
  </cols>
  <sheetData>
    <row r="1" spans="1:2" x14ac:dyDescent="0.25">
      <c r="A1" s="1"/>
      <c r="B1" s="1"/>
    </row>
    <row r="2" spans="1:2" x14ac:dyDescent="0.25">
      <c r="A2" s="1"/>
      <c r="B2" s="8" t="s">
        <v>0</v>
      </c>
    </row>
    <row r="3" spans="1:2" x14ac:dyDescent="0.25">
      <c r="A3" s="1"/>
      <c r="B3" s="2" t="s">
        <v>39</v>
      </c>
    </row>
    <row r="4" spans="1:2" x14ac:dyDescent="0.25">
      <c r="A4" s="1"/>
      <c r="B4" s="9" t="s">
        <v>3</v>
      </c>
    </row>
    <row r="5" spans="1:2" x14ac:dyDescent="0.25">
      <c r="A5" s="1"/>
      <c r="B5" s="9" t="s">
        <v>1</v>
      </c>
    </row>
    <row r="6" spans="1:2" x14ac:dyDescent="0.25">
      <c r="A6" s="1"/>
      <c r="B6" s="9" t="s">
        <v>38</v>
      </c>
    </row>
    <row r="7" spans="1:2" x14ac:dyDescent="0.25">
      <c r="A7" s="1"/>
      <c r="B7" s="9" t="s">
        <v>2</v>
      </c>
    </row>
    <row r="8" spans="1:2" x14ac:dyDescent="0.25">
      <c r="A8" s="1"/>
      <c r="B8" s="9" t="s">
        <v>4</v>
      </c>
    </row>
    <row r="9" spans="1:2" x14ac:dyDescent="0.25">
      <c r="A9" s="1"/>
      <c r="B9" s="2"/>
    </row>
  </sheetData>
  <hyperlinks>
    <hyperlink ref="B4" location="Format!A1" display="Advanced Number Formatting" xr:uid="{202BB821-95AC-4684-BAF1-999322EE991A}"/>
    <hyperlink ref="B5" location="Formulas!A1" display="Formulas (Relative and absolute reference, meaning of the errors)" xr:uid="{993A7C3E-ED80-4228-A67E-11AB569C1768}"/>
    <hyperlink ref="B6" location="sumif!A1" display="Sumif, etc. " xr:uid="{104DB4AA-8A0E-46C6-99E0-1095A4905517}"/>
    <hyperlink ref="B7" location="Lookup!A1" display="Functions (Lookup functions, index and Match, Offset, Indirect, date functions)" xr:uid="{906109D9-23CF-4059-88E2-75FEA9021E9B}"/>
    <hyperlink ref="B8" location="Subtotal!A1" display="Excel Tables and Pivot Tables" xr:uid="{75F2370D-6BFF-4EC1-BE13-15D42D4D335F}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4E24-5204-4272-A881-12B6D4237FB5}">
  <dimension ref="B2"/>
  <sheetViews>
    <sheetView zoomScale="130" zoomScaleNormal="130" workbookViewId="0">
      <selection activeCell="D7" sqref="D7"/>
    </sheetView>
  </sheetViews>
  <sheetFormatPr defaultRowHeight="15" x14ac:dyDescent="0.25"/>
  <cols>
    <col min="1" max="1" width="2.28515625" customWidth="1"/>
  </cols>
  <sheetData>
    <row r="2" spans="2:2" x14ac:dyDescent="0.25">
      <c r="B2" t="s">
        <v>109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B0AC-D223-4854-A3F2-AC265E0B96D1}">
  <sheetPr codeName="Sheet2"/>
  <dimension ref="B2:C21"/>
  <sheetViews>
    <sheetView zoomScale="145" zoomScaleNormal="145" workbookViewId="0">
      <selection activeCell="B19" sqref="B19"/>
    </sheetView>
  </sheetViews>
  <sheetFormatPr defaultRowHeight="15" x14ac:dyDescent="0.25"/>
  <cols>
    <col min="2" max="2" width="30.85546875" bestFit="1" customWidth="1"/>
  </cols>
  <sheetData>
    <row r="2" spans="2:3" x14ac:dyDescent="0.25">
      <c r="B2" t="s">
        <v>3</v>
      </c>
      <c r="C2" s="10"/>
    </row>
    <row r="3" spans="2:3" x14ac:dyDescent="0.25">
      <c r="B3" t="s">
        <v>63</v>
      </c>
      <c r="C3" s="10"/>
    </row>
    <row r="4" spans="2:3" x14ac:dyDescent="0.25">
      <c r="C4" s="10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9FA3-6B08-4469-97C4-8C091BE989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FBC6-3F26-491D-9D96-85BEC12EE689}">
  <sheetPr codeName="Sheet3"/>
  <dimension ref="C2:Q19"/>
  <sheetViews>
    <sheetView zoomScale="130" zoomScaleNormal="130" workbookViewId="0">
      <selection activeCell="M5" sqref="M5"/>
    </sheetView>
  </sheetViews>
  <sheetFormatPr defaultRowHeight="15" x14ac:dyDescent="0.25"/>
  <cols>
    <col min="1" max="1" width="3" customWidth="1"/>
    <col min="3" max="3" width="13.140625" customWidth="1"/>
  </cols>
  <sheetData>
    <row r="2" spans="3:17" x14ac:dyDescent="0.25">
      <c r="C2" t="s">
        <v>5</v>
      </c>
      <c r="E2">
        <v>1000</v>
      </c>
      <c r="G2" s="11" t="s">
        <v>6</v>
      </c>
      <c r="J2" s="10"/>
      <c r="M2" s="11"/>
      <c r="Q2" s="10"/>
    </row>
    <row r="4" spans="3:17" x14ac:dyDescent="0.25">
      <c r="D4">
        <v>1</v>
      </c>
      <c r="E4">
        <v>2</v>
      </c>
      <c r="F4">
        <v>3</v>
      </c>
      <c r="G4">
        <v>4</v>
      </c>
      <c r="H4">
        <v>5</v>
      </c>
    </row>
    <row r="5" spans="3:17" x14ac:dyDescent="0.25">
      <c r="C5" s="3">
        <v>0.05</v>
      </c>
      <c r="D5" s="17"/>
      <c r="E5" s="17"/>
      <c r="F5" s="17"/>
      <c r="G5" s="17"/>
      <c r="H5" s="17"/>
    </row>
    <row r="6" spans="3:17" x14ac:dyDescent="0.25">
      <c r="C6" s="3">
        <v>0.06</v>
      </c>
      <c r="D6" s="17"/>
      <c r="E6" s="17"/>
      <c r="F6" s="17"/>
      <c r="G6" s="17"/>
      <c r="H6" s="17"/>
    </row>
    <row r="7" spans="3:17" x14ac:dyDescent="0.25">
      <c r="C7" s="3">
        <v>7.0000000000000007E-2</v>
      </c>
      <c r="D7" s="17"/>
      <c r="E7" s="17"/>
      <c r="F7" s="17"/>
      <c r="G7" s="17"/>
      <c r="H7" s="17"/>
    </row>
    <row r="8" spans="3:17" x14ac:dyDescent="0.25">
      <c r="C8" s="3">
        <v>0.08</v>
      </c>
      <c r="D8" s="17"/>
      <c r="E8" s="17"/>
      <c r="F8" s="17"/>
      <c r="G8" s="17"/>
      <c r="H8" s="17"/>
    </row>
    <row r="9" spans="3:17" x14ac:dyDescent="0.25">
      <c r="C9" s="3">
        <v>0.09</v>
      </c>
      <c r="D9" s="17"/>
      <c r="E9" s="17"/>
      <c r="F9" s="17"/>
      <c r="G9" s="17"/>
      <c r="H9" s="17"/>
    </row>
    <row r="10" spans="3:17" x14ac:dyDescent="0.25">
      <c r="C10" s="3">
        <v>0.1</v>
      </c>
      <c r="D10" s="17"/>
      <c r="E10" s="17"/>
      <c r="F10" s="17"/>
      <c r="G10" s="17"/>
      <c r="H10" s="17"/>
    </row>
    <row r="13" spans="3:17" x14ac:dyDescent="0.25">
      <c r="C13" s="11" t="s">
        <v>7</v>
      </c>
      <c r="G13" s="10"/>
    </row>
    <row r="14" spans="3:17" x14ac:dyDescent="0.25">
      <c r="C14" t="s">
        <v>101</v>
      </c>
    </row>
    <row r="15" spans="3:17" x14ac:dyDescent="0.25">
      <c r="C15" t="s">
        <v>102</v>
      </c>
    </row>
    <row r="16" spans="3:17" x14ac:dyDescent="0.25">
      <c r="C16" t="s">
        <v>103</v>
      </c>
    </row>
    <row r="17" spans="3:3" x14ac:dyDescent="0.25">
      <c r="C17" t="s">
        <v>104</v>
      </c>
    </row>
    <row r="18" spans="3:3" x14ac:dyDescent="0.25">
      <c r="C18" t="s">
        <v>105</v>
      </c>
    </row>
    <row r="19" spans="3:3" x14ac:dyDescent="0.25">
      <c r="C19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AC1E-C68E-4467-863D-3A42D7A73CCD}">
  <sheetPr codeName="Sheet4"/>
  <dimension ref="B2:L26"/>
  <sheetViews>
    <sheetView zoomScale="130" zoomScaleNormal="130" workbookViewId="0">
      <selection activeCell="M12" sqref="M12"/>
    </sheetView>
  </sheetViews>
  <sheetFormatPr defaultRowHeight="15" x14ac:dyDescent="0.25"/>
  <cols>
    <col min="1" max="1" width="1.42578125" customWidth="1"/>
    <col min="3" max="3" width="10.42578125" bestFit="1" customWidth="1"/>
    <col min="4" max="4" width="13.85546875" bestFit="1" customWidth="1"/>
    <col min="5" max="5" width="15" bestFit="1" customWidth="1"/>
    <col min="8" max="8" width="10.85546875" bestFit="1" customWidth="1"/>
    <col min="9" max="9" width="4.140625" customWidth="1"/>
  </cols>
  <sheetData>
    <row r="2" spans="2:12" ht="30" x14ac:dyDescent="0.25"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spans="2:12" x14ac:dyDescent="0.25">
      <c r="B3" s="5">
        <v>100001</v>
      </c>
      <c r="C3" s="6">
        <v>41306</v>
      </c>
      <c r="D3" s="5" t="s">
        <v>15</v>
      </c>
      <c r="E3" s="5" t="s">
        <v>16</v>
      </c>
      <c r="F3" s="5">
        <v>25</v>
      </c>
      <c r="G3" s="5" t="s">
        <v>17</v>
      </c>
      <c r="H3" s="5" t="s">
        <v>18</v>
      </c>
      <c r="I3" s="10"/>
      <c r="K3">
        <f>SUMIF(E3:E26,"TV",F3:F26)</f>
        <v>162</v>
      </c>
      <c r="L3" t="s">
        <v>64</v>
      </c>
    </row>
    <row r="4" spans="2:12" x14ac:dyDescent="0.25">
      <c r="B4" s="5">
        <v>100002</v>
      </c>
      <c r="C4" s="6">
        <v>41306</v>
      </c>
      <c r="D4" s="5" t="s">
        <v>19</v>
      </c>
      <c r="E4" s="5" t="s">
        <v>20</v>
      </c>
      <c r="F4" s="5">
        <v>30</v>
      </c>
      <c r="G4" s="5" t="s">
        <v>21</v>
      </c>
      <c r="H4" s="5" t="s">
        <v>22</v>
      </c>
      <c r="I4" s="10"/>
      <c r="K4">
        <f>SUMIFS(F3:F26,E3:E26,"TV",G3:G26,"truck 4")</f>
        <v>117</v>
      </c>
      <c r="L4" t="s">
        <v>65</v>
      </c>
    </row>
    <row r="5" spans="2:12" x14ac:dyDescent="0.25">
      <c r="B5" s="5">
        <v>100003</v>
      </c>
      <c r="C5" s="6">
        <v>41307</v>
      </c>
      <c r="D5" s="5" t="s">
        <v>23</v>
      </c>
      <c r="E5" s="5" t="s">
        <v>20</v>
      </c>
      <c r="F5" s="5">
        <v>15</v>
      </c>
      <c r="G5" s="5" t="s">
        <v>21</v>
      </c>
      <c r="H5" s="5" t="s">
        <v>24</v>
      </c>
      <c r="I5" s="10"/>
      <c r="K5">
        <f>COUNTIF(H3:H26,"NY")</f>
        <v>6</v>
      </c>
      <c r="L5" t="s">
        <v>66</v>
      </c>
    </row>
    <row r="6" spans="2:12" x14ac:dyDescent="0.25">
      <c r="B6" s="5">
        <v>100004</v>
      </c>
      <c r="C6" s="6">
        <v>41308</v>
      </c>
      <c r="D6" s="5" t="s">
        <v>19</v>
      </c>
      <c r="E6" s="5" t="s">
        <v>16</v>
      </c>
      <c r="F6" s="5">
        <v>32</v>
      </c>
      <c r="G6" s="5" t="s">
        <v>17</v>
      </c>
      <c r="H6" s="5" t="s">
        <v>22</v>
      </c>
      <c r="I6" s="10"/>
      <c r="K6">
        <f>COUNTIFS(H3:H26,"NY",D3:D26,"Peter White")</f>
        <v>3</v>
      </c>
      <c r="L6" t="s">
        <v>67</v>
      </c>
    </row>
    <row r="7" spans="2:12" x14ac:dyDescent="0.25">
      <c r="B7" s="5">
        <v>100005</v>
      </c>
      <c r="C7" s="6">
        <v>41308</v>
      </c>
      <c r="D7" s="5" t="s">
        <v>25</v>
      </c>
      <c r="E7" s="5" t="s">
        <v>26</v>
      </c>
      <c r="F7" s="5">
        <v>25</v>
      </c>
      <c r="G7" s="5" t="s">
        <v>21</v>
      </c>
      <c r="H7" s="5" t="s">
        <v>18</v>
      </c>
    </row>
    <row r="8" spans="2:12" x14ac:dyDescent="0.25">
      <c r="B8" s="5">
        <v>100006</v>
      </c>
      <c r="C8" s="6">
        <v>41308</v>
      </c>
      <c r="D8" s="5" t="s">
        <v>23</v>
      </c>
      <c r="E8" s="5" t="s">
        <v>20</v>
      </c>
      <c r="F8" s="5">
        <v>18</v>
      </c>
      <c r="G8" s="5" t="s">
        <v>27</v>
      </c>
      <c r="H8" s="5" t="s">
        <v>28</v>
      </c>
    </row>
    <row r="9" spans="2:12" x14ac:dyDescent="0.25">
      <c r="B9" s="5">
        <v>100007</v>
      </c>
      <c r="C9" s="6">
        <v>41308</v>
      </c>
      <c r="D9" s="5" t="s">
        <v>15</v>
      </c>
      <c r="E9" s="5" t="s">
        <v>26</v>
      </c>
      <c r="F9" s="5">
        <v>15</v>
      </c>
      <c r="G9" s="5" t="s">
        <v>29</v>
      </c>
      <c r="H9" s="5" t="s">
        <v>24</v>
      </c>
      <c r="K9">
        <f>SUMIFS(F3:F26,E3:E26,"TV",G3:G26,"truck 4",F3:F26,"&gt;29")</f>
        <v>92</v>
      </c>
    </row>
    <row r="10" spans="2:12" x14ac:dyDescent="0.25">
      <c r="B10" s="5">
        <v>100008</v>
      </c>
      <c r="C10" s="6">
        <v>41309</v>
      </c>
      <c r="D10" s="5" t="s">
        <v>23</v>
      </c>
      <c r="E10" s="5" t="s">
        <v>26</v>
      </c>
      <c r="F10" s="5">
        <v>25</v>
      </c>
      <c r="G10" s="5" t="s">
        <v>21</v>
      </c>
      <c r="H10" s="5" t="s">
        <v>28</v>
      </c>
    </row>
    <row r="11" spans="2:12" x14ac:dyDescent="0.25">
      <c r="B11" s="5">
        <v>100009</v>
      </c>
      <c r="C11" s="6">
        <v>41309</v>
      </c>
      <c r="D11" s="5" t="s">
        <v>19</v>
      </c>
      <c r="E11" s="5" t="s">
        <v>16</v>
      </c>
      <c r="F11" s="5">
        <v>30</v>
      </c>
      <c r="G11" s="5" t="s">
        <v>27</v>
      </c>
      <c r="H11" s="5" t="s">
        <v>30</v>
      </c>
    </row>
    <row r="12" spans="2:12" x14ac:dyDescent="0.25">
      <c r="B12" s="5">
        <v>100010</v>
      </c>
      <c r="C12" s="6">
        <v>41309</v>
      </c>
      <c r="D12" s="5" t="s">
        <v>25</v>
      </c>
      <c r="E12" s="5" t="s">
        <v>26</v>
      </c>
      <c r="F12" s="5">
        <v>15</v>
      </c>
      <c r="G12" s="5" t="s">
        <v>29</v>
      </c>
      <c r="H12" s="5" t="s">
        <v>22</v>
      </c>
    </row>
    <row r="13" spans="2:12" x14ac:dyDescent="0.25">
      <c r="B13" s="5">
        <v>100011</v>
      </c>
      <c r="C13" s="6">
        <v>41309</v>
      </c>
      <c r="D13" s="5" t="s">
        <v>31</v>
      </c>
      <c r="E13" s="5" t="s">
        <v>32</v>
      </c>
      <c r="F13" s="5">
        <v>25</v>
      </c>
      <c r="G13" s="5" t="s">
        <v>21</v>
      </c>
      <c r="H13" s="5" t="s">
        <v>24</v>
      </c>
    </row>
    <row r="14" spans="2:12" x14ac:dyDescent="0.25">
      <c r="B14" s="5">
        <v>100012</v>
      </c>
      <c r="C14" s="6">
        <v>41309</v>
      </c>
      <c r="D14" s="5" t="s">
        <v>15</v>
      </c>
      <c r="E14" s="5" t="s">
        <v>20</v>
      </c>
      <c r="F14" s="5">
        <v>14</v>
      </c>
      <c r="G14" s="5" t="s">
        <v>17</v>
      </c>
      <c r="H14" s="5" t="s">
        <v>22</v>
      </c>
    </row>
    <row r="15" spans="2:12" x14ac:dyDescent="0.25">
      <c r="B15" s="5">
        <v>100013</v>
      </c>
      <c r="C15" s="6">
        <v>41310</v>
      </c>
      <c r="D15" s="5" t="s">
        <v>15</v>
      </c>
      <c r="E15" s="5" t="s">
        <v>20</v>
      </c>
      <c r="F15" s="5">
        <v>25</v>
      </c>
      <c r="G15" s="7" t="s">
        <v>33</v>
      </c>
      <c r="H15" s="5" t="s">
        <v>28</v>
      </c>
    </row>
    <row r="16" spans="2:12" x14ac:dyDescent="0.25">
      <c r="B16" s="5">
        <v>100014</v>
      </c>
      <c r="C16" s="6">
        <v>41310</v>
      </c>
      <c r="D16" s="5" t="s">
        <v>23</v>
      </c>
      <c r="E16" s="5" t="s">
        <v>16</v>
      </c>
      <c r="F16" s="5">
        <v>30</v>
      </c>
      <c r="G16" s="5" t="s">
        <v>17</v>
      </c>
      <c r="H16" s="5" t="s">
        <v>24</v>
      </c>
    </row>
    <row r="17" spans="2:8" x14ac:dyDescent="0.25">
      <c r="B17" s="5">
        <v>100015</v>
      </c>
      <c r="C17" s="6">
        <v>41310</v>
      </c>
      <c r="D17" s="5" t="s">
        <v>25</v>
      </c>
      <c r="E17" s="5" t="s">
        <v>32</v>
      </c>
      <c r="F17" s="5">
        <v>15</v>
      </c>
      <c r="G17" s="5" t="s">
        <v>21</v>
      </c>
      <c r="H17" s="5" t="s">
        <v>18</v>
      </c>
    </row>
    <row r="18" spans="2:8" x14ac:dyDescent="0.25">
      <c r="B18" s="5">
        <v>100016</v>
      </c>
      <c r="C18" s="6">
        <v>41310</v>
      </c>
      <c r="D18" s="5" t="s">
        <v>19</v>
      </c>
      <c r="E18" s="5" t="s">
        <v>16</v>
      </c>
      <c r="F18" s="5">
        <v>15</v>
      </c>
      <c r="G18" s="5" t="s">
        <v>27</v>
      </c>
      <c r="H18" s="5" t="s">
        <v>30</v>
      </c>
    </row>
    <row r="19" spans="2:8" x14ac:dyDescent="0.25">
      <c r="B19" s="5">
        <v>100017</v>
      </c>
      <c r="C19" s="6">
        <v>41311</v>
      </c>
      <c r="D19" s="5" t="s">
        <v>15</v>
      </c>
      <c r="E19" s="5" t="s">
        <v>32</v>
      </c>
      <c r="F19" s="5">
        <v>25</v>
      </c>
      <c r="G19" s="5" t="s">
        <v>27</v>
      </c>
      <c r="H19" s="5" t="s">
        <v>22</v>
      </c>
    </row>
    <row r="20" spans="2:8" x14ac:dyDescent="0.25">
      <c r="B20" s="5">
        <v>100018</v>
      </c>
      <c r="C20" s="6">
        <v>41312</v>
      </c>
      <c r="D20" s="5" t="s">
        <v>15</v>
      </c>
      <c r="E20" s="5" t="s">
        <v>16</v>
      </c>
      <c r="F20" s="5">
        <v>30</v>
      </c>
      <c r="G20" s="5" t="s">
        <v>17</v>
      </c>
      <c r="H20" s="5" t="s">
        <v>24</v>
      </c>
    </row>
    <row r="21" spans="2:8" x14ac:dyDescent="0.25">
      <c r="B21" s="5">
        <v>100019</v>
      </c>
      <c r="C21" s="6">
        <v>41313</v>
      </c>
      <c r="D21" s="5" t="s">
        <v>25</v>
      </c>
      <c r="E21" s="5" t="s">
        <v>20</v>
      </c>
      <c r="F21" s="5">
        <v>13</v>
      </c>
      <c r="G21" s="5" t="s">
        <v>21</v>
      </c>
      <c r="H21" s="5" t="s">
        <v>28</v>
      </c>
    </row>
    <row r="22" spans="2:8" x14ac:dyDescent="0.25">
      <c r="B22" s="5">
        <v>100020</v>
      </c>
      <c r="C22" s="6">
        <v>41313</v>
      </c>
      <c r="D22" s="5" t="s">
        <v>19</v>
      </c>
      <c r="E22" s="5" t="s">
        <v>26</v>
      </c>
      <c r="F22" s="5">
        <v>25</v>
      </c>
      <c r="G22" s="5" t="s">
        <v>29</v>
      </c>
      <c r="H22" s="5" t="s">
        <v>24</v>
      </c>
    </row>
    <row r="23" spans="2:8" x14ac:dyDescent="0.25">
      <c r="B23" s="5">
        <v>100021</v>
      </c>
      <c r="C23" s="6">
        <v>41313</v>
      </c>
      <c r="D23" s="5" t="s">
        <v>23</v>
      </c>
      <c r="E23" s="5" t="s">
        <v>32</v>
      </c>
      <c r="F23" s="5">
        <v>30</v>
      </c>
      <c r="G23" s="5" t="s">
        <v>27</v>
      </c>
      <c r="H23" s="5" t="s">
        <v>30</v>
      </c>
    </row>
    <row r="24" spans="2:8" x14ac:dyDescent="0.25">
      <c r="B24" s="5">
        <v>100022</v>
      </c>
      <c r="C24" s="6">
        <v>41313</v>
      </c>
      <c r="D24" s="5" t="s">
        <v>19</v>
      </c>
      <c r="E24" s="5" t="s">
        <v>20</v>
      </c>
      <c r="F24" s="5">
        <v>15</v>
      </c>
      <c r="G24" s="5" t="s">
        <v>33</v>
      </c>
      <c r="H24" s="5" t="s">
        <v>22</v>
      </c>
    </row>
    <row r="25" spans="2:8" x14ac:dyDescent="0.25">
      <c r="B25" s="5">
        <v>100023</v>
      </c>
      <c r="C25" s="6">
        <v>41313</v>
      </c>
      <c r="D25" s="5" t="s">
        <v>15</v>
      </c>
      <c r="E25" s="5" t="s">
        <v>32</v>
      </c>
      <c r="F25" s="5">
        <v>25</v>
      </c>
      <c r="G25" s="5" t="s">
        <v>17</v>
      </c>
      <c r="H25" s="5" t="s">
        <v>18</v>
      </c>
    </row>
    <row r="26" spans="2:8" x14ac:dyDescent="0.25">
      <c r="B26" s="5">
        <v>100024</v>
      </c>
      <c r="C26" s="6">
        <v>41314</v>
      </c>
      <c r="D26" s="5" t="s">
        <v>25</v>
      </c>
      <c r="E26" s="5" t="s">
        <v>20</v>
      </c>
      <c r="F26" s="5">
        <v>34</v>
      </c>
      <c r="G26" s="5" t="s">
        <v>21</v>
      </c>
      <c r="H26" s="5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3B6D-DD93-4447-BF7F-91FF27CD263D}">
  <sheetPr codeName="Sheet5"/>
  <dimension ref="B2:I28"/>
  <sheetViews>
    <sheetView topLeftCell="A20" zoomScale="130" zoomScaleNormal="130" workbookViewId="0">
      <selection activeCell="C28" sqref="C28"/>
    </sheetView>
  </sheetViews>
  <sheetFormatPr defaultRowHeight="15" x14ac:dyDescent="0.25"/>
  <cols>
    <col min="1" max="1" width="1.28515625" customWidth="1"/>
    <col min="2" max="2" width="19.42578125" customWidth="1"/>
    <col min="3" max="3" width="11.140625" bestFit="1" customWidth="1"/>
    <col min="4" max="4" width="11.85546875" bestFit="1" customWidth="1"/>
    <col min="5" max="6" width="15.85546875" bestFit="1" customWidth="1"/>
  </cols>
  <sheetData>
    <row r="2" spans="2:9" x14ac:dyDescent="0.25">
      <c r="B2" s="15" t="s">
        <v>37</v>
      </c>
    </row>
    <row r="4" spans="2:9" x14ac:dyDescent="0.25">
      <c r="B4" s="18" t="s">
        <v>34</v>
      </c>
      <c r="C4" s="18" t="s">
        <v>68</v>
      </c>
      <c r="D4" s="18" t="s">
        <v>100</v>
      </c>
      <c r="E4" s="18" t="s">
        <v>69</v>
      </c>
      <c r="F4" s="18" t="s">
        <v>70</v>
      </c>
      <c r="I4" s="12"/>
    </row>
    <row r="5" spans="2:9" x14ac:dyDescent="0.25">
      <c r="B5" s="12" t="s">
        <v>71</v>
      </c>
      <c r="C5" t="s">
        <v>72</v>
      </c>
      <c r="D5" s="12" t="s">
        <v>35</v>
      </c>
      <c r="E5" t="s">
        <v>73</v>
      </c>
      <c r="F5" s="12" t="s">
        <v>74</v>
      </c>
    </row>
    <row r="6" spans="2:9" x14ac:dyDescent="0.25">
      <c r="B6" s="12" t="s">
        <v>75</v>
      </c>
      <c r="C6" t="s">
        <v>76</v>
      </c>
      <c r="D6" s="12" t="s">
        <v>36</v>
      </c>
      <c r="E6" t="s">
        <v>77</v>
      </c>
      <c r="F6" s="12" t="s">
        <v>78</v>
      </c>
    </row>
    <row r="7" spans="2:9" x14ac:dyDescent="0.25">
      <c r="B7" s="12" t="s">
        <v>79</v>
      </c>
      <c r="C7" t="s">
        <v>80</v>
      </c>
      <c r="D7" s="12" t="s">
        <v>36</v>
      </c>
      <c r="E7" t="s">
        <v>81</v>
      </c>
      <c r="F7" s="12" t="s">
        <v>82</v>
      </c>
    </row>
    <row r="8" spans="2:9" x14ac:dyDescent="0.25">
      <c r="B8" s="12" t="s">
        <v>83</v>
      </c>
      <c r="C8" t="s">
        <v>84</v>
      </c>
      <c r="D8" s="12" t="s">
        <v>36</v>
      </c>
      <c r="E8" t="s">
        <v>85</v>
      </c>
      <c r="F8" s="12" t="s">
        <v>86</v>
      </c>
    </row>
    <row r="9" spans="2:9" x14ac:dyDescent="0.25">
      <c r="B9" s="12" t="s">
        <v>87</v>
      </c>
      <c r="C9" t="s">
        <v>88</v>
      </c>
      <c r="D9" s="12" t="s">
        <v>36</v>
      </c>
      <c r="E9" t="s">
        <v>89</v>
      </c>
      <c r="F9" s="12" t="s">
        <v>90</v>
      </c>
    </row>
    <row r="10" spans="2:9" x14ac:dyDescent="0.25">
      <c r="B10" s="12" t="s">
        <v>91</v>
      </c>
      <c r="C10" t="s">
        <v>92</v>
      </c>
      <c r="D10" s="12" t="s">
        <v>36</v>
      </c>
      <c r="E10" t="s">
        <v>93</v>
      </c>
      <c r="F10" s="12" t="s">
        <v>78</v>
      </c>
    </row>
    <row r="11" spans="2:9" x14ac:dyDescent="0.25">
      <c r="B11" s="12" t="s">
        <v>94</v>
      </c>
      <c r="C11" t="s">
        <v>95</v>
      </c>
      <c r="D11" s="12" t="s">
        <v>35</v>
      </c>
      <c r="E11" t="s">
        <v>96</v>
      </c>
      <c r="F11" s="12" t="s">
        <v>97</v>
      </c>
    </row>
    <row r="12" spans="2:9" hidden="1" x14ac:dyDescent="0.25">
      <c r="B12" s="13" t="s">
        <v>98</v>
      </c>
    </row>
    <row r="13" spans="2:9" hidden="1" x14ac:dyDescent="0.25">
      <c r="B13" s="14" t="s">
        <v>99</v>
      </c>
      <c r="D13" s="19" t="s">
        <v>88</v>
      </c>
    </row>
    <row r="14" spans="2:9" hidden="1" x14ac:dyDescent="0.25">
      <c r="B14" s="12" t="s">
        <v>100</v>
      </c>
      <c r="D14" t="str">
        <f>VLOOKUP(D13,C5:F11,2,FALSE)</f>
        <v>M</v>
      </c>
    </row>
    <row r="15" spans="2:9" hidden="1" x14ac:dyDescent="0.25">
      <c r="B15" s="12" t="s">
        <v>34</v>
      </c>
      <c r="D15" t="str">
        <f>INDEX(B5:B11,MATCH(D13,C5:C11,0))</f>
        <v>Imran</v>
      </c>
    </row>
    <row r="16" spans="2:9" hidden="1" x14ac:dyDescent="0.25">
      <c r="B16" s="12" t="s">
        <v>106</v>
      </c>
      <c r="D16" s="16" t="s">
        <v>69</v>
      </c>
    </row>
    <row r="17" spans="2:7" hidden="1" x14ac:dyDescent="0.25">
      <c r="B17" s="12" t="s">
        <v>107</v>
      </c>
      <c r="D17" s="16" t="str">
        <f>INDEX(B5:F11,MATCH(D13,C5:C11,0),MATCH(D16,B4:F4,0))</f>
        <v>Im@duty.com</v>
      </c>
      <c r="G17" t="e">
        <f>Format!#REF!*2/67</f>
        <v>#REF!</v>
      </c>
    </row>
    <row r="18" spans="2:7" hidden="1" x14ac:dyDescent="0.25"/>
    <row r="19" spans="2:7" hidden="1" x14ac:dyDescent="0.25"/>
    <row r="21" spans="2:7" x14ac:dyDescent="0.25">
      <c r="B21" t="s">
        <v>68</v>
      </c>
      <c r="C21" t="s">
        <v>72</v>
      </c>
    </row>
    <row r="22" spans="2:7" x14ac:dyDescent="0.25">
      <c r="B22" t="s">
        <v>34</v>
      </c>
      <c r="C22" t="str">
        <f>INDEX(B5:B11,MATCH(C21,C5:C11,0))</f>
        <v>Tina</v>
      </c>
    </row>
    <row r="23" spans="2:7" x14ac:dyDescent="0.25">
      <c r="B23" t="s">
        <v>100</v>
      </c>
      <c r="C23" t="str">
        <f>VLOOKUP(C21,C5:F11,2,TRUE)</f>
        <v>F</v>
      </c>
    </row>
    <row r="24" spans="2:7" x14ac:dyDescent="0.25">
      <c r="B24" t="s">
        <v>110</v>
      </c>
      <c r="C24" t="str">
        <f>INDEX(E5:E11,MATCH(C21,C5:C11,0))</f>
        <v>tn@yahoo.com</v>
      </c>
    </row>
    <row r="27" spans="2:7" x14ac:dyDescent="0.25">
      <c r="B27" s="20" t="s">
        <v>111</v>
      </c>
    </row>
    <row r="28" spans="2:7" x14ac:dyDescent="0.25">
      <c r="B28" t="s">
        <v>34</v>
      </c>
    </row>
  </sheetData>
  <dataValidations count="2">
    <dataValidation type="list" allowBlank="1" showInputMessage="1" showErrorMessage="1" sqref="D13 C21" xr:uid="{1A19FB86-FD4D-4B0C-8974-D907D231BBCB}">
      <formula1>$C$5:$C$11</formula1>
    </dataValidation>
    <dataValidation type="list" allowBlank="1" showInputMessage="1" showErrorMessage="1" sqref="D16 B28" xr:uid="{65F89503-6BBC-4E0E-80F4-A5391CCEEE95}">
      <formula1>$B$4:$F$4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CBDB-B4EF-4EA2-B923-C4620AFC236B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3.42578125" bestFit="1" customWidth="1"/>
  </cols>
  <sheetData>
    <row r="3" spans="1:2" x14ac:dyDescent="0.25">
      <c r="A3" s="27" t="s">
        <v>112</v>
      </c>
      <c r="B3" t="s">
        <v>114</v>
      </c>
    </row>
    <row r="4" spans="1:2" x14ac:dyDescent="0.25">
      <c r="A4" s="14" t="s">
        <v>44</v>
      </c>
      <c r="B4" s="28">
        <v>1685</v>
      </c>
    </row>
    <row r="5" spans="1:2" x14ac:dyDescent="0.25">
      <c r="A5" s="14" t="s">
        <v>49</v>
      </c>
      <c r="B5" s="28">
        <v>1427</v>
      </c>
    </row>
    <row r="6" spans="1:2" x14ac:dyDescent="0.25">
      <c r="A6" s="14" t="s">
        <v>51</v>
      </c>
      <c r="B6" s="28">
        <v>989</v>
      </c>
    </row>
    <row r="7" spans="1:2" x14ac:dyDescent="0.25">
      <c r="A7" s="14" t="s">
        <v>41</v>
      </c>
      <c r="B7" s="28">
        <v>488</v>
      </c>
    </row>
    <row r="8" spans="1:2" x14ac:dyDescent="0.25">
      <c r="A8" s="14" t="s">
        <v>45</v>
      </c>
      <c r="B8" s="28">
        <v>1308</v>
      </c>
    </row>
    <row r="9" spans="1:2" x14ac:dyDescent="0.25">
      <c r="A9" s="14" t="s">
        <v>113</v>
      </c>
      <c r="B9" s="28">
        <v>5897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45FE-BCA3-4877-8C13-2CF43329D970}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27" t="s">
        <v>112</v>
      </c>
      <c r="B3" t="s">
        <v>114</v>
      </c>
    </row>
    <row r="4" spans="1:2" x14ac:dyDescent="0.25">
      <c r="A4" s="14" t="s">
        <v>44</v>
      </c>
      <c r="B4" s="28">
        <v>1765</v>
      </c>
    </row>
    <row r="5" spans="1:2" x14ac:dyDescent="0.25">
      <c r="A5" s="14" t="s">
        <v>49</v>
      </c>
      <c r="B5" s="28">
        <v>1427</v>
      </c>
    </row>
    <row r="6" spans="1:2" x14ac:dyDescent="0.25">
      <c r="A6" s="14" t="s">
        <v>51</v>
      </c>
      <c r="B6" s="28">
        <v>989</v>
      </c>
    </row>
    <row r="7" spans="1:2" x14ac:dyDescent="0.25">
      <c r="A7" s="14" t="s">
        <v>41</v>
      </c>
      <c r="B7" s="28">
        <v>488</v>
      </c>
    </row>
    <row r="8" spans="1:2" x14ac:dyDescent="0.25">
      <c r="A8" s="14" t="s">
        <v>45</v>
      </c>
      <c r="B8" s="28">
        <v>1308</v>
      </c>
    </row>
    <row r="9" spans="1:2" x14ac:dyDescent="0.25">
      <c r="A9" s="14" t="s">
        <v>113</v>
      </c>
      <c r="B9" s="28">
        <v>5977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A4ED-299B-4E89-9149-0AEFBFA19BAF}">
  <sheetPr codeName="Sheet8"/>
  <dimension ref="A1:I141"/>
  <sheetViews>
    <sheetView showGridLines="0" topLeftCell="A131" zoomScale="130" zoomScaleNormal="130" workbookViewId="0">
      <selection activeCell="F145" sqref="F145"/>
    </sheetView>
  </sheetViews>
  <sheetFormatPr defaultRowHeight="15" x14ac:dyDescent="0.25"/>
  <cols>
    <col min="1" max="1" width="14.7109375" customWidth="1"/>
    <col min="3" max="3" width="10.5703125" bestFit="1" customWidth="1"/>
    <col min="4" max="4" width="9.28515625" customWidth="1"/>
    <col min="7" max="7" width="9.7109375" customWidth="1"/>
  </cols>
  <sheetData>
    <row r="1" spans="1:9" x14ac:dyDescent="0.25">
      <c r="A1" s="29" t="s">
        <v>62</v>
      </c>
      <c r="B1" s="30" t="s">
        <v>34</v>
      </c>
      <c r="C1" s="30" t="s">
        <v>9</v>
      </c>
      <c r="D1" s="30" t="s">
        <v>61</v>
      </c>
      <c r="E1" s="30" t="s">
        <v>60</v>
      </c>
      <c r="F1" s="30" t="s">
        <v>59</v>
      </c>
      <c r="G1" s="31" t="s">
        <v>58</v>
      </c>
    </row>
    <row r="2" spans="1:9" x14ac:dyDescent="0.25">
      <c r="A2" s="22">
        <v>1</v>
      </c>
      <c r="B2" s="22" t="s">
        <v>52</v>
      </c>
      <c r="C2" s="23">
        <v>38078</v>
      </c>
      <c r="D2" s="22" t="s">
        <v>51</v>
      </c>
      <c r="E2" s="22">
        <v>45</v>
      </c>
      <c r="F2" s="22">
        <v>137.20455832336393</v>
      </c>
      <c r="G2" s="24" t="s">
        <v>47</v>
      </c>
    </row>
    <row r="3" spans="1:9" x14ac:dyDescent="0.25">
      <c r="A3" s="25">
        <v>2</v>
      </c>
      <c r="B3" s="25" t="s">
        <v>57</v>
      </c>
      <c r="C3" s="26">
        <v>38056</v>
      </c>
      <c r="D3" s="25" t="s">
        <v>49</v>
      </c>
      <c r="E3" s="25">
        <v>50</v>
      </c>
      <c r="F3" s="25">
        <v>152.00730307485438</v>
      </c>
      <c r="G3" s="21" t="s">
        <v>55</v>
      </c>
    </row>
    <row r="4" spans="1:9" x14ac:dyDescent="0.25">
      <c r="A4" s="22">
        <v>3</v>
      </c>
      <c r="B4" s="22" t="s">
        <v>48</v>
      </c>
      <c r="C4" s="23">
        <v>38408</v>
      </c>
      <c r="D4" s="22" t="s">
        <v>41</v>
      </c>
      <c r="E4" s="22">
        <v>9</v>
      </c>
      <c r="F4" s="22">
        <v>28.719483117139745</v>
      </c>
      <c r="G4" s="24" t="s">
        <v>55</v>
      </c>
    </row>
    <row r="5" spans="1:9" x14ac:dyDescent="0.25">
      <c r="A5" s="25">
        <v>4</v>
      </c>
      <c r="B5" s="25" t="s">
        <v>57</v>
      </c>
      <c r="C5" s="26">
        <v>38859</v>
      </c>
      <c r="D5" s="25" t="s">
        <v>51</v>
      </c>
      <c r="E5" s="25">
        <v>55</v>
      </c>
      <c r="F5" s="25">
        <v>167.07532251655616</v>
      </c>
      <c r="G5" s="21" t="s">
        <v>43</v>
      </c>
      <c r="I5" s="20"/>
    </row>
    <row r="6" spans="1:9" x14ac:dyDescent="0.25">
      <c r="A6" s="22">
        <v>5</v>
      </c>
      <c r="B6" s="22" t="s">
        <v>56</v>
      </c>
      <c r="C6" s="23">
        <v>38155</v>
      </c>
      <c r="D6" s="22" t="s">
        <v>51</v>
      </c>
      <c r="E6" s="22">
        <v>43</v>
      </c>
      <c r="F6" s="22">
        <v>130.60287243901442</v>
      </c>
      <c r="G6" s="24" t="s">
        <v>55</v>
      </c>
      <c r="I6" s="20"/>
    </row>
    <row r="7" spans="1:9" x14ac:dyDescent="0.25">
      <c r="A7" s="25">
        <v>6</v>
      </c>
      <c r="B7" s="25" t="s">
        <v>50</v>
      </c>
      <c r="C7" s="26">
        <v>38683</v>
      </c>
      <c r="D7" s="25" t="s">
        <v>44</v>
      </c>
      <c r="E7" s="25">
        <v>58</v>
      </c>
      <c r="F7" s="25">
        <v>175.99097407072162</v>
      </c>
      <c r="G7" s="21" t="s">
        <v>55</v>
      </c>
    </row>
    <row r="8" spans="1:9" x14ac:dyDescent="0.25">
      <c r="A8" s="22">
        <v>7</v>
      </c>
      <c r="B8" s="22" t="s">
        <v>54</v>
      </c>
      <c r="C8" s="23">
        <v>38067</v>
      </c>
      <c r="D8" s="22" t="s">
        <v>44</v>
      </c>
      <c r="E8" s="22">
        <v>8</v>
      </c>
      <c r="F8" s="22">
        <v>25.800692176216739</v>
      </c>
      <c r="G8" s="24" t="s">
        <v>55</v>
      </c>
    </row>
    <row r="9" spans="1:9" x14ac:dyDescent="0.25">
      <c r="A9" s="25">
        <v>8</v>
      </c>
      <c r="B9" s="25" t="s">
        <v>50</v>
      </c>
      <c r="C9" s="26">
        <v>39068</v>
      </c>
      <c r="D9" s="25" t="s">
        <v>51</v>
      </c>
      <c r="E9" s="25">
        <v>72</v>
      </c>
      <c r="F9" s="25">
        <v>217.83965386113226</v>
      </c>
      <c r="G9" s="21" t="s">
        <v>55</v>
      </c>
    </row>
    <row r="10" spans="1:9" x14ac:dyDescent="0.25">
      <c r="A10" s="22">
        <v>9</v>
      </c>
      <c r="B10" s="22" t="s">
        <v>48</v>
      </c>
      <c r="C10" s="23">
        <v>38903</v>
      </c>
      <c r="D10" s="22" t="s">
        <v>44</v>
      </c>
      <c r="E10" s="22">
        <v>75</v>
      </c>
      <c r="F10" s="22">
        <v>226.64232685518837</v>
      </c>
      <c r="G10" s="24" t="s">
        <v>47</v>
      </c>
    </row>
    <row r="11" spans="1:9" x14ac:dyDescent="0.25">
      <c r="A11" s="25">
        <v>10</v>
      </c>
      <c r="B11" s="25" t="s">
        <v>52</v>
      </c>
      <c r="C11" s="26">
        <v>38936</v>
      </c>
      <c r="D11" s="25" t="s">
        <v>51</v>
      </c>
      <c r="E11" s="25">
        <v>24</v>
      </c>
      <c r="F11" s="25">
        <v>73.502342173405509</v>
      </c>
      <c r="G11" s="21" t="s">
        <v>40</v>
      </c>
    </row>
    <row r="12" spans="1:9" x14ac:dyDescent="0.25">
      <c r="A12" s="22">
        <v>11</v>
      </c>
      <c r="B12" s="22" t="s">
        <v>48</v>
      </c>
      <c r="C12" s="23">
        <v>38320</v>
      </c>
      <c r="D12" s="22" t="s">
        <v>45</v>
      </c>
      <c r="E12" s="22">
        <v>43</v>
      </c>
      <c r="F12" s="22">
        <v>130.83536844241408</v>
      </c>
      <c r="G12" s="24" t="s">
        <v>40</v>
      </c>
    </row>
    <row r="13" spans="1:9" x14ac:dyDescent="0.25">
      <c r="A13" s="25">
        <v>12</v>
      </c>
      <c r="B13" s="25" t="s">
        <v>48</v>
      </c>
      <c r="C13" s="26">
        <v>38309</v>
      </c>
      <c r="D13" s="25" t="s">
        <v>51</v>
      </c>
      <c r="E13" s="25">
        <v>23</v>
      </c>
      <c r="F13" s="25">
        <v>71.034367691096961</v>
      </c>
      <c r="G13" s="21" t="s">
        <v>43</v>
      </c>
    </row>
    <row r="14" spans="1:9" x14ac:dyDescent="0.25">
      <c r="A14" s="22">
        <v>13</v>
      </c>
      <c r="B14" s="22" t="s">
        <v>42</v>
      </c>
      <c r="C14" s="23">
        <v>38595</v>
      </c>
      <c r="D14" s="22" t="s">
        <v>51</v>
      </c>
      <c r="E14" s="22">
        <v>49</v>
      </c>
      <c r="F14" s="22">
        <v>149.59279694174981</v>
      </c>
      <c r="G14" s="24" t="s">
        <v>43</v>
      </c>
    </row>
    <row r="15" spans="1:9" x14ac:dyDescent="0.25">
      <c r="A15" s="25">
        <v>14</v>
      </c>
      <c r="B15" s="25" t="s">
        <v>57</v>
      </c>
      <c r="C15" s="26">
        <v>38353</v>
      </c>
      <c r="D15" s="25" t="s">
        <v>44</v>
      </c>
      <c r="E15" s="25">
        <v>18</v>
      </c>
      <c r="F15" s="25">
        <v>56.471999230139573</v>
      </c>
      <c r="G15" s="21" t="s">
        <v>47</v>
      </c>
    </row>
    <row r="16" spans="1:9" x14ac:dyDescent="0.25">
      <c r="A16" s="22">
        <v>15</v>
      </c>
      <c r="B16" s="22" t="s">
        <v>56</v>
      </c>
      <c r="C16" s="23">
        <v>38980</v>
      </c>
      <c r="D16" s="22" t="s">
        <v>49</v>
      </c>
      <c r="E16" s="22">
        <v>-8</v>
      </c>
      <c r="F16" s="22">
        <v>-21.993044717303864</v>
      </c>
      <c r="G16" s="24" t="s">
        <v>40</v>
      </c>
    </row>
    <row r="17" spans="1:7" x14ac:dyDescent="0.25">
      <c r="A17" s="25">
        <v>16</v>
      </c>
      <c r="B17" s="25" t="s">
        <v>42</v>
      </c>
      <c r="C17" s="26">
        <v>38089</v>
      </c>
      <c r="D17" s="25" t="s">
        <v>45</v>
      </c>
      <c r="E17" s="25">
        <v>45</v>
      </c>
      <c r="F17" s="25">
        <v>137.39037590916232</v>
      </c>
      <c r="G17" s="21" t="s">
        <v>40</v>
      </c>
    </row>
    <row r="18" spans="1:7" x14ac:dyDescent="0.25">
      <c r="A18" s="22">
        <v>17</v>
      </c>
      <c r="B18" s="22" t="s">
        <v>50</v>
      </c>
      <c r="C18" s="23">
        <v>38837</v>
      </c>
      <c r="D18" s="22" t="s">
        <v>45</v>
      </c>
      <c r="E18" s="22">
        <v>66</v>
      </c>
      <c r="F18" s="22">
        <v>199.65433473774931</v>
      </c>
      <c r="G18" s="24" t="s">
        <v>47</v>
      </c>
    </row>
    <row r="19" spans="1:7" x14ac:dyDescent="0.25">
      <c r="A19" s="25">
        <v>18</v>
      </c>
      <c r="B19" s="25" t="s">
        <v>53</v>
      </c>
      <c r="C19" s="26">
        <v>38595</v>
      </c>
      <c r="D19" s="25" t="s">
        <v>51</v>
      </c>
      <c r="E19" s="25">
        <v>88</v>
      </c>
      <c r="F19" s="25">
        <v>265.18755145539586</v>
      </c>
      <c r="G19" s="21" t="s">
        <v>55</v>
      </c>
    </row>
    <row r="20" spans="1:7" x14ac:dyDescent="0.25">
      <c r="A20" s="22">
        <v>19</v>
      </c>
      <c r="B20" s="22" t="s">
        <v>53</v>
      </c>
      <c r="C20" s="23">
        <v>38287</v>
      </c>
      <c r="D20" s="22" t="s">
        <v>44</v>
      </c>
      <c r="E20" s="22">
        <v>78</v>
      </c>
      <c r="F20" s="22">
        <v>236.14697789113248</v>
      </c>
      <c r="G20" s="24" t="s">
        <v>47</v>
      </c>
    </row>
    <row r="21" spans="1:7" x14ac:dyDescent="0.25">
      <c r="A21" s="25">
        <v>20</v>
      </c>
      <c r="B21" s="25" t="s">
        <v>56</v>
      </c>
      <c r="C21" s="26">
        <v>38683</v>
      </c>
      <c r="D21" s="25" t="s">
        <v>51</v>
      </c>
      <c r="E21" s="25">
        <v>57</v>
      </c>
      <c r="F21" s="25">
        <v>173.11529461915569</v>
      </c>
      <c r="G21" s="21" t="s">
        <v>55</v>
      </c>
    </row>
    <row r="22" spans="1:7" x14ac:dyDescent="0.25">
      <c r="A22" s="22">
        <v>21</v>
      </c>
      <c r="B22" s="22" t="s">
        <v>56</v>
      </c>
      <c r="C22" s="23">
        <v>38870</v>
      </c>
      <c r="D22" s="22" t="s">
        <v>45</v>
      </c>
      <c r="E22" s="22">
        <v>12</v>
      </c>
      <c r="F22" s="22">
        <v>38.081435709433634</v>
      </c>
      <c r="G22" s="24" t="s">
        <v>43</v>
      </c>
    </row>
    <row r="23" spans="1:7" x14ac:dyDescent="0.25">
      <c r="A23" s="25">
        <v>22</v>
      </c>
      <c r="B23" s="25" t="s">
        <v>52</v>
      </c>
      <c r="C23" s="26">
        <v>38254</v>
      </c>
      <c r="D23" s="25" t="s">
        <v>44</v>
      </c>
      <c r="E23" s="25">
        <v>28</v>
      </c>
      <c r="F23" s="25">
        <v>86.512775700642493</v>
      </c>
      <c r="G23" s="21" t="s">
        <v>55</v>
      </c>
    </row>
    <row r="24" spans="1:7" x14ac:dyDescent="0.25">
      <c r="A24" s="22">
        <v>23</v>
      </c>
      <c r="B24" s="22" t="s">
        <v>50</v>
      </c>
      <c r="C24" s="23">
        <v>38749</v>
      </c>
      <c r="D24" s="22" t="s">
        <v>45</v>
      </c>
      <c r="E24" s="22">
        <v>25</v>
      </c>
      <c r="F24" s="22">
        <v>77.307151643363554</v>
      </c>
      <c r="G24" s="24" t="s">
        <v>55</v>
      </c>
    </row>
    <row r="25" spans="1:7" x14ac:dyDescent="0.25">
      <c r="A25" s="25">
        <v>26</v>
      </c>
      <c r="B25" s="25" t="s">
        <v>42</v>
      </c>
      <c r="C25" s="26">
        <v>39057</v>
      </c>
      <c r="D25" s="25" t="s">
        <v>51</v>
      </c>
      <c r="E25" s="25">
        <v>24</v>
      </c>
      <c r="F25" s="25">
        <v>74.622434460070465</v>
      </c>
      <c r="G25" s="21" t="s">
        <v>43</v>
      </c>
    </row>
    <row r="26" spans="1:7" x14ac:dyDescent="0.25">
      <c r="A26" s="22">
        <v>27</v>
      </c>
      <c r="B26" s="22" t="s">
        <v>53</v>
      </c>
      <c r="C26" s="23">
        <v>38089</v>
      </c>
      <c r="D26" s="22" t="s">
        <v>41</v>
      </c>
      <c r="E26" s="22">
        <v>38</v>
      </c>
      <c r="F26" s="22">
        <v>115.98517718889856</v>
      </c>
      <c r="G26" s="24" t="s">
        <v>55</v>
      </c>
    </row>
    <row r="27" spans="1:7" x14ac:dyDescent="0.25">
      <c r="A27" s="25">
        <v>28</v>
      </c>
      <c r="B27" s="25" t="s">
        <v>54</v>
      </c>
      <c r="C27" s="26">
        <v>38617</v>
      </c>
      <c r="D27" s="25" t="s">
        <v>49</v>
      </c>
      <c r="E27" s="25">
        <v>77</v>
      </c>
      <c r="F27" s="25">
        <v>233.05438870487612</v>
      </c>
      <c r="G27" s="21" t="s">
        <v>55</v>
      </c>
    </row>
    <row r="28" spans="1:7" x14ac:dyDescent="0.25">
      <c r="A28" s="22">
        <v>32</v>
      </c>
      <c r="B28" s="22" t="s">
        <v>54</v>
      </c>
      <c r="C28" s="23">
        <v>38804</v>
      </c>
      <c r="D28" s="22" t="s">
        <v>51</v>
      </c>
      <c r="E28" s="22">
        <v>53</v>
      </c>
      <c r="F28" s="22">
        <v>161.46395235499537</v>
      </c>
      <c r="G28" s="24" t="s">
        <v>55</v>
      </c>
    </row>
    <row r="29" spans="1:7" x14ac:dyDescent="0.25">
      <c r="A29" s="25">
        <v>33</v>
      </c>
      <c r="B29" s="25" t="s">
        <v>46</v>
      </c>
      <c r="C29" s="26">
        <v>38155</v>
      </c>
      <c r="D29" s="25" t="s">
        <v>45</v>
      </c>
      <c r="E29" s="25">
        <v>41</v>
      </c>
      <c r="F29" s="25">
        <v>125.2697558819725</v>
      </c>
      <c r="G29" s="21" t="s">
        <v>43</v>
      </c>
    </row>
    <row r="30" spans="1:7" x14ac:dyDescent="0.25">
      <c r="A30" s="22">
        <v>34</v>
      </c>
      <c r="B30" s="22" t="s">
        <v>56</v>
      </c>
      <c r="C30" s="23">
        <v>38969</v>
      </c>
      <c r="D30" s="22" t="s">
        <v>45</v>
      </c>
      <c r="E30" s="22">
        <v>19</v>
      </c>
      <c r="F30" s="22">
        <v>59.153898700773034</v>
      </c>
      <c r="G30" s="24" t="s">
        <v>43</v>
      </c>
    </row>
    <row r="31" spans="1:7" x14ac:dyDescent="0.25">
      <c r="A31" s="25">
        <v>39</v>
      </c>
      <c r="B31" s="25" t="s">
        <v>46</v>
      </c>
      <c r="C31" s="26">
        <v>38771</v>
      </c>
      <c r="D31" s="25" t="s">
        <v>49</v>
      </c>
      <c r="E31" s="25">
        <v>-9</v>
      </c>
      <c r="F31" s="25">
        <v>-24.625751249139931</v>
      </c>
      <c r="G31" s="21" t="s">
        <v>43</v>
      </c>
    </row>
    <row r="32" spans="1:7" x14ac:dyDescent="0.25">
      <c r="A32" s="22">
        <v>40</v>
      </c>
      <c r="B32" s="22" t="s">
        <v>57</v>
      </c>
      <c r="C32" s="23">
        <v>38892</v>
      </c>
      <c r="D32" s="22" t="s">
        <v>49</v>
      </c>
      <c r="E32" s="22">
        <v>38</v>
      </c>
      <c r="F32" s="22">
        <v>115.58433775100286</v>
      </c>
      <c r="G32" s="24" t="s">
        <v>47</v>
      </c>
    </row>
    <row r="33" spans="1:7" x14ac:dyDescent="0.25">
      <c r="A33" s="25">
        <v>41</v>
      </c>
      <c r="B33" s="25" t="s">
        <v>42</v>
      </c>
      <c r="C33" s="26">
        <v>38023</v>
      </c>
      <c r="D33" s="25" t="s">
        <v>44</v>
      </c>
      <c r="E33" s="25">
        <v>25</v>
      </c>
      <c r="F33" s="25">
        <v>76.562095842195291</v>
      </c>
      <c r="G33" s="21" t="s">
        <v>47</v>
      </c>
    </row>
    <row r="34" spans="1:7" x14ac:dyDescent="0.25">
      <c r="A34" s="22">
        <v>42</v>
      </c>
      <c r="B34" s="22" t="s">
        <v>42</v>
      </c>
      <c r="C34" s="23">
        <v>38452</v>
      </c>
      <c r="D34" s="22" t="s">
        <v>45</v>
      </c>
      <c r="E34" s="22">
        <v>19</v>
      </c>
      <c r="F34" s="22">
        <v>59.382749361194016</v>
      </c>
      <c r="G34" s="24" t="s">
        <v>55</v>
      </c>
    </row>
    <row r="35" spans="1:7" x14ac:dyDescent="0.25">
      <c r="A35" s="25">
        <v>43</v>
      </c>
      <c r="B35" s="25" t="s">
        <v>52</v>
      </c>
      <c r="C35" s="26">
        <v>38078</v>
      </c>
      <c r="D35" s="25" t="s">
        <v>49</v>
      </c>
      <c r="E35" s="25">
        <v>86</v>
      </c>
      <c r="F35" s="25">
        <v>259.85996934004856</v>
      </c>
      <c r="G35" s="21" t="s">
        <v>43</v>
      </c>
    </row>
    <row r="36" spans="1:7" x14ac:dyDescent="0.25">
      <c r="A36" s="22">
        <v>44</v>
      </c>
      <c r="B36" s="22" t="s">
        <v>50</v>
      </c>
      <c r="C36" s="23">
        <v>38144</v>
      </c>
      <c r="D36" s="22" t="s">
        <v>51</v>
      </c>
      <c r="E36" s="22">
        <v>55</v>
      </c>
      <c r="F36" s="22">
        <v>167.11761356978838</v>
      </c>
      <c r="G36" s="24" t="s">
        <v>55</v>
      </c>
    </row>
    <row r="37" spans="1:7" x14ac:dyDescent="0.25">
      <c r="A37" s="25">
        <v>45</v>
      </c>
      <c r="B37" s="25" t="s">
        <v>42</v>
      </c>
      <c r="C37" s="26">
        <v>38980</v>
      </c>
      <c r="D37" s="25" t="s">
        <v>51</v>
      </c>
      <c r="E37" s="25">
        <v>2</v>
      </c>
      <c r="F37" s="25">
        <v>7.8483600384211831</v>
      </c>
      <c r="G37" s="21" t="s">
        <v>40</v>
      </c>
    </row>
    <row r="38" spans="1:7" x14ac:dyDescent="0.25">
      <c r="A38" s="22">
        <v>46</v>
      </c>
      <c r="B38" s="22" t="s">
        <v>48</v>
      </c>
      <c r="C38" s="23">
        <v>38573</v>
      </c>
      <c r="D38" s="22" t="s">
        <v>45</v>
      </c>
      <c r="E38" s="22">
        <v>93</v>
      </c>
      <c r="F38" s="22">
        <v>280.68747862762837</v>
      </c>
      <c r="G38" s="24" t="s">
        <v>40</v>
      </c>
    </row>
    <row r="39" spans="1:7" x14ac:dyDescent="0.25">
      <c r="A39" s="25">
        <v>47</v>
      </c>
      <c r="B39" s="25" t="s">
        <v>56</v>
      </c>
      <c r="C39" s="26">
        <v>38254</v>
      </c>
      <c r="D39" s="25" t="s">
        <v>44</v>
      </c>
      <c r="E39" s="25">
        <v>14</v>
      </c>
      <c r="F39" s="25">
        <v>43.931553656204748</v>
      </c>
      <c r="G39" s="21" t="s">
        <v>43</v>
      </c>
    </row>
    <row r="40" spans="1:7" x14ac:dyDescent="0.25">
      <c r="A40" s="22">
        <v>48</v>
      </c>
      <c r="B40" s="22" t="s">
        <v>42</v>
      </c>
      <c r="C40" s="23">
        <v>38496</v>
      </c>
      <c r="D40" s="22" t="s">
        <v>44</v>
      </c>
      <c r="E40" s="22">
        <v>37</v>
      </c>
      <c r="F40" s="22">
        <v>113.03491000904664</v>
      </c>
      <c r="G40" s="24" t="s">
        <v>47</v>
      </c>
    </row>
    <row r="41" spans="1:7" x14ac:dyDescent="0.25">
      <c r="A41" s="25">
        <v>49</v>
      </c>
      <c r="B41" s="25" t="s">
        <v>52</v>
      </c>
      <c r="C41" s="26">
        <v>38309</v>
      </c>
      <c r="D41" s="25" t="s">
        <v>49</v>
      </c>
      <c r="E41" s="25">
        <v>63</v>
      </c>
      <c r="F41" s="25">
        <v>190.69511057123685</v>
      </c>
      <c r="G41" s="21" t="s">
        <v>43</v>
      </c>
    </row>
    <row r="42" spans="1:7" x14ac:dyDescent="0.25">
      <c r="A42" s="22">
        <v>50</v>
      </c>
      <c r="B42" s="22" t="s">
        <v>56</v>
      </c>
      <c r="C42" s="23">
        <v>38309</v>
      </c>
      <c r="D42" s="22" t="s">
        <v>51</v>
      </c>
      <c r="E42" s="22">
        <v>1</v>
      </c>
      <c r="F42" s="22">
        <v>5.599704779498877</v>
      </c>
      <c r="G42" s="24" t="s">
        <v>43</v>
      </c>
    </row>
    <row r="43" spans="1:7" x14ac:dyDescent="0.25">
      <c r="A43" s="25">
        <v>51</v>
      </c>
      <c r="B43" s="25" t="s">
        <v>56</v>
      </c>
      <c r="C43" s="26">
        <v>38518</v>
      </c>
      <c r="D43" s="25" t="s">
        <v>44</v>
      </c>
      <c r="E43" s="25">
        <v>24</v>
      </c>
      <c r="F43" s="25">
        <v>73.599272692165783</v>
      </c>
      <c r="G43" s="21" t="s">
        <v>55</v>
      </c>
    </row>
    <row r="44" spans="1:7" x14ac:dyDescent="0.25">
      <c r="A44" s="22">
        <v>52</v>
      </c>
      <c r="B44" s="22" t="s">
        <v>57</v>
      </c>
      <c r="C44" s="23">
        <v>37990</v>
      </c>
      <c r="D44" s="22" t="s">
        <v>44</v>
      </c>
      <c r="E44" s="22">
        <v>83</v>
      </c>
      <c r="F44" s="22">
        <v>250.33273832124888</v>
      </c>
      <c r="G44" s="24" t="s">
        <v>55</v>
      </c>
    </row>
    <row r="45" spans="1:7" x14ac:dyDescent="0.25">
      <c r="A45" s="25">
        <v>53</v>
      </c>
      <c r="B45" s="25" t="s">
        <v>46</v>
      </c>
      <c r="C45" s="26">
        <v>38540</v>
      </c>
      <c r="D45" s="25" t="s">
        <v>44</v>
      </c>
      <c r="E45" s="25">
        <v>49</v>
      </c>
      <c r="F45" s="25">
        <v>148.50659729480034</v>
      </c>
      <c r="G45" s="21" t="s">
        <v>55</v>
      </c>
    </row>
    <row r="46" spans="1:7" x14ac:dyDescent="0.25">
      <c r="A46" s="22">
        <v>54</v>
      </c>
      <c r="B46" s="22" t="s">
        <v>54</v>
      </c>
      <c r="C46" s="23">
        <v>38452</v>
      </c>
      <c r="D46" s="22" t="s">
        <v>51</v>
      </c>
      <c r="E46" s="22">
        <v>26</v>
      </c>
      <c r="F46" s="22">
        <v>80.197912185633001</v>
      </c>
      <c r="G46" s="24" t="s">
        <v>43</v>
      </c>
    </row>
    <row r="47" spans="1:7" x14ac:dyDescent="0.25">
      <c r="A47" s="25">
        <v>55</v>
      </c>
      <c r="B47" s="25" t="s">
        <v>53</v>
      </c>
      <c r="C47" s="26">
        <v>38859</v>
      </c>
      <c r="D47" s="25" t="s">
        <v>51</v>
      </c>
      <c r="E47" s="25">
        <v>35</v>
      </c>
      <c r="F47" s="25">
        <v>107.99264815962536</v>
      </c>
      <c r="G47" s="21" t="s">
        <v>43</v>
      </c>
    </row>
    <row r="48" spans="1:7" x14ac:dyDescent="0.25">
      <c r="A48" s="22">
        <v>56</v>
      </c>
      <c r="B48" s="22" t="s">
        <v>54</v>
      </c>
      <c r="C48" s="23">
        <v>38089</v>
      </c>
      <c r="D48" s="22" t="s">
        <v>51</v>
      </c>
      <c r="E48" s="22">
        <v>8</v>
      </c>
      <c r="F48" s="22">
        <v>26.909399775034267</v>
      </c>
      <c r="G48" s="24" t="s">
        <v>47</v>
      </c>
    </row>
    <row r="49" spans="1:7" x14ac:dyDescent="0.25">
      <c r="A49" s="25">
        <v>57</v>
      </c>
      <c r="B49" s="25" t="s">
        <v>46</v>
      </c>
      <c r="C49" s="26">
        <v>38166</v>
      </c>
      <c r="D49" s="25" t="s">
        <v>45</v>
      </c>
      <c r="E49" s="25">
        <v>49</v>
      </c>
      <c r="F49" s="25">
        <v>148.777847479907</v>
      </c>
      <c r="G49" s="21" t="s">
        <v>55</v>
      </c>
    </row>
    <row r="50" spans="1:7" x14ac:dyDescent="0.25">
      <c r="A50" s="22">
        <v>58</v>
      </c>
      <c r="B50" s="22" t="s">
        <v>54</v>
      </c>
      <c r="C50" s="23">
        <v>38089</v>
      </c>
      <c r="D50" s="22" t="s">
        <v>49</v>
      </c>
      <c r="E50" s="22">
        <v>34</v>
      </c>
      <c r="F50" s="22">
        <v>104.09375694795658</v>
      </c>
      <c r="G50" s="24" t="s">
        <v>40</v>
      </c>
    </row>
    <row r="51" spans="1:7" x14ac:dyDescent="0.25">
      <c r="A51" s="25">
        <v>59</v>
      </c>
      <c r="B51" s="25" t="s">
        <v>54</v>
      </c>
      <c r="C51" s="26">
        <v>38694</v>
      </c>
      <c r="D51" s="25" t="s">
        <v>51</v>
      </c>
      <c r="E51" s="25">
        <v>8</v>
      </c>
      <c r="F51" s="25">
        <v>26.236564211223342</v>
      </c>
      <c r="G51" s="21" t="s">
        <v>55</v>
      </c>
    </row>
    <row r="52" spans="1:7" x14ac:dyDescent="0.25">
      <c r="A52" s="22">
        <v>60</v>
      </c>
      <c r="B52" s="22" t="s">
        <v>53</v>
      </c>
      <c r="C52" s="23">
        <v>38287</v>
      </c>
      <c r="D52" s="22" t="s">
        <v>45</v>
      </c>
      <c r="E52" s="22">
        <v>89</v>
      </c>
      <c r="F52" s="22">
        <v>269.09085017901094</v>
      </c>
      <c r="G52" s="24" t="s">
        <v>40</v>
      </c>
    </row>
    <row r="53" spans="1:7" x14ac:dyDescent="0.25">
      <c r="A53" s="25">
        <v>61</v>
      </c>
      <c r="B53" s="25" t="s">
        <v>50</v>
      </c>
      <c r="C53" s="26">
        <v>38672</v>
      </c>
      <c r="D53" s="25" t="s">
        <v>49</v>
      </c>
      <c r="E53" s="25">
        <v>62</v>
      </c>
      <c r="F53" s="25">
        <v>189.25415891346557</v>
      </c>
      <c r="G53" s="21" t="s">
        <v>55</v>
      </c>
    </row>
    <row r="54" spans="1:7" x14ac:dyDescent="0.25">
      <c r="A54" s="22">
        <v>62</v>
      </c>
      <c r="B54" s="22" t="s">
        <v>42</v>
      </c>
      <c r="C54" s="23">
        <v>38210</v>
      </c>
      <c r="D54" s="22" t="s">
        <v>49</v>
      </c>
      <c r="E54" s="22">
        <v>23</v>
      </c>
      <c r="F54" s="22">
        <v>71.313211840267556</v>
      </c>
      <c r="G54" s="24" t="s">
        <v>47</v>
      </c>
    </row>
    <row r="55" spans="1:7" x14ac:dyDescent="0.25">
      <c r="A55" s="25">
        <v>63</v>
      </c>
      <c r="B55" s="25" t="s">
        <v>46</v>
      </c>
      <c r="C55" s="26">
        <v>38155</v>
      </c>
      <c r="D55" s="25" t="s">
        <v>44</v>
      </c>
      <c r="E55" s="25">
        <v>95</v>
      </c>
      <c r="F55" s="25">
        <v>287.76081692141696</v>
      </c>
      <c r="G55" s="21" t="s">
        <v>55</v>
      </c>
    </row>
    <row r="56" spans="1:7" x14ac:dyDescent="0.25">
      <c r="A56" s="22">
        <v>64</v>
      </c>
      <c r="B56" s="22" t="s">
        <v>42</v>
      </c>
      <c r="C56" s="23">
        <v>38848</v>
      </c>
      <c r="D56" s="22" t="s">
        <v>44</v>
      </c>
      <c r="E56" s="22">
        <v>41</v>
      </c>
      <c r="F56" s="22">
        <v>125.00018840758105</v>
      </c>
      <c r="G56" s="24" t="s">
        <v>47</v>
      </c>
    </row>
    <row r="57" spans="1:7" x14ac:dyDescent="0.25">
      <c r="A57" s="25">
        <v>65</v>
      </c>
      <c r="B57" s="25" t="s">
        <v>48</v>
      </c>
      <c r="C57" s="26">
        <v>38452</v>
      </c>
      <c r="D57" s="25" t="s">
        <v>51</v>
      </c>
      <c r="E57" s="25">
        <v>-6</v>
      </c>
      <c r="F57" s="25">
        <v>-15.942861162173479</v>
      </c>
      <c r="G57" s="21" t="s">
        <v>55</v>
      </c>
    </row>
    <row r="58" spans="1:7" x14ac:dyDescent="0.25">
      <c r="A58" s="22">
        <v>66</v>
      </c>
      <c r="B58" s="22" t="s">
        <v>52</v>
      </c>
      <c r="C58" s="23">
        <v>38353</v>
      </c>
      <c r="D58" s="22" t="s">
        <v>45</v>
      </c>
      <c r="E58" s="22">
        <v>84</v>
      </c>
      <c r="F58" s="22">
        <v>253.99061782802139</v>
      </c>
      <c r="G58" s="24" t="s">
        <v>47</v>
      </c>
    </row>
    <row r="59" spans="1:7" x14ac:dyDescent="0.25">
      <c r="A59" s="25">
        <v>67</v>
      </c>
      <c r="B59" s="25" t="s">
        <v>57</v>
      </c>
      <c r="C59" s="26">
        <v>38661</v>
      </c>
      <c r="D59" s="25" t="s">
        <v>49</v>
      </c>
      <c r="E59" s="25">
        <v>63</v>
      </c>
      <c r="F59" s="25">
        <v>191.36713896782123</v>
      </c>
      <c r="G59" s="21" t="s">
        <v>47</v>
      </c>
    </row>
    <row r="60" spans="1:7" x14ac:dyDescent="0.25">
      <c r="A60" s="22">
        <v>68</v>
      </c>
      <c r="B60" s="22" t="s">
        <v>56</v>
      </c>
      <c r="C60" s="23">
        <v>38914</v>
      </c>
      <c r="D60" s="22" t="s">
        <v>51</v>
      </c>
      <c r="E60" s="22">
        <v>0</v>
      </c>
      <c r="F60" s="22">
        <v>2.3682330895483967</v>
      </c>
      <c r="G60" s="24" t="s">
        <v>43</v>
      </c>
    </row>
    <row r="61" spans="1:7" x14ac:dyDescent="0.25">
      <c r="A61" s="25">
        <v>69</v>
      </c>
      <c r="B61" s="25" t="s">
        <v>54</v>
      </c>
      <c r="C61" s="26">
        <v>38375</v>
      </c>
      <c r="D61" s="25" t="s">
        <v>44</v>
      </c>
      <c r="E61" s="25">
        <v>73</v>
      </c>
      <c r="F61" s="25">
        <v>221.4068752836437</v>
      </c>
      <c r="G61" s="21" t="s">
        <v>40</v>
      </c>
    </row>
    <row r="62" spans="1:7" x14ac:dyDescent="0.25">
      <c r="A62" s="22">
        <v>70</v>
      </c>
      <c r="B62" s="22" t="s">
        <v>42</v>
      </c>
      <c r="C62" s="23">
        <v>38342</v>
      </c>
      <c r="D62" s="22" t="s">
        <v>44</v>
      </c>
      <c r="E62" s="22">
        <v>95</v>
      </c>
      <c r="F62" s="22">
        <v>287.05320060576679</v>
      </c>
      <c r="G62" s="24" t="s">
        <v>55</v>
      </c>
    </row>
    <row r="63" spans="1:7" x14ac:dyDescent="0.25">
      <c r="A63" s="25">
        <v>71</v>
      </c>
      <c r="B63" s="25" t="s">
        <v>48</v>
      </c>
      <c r="C63" s="26">
        <v>38672</v>
      </c>
      <c r="D63" s="25" t="s">
        <v>41</v>
      </c>
      <c r="E63" s="25">
        <v>93</v>
      </c>
      <c r="F63" s="25">
        <v>280.76798505156279</v>
      </c>
      <c r="G63" s="21" t="s">
        <v>43</v>
      </c>
    </row>
    <row r="64" spans="1:7" x14ac:dyDescent="0.25">
      <c r="A64" s="22">
        <v>72</v>
      </c>
      <c r="B64" s="22" t="s">
        <v>56</v>
      </c>
      <c r="C64" s="23">
        <v>38155</v>
      </c>
      <c r="D64" s="22" t="s">
        <v>41</v>
      </c>
      <c r="E64" s="22">
        <v>54</v>
      </c>
      <c r="F64" s="22">
        <v>163.86605406277587</v>
      </c>
      <c r="G64" s="24" t="s">
        <v>47</v>
      </c>
    </row>
    <row r="65" spans="1:7" x14ac:dyDescent="0.25">
      <c r="A65" s="25">
        <v>73</v>
      </c>
      <c r="B65" s="25" t="s">
        <v>54</v>
      </c>
      <c r="C65" s="26">
        <v>38529</v>
      </c>
      <c r="D65" s="25" t="s">
        <v>49</v>
      </c>
      <c r="E65" s="25">
        <v>33</v>
      </c>
      <c r="F65" s="25">
        <v>101.36706423848841</v>
      </c>
      <c r="G65" s="21" t="s">
        <v>47</v>
      </c>
    </row>
    <row r="66" spans="1:7" x14ac:dyDescent="0.25">
      <c r="A66" s="22">
        <v>74</v>
      </c>
      <c r="B66" s="22" t="s">
        <v>48</v>
      </c>
      <c r="C66" s="23">
        <v>38089</v>
      </c>
      <c r="D66" s="22" t="s">
        <v>45</v>
      </c>
      <c r="E66" s="22">
        <v>48</v>
      </c>
      <c r="F66" s="22">
        <v>145.83607322448287</v>
      </c>
      <c r="G66" s="24" t="s">
        <v>43</v>
      </c>
    </row>
    <row r="67" spans="1:7" x14ac:dyDescent="0.25">
      <c r="A67" s="25">
        <v>75</v>
      </c>
      <c r="B67" s="25" t="s">
        <v>53</v>
      </c>
      <c r="C67" s="26">
        <v>38375</v>
      </c>
      <c r="D67" s="25" t="s">
        <v>44</v>
      </c>
      <c r="E67" s="25">
        <v>-7</v>
      </c>
      <c r="F67" s="25">
        <v>-18.531454427544542</v>
      </c>
      <c r="G67" s="21" t="s">
        <v>55</v>
      </c>
    </row>
    <row r="68" spans="1:7" x14ac:dyDescent="0.25">
      <c r="A68" s="22">
        <v>76</v>
      </c>
      <c r="B68" s="22" t="s">
        <v>50</v>
      </c>
      <c r="C68" s="23">
        <v>38782</v>
      </c>
      <c r="D68" s="22" t="s">
        <v>49</v>
      </c>
      <c r="E68" s="22">
        <v>-2</v>
      </c>
      <c r="F68" s="22">
        <v>-3.941491558920891</v>
      </c>
      <c r="G68" s="24" t="s">
        <v>43</v>
      </c>
    </row>
    <row r="69" spans="1:7" x14ac:dyDescent="0.25">
      <c r="A69" s="25">
        <v>77</v>
      </c>
      <c r="B69" s="25" t="s">
        <v>54</v>
      </c>
      <c r="C69" s="26">
        <v>38001</v>
      </c>
      <c r="D69" s="25" t="s">
        <v>45</v>
      </c>
      <c r="E69" s="25">
        <v>27</v>
      </c>
      <c r="F69" s="25">
        <v>83.29090970219859</v>
      </c>
      <c r="G69" s="21" t="s">
        <v>40</v>
      </c>
    </row>
    <row r="70" spans="1:7" x14ac:dyDescent="0.25">
      <c r="A70" s="22">
        <v>78</v>
      </c>
      <c r="B70" s="22" t="s">
        <v>42</v>
      </c>
      <c r="C70" s="23">
        <v>39068</v>
      </c>
      <c r="D70" s="22" t="s">
        <v>49</v>
      </c>
      <c r="E70" s="22">
        <v>56</v>
      </c>
      <c r="F70" s="22">
        <v>170.23780299763459</v>
      </c>
      <c r="G70" s="24" t="s">
        <v>47</v>
      </c>
    </row>
    <row r="71" spans="1:7" x14ac:dyDescent="0.25">
      <c r="A71" s="25">
        <v>79</v>
      </c>
      <c r="B71" s="25" t="s">
        <v>54</v>
      </c>
      <c r="C71" s="26">
        <v>38397</v>
      </c>
      <c r="D71" s="25" t="s">
        <v>45</v>
      </c>
      <c r="E71" s="25">
        <v>70</v>
      </c>
      <c r="F71" s="25">
        <v>212.29242314468692</v>
      </c>
      <c r="G71" s="21" t="s">
        <v>47</v>
      </c>
    </row>
    <row r="72" spans="1:7" x14ac:dyDescent="0.25">
      <c r="A72" s="22">
        <v>80</v>
      </c>
      <c r="B72" s="22" t="s">
        <v>53</v>
      </c>
      <c r="C72" s="23">
        <v>38441</v>
      </c>
      <c r="D72" s="22" t="s">
        <v>45</v>
      </c>
      <c r="E72" s="22">
        <v>16</v>
      </c>
      <c r="F72" s="22">
        <v>49.457645878335306</v>
      </c>
      <c r="G72" s="24" t="s">
        <v>43</v>
      </c>
    </row>
    <row r="73" spans="1:7" x14ac:dyDescent="0.25">
      <c r="A73" s="25">
        <v>81</v>
      </c>
      <c r="B73" s="25" t="s">
        <v>53</v>
      </c>
      <c r="C73" s="26">
        <v>38727</v>
      </c>
      <c r="D73" s="25" t="s">
        <v>51</v>
      </c>
      <c r="E73" s="25">
        <v>69</v>
      </c>
      <c r="F73" s="25">
        <v>208.68512958069783</v>
      </c>
      <c r="G73" s="21" t="s">
        <v>40</v>
      </c>
    </row>
    <row r="74" spans="1:7" x14ac:dyDescent="0.25">
      <c r="A74" s="22">
        <v>82</v>
      </c>
      <c r="B74" s="22" t="s">
        <v>50</v>
      </c>
      <c r="C74" s="23">
        <v>38562</v>
      </c>
      <c r="D74" s="22" t="s">
        <v>49</v>
      </c>
      <c r="E74" s="22">
        <v>67</v>
      </c>
      <c r="F74" s="22">
        <v>203.01428430380912</v>
      </c>
      <c r="G74" s="24" t="s">
        <v>55</v>
      </c>
    </row>
    <row r="75" spans="1:7" x14ac:dyDescent="0.25">
      <c r="A75" s="25">
        <v>83</v>
      </c>
      <c r="B75" s="25" t="s">
        <v>46</v>
      </c>
      <c r="C75" s="26">
        <v>38298</v>
      </c>
      <c r="D75" s="25" t="s">
        <v>49</v>
      </c>
      <c r="E75" s="25">
        <v>82</v>
      </c>
      <c r="F75" s="25">
        <v>248.09860782564255</v>
      </c>
      <c r="G75" s="21" t="s">
        <v>43</v>
      </c>
    </row>
    <row r="76" spans="1:7" x14ac:dyDescent="0.25">
      <c r="A76" s="22">
        <v>84</v>
      </c>
      <c r="B76" s="22" t="s">
        <v>48</v>
      </c>
      <c r="C76" s="23">
        <v>38991</v>
      </c>
      <c r="D76" s="22" t="s">
        <v>44</v>
      </c>
      <c r="E76" s="22">
        <v>73</v>
      </c>
      <c r="F76" s="22">
        <v>221.4762294351379</v>
      </c>
      <c r="G76" s="24" t="s">
        <v>43</v>
      </c>
    </row>
    <row r="77" spans="1:7" x14ac:dyDescent="0.25">
      <c r="A77" s="25">
        <v>85</v>
      </c>
      <c r="B77" s="25" t="s">
        <v>46</v>
      </c>
      <c r="C77" s="26">
        <v>38034</v>
      </c>
      <c r="D77" s="25" t="s">
        <v>49</v>
      </c>
      <c r="E77" s="25">
        <v>80</v>
      </c>
      <c r="F77" s="25">
        <v>241.26239073863908</v>
      </c>
      <c r="G77" s="21" t="s">
        <v>47</v>
      </c>
    </row>
    <row r="78" spans="1:7" x14ac:dyDescent="0.25">
      <c r="A78" s="22">
        <v>86</v>
      </c>
      <c r="B78" s="22" t="s">
        <v>53</v>
      </c>
      <c r="C78" s="23">
        <v>38573</v>
      </c>
      <c r="D78" s="22" t="s">
        <v>44</v>
      </c>
      <c r="E78" s="22">
        <v>-2</v>
      </c>
      <c r="F78" s="22">
        <v>-4.2379405606125751</v>
      </c>
      <c r="G78" s="24" t="s">
        <v>40</v>
      </c>
    </row>
    <row r="79" spans="1:7" x14ac:dyDescent="0.25">
      <c r="A79" s="25">
        <v>87</v>
      </c>
      <c r="B79" s="25" t="s">
        <v>42</v>
      </c>
      <c r="C79" s="26">
        <v>38595</v>
      </c>
      <c r="D79" s="25" t="s">
        <v>44</v>
      </c>
      <c r="E79" s="25">
        <v>5</v>
      </c>
      <c r="F79" s="25">
        <v>17.026058044096466</v>
      </c>
      <c r="G79" s="21" t="s">
        <v>40</v>
      </c>
    </row>
    <row r="80" spans="1:7" x14ac:dyDescent="0.25">
      <c r="A80" s="22">
        <v>88</v>
      </c>
      <c r="B80" s="22" t="s">
        <v>56</v>
      </c>
      <c r="C80" s="23">
        <v>38705</v>
      </c>
      <c r="D80" s="22" t="s">
        <v>44</v>
      </c>
      <c r="E80" s="22">
        <v>26</v>
      </c>
      <c r="F80" s="22">
        <v>80.296764498097943</v>
      </c>
      <c r="G80" s="24" t="s">
        <v>47</v>
      </c>
    </row>
    <row r="81" spans="1:7" x14ac:dyDescent="0.25">
      <c r="A81" s="25">
        <v>89</v>
      </c>
      <c r="B81" s="25" t="s">
        <v>46</v>
      </c>
      <c r="C81" s="26">
        <v>38430</v>
      </c>
      <c r="D81" s="25" t="s">
        <v>49</v>
      </c>
      <c r="E81" s="25">
        <v>1</v>
      </c>
      <c r="F81" s="25">
        <v>5.0101440126936883</v>
      </c>
      <c r="G81" s="21" t="s">
        <v>55</v>
      </c>
    </row>
    <row r="82" spans="1:7" x14ac:dyDescent="0.25">
      <c r="A82" s="22">
        <v>90</v>
      </c>
      <c r="B82" s="22" t="s">
        <v>46</v>
      </c>
      <c r="C82" s="23">
        <v>38881</v>
      </c>
      <c r="D82" s="22" t="s">
        <v>41</v>
      </c>
      <c r="E82" s="22">
        <v>-3</v>
      </c>
      <c r="F82" s="22">
        <v>-7.6150918857367635</v>
      </c>
      <c r="G82" s="24" t="s">
        <v>47</v>
      </c>
    </row>
    <row r="83" spans="1:7" x14ac:dyDescent="0.25">
      <c r="A83" s="25">
        <v>91</v>
      </c>
      <c r="B83" s="25" t="s">
        <v>52</v>
      </c>
      <c r="C83" s="26">
        <v>38947</v>
      </c>
      <c r="D83" s="25" t="s">
        <v>44</v>
      </c>
      <c r="E83" s="25">
        <v>83</v>
      </c>
      <c r="F83" s="25">
        <v>251.18350564763173</v>
      </c>
      <c r="G83" s="21" t="s">
        <v>47</v>
      </c>
    </row>
    <row r="84" spans="1:7" x14ac:dyDescent="0.25">
      <c r="A84" s="22">
        <v>92</v>
      </c>
      <c r="B84" s="22" t="s">
        <v>53</v>
      </c>
      <c r="C84" s="23">
        <v>38133</v>
      </c>
      <c r="D84" s="22" t="s">
        <v>45</v>
      </c>
      <c r="E84" s="22">
        <v>33</v>
      </c>
      <c r="F84" s="22">
        <v>100.32795234701418</v>
      </c>
      <c r="G84" s="24" t="s">
        <v>55</v>
      </c>
    </row>
    <row r="85" spans="1:7" x14ac:dyDescent="0.25">
      <c r="A85" s="25">
        <v>93</v>
      </c>
      <c r="B85" s="25" t="s">
        <v>56</v>
      </c>
      <c r="C85" s="26">
        <v>38089</v>
      </c>
      <c r="D85" s="25" t="s">
        <v>49</v>
      </c>
      <c r="E85" s="25">
        <v>62</v>
      </c>
      <c r="F85" s="25">
        <v>188.06461550204614</v>
      </c>
      <c r="G85" s="21" t="s">
        <v>43</v>
      </c>
    </row>
    <row r="86" spans="1:7" x14ac:dyDescent="0.25">
      <c r="A86" s="22">
        <v>94</v>
      </c>
      <c r="B86" s="22" t="s">
        <v>50</v>
      </c>
      <c r="C86" s="23">
        <v>38848</v>
      </c>
      <c r="D86" s="22" t="s">
        <v>44</v>
      </c>
      <c r="E86" s="22">
        <v>58</v>
      </c>
      <c r="F86" s="22">
        <v>176.47069512712616</v>
      </c>
      <c r="G86" s="24" t="s">
        <v>55</v>
      </c>
    </row>
    <row r="87" spans="1:7" x14ac:dyDescent="0.25">
      <c r="A87" s="25">
        <v>95</v>
      </c>
      <c r="B87" s="25" t="s">
        <v>42</v>
      </c>
      <c r="C87" s="26">
        <v>38584</v>
      </c>
      <c r="D87" s="25" t="s">
        <v>49</v>
      </c>
      <c r="E87" s="25">
        <v>28</v>
      </c>
      <c r="F87" s="25">
        <v>85.544260264222203</v>
      </c>
      <c r="G87" s="21" t="s">
        <v>47</v>
      </c>
    </row>
    <row r="88" spans="1:7" x14ac:dyDescent="0.25">
      <c r="A88" s="22">
        <v>96</v>
      </c>
      <c r="B88" s="22" t="s">
        <v>53</v>
      </c>
      <c r="C88" s="23">
        <v>39068</v>
      </c>
      <c r="D88" s="22" t="s">
        <v>51</v>
      </c>
      <c r="E88" s="22">
        <v>33</v>
      </c>
      <c r="F88" s="22">
        <v>100.68612237181482</v>
      </c>
      <c r="G88" s="24" t="s">
        <v>43</v>
      </c>
    </row>
    <row r="89" spans="1:7" x14ac:dyDescent="0.25">
      <c r="A89" s="25">
        <v>97</v>
      </c>
      <c r="B89" s="25" t="s">
        <v>54</v>
      </c>
      <c r="C89" s="26">
        <v>39046</v>
      </c>
      <c r="D89" s="25" t="s">
        <v>49</v>
      </c>
      <c r="E89" s="25">
        <v>92</v>
      </c>
      <c r="F89" s="25">
        <v>278.15933854048899</v>
      </c>
      <c r="G89" s="21" t="s">
        <v>47</v>
      </c>
    </row>
    <row r="90" spans="1:7" x14ac:dyDescent="0.25">
      <c r="A90" s="22">
        <v>98</v>
      </c>
      <c r="B90" s="22" t="s">
        <v>53</v>
      </c>
      <c r="C90" s="23">
        <v>38089</v>
      </c>
      <c r="D90" s="22" t="s">
        <v>51</v>
      </c>
      <c r="E90" s="22">
        <v>92</v>
      </c>
      <c r="F90" s="22">
        <v>277.53974563422275</v>
      </c>
      <c r="G90" s="24" t="s">
        <v>40</v>
      </c>
    </row>
    <row r="91" spans="1:7" x14ac:dyDescent="0.25">
      <c r="A91" s="25">
        <v>99</v>
      </c>
      <c r="B91" s="25" t="s">
        <v>50</v>
      </c>
      <c r="C91" s="26">
        <v>38738</v>
      </c>
      <c r="D91" s="25" t="s">
        <v>51</v>
      </c>
      <c r="E91" s="25">
        <v>75</v>
      </c>
      <c r="F91" s="25">
        <v>226.73977333901354</v>
      </c>
      <c r="G91" s="21" t="s">
        <v>47</v>
      </c>
    </row>
    <row r="92" spans="1:7" x14ac:dyDescent="0.25">
      <c r="A92" s="22">
        <v>100</v>
      </c>
      <c r="B92" s="22" t="s">
        <v>52</v>
      </c>
      <c r="C92" s="23">
        <v>38628</v>
      </c>
      <c r="D92" s="22" t="s">
        <v>44</v>
      </c>
      <c r="E92" s="22">
        <v>74</v>
      </c>
      <c r="F92" s="22">
        <v>224.23346975523705</v>
      </c>
      <c r="G92" s="24" t="s">
        <v>43</v>
      </c>
    </row>
    <row r="93" spans="1:7" x14ac:dyDescent="0.25">
      <c r="A93" s="25">
        <v>101</v>
      </c>
      <c r="B93" s="25" t="s">
        <v>56</v>
      </c>
      <c r="C93" s="26">
        <v>38001</v>
      </c>
      <c r="D93" s="25" t="s">
        <v>49</v>
      </c>
      <c r="E93" s="25">
        <v>67</v>
      </c>
      <c r="F93" s="25">
        <v>202.45009266432331</v>
      </c>
      <c r="G93" s="21" t="s">
        <v>43</v>
      </c>
    </row>
    <row r="94" spans="1:7" x14ac:dyDescent="0.25">
      <c r="A94" s="22">
        <v>102</v>
      </c>
      <c r="B94" s="22" t="s">
        <v>54</v>
      </c>
      <c r="C94" s="23">
        <v>38210</v>
      </c>
      <c r="D94" s="22" t="s">
        <v>49</v>
      </c>
      <c r="E94" s="22">
        <v>16</v>
      </c>
      <c r="F94" s="22">
        <v>49.450018506623742</v>
      </c>
      <c r="G94" s="24" t="s">
        <v>47</v>
      </c>
    </row>
    <row r="95" spans="1:7" x14ac:dyDescent="0.25">
      <c r="A95" s="25">
        <v>103</v>
      </c>
      <c r="B95" s="25" t="s">
        <v>57</v>
      </c>
      <c r="C95" s="26">
        <v>38485</v>
      </c>
      <c r="D95" s="25" t="s">
        <v>49</v>
      </c>
      <c r="E95" s="25">
        <v>90</v>
      </c>
      <c r="F95" s="25">
        <v>272.33991590998778</v>
      </c>
      <c r="G95" s="21" t="s">
        <v>43</v>
      </c>
    </row>
    <row r="96" spans="1:7" x14ac:dyDescent="0.25">
      <c r="A96" s="22">
        <v>104</v>
      </c>
      <c r="B96" s="22" t="s">
        <v>53</v>
      </c>
      <c r="C96" s="23">
        <v>38793</v>
      </c>
      <c r="D96" s="22" t="s">
        <v>41</v>
      </c>
      <c r="E96" s="22">
        <v>-8</v>
      </c>
      <c r="F96" s="22">
        <v>-22.10755433572842</v>
      </c>
      <c r="G96" s="24" t="s">
        <v>43</v>
      </c>
    </row>
    <row r="97" spans="1:7" x14ac:dyDescent="0.25">
      <c r="A97" s="25">
        <v>105</v>
      </c>
      <c r="B97" s="25" t="s">
        <v>54</v>
      </c>
      <c r="C97" s="26">
        <v>38243</v>
      </c>
      <c r="D97" s="25" t="s">
        <v>41</v>
      </c>
      <c r="E97" s="25">
        <v>51</v>
      </c>
      <c r="F97" s="25">
        <v>155.29818889700317</v>
      </c>
      <c r="G97" s="21" t="s">
        <v>55</v>
      </c>
    </row>
    <row r="98" spans="1:7" x14ac:dyDescent="0.25">
      <c r="A98" s="22">
        <v>106</v>
      </c>
      <c r="B98" s="22" t="s">
        <v>53</v>
      </c>
      <c r="C98" s="23">
        <v>38441</v>
      </c>
      <c r="D98" s="22" t="s">
        <v>49</v>
      </c>
      <c r="E98" s="22">
        <v>-7</v>
      </c>
      <c r="F98" s="22">
        <v>-19.532896832828285</v>
      </c>
      <c r="G98" s="24" t="s">
        <v>47</v>
      </c>
    </row>
    <row r="99" spans="1:7" x14ac:dyDescent="0.25">
      <c r="A99" s="25">
        <v>107</v>
      </c>
      <c r="B99" s="25" t="s">
        <v>42</v>
      </c>
      <c r="C99" s="26">
        <v>38067</v>
      </c>
      <c r="D99" s="25" t="s">
        <v>51</v>
      </c>
      <c r="E99" s="25">
        <v>9</v>
      </c>
      <c r="F99" s="25">
        <v>29.277821643264524</v>
      </c>
      <c r="G99" s="21" t="s">
        <v>55</v>
      </c>
    </row>
    <row r="100" spans="1:7" x14ac:dyDescent="0.25">
      <c r="A100" s="22">
        <v>108</v>
      </c>
      <c r="B100" s="22" t="s">
        <v>46</v>
      </c>
      <c r="C100" s="23">
        <v>38595</v>
      </c>
      <c r="D100" s="22" t="s">
        <v>51</v>
      </c>
      <c r="E100" s="22">
        <v>-10</v>
      </c>
      <c r="F100" s="22">
        <v>-28.406748282006184</v>
      </c>
      <c r="G100" s="24" t="s">
        <v>40</v>
      </c>
    </row>
    <row r="101" spans="1:7" x14ac:dyDescent="0.25">
      <c r="A101" s="25">
        <v>109</v>
      </c>
      <c r="B101" s="25" t="s">
        <v>48</v>
      </c>
      <c r="C101" s="26">
        <v>38914</v>
      </c>
      <c r="D101" s="25" t="s">
        <v>49</v>
      </c>
      <c r="E101" s="25">
        <v>10</v>
      </c>
      <c r="F101" s="25">
        <v>32.113204788074981</v>
      </c>
      <c r="G101" s="21" t="s">
        <v>47</v>
      </c>
    </row>
    <row r="102" spans="1:7" x14ac:dyDescent="0.25">
      <c r="A102" s="22">
        <v>110</v>
      </c>
      <c r="B102" s="22" t="s">
        <v>48</v>
      </c>
      <c r="C102" s="23">
        <v>38419</v>
      </c>
      <c r="D102" s="22" t="s">
        <v>45</v>
      </c>
      <c r="E102" s="22">
        <v>35</v>
      </c>
      <c r="F102" s="22">
        <v>107.58710427119863</v>
      </c>
      <c r="G102" s="24" t="s">
        <v>55</v>
      </c>
    </row>
    <row r="103" spans="1:7" x14ac:dyDescent="0.25">
      <c r="A103" s="25">
        <v>111</v>
      </c>
      <c r="B103" s="25" t="s">
        <v>46</v>
      </c>
      <c r="C103" s="26">
        <v>38265</v>
      </c>
      <c r="D103" s="25" t="s">
        <v>45</v>
      </c>
      <c r="E103" s="25">
        <v>81</v>
      </c>
      <c r="F103" s="25">
        <v>244.46099351680689</v>
      </c>
      <c r="G103" s="21" t="s">
        <v>43</v>
      </c>
    </row>
    <row r="104" spans="1:7" x14ac:dyDescent="0.25">
      <c r="A104" s="22">
        <v>112</v>
      </c>
      <c r="B104" s="22" t="s">
        <v>46</v>
      </c>
      <c r="C104" s="23">
        <v>38309</v>
      </c>
      <c r="D104" s="22" t="s">
        <v>45</v>
      </c>
      <c r="E104" s="22">
        <v>38</v>
      </c>
      <c r="F104" s="22">
        <v>115.86487308982943</v>
      </c>
      <c r="G104" s="24" t="s">
        <v>47</v>
      </c>
    </row>
    <row r="105" spans="1:7" x14ac:dyDescent="0.25">
      <c r="A105" s="25">
        <v>113</v>
      </c>
      <c r="B105" s="25" t="s">
        <v>42</v>
      </c>
      <c r="C105" s="26">
        <v>39057</v>
      </c>
      <c r="D105" s="25" t="s">
        <v>45</v>
      </c>
      <c r="E105" s="25">
        <v>26</v>
      </c>
      <c r="F105" s="25">
        <v>80.488645084091601</v>
      </c>
      <c r="G105" s="21" t="s">
        <v>43</v>
      </c>
    </row>
    <row r="106" spans="1:7" x14ac:dyDescent="0.25">
      <c r="A106" s="22">
        <v>114</v>
      </c>
      <c r="B106" s="22" t="s">
        <v>52</v>
      </c>
      <c r="C106" s="23">
        <v>38617</v>
      </c>
      <c r="D106" s="22" t="s">
        <v>41</v>
      </c>
      <c r="E106" s="22">
        <v>77</v>
      </c>
      <c r="F106" s="22">
        <v>233.33103169462888</v>
      </c>
      <c r="G106" s="24" t="s">
        <v>40</v>
      </c>
    </row>
    <row r="107" spans="1:7" x14ac:dyDescent="0.25">
      <c r="A107" s="25">
        <v>115</v>
      </c>
      <c r="B107" s="25" t="s">
        <v>42</v>
      </c>
      <c r="C107" s="26">
        <v>38738</v>
      </c>
      <c r="D107" s="25" t="s">
        <v>49</v>
      </c>
      <c r="E107" s="25">
        <v>39</v>
      </c>
      <c r="F107" s="25">
        <v>118.62706142640471</v>
      </c>
      <c r="G107" s="21" t="s">
        <v>47</v>
      </c>
    </row>
    <row r="108" spans="1:7" x14ac:dyDescent="0.25">
      <c r="A108" s="22">
        <v>116</v>
      </c>
      <c r="B108" s="22" t="s">
        <v>56</v>
      </c>
      <c r="C108" s="23">
        <v>38892</v>
      </c>
      <c r="D108" s="22" t="s">
        <v>44</v>
      </c>
      <c r="E108" s="22">
        <v>22</v>
      </c>
      <c r="F108" s="22">
        <v>68.07066358826728</v>
      </c>
      <c r="G108" s="24" t="s">
        <v>40</v>
      </c>
    </row>
    <row r="109" spans="1:7" x14ac:dyDescent="0.25">
      <c r="A109" s="25">
        <v>117</v>
      </c>
      <c r="B109" s="25" t="s">
        <v>56</v>
      </c>
      <c r="C109" s="26">
        <v>38870</v>
      </c>
      <c r="D109" s="25" t="s">
        <v>49</v>
      </c>
      <c r="E109" s="25">
        <v>68</v>
      </c>
      <c r="F109" s="25">
        <v>205.76676002797973</v>
      </c>
      <c r="G109" s="21" t="s">
        <v>55</v>
      </c>
    </row>
    <row r="110" spans="1:7" x14ac:dyDescent="0.25">
      <c r="A110" s="22">
        <v>118</v>
      </c>
      <c r="B110" s="22" t="s">
        <v>46</v>
      </c>
      <c r="C110" s="23">
        <v>38496</v>
      </c>
      <c r="D110" s="22" t="s">
        <v>49</v>
      </c>
      <c r="E110" s="22">
        <v>59</v>
      </c>
      <c r="F110" s="22">
        <v>178.71308198822226</v>
      </c>
      <c r="G110" s="24" t="s">
        <v>55</v>
      </c>
    </row>
    <row r="111" spans="1:7" x14ac:dyDescent="0.25">
      <c r="A111" s="25">
        <v>119</v>
      </c>
      <c r="B111" s="25" t="s">
        <v>50</v>
      </c>
      <c r="C111" s="26">
        <v>38859</v>
      </c>
      <c r="D111" s="25" t="s">
        <v>44</v>
      </c>
      <c r="E111" s="25">
        <v>20</v>
      </c>
      <c r="F111" s="25">
        <v>62.366566165716954</v>
      </c>
      <c r="G111" s="21" t="s">
        <v>40</v>
      </c>
    </row>
    <row r="112" spans="1:7" x14ac:dyDescent="0.25">
      <c r="A112" s="22">
        <v>120</v>
      </c>
      <c r="B112" s="22" t="s">
        <v>57</v>
      </c>
      <c r="C112" s="23">
        <v>38650</v>
      </c>
      <c r="D112" s="22" t="s">
        <v>45</v>
      </c>
      <c r="E112" s="22">
        <v>61</v>
      </c>
      <c r="F112" s="22">
        <v>184.56247310465258</v>
      </c>
      <c r="G112" s="24" t="s">
        <v>47</v>
      </c>
    </row>
    <row r="113" spans="1:7" x14ac:dyDescent="0.25">
      <c r="A113" s="25">
        <v>121</v>
      </c>
      <c r="B113" s="25" t="s">
        <v>56</v>
      </c>
      <c r="C113" s="26">
        <v>38782</v>
      </c>
      <c r="D113" s="25" t="s">
        <v>49</v>
      </c>
      <c r="E113" s="25">
        <v>30</v>
      </c>
      <c r="F113" s="25">
        <v>92.434422469644105</v>
      </c>
      <c r="G113" s="21" t="s">
        <v>47</v>
      </c>
    </row>
    <row r="114" spans="1:7" x14ac:dyDescent="0.25">
      <c r="A114" s="22">
        <v>122</v>
      </c>
      <c r="B114" s="22" t="s">
        <v>53</v>
      </c>
      <c r="C114" s="23">
        <v>38925</v>
      </c>
      <c r="D114" s="22" t="s">
        <v>45</v>
      </c>
      <c r="E114" s="22">
        <v>10</v>
      </c>
      <c r="F114" s="22">
        <v>32.298727574185413</v>
      </c>
      <c r="G114" s="24" t="s">
        <v>43</v>
      </c>
    </row>
    <row r="115" spans="1:7" x14ac:dyDescent="0.25">
      <c r="A115" s="25">
        <v>123</v>
      </c>
      <c r="B115" s="25" t="s">
        <v>56</v>
      </c>
      <c r="C115" s="26">
        <v>38837</v>
      </c>
      <c r="D115" s="25" t="s">
        <v>44</v>
      </c>
      <c r="E115" s="25">
        <v>72</v>
      </c>
      <c r="F115" s="25">
        <v>217.45289850686984</v>
      </c>
      <c r="G115" s="21" t="s">
        <v>47</v>
      </c>
    </row>
    <row r="116" spans="1:7" x14ac:dyDescent="0.25">
      <c r="A116" s="22">
        <v>124</v>
      </c>
      <c r="B116" s="22" t="s">
        <v>48</v>
      </c>
      <c r="C116" s="23">
        <v>38727</v>
      </c>
      <c r="D116" s="22" t="s">
        <v>44</v>
      </c>
      <c r="E116" s="22">
        <v>57</v>
      </c>
      <c r="F116" s="22">
        <v>173.36376703616165</v>
      </c>
      <c r="G116" s="24" t="s">
        <v>43</v>
      </c>
    </row>
    <row r="117" spans="1:7" x14ac:dyDescent="0.25">
      <c r="A117" s="25">
        <v>125</v>
      </c>
      <c r="B117" s="25" t="s">
        <v>57</v>
      </c>
      <c r="C117" s="26">
        <v>38672</v>
      </c>
      <c r="D117" s="25" t="s">
        <v>51</v>
      </c>
      <c r="E117" s="25">
        <v>41</v>
      </c>
      <c r="F117" s="25">
        <v>124.3880808412182</v>
      </c>
      <c r="G117" s="21" t="s">
        <v>55</v>
      </c>
    </row>
    <row r="118" spans="1:7" x14ac:dyDescent="0.25">
      <c r="A118" s="22">
        <v>126</v>
      </c>
      <c r="B118" s="22" t="s">
        <v>56</v>
      </c>
      <c r="C118" s="23">
        <v>38100</v>
      </c>
      <c r="D118" s="22" t="s">
        <v>44</v>
      </c>
      <c r="E118" s="22">
        <v>54</v>
      </c>
      <c r="F118" s="22">
        <v>163.7455521062605</v>
      </c>
      <c r="G118" s="24" t="s">
        <v>43</v>
      </c>
    </row>
    <row r="119" spans="1:7" x14ac:dyDescent="0.25">
      <c r="A119" s="25">
        <v>127</v>
      </c>
      <c r="B119" s="25" t="s">
        <v>42</v>
      </c>
      <c r="C119" s="26">
        <v>38540</v>
      </c>
      <c r="D119" s="25" t="s">
        <v>41</v>
      </c>
      <c r="E119" s="25">
        <v>9</v>
      </c>
      <c r="F119" s="25">
        <v>29.259949674062039</v>
      </c>
      <c r="G119" s="21" t="s">
        <v>55</v>
      </c>
    </row>
    <row r="120" spans="1:7" x14ac:dyDescent="0.25">
      <c r="A120" s="22">
        <v>128</v>
      </c>
      <c r="B120" s="22" t="s">
        <v>46</v>
      </c>
      <c r="C120" s="23">
        <v>38485</v>
      </c>
      <c r="D120" s="22" t="s">
        <v>51</v>
      </c>
      <c r="E120" s="22">
        <v>1</v>
      </c>
      <c r="F120" s="22">
        <v>5.0062586848309145</v>
      </c>
      <c r="G120" s="24" t="s">
        <v>47</v>
      </c>
    </row>
    <row r="121" spans="1:7" x14ac:dyDescent="0.25">
      <c r="A121" s="25">
        <v>129</v>
      </c>
      <c r="B121" s="25" t="s">
        <v>56</v>
      </c>
      <c r="C121" s="26">
        <v>38760</v>
      </c>
      <c r="D121" s="25" t="s">
        <v>45</v>
      </c>
      <c r="E121" s="25">
        <v>-10</v>
      </c>
      <c r="F121" s="25">
        <v>-28.888600496770302</v>
      </c>
      <c r="G121" s="21" t="s">
        <v>43</v>
      </c>
    </row>
    <row r="122" spans="1:7" x14ac:dyDescent="0.25">
      <c r="A122" s="22">
        <v>130</v>
      </c>
      <c r="B122" s="22" t="s">
        <v>48</v>
      </c>
      <c r="C122" s="23">
        <v>39035</v>
      </c>
      <c r="D122" s="22" t="s">
        <v>49</v>
      </c>
      <c r="E122" s="22">
        <v>-9</v>
      </c>
      <c r="F122" s="22">
        <v>-25.059711277411697</v>
      </c>
      <c r="G122" s="24" t="s">
        <v>43</v>
      </c>
    </row>
    <row r="123" spans="1:7" x14ac:dyDescent="0.25">
      <c r="A123" s="25">
        <v>131</v>
      </c>
      <c r="B123" s="25" t="s">
        <v>53</v>
      </c>
      <c r="C123" s="26">
        <v>38320</v>
      </c>
      <c r="D123" s="25" t="s">
        <v>45</v>
      </c>
      <c r="E123" s="25">
        <v>56</v>
      </c>
      <c r="F123" s="25">
        <v>168.8685012955201</v>
      </c>
      <c r="G123" s="21" t="s">
        <v>40</v>
      </c>
    </row>
    <row r="124" spans="1:7" x14ac:dyDescent="0.25">
      <c r="A124" s="22">
        <v>132</v>
      </c>
      <c r="B124" s="22" t="s">
        <v>46</v>
      </c>
      <c r="C124" s="23">
        <v>38067</v>
      </c>
      <c r="D124" s="22" t="s">
        <v>41</v>
      </c>
      <c r="E124" s="22">
        <v>28</v>
      </c>
      <c r="F124" s="22">
        <v>85.600623651403808</v>
      </c>
      <c r="G124" s="24" t="s">
        <v>55</v>
      </c>
    </row>
    <row r="125" spans="1:7" x14ac:dyDescent="0.25">
      <c r="A125" s="25">
        <v>133</v>
      </c>
      <c r="B125" s="25" t="s">
        <v>52</v>
      </c>
      <c r="C125" s="26">
        <v>38177</v>
      </c>
      <c r="D125" s="25" t="s">
        <v>45</v>
      </c>
      <c r="E125" s="25">
        <v>11</v>
      </c>
      <c r="F125" s="25">
        <v>34.417378586902672</v>
      </c>
      <c r="G125" s="21" t="s">
        <v>40</v>
      </c>
    </row>
    <row r="126" spans="1:7" x14ac:dyDescent="0.25">
      <c r="A126" s="22">
        <v>134</v>
      </c>
      <c r="B126" s="22" t="s">
        <v>54</v>
      </c>
      <c r="C126" s="23">
        <v>39068</v>
      </c>
      <c r="D126" s="22" t="s">
        <v>51</v>
      </c>
      <c r="E126" s="22">
        <v>11</v>
      </c>
      <c r="F126" s="22">
        <v>34.910086692815099</v>
      </c>
      <c r="G126" s="24" t="s">
        <v>47</v>
      </c>
    </row>
    <row r="127" spans="1:7" x14ac:dyDescent="0.25">
      <c r="A127" s="25">
        <v>135</v>
      </c>
      <c r="B127" s="25" t="s">
        <v>54</v>
      </c>
      <c r="C127" s="26">
        <v>38397</v>
      </c>
      <c r="D127" s="25" t="s">
        <v>44</v>
      </c>
      <c r="E127" s="25">
        <v>67</v>
      </c>
      <c r="F127" s="25">
        <v>202.86608183653496</v>
      </c>
      <c r="G127" s="21" t="s">
        <v>43</v>
      </c>
    </row>
    <row r="128" spans="1:7" x14ac:dyDescent="0.25">
      <c r="A128" s="22">
        <v>136</v>
      </c>
      <c r="B128" s="22" t="s">
        <v>50</v>
      </c>
      <c r="C128" s="23">
        <v>38441</v>
      </c>
      <c r="D128" s="22" t="s">
        <v>51</v>
      </c>
      <c r="E128" s="22">
        <v>10</v>
      </c>
      <c r="F128" s="22">
        <v>31.43203475838104</v>
      </c>
      <c r="G128" s="24" t="s">
        <v>43</v>
      </c>
    </row>
    <row r="129" spans="1:7" x14ac:dyDescent="0.25">
      <c r="A129" s="25">
        <v>137</v>
      </c>
      <c r="B129" s="25" t="s">
        <v>42</v>
      </c>
      <c r="C129" s="26">
        <v>38287</v>
      </c>
      <c r="D129" s="25" t="s">
        <v>49</v>
      </c>
      <c r="E129" s="25">
        <v>40</v>
      </c>
      <c r="F129" s="25">
        <v>121.94725640981379</v>
      </c>
      <c r="G129" s="21" t="s">
        <v>43</v>
      </c>
    </row>
    <row r="130" spans="1:7" x14ac:dyDescent="0.25">
      <c r="A130" s="22">
        <v>138</v>
      </c>
      <c r="B130" s="22" t="s">
        <v>50</v>
      </c>
      <c r="C130" s="23">
        <v>38540</v>
      </c>
      <c r="D130" s="22" t="s">
        <v>45</v>
      </c>
      <c r="E130" s="22">
        <v>77</v>
      </c>
      <c r="F130" s="22">
        <v>233.07983567827679</v>
      </c>
      <c r="G130" s="24" t="s">
        <v>43</v>
      </c>
    </row>
    <row r="131" spans="1:7" x14ac:dyDescent="0.25">
      <c r="A131" s="25">
        <v>139</v>
      </c>
      <c r="B131" s="25" t="s">
        <v>52</v>
      </c>
      <c r="C131" s="26">
        <v>38496</v>
      </c>
      <c r="D131" s="25" t="s">
        <v>41</v>
      </c>
      <c r="E131" s="25">
        <v>50</v>
      </c>
      <c r="F131" s="25">
        <v>152.04318524136269</v>
      </c>
      <c r="G131" s="21" t="s">
        <v>47</v>
      </c>
    </row>
    <row r="132" spans="1:7" x14ac:dyDescent="0.25">
      <c r="A132" s="22">
        <v>140</v>
      </c>
      <c r="B132" s="22" t="s">
        <v>53</v>
      </c>
      <c r="C132" s="23">
        <v>38166</v>
      </c>
      <c r="D132" s="22" t="s">
        <v>44</v>
      </c>
      <c r="E132" s="22">
        <v>80</v>
      </c>
      <c r="F132" s="22">
        <v>242.49550041476004</v>
      </c>
      <c r="G132" s="24" t="s">
        <v>40</v>
      </c>
    </row>
    <row r="133" spans="1:7" x14ac:dyDescent="0.25">
      <c r="A133" s="25">
        <v>141</v>
      </c>
      <c r="B133" s="25" t="s">
        <v>53</v>
      </c>
      <c r="C133" s="26">
        <v>39079</v>
      </c>
      <c r="D133" s="25" t="s">
        <v>44</v>
      </c>
      <c r="E133" s="25">
        <v>83</v>
      </c>
      <c r="F133" s="25">
        <v>250.79460647762514</v>
      </c>
      <c r="G133" s="21" t="s">
        <v>47</v>
      </c>
    </row>
    <row r="134" spans="1:7" x14ac:dyDescent="0.25">
      <c r="A134" s="22">
        <v>142</v>
      </c>
      <c r="B134" s="22" t="s">
        <v>52</v>
      </c>
      <c r="C134" s="23">
        <v>38749</v>
      </c>
      <c r="D134" s="22" t="s">
        <v>51</v>
      </c>
      <c r="E134" s="22">
        <v>-4</v>
      </c>
      <c r="F134" s="22">
        <v>-9.4996327629453567</v>
      </c>
      <c r="G134" s="24" t="s">
        <v>43</v>
      </c>
    </row>
    <row r="135" spans="1:7" x14ac:dyDescent="0.25">
      <c r="A135" s="25">
        <v>143</v>
      </c>
      <c r="B135" s="25" t="s">
        <v>50</v>
      </c>
      <c r="C135" s="26">
        <v>38386</v>
      </c>
      <c r="D135" s="25" t="s">
        <v>49</v>
      </c>
      <c r="E135" s="25">
        <v>46</v>
      </c>
      <c r="F135" s="25">
        <v>139.75509706516939</v>
      </c>
      <c r="G135" s="21" t="s">
        <v>47</v>
      </c>
    </row>
    <row r="136" spans="1:7" x14ac:dyDescent="0.25">
      <c r="A136" s="22">
        <v>144</v>
      </c>
      <c r="B136" s="22" t="s">
        <v>48</v>
      </c>
      <c r="C136" s="23">
        <v>39013</v>
      </c>
      <c r="D136" s="22" t="s">
        <v>45</v>
      </c>
      <c r="E136" s="22">
        <v>55</v>
      </c>
      <c r="F136" s="22">
        <v>167.19317791229159</v>
      </c>
      <c r="G136" s="24" t="s">
        <v>47</v>
      </c>
    </row>
    <row r="137" spans="1:7" x14ac:dyDescent="0.25">
      <c r="A137" s="25">
        <v>145</v>
      </c>
      <c r="B137" s="25" t="s">
        <v>46</v>
      </c>
      <c r="C137" s="26">
        <v>38254</v>
      </c>
      <c r="D137" s="25" t="s">
        <v>45</v>
      </c>
      <c r="E137" s="25">
        <v>89</v>
      </c>
      <c r="F137" s="25">
        <v>269.40466549843933</v>
      </c>
      <c r="G137" s="21" t="s">
        <v>40</v>
      </c>
    </row>
    <row r="138" spans="1:7" x14ac:dyDescent="0.25">
      <c r="A138" s="22">
        <v>146</v>
      </c>
      <c r="B138" s="22" t="s">
        <v>42</v>
      </c>
      <c r="C138" s="23">
        <v>38540</v>
      </c>
      <c r="D138" s="22" t="s">
        <v>44</v>
      </c>
      <c r="E138" s="22">
        <v>59</v>
      </c>
      <c r="F138" s="22">
        <v>179.11590007622482</v>
      </c>
      <c r="G138" s="24" t="s">
        <v>43</v>
      </c>
    </row>
    <row r="139" spans="1:7" x14ac:dyDescent="0.25">
      <c r="A139" s="25">
        <v>147</v>
      </c>
      <c r="B139" s="25" t="s">
        <v>42</v>
      </c>
      <c r="C139" s="26">
        <v>38419</v>
      </c>
      <c r="D139" s="25" t="s">
        <v>41</v>
      </c>
      <c r="E139" s="25">
        <v>90</v>
      </c>
      <c r="F139" s="25">
        <v>271.75315679180818</v>
      </c>
      <c r="G139" s="21" t="s">
        <v>40</v>
      </c>
    </row>
    <row r="140" spans="1:7" x14ac:dyDescent="0.25">
      <c r="A140" s="32">
        <v>148</v>
      </c>
      <c r="B140" s="32" t="s">
        <v>46</v>
      </c>
      <c r="C140" s="33">
        <f>C136</f>
        <v>39013</v>
      </c>
      <c r="D140" s="32" t="s">
        <v>44</v>
      </c>
      <c r="E140" s="32">
        <v>60</v>
      </c>
      <c r="F140" s="32">
        <v>185</v>
      </c>
      <c r="G140" s="34" t="s">
        <v>40</v>
      </c>
    </row>
    <row r="141" spans="1:7" x14ac:dyDescent="0.25">
      <c r="A141" s="32">
        <v>149</v>
      </c>
      <c r="B141" s="32" t="s">
        <v>115</v>
      </c>
      <c r="C141" s="33">
        <f>C137</f>
        <v>38254</v>
      </c>
      <c r="D141" s="32" t="s">
        <v>44</v>
      </c>
      <c r="E141" s="32">
        <v>80</v>
      </c>
      <c r="F141" s="32">
        <v>300</v>
      </c>
      <c r="G141" s="34" t="s">
        <v>40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Format</vt:lpstr>
      <vt:lpstr>Sheet1</vt:lpstr>
      <vt:lpstr>Formulas</vt:lpstr>
      <vt:lpstr>sumif</vt:lpstr>
      <vt:lpstr>Lookup</vt:lpstr>
      <vt:lpstr>Sheet2</vt:lpstr>
      <vt:lpstr>Sheet3</vt:lpstr>
      <vt:lpstr>Pivot</vt:lpstr>
      <vt:lpstr>Excel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Amitesh Jha</cp:lastModifiedBy>
  <dcterms:created xsi:type="dcterms:W3CDTF">2020-08-29T06:41:04Z</dcterms:created>
  <dcterms:modified xsi:type="dcterms:W3CDTF">2023-03-25T15:44:23Z</dcterms:modified>
</cp:coreProperties>
</file>