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<sst xmlns="http://schemas.openxmlformats.org/spreadsheetml/2006/main" count="586" uniqueCount="185">
  <si>
    <t xml:space="preserve">14.06.2017</t>
  </si>
  <si>
    <t xml:space="preserve">isValid</t>
  </si>
  <si>
    <t xml:space="preserve">Manufacturer</t>
  </si>
  <si>
    <t xml:space="preserve">Series</t>
  </si>
  <si>
    <t xml:space="preserve">Model</t>
  </si>
  <si>
    <t xml:space="preserve">No of  default(?) models</t>
  </si>
  <si>
    <t xml:space="preserve">Screen diameter</t>
  </si>
  <si>
    <t xml:space="preserve">Price</t>
  </si>
  <si>
    <t xml:space="preserve">CPU</t>
  </si>
  <si>
    <t xml:space="preserve">Cores</t>
  </si>
  <si>
    <t xml:space="preserve">CPU Cache [MB]</t>
  </si>
  <si>
    <t xml:space="preserve">CPU Freq [GHz]</t>
  </si>
  <si>
    <t xml:space="preserve">CPU rate</t>
  </si>
  <si>
    <t xml:space="preserve">OS</t>
  </si>
  <si>
    <t xml:space="preserve">Resolution</t>
  </si>
  <si>
    <t xml:space="preserve">Screen Details</t>
  </si>
  <si>
    <t xml:space="preserve">RAM [GB]</t>
  </si>
  <si>
    <t xml:space="preserve">RAM Freq [MHz]</t>
  </si>
  <si>
    <t xml:space="preserve">RAM rate</t>
  </si>
  <si>
    <t xml:space="preserve">Drive type</t>
  </si>
  <si>
    <t xml:space="preserve">Drive factor</t>
  </si>
  <si>
    <t xml:space="preserve">Drive [GB]</t>
  </si>
  <si>
    <t xml:space="preserve">Drive rate</t>
  </si>
  <si>
    <t xml:space="preserve">Graphics</t>
  </si>
  <si>
    <t xml:space="preserve">Graphics [MB]</t>
  </si>
  <si>
    <t xml:space="preserve">Battery</t>
  </si>
  <si>
    <t xml:space="preserve">Camera</t>
  </si>
  <si>
    <t xml:space="preserve">Mic</t>
  </si>
  <si>
    <t xml:space="preserve">Keyboard</t>
  </si>
  <si>
    <t xml:space="preserve">Wireless</t>
  </si>
  <si>
    <t xml:space="preserve">Lenovo</t>
  </si>
  <si>
    <t xml:space="preserve">ThinkPad</t>
  </si>
  <si>
    <t xml:space="preserve">X1 Yoga</t>
  </si>
  <si>
    <t xml:space="preserve">14.0</t>
  </si>
  <si>
    <t xml:space="preserve">custom configs</t>
  </si>
  <si>
    <t xml:space="preserve">X1 Carbon</t>
  </si>
  <si>
    <t xml:space="preserve">14</t>
  </si>
  <si>
    <t xml:space="preserve">Intel Core i5-7200U</t>
  </si>
  <si>
    <t xml:space="preserve">Windows 10 Home 64</t>
  </si>
  <si>
    <t xml:space="preserve">1920x1080</t>
  </si>
  <si>
    <t xml:space="preserve">IPS AntiGlare</t>
  </si>
  <si>
    <t xml:space="preserve">SSD</t>
  </si>
  <si>
    <t xml:space="preserve">Intel HD Graphics 620</t>
  </si>
  <si>
    <t xml:space="preserve">3 Cell 57Wh</t>
  </si>
  <si>
    <t xml:space="preserve">720p HD</t>
  </si>
  <si>
    <t xml:space="preserve">backlit, FingerPrintReader</t>
  </si>
  <si>
    <t xml:space="preserve">Ac 8265, BT 4.1</t>
  </si>
  <si>
    <t xml:space="preserve">ok. 6 modeli / rodzaj</t>
  </si>
  <si>
    <t xml:space="preserve">Intel Core i5-7300U</t>
  </si>
  <si>
    <t xml:space="preserve">ultrabook (ThinkPad X)</t>
  </si>
  <si>
    <t xml:space="preserve">Intel Core i7-7600U</t>
  </si>
  <si>
    <t xml:space="preserve">business (ThinkPad T)</t>
  </si>
  <si>
    <t xml:space="preserve">X270</t>
  </si>
  <si>
    <t xml:space="preserve">12.5</t>
  </si>
  <si>
    <t xml:space="preserve">1366x768</t>
  </si>
  <si>
    <t xml:space="preserve">TN AntiGlare</t>
  </si>
  <si>
    <t xml:space="preserve">HDD</t>
  </si>
  <si>
    <t xml:space="preserve">3 Cell LiIon 23,2 Wh + 3 Cell LiIon 23,2Wh</t>
  </si>
  <si>
    <t xml:space="preserve">workstations (ThinkPad P)</t>
  </si>
  <si>
    <t xml:space="preserve">convertible (any Yoga)</t>
  </si>
  <si>
    <t xml:space="preserve">light &amp; not ultrabook (ThinkPad 13 &amp; something from IdeaPad</t>
  </si>
  <si>
    <t xml:space="preserve">Intel Core i7-7500U</t>
  </si>
  <si>
    <t xml:space="preserve">entertainment (ThinkPad L &amp; IdeaPad)</t>
  </si>
  <si>
    <t xml:space="preserve">T470</t>
  </si>
  <si>
    <t xml:space="preserve">TN</t>
  </si>
  <si>
    <t xml:space="preserve">gaming</t>
  </si>
  <si>
    <t xml:space="preserve">cheap (lower models of IdeaPad)</t>
  </si>
  <si>
    <t xml:space="preserve">T470s</t>
  </si>
  <si>
    <t xml:space="preserve">T570</t>
  </si>
  <si>
    <t xml:space="preserve">15,6</t>
  </si>
  <si>
    <t xml:space="preserve">T470p</t>
  </si>
  <si>
    <t xml:space="preserve">P40 Yoga</t>
  </si>
  <si>
    <t xml:space="preserve">14.1</t>
  </si>
  <si>
    <t xml:space="preserve">Intel Core i7-6500U</t>
  </si>
  <si>
    <t xml:space="preserve">IPS AntiGlare  Touch</t>
  </si>
  <si>
    <t xml:space="preserve">NVIDIA Quadro M500M</t>
  </si>
  <si>
    <t xml:space="preserve">3 Cell LiPo 53Wh</t>
  </si>
  <si>
    <t xml:space="preserve">backlit</t>
  </si>
  <si>
    <t xml:space="preserve">Ac 8260, BT 4.1</t>
  </si>
  <si>
    <t xml:space="preserve">Intel Core i7-6600U</t>
  </si>
  <si>
    <t xml:space="preserve">2560x1440</t>
  </si>
  <si>
    <t xml:space="preserve">IPS Touch</t>
  </si>
  <si>
    <t xml:space="preserve">P51</t>
  </si>
  <si>
    <t xml:space="preserve">15.6</t>
  </si>
  <si>
    <t xml:space="preserve">Intel Core i7-770HQ</t>
  </si>
  <si>
    <t xml:space="preserve">NVIDIA Quadro M1200</t>
  </si>
  <si>
    <t xml:space="preserve">6 Cell LiPo 90Wh</t>
  </si>
  <si>
    <t xml:space="preserve">Windows 10 Pro 64</t>
  </si>
  <si>
    <t xml:space="preserve">Number of models</t>
  </si>
  <si>
    <t xml:space="preserve">Intel Xeon E3-1505M v6</t>
  </si>
  <si>
    <t xml:space="preserve">3840x2160</t>
  </si>
  <si>
    <t xml:space="preserve">NVIDIA Quadro M2200</t>
  </si>
  <si>
    <t xml:space="preserve">P71</t>
  </si>
  <si>
    <t xml:space="preserve">17.3</t>
  </si>
  <si>
    <t xml:space="preserve">NVIDIA Quadro M620</t>
  </si>
  <si>
    <t xml:space="preserve">8 Cell LiIon 96Wh</t>
  </si>
  <si>
    <t xml:space="preserve">8 Cell LIIon 96Wh</t>
  </si>
  <si>
    <t xml:space="preserve">Intel Core i7-7820HQ</t>
  </si>
  <si>
    <t xml:space="preserve">NVIDIA Quadro P3000</t>
  </si>
  <si>
    <t xml:space="preserve">P51s</t>
  </si>
  <si>
    <t xml:space="preserve">NVIDIA Quadro M520M</t>
  </si>
  <si>
    <t xml:space="preserve">4 Cell LiPo 32Wh + 3 Cell 24Wh</t>
  </si>
  <si>
    <t xml:space="preserve">Touch</t>
  </si>
  <si>
    <t xml:space="preserve">E470</t>
  </si>
  <si>
    <t xml:space="preserve">E475</t>
  </si>
  <si>
    <t xml:space="preserve">E570</t>
  </si>
  <si>
    <t xml:space="preserve">E575</t>
  </si>
  <si>
    <t xml:space="preserve">Yoga 260</t>
  </si>
  <si>
    <t xml:space="preserve">Intel Core i3-6100U</t>
  </si>
  <si>
    <t xml:space="preserve">Intel HD Graphics 520</t>
  </si>
  <si>
    <t xml:space="preserve">4 Cell LiPo 44Wh</t>
  </si>
  <si>
    <t xml:space="preserve">Intel Core i5-6300U</t>
  </si>
  <si>
    <t xml:space="preserve">L570</t>
  </si>
  <si>
    <t xml:space="preserve">Intel Core i3-7100U</t>
  </si>
  <si>
    <t xml:space="preserve">TN Non-Touch</t>
  </si>
  <si>
    <t xml:space="preserve">6 Cell 48 </t>
  </si>
  <si>
    <t xml:space="preserve">Keyboard with Number Pad - English</t>
  </si>
  <si>
    <t xml:space="preserve">IdeaPad</t>
  </si>
  <si>
    <t xml:space="preserve">Y910</t>
  </si>
  <si>
    <t xml:space="preserve">17,3</t>
  </si>
  <si>
    <t xml:space="preserve">Y900</t>
  </si>
  <si>
    <t xml:space="preserve">Y700</t>
  </si>
  <si>
    <t xml:space="preserve">Intel Core i7-6700HQ</t>
  </si>
  <si>
    <t xml:space="preserve">NVIDIA GeForce GTX 960M</t>
  </si>
  <si>
    <t xml:space="preserve">3 Cell 60</t>
  </si>
  <si>
    <t xml:space="preserve">Ac 8260 BT 4.0</t>
  </si>
  <si>
    <t xml:space="preserve">710s</t>
  </si>
  <si>
    <t xml:space="preserve">13,3</t>
  </si>
  <si>
    <t xml:space="preserve">4 Cell 46</t>
  </si>
  <si>
    <t xml:space="preserve">700 (17)</t>
  </si>
  <si>
    <t xml:space="preserve">Intel® Core™ i5-6300HQ</t>
  </si>
  <si>
    <t xml:space="preserve">NVIDIA GeForce 940M</t>
  </si>
  <si>
    <t xml:space="preserve">3 Cell 45</t>
  </si>
  <si>
    <t xml:space="preserve">700 (15)</t>
  </si>
  <si>
    <t xml:space="preserve">Intel® Core™ i7-6700HQ</t>
  </si>
  <si>
    <t xml:space="preserve">HDD +  SSD</t>
  </si>
  <si>
    <t xml:space="preserve">NVIDIA GeForce GTX950 </t>
  </si>
  <si>
    <t xml:space="preserve">710s Plus</t>
  </si>
  <si>
    <t xml:space="preserve">Intel® Core™ i7-7500U</t>
  </si>
  <si>
    <t xml:space="preserve">IPS AntiGlare Multitouch</t>
  </si>
  <si>
    <t xml:space="preserve">NVIDIA GeForce GT 940MX</t>
  </si>
  <si>
    <t xml:space="preserve">510s (14)</t>
  </si>
  <si>
    <t xml:space="preserve">Intel® Core™ i5-7200U</t>
  </si>
  <si>
    <t xml:space="preserve">IPS LED AntiGlare</t>
  </si>
  <si>
    <t xml:space="preserve">Intel® HD Graphics 520</t>
  </si>
  <si>
    <t xml:space="preserve">2 Cell 39</t>
  </si>
  <si>
    <t xml:space="preserve">510s (13)</t>
  </si>
  <si>
    <t xml:space="preserve">Intel Celeron 3865U </t>
  </si>
  <si>
    <t xml:space="preserve">3 Cell 42Wh</t>
  </si>
  <si>
    <t xml:space="preserve">Intel® HD Graphics 620</t>
  </si>
  <si>
    <t xml:space="preserve">2 Cell 30</t>
  </si>
  <si>
    <t xml:space="preserve">310 AMD</t>
  </si>
  <si>
    <t xml:space="preserve">Intel® Core™ i3-6100U</t>
  </si>
  <si>
    <t xml:space="preserve">HD Glossy Multi-touch</t>
  </si>
  <si>
    <t xml:space="preserve">320S</t>
  </si>
  <si>
    <t xml:space="preserve">110s</t>
  </si>
  <si>
    <t xml:space="preserve">11.0</t>
  </si>
  <si>
    <t xml:space="preserve">110 AMD</t>
  </si>
  <si>
    <t xml:space="preserve">110 (17)</t>
  </si>
  <si>
    <t xml:space="preserve">`</t>
  </si>
  <si>
    <t xml:space="preserve">1600x900</t>
  </si>
  <si>
    <t xml:space="preserve">HD+ Glossy</t>
  </si>
  <si>
    <t xml:space="preserve">4 Cell 32</t>
  </si>
  <si>
    <t xml:space="preserve">110 (14)</t>
  </si>
  <si>
    <t xml:space="preserve">15.0</t>
  </si>
  <si>
    <t xml:space="preserve">Intel® Pentium® N3710</t>
  </si>
  <si>
    <t xml:space="preserve">HD Glossy</t>
  </si>
  <si>
    <t xml:space="preserve">Intel® HD Graphics 405</t>
  </si>
  <si>
    <t xml:space="preserve">3 Cell 24</t>
  </si>
  <si>
    <t xml:space="preserve">Legion</t>
  </si>
  <si>
    <t xml:space="preserve">Y720</t>
  </si>
  <si>
    <t xml:space="preserve">Intel® Core™ i7-7700HQ</t>
  </si>
  <si>
    <t xml:space="preserve">IPS AntiGlare LED Backlight</t>
  </si>
  <si>
    <t xml:space="preserve">NVIDIA GeForce GTX 1060</t>
  </si>
  <si>
    <t xml:space="preserve">4 Cell 60</t>
  </si>
  <si>
    <t xml:space="preserve">Y520</t>
  </si>
  <si>
    <t xml:space="preserve">FHD IPS AntiGlare LED Backlight</t>
  </si>
  <si>
    <t xml:space="preserve">NVIDIA GTX 1050 Ti</t>
  </si>
  <si>
    <t xml:space="preserve">-</t>
  </si>
  <si>
    <t xml:space="preserve">N22</t>
  </si>
  <si>
    <t xml:space="preserve">11,6</t>
  </si>
  <si>
    <t xml:space="preserve">V110</t>
  </si>
  <si>
    <t xml:space="preserve">13,6</t>
  </si>
  <si>
    <t xml:space="preserve">UHD IPS Multi-touch</t>
  </si>
  <si>
    <t xml:space="preserve">4 Cell 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</si>
</sst>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D/MM/YY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555555"/>
      <name val="La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7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2" activePane="bottomLeft" state="frozen"/>
      <selection pane="topLeft" activeCell="B1" activeCellId="0" sqref="B1"/>
      <selection pane="bottomLeft" activeCell="H44" activeCellId="0" sqref="H44"/>
    </sheetView>
  </sheetViews>
  <sheetFormatPr defaultRowHeight="15"/>
  <cols>
    <col collapsed="false" hidden="false" max="1" min="1" style="0" width="51.4336734693878"/>
    <col collapsed="false" hidden="false" max="7" min="2" style="0" width="14.1734693877551"/>
    <col collapsed="false" hidden="false" max="8" min="8" style="1" width="14.1734693877551"/>
    <col collapsed="false" hidden="false" max="9" min="9" style="0" width="14.1734693877551"/>
    <col collapsed="false" hidden="false" max="10" min="10" style="0" width="24.1632653061224"/>
    <col collapsed="false" hidden="false" max="11" min="11" style="0" width="20.3826530612245"/>
    <col collapsed="false" hidden="false" max="12" min="12" style="0" width="11.4744897959184"/>
    <col collapsed="false" hidden="false" max="14" min="13" style="0" width="17.8214285714286"/>
    <col collapsed="false" hidden="false" max="1025" min="15" style="0" width="14.1734693877551"/>
  </cols>
  <sheetData>
    <row r="1" customFormat="false" ht="15.75" hidden="false" customHeight="true" outlineLevel="0" collapsed="false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G1" s="3"/>
    </row>
    <row r="2" customFormat="false" ht="15.75" hidden="false" customHeight="true" outlineLevel="0" collapsed="false">
      <c r="A2" s="6" t="str">
        <f aca="false">HYPERLINK("http://lenovo.com/us/en","lenovo.com/us/en")</f>
        <v>lenovo.com/us/en</v>
      </c>
      <c r="B2" s="3"/>
      <c r="C2" s="3" t="n">
        <v>0</v>
      </c>
      <c r="D2" s="3" t="s">
        <v>30</v>
      </c>
      <c r="E2" s="3" t="s">
        <v>31</v>
      </c>
      <c r="F2" s="3" t="s">
        <v>32</v>
      </c>
      <c r="G2" s="2" t="n">
        <v>-1</v>
      </c>
      <c r="H2" s="7" t="s">
        <v>33</v>
      </c>
      <c r="I2" s="5" t="s">
        <v>34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G2" s="3"/>
    </row>
    <row r="3" customFormat="false" ht="15.75" hidden="false" customHeight="true" outlineLevel="0" collapsed="false">
      <c r="A3" s="3"/>
      <c r="B3" s="3"/>
      <c r="C3" s="3" t="n">
        <v>1</v>
      </c>
      <c r="D3" s="3" t="s">
        <v>30</v>
      </c>
      <c r="E3" s="3" t="s">
        <v>31</v>
      </c>
      <c r="F3" s="3" t="s">
        <v>35</v>
      </c>
      <c r="G3" s="2" t="n">
        <v>3</v>
      </c>
      <c r="H3" s="7" t="s">
        <v>36</v>
      </c>
      <c r="I3" s="5" t="n">
        <v>1322.1</v>
      </c>
      <c r="J3" s="3" t="s">
        <v>37</v>
      </c>
      <c r="K3" s="3" t="n">
        <v>2</v>
      </c>
      <c r="L3" s="3" t="n">
        <v>3</v>
      </c>
      <c r="M3" s="3" t="n">
        <v>2.5</v>
      </c>
      <c r="N3" s="3" t="n">
        <f aca="false">K3^(0.25)*M3*(1-1/(3*L3))</f>
        <v>2.64268247778382</v>
      </c>
      <c r="O3" s="3" t="s">
        <v>38</v>
      </c>
      <c r="P3" s="3" t="s">
        <v>39</v>
      </c>
      <c r="Q3" s="3" t="s">
        <v>40</v>
      </c>
      <c r="R3" s="3" t="n">
        <v>8</v>
      </c>
      <c r="S3" s="3" t="n">
        <v>1866</v>
      </c>
      <c r="T3" s="3" t="n">
        <f aca="false">SQRT(R3)*(S3/1000)</f>
        <v>5.27784501477639</v>
      </c>
      <c r="U3" s="3" t="s">
        <v>41</v>
      </c>
      <c r="V3" s="3" t="n">
        <v>6</v>
      </c>
      <c r="W3" s="3" t="n">
        <v>128</v>
      </c>
      <c r="X3" s="3" t="n">
        <f aca="false">V3*W3</f>
        <v>768</v>
      </c>
      <c r="Y3" s="3" t="s">
        <v>42</v>
      </c>
      <c r="Z3" s="3"/>
      <c r="AA3" s="3" t="s">
        <v>43</v>
      </c>
      <c r="AB3" s="3" t="s">
        <v>44</v>
      </c>
      <c r="AC3" s="3" t="n">
        <v>1</v>
      </c>
      <c r="AD3" s="3" t="s">
        <v>45</v>
      </c>
      <c r="AE3" s="3" t="s">
        <v>46</v>
      </c>
      <c r="AG3" s="3"/>
    </row>
    <row r="4" customFormat="false" ht="15.75" hidden="false" customHeight="true" outlineLevel="0" collapsed="false">
      <c r="A4" s="3" t="s">
        <v>47</v>
      </c>
      <c r="B4" s="3"/>
      <c r="C4" s="3" t="n">
        <v>1</v>
      </c>
      <c r="D4" s="3" t="s">
        <v>30</v>
      </c>
      <c r="E4" s="3" t="s">
        <v>31</v>
      </c>
      <c r="F4" s="3" t="s">
        <v>35</v>
      </c>
      <c r="G4" s="3"/>
      <c r="H4" s="4" t="s">
        <v>33</v>
      </c>
      <c r="I4" s="5" t="n">
        <v>1502.1</v>
      </c>
      <c r="J4" s="3" t="s">
        <v>48</v>
      </c>
      <c r="K4" s="3" t="n">
        <v>2</v>
      </c>
      <c r="L4" s="3" t="n">
        <v>3</v>
      </c>
      <c r="M4" s="3" t="n">
        <v>2.6</v>
      </c>
      <c r="N4" s="3" t="n">
        <f aca="false">K4^(0.25)*M4*(1-1/(3*L4))</f>
        <v>2.74838977689518</v>
      </c>
      <c r="O4" s="3" t="s">
        <v>38</v>
      </c>
      <c r="P4" s="3" t="s">
        <v>39</v>
      </c>
      <c r="Q4" s="3" t="s">
        <v>40</v>
      </c>
      <c r="R4" s="3" t="n">
        <v>8</v>
      </c>
      <c r="S4" s="3" t="n">
        <v>1866</v>
      </c>
      <c r="T4" s="3" t="n">
        <f aca="false">SQRT(R4)*(S4/1000)</f>
        <v>5.27784501477639</v>
      </c>
      <c r="U4" s="3" t="s">
        <v>41</v>
      </c>
      <c r="V4" s="3" t="n">
        <v>6</v>
      </c>
      <c r="W4" s="3" t="n">
        <v>256</v>
      </c>
      <c r="X4" s="3" t="n">
        <f aca="false">V4*W4</f>
        <v>1536</v>
      </c>
      <c r="Y4" s="3" t="s">
        <v>42</v>
      </c>
      <c r="Z4" s="3"/>
      <c r="AA4" s="3" t="s">
        <v>43</v>
      </c>
      <c r="AB4" s="3" t="s">
        <v>44</v>
      </c>
      <c r="AC4" s="3" t="n">
        <v>1</v>
      </c>
      <c r="AD4" s="3" t="s">
        <v>45</v>
      </c>
      <c r="AE4" s="3" t="s">
        <v>46</v>
      </c>
      <c r="AG4" s="3"/>
    </row>
    <row r="5" customFormat="false" ht="15.75" hidden="false" customHeight="true" outlineLevel="0" collapsed="false">
      <c r="A5" s="3" t="s">
        <v>49</v>
      </c>
      <c r="B5" s="3" t="n">
        <v>1</v>
      </c>
      <c r="C5" s="3" t="n">
        <v>1</v>
      </c>
      <c r="D5" s="3" t="s">
        <v>30</v>
      </c>
      <c r="E5" s="3" t="s">
        <v>31</v>
      </c>
      <c r="F5" s="3" t="s">
        <v>35</v>
      </c>
      <c r="G5" s="2"/>
      <c r="H5" s="7" t="s">
        <v>33</v>
      </c>
      <c r="I5" s="5" t="n">
        <v>2240.1</v>
      </c>
      <c r="J5" s="3" t="s">
        <v>50</v>
      </c>
      <c r="K5" s="3" t="n">
        <v>2</v>
      </c>
      <c r="L5" s="3" t="n">
        <v>4</v>
      </c>
      <c r="M5" s="3" t="n">
        <v>2.8</v>
      </c>
      <c r="N5" s="3" t="n">
        <f aca="false">K5^(0.25)*M5*(1-1/(3*L5))</f>
        <v>3.05229826184032</v>
      </c>
      <c r="O5" s="3" t="s">
        <v>38</v>
      </c>
      <c r="P5" s="3" t="s">
        <v>39</v>
      </c>
      <c r="Q5" s="3" t="s">
        <v>40</v>
      </c>
      <c r="R5" s="3" t="n">
        <v>16</v>
      </c>
      <c r="S5" s="3" t="n">
        <v>1866</v>
      </c>
      <c r="T5" s="3" t="n">
        <f aca="false">SQRT(R5)*(S5/1000)</f>
        <v>7.464</v>
      </c>
      <c r="U5" s="3" t="s">
        <v>41</v>
      </c>
      <c r="V5" s="3" t="n">
        <v>6</v>
      </c>
      <c r="W5" s="3" t="n">
        <v>512</v>
      </c>
      <c r="X5" s="3" t="n">
        <f aca="false">V5*W5</f>
        <v>3072</v>
      </c>
      <c r="Y5" s="3" t="s">
        <v>42</v>
      </c>
      <c r="Z5" s="3"/>
      <c r="AA5" s="3" t="s">
        <v>43</v>
      </c>
      <c r="AB5" s="3" t="s">
        <v>44</v>
      </c>
      <c r="AC5" s="3" t="n">
        <v>1</v>
      </c>
      <c r="AD5" s="3" t="s">
        <v>45</v>
      </c>
      <c r="AE5" s="3" t="s">
        <v>46</v>
      </c>
      <c r="AG5" s="3"/>
    </row>
    <row r="6" customFormat="false" ht="15.75" hidden="false" customHeight="true" outlineLevel="0" collapsed="false">
      <c r="A6" s="3" t="s">
        <v>51</v>
      </c>
      <c r="B6" s="3" t="n">
        <v>0</v>
      </c>
      <c r="C6" s="3" t="n">
        <v>1</v>
      </c>
      <c r="D6" s="3" t="s">
        <v>30</v>
      </c>
      <c r="E6" s="3" t="s">
        <v>31</v>
      </c>
      <c r="F6" s="3" t="s">
        <v>52</v>
      </c>
      <c r="G6" s="2" t="n">
        <v>4</v>
      </c>
      <c r="H6" s="8" t="s">
        <v>53</v>
      </c>
      <c r="I6" s="5" t="n">
        <v>881.1</v>
      </c>
      <c r="J6" s="3" t="s">
        <v>37</v>
      </c>
      <c r="K6" s="3" t="n">
        <v>2</v>
      </c>
      <c r="L6" s="3" t="n">
        <v>3</v>
      </c>
      <c r="M6" s="3" t="n">
        <v>2.5</v>
      </c>
      <c r="N6" s="3" t="n">
        <f aca="false">K6^(0.25)*M6*(1-1/(3*L6))</f>
        <v>2.64268247778382</v>
      </c>
      <c r="O6" s="3" t="s">
        <v>38</v>
      </c>
      <c r="P6" s="3" t="s">
        <v>54</v>
      </c>
      <c r="Q6" s="3" t="s">
        <v>55</v>
      </c>
      <c r="R6" s="3" t="n">
        <v>4</v>
      </c>
      <c r="S6" s="3" t="n">
        <v>2133</v>
      </c>
      <c r="T6" s="3" t="n">
        <f aca="false">SQRT(R6)*(S6/1000)</f>
        <v>4.266</v>
      </c>
      <c r="U6" s="3" t="s">
        <v>56</v>
      </c>
      <c r="V6" s="3" t="n">
        <v>1</v>
      </c>
      <c r="W6" s="3" t="n">
        <v>500</v>
      </c>
      <c r="X6" s="3" t="n">
        <f aca="false">V6*W6</f>
        <v>500</v>
      </c>
      <c r="Y6" s="3" t="s">
        <v>42</v>
      </c>
      <c r="Z6" s="3"/>
      <c r="AA6" s="3" t="s">
        <v>57</v>
      </c>
      <c r="AB6" s="3" t="s">
        <v>44</v>
      </c>
      <c r="AC6" s="3" t="n">
        <v>0</v>
      </c>
      <c r="AD6" s="3"/>
      <c r="AE6" s="3" t="s">
        <v>46</v>
      </c>
      <c r="AG6" s="3"/>
    </row>
    <row r="7" customFormat="false" ht="15.75" hidden="false" customHeight="true" outlineLevel="0" collapsed="false">
      <c r="A7" s="3" t="s">
        <v>58</v>
      </c>
      <c r="B7" s="3" t="n">
        <v>1</v>
      </c>
      <c r="C7" s="3" t="n">
        <v>1</v>
      </c>
      <c r="D7" s="3" t="s">
        <v>30</v>
      </c>
      <c r="E7" s="3" t="s">
        <v>31</v>
      </c>
      <c r="F7" s="3" t="s">
        <v>52</v>
      </c>
      <c r="G7" s="3"/>
      <c r="H7" s="9" t="s">
        <v>53</v>
      </c>
      <c r="I7" s="5" t="n">
        <v>1169.1</v>
      </c>
      <c r="J7" s="3" t="s">
        <v>37</v>
      </c>
      <c r="K7" s="3" t="n">
        <v>2</v>
      </c>
      <c r="L7" s="3" t="n">
        <v>3</v>
      </c>
      <c r="M7" s="3" t="n">
        <v>2.5</v>
      </c>
      <c r="N7" s="3" t="n">
        <f aca="false">K7^(0.25)*M7*(1-1/(3*L7))</f>
        <v>2.64268247778382</v>
      </c>
      <c r="O7" s="3" t="s">
        <v>38</v>
      </c>
      <c r="P7" s="3" t="s">
        <v>54</v>
      </c>
      <c r="Q7" s="3" t="s">
        <v>55</v>
      </c>
      <c r="R7" s="3" t="n">
        <v>4</v>
      </c>
      <c r="S7" s="3" t="n">
        <v>2133</v>
      </c>
      <c r="T7" s="3" t="n">
        <f aca="false">SQRT(R7)*(S7/1000)</f>
        <v>4.266</v>
      </c>
      <c r="U7" s="3" t="s">
        <v>41</v>
      </c>
      <c r="V7" s="3" t="n">
        <v>6</v>
      </c>
      <c r="W7" s="3" t="n">
        <v>256</v>
      </c>
      <c r="X7" s="3" t="n">
        <f aca="false">V7*W7</f>
        <v>1536</v>
      </c>
      <c r="Y7" s="3" t="s">
        <v>42</v>
      </c>
      <c r="Z7" s="3"/>
      <c r="AA7" s="3" t="s">
        <v>57</v>
      </c>
      <c r="AB7" s="3" t="s">
        <v>44</v>
      </c>
      <c r="AC7" s="3" t="n">
        <v>0</v>
      </c>
      <c r="AD7" s="3"/>
      <c r="AE7" s="3" t="s">
        <v>46</v>
      </c>
      <c r="AG7" s="3"/>
    </row>
    <row r="8" customFormat="false" ht="15.75" hidden="false" customHeight="true" outlineLevel="0" collapsed="false">
      <c r="A8" s="3" t="s">
        <v>59</v>
      </c>
      <c r="B8" s="3" t="n">
        <v>0.5</v>
      </c>
      <c r="C8" s="3" t="n">
        <v>1</v>
      </c>
      <c r="D8" s="3" t="s">
        <v>30</v>
      </c>
      <c r="E8" s="3" t="s">
        <v>31</v>
      </c>
      <c r="F8" s="3" t="s">
        <v>52</v>
      </c>
      <c r="G8" s="3"/>
      <c r="H8" s="9" t="s">
        <v>53</v>
      </c>
      <c r="I8" s="5" t="n">
        <v>1529.1</v>
      </c>
      <c r="J8" s="3" t="s">
        <v>48</v>
      </c>
      <c r="K8" s="3" t="n">
        <v>2</v>
      </c>
      <c r="L8" s="3" t="n">
        <v>3</v>
      </c>
      <c r="M8" s="3" t="n">
        <v>2.6</v>
      </c>
      <c r="N8" s="3" t="n">
        <f aca="false">K8^(0.25)*M8*(1-1/(3*L8))</f>
        <v>2.74838977689518</v>
      </c>
      <c r="O8" s="3" t="s">
        <v>38</v>
      </c>
      <c r="P8" s="3" t="s">
        <v>39</v>
      </c>
      <c r="Q8" s="3" t="s">
        <v>40</v>
      </c>
      <c r="R8" s="3" t="n">
        <v>8</v>
      </c>
      <c r="S8" s="3" t="n">
        <v>2133</v>
      </c>
      <c r="T8" s="3" t="n">
        <f aca="false">SQRT(R8)*(S8/1000)</f>
        <v>6.03303505708362</v>
      </c>
      <c r="U8" s="3" t="s">
        <v>41</v>
      </c>
      <c r="V8" s="3" t="n">
        <v>6</v>
      </c>
      <c r="W8" s="3" t="n">
        <v>256</v>
      </c>
      <c r="X8" s="3" t="n">
        <f aca="false">V8*W8</f>
        <v>1536</v>
      </c>
      <c r="Y8" s="3" t="s">
        <v>42</v>
      </c>
      <c r="Z8" s="3"/>
      <c r="AA8" s="3" t="s">
        <v>57</v>
      </c>
      <c r="AB8" s="3" t="s">
        <v>44</v>
      </c>
      <c r="AC8" s="3" t="n">
        <v>0</v>
      </c>
      <c r="AD8" s="3"/>
      <c r="AE8" s="3"/>
      <c r="AG8" s="3"/>
    </row>
    <row r="9" customFormat="false" ht="15.75" hidden="false" customHeight="true" outlineLevel="0" collapsed="false">
      <c r="A9" s="3" t="s">
        <v>60</v>
      </c>
      <c r="B9" s="3" t="n">
        <v>0</v>
      </c>
      <c r="C9" s="3" t="n">
        <v>1</v>
      </c>
      <c r="D9" s="3" t="s">
        <v>30</v>
      </c>
      <c r="E9" s="3" t="s">
        <v>31</v>
      </c>
      <c r="F9" s="3" t="s">
        <v>52</v>
      </c>
      <c r="G9" s="3"/>
      <c r="H9" s="9" t="s">
        <v>53</v>
      </c>
      <c r="I9" s="5" t="n">
        <v>1691.1</v>
      </c>
      <c r="J9" s="3" t="s">
        <v>61</v>
      </c>
      <c r="K9" s="3" t="n">
        <v>2</v>
      </c>
      <c r="L9" s="3" t="n">
        <v>4</v>
      </c>
      <c r="M9" s="3" t="n">
        <v>2.7</v>
      </c>
      <c r="N9" s="3" t="n">
        <f aca="false">K9^(0.25)*M9*(1-1/(3*L9))</f>
        <v>2.94328760963173</v>
      </c>
      <c r="O9" s="3" t="s">
        <v>38</v>
      </c>
      <c r="P9" s="3" t="s">
        <v>54</v>
      </c>
      <c r="Q9" s="3" t="s">
        <v>55</v>
      </c>
      <c r="R9" s="3" t="n">
        <v>8</v>
      </c>
      <c r="S9" s="3" t="n">
        <v>2133</v>
      </c>
      <c r="T9" s="3" t="n">
        <f aca="false">SQRT(R9)*(S9/1000)</f>
        <v>6.03303505708362</v>
      </c>
      <c r="U9" s="3" t="s">
        <v>41</v>
      </c>
      <c r="V9" s="3" t="n">
        <v>6</v>
      </c>
      <c r="W9" s="3" t="n">
        <v>512</v>
      </c>
      <c r="X9" s="3" t="n">
        <f aca="false">V9*W9</f>
        <v>3072</v>
      </c>
      <c r="Y9" s="3" t="s">
        <v>42</v>
      </c>
      <c r="Z9" s="3"/>
      <c r="AA9" s="3" t="s">
        <v>57</v>
      </c>
      <c r="AB9" s="3" t="s">
        <v>44</v>
      </c>
      <c r="AC9" s="3" t="n">
        <v>0</v>
      </c>
      <c r="AD9" s="3"/>
      <c r="AE9" s="3" t="s">
        <v>46</v>
      </c>
      <c r="AG9" s="3"/>
    </row>
    <row r="10" customFormat="false" ht="15.75" hidden="false" customHeight="true" outlineLevel="0" collapsed="false">
      <c r="A10" s="3" t="s">
        <v>62</v>
      </c>
      <c r="B10" s="3" t="n">
        <v>0</v>
      </c>
      <c r="C10" s="3" t="n">
        <v>1</v>
      </c>
      <c r="D10" s="3" t="s">
        <v>30</v>
      </c>
      <c r="E10" s="3" t="s">
        <v>31</v>
      </c>
      <c r="F10" s="3" t="s">
        <v>63</v>
      </c>
      <c r="G10" s="2" t="n">
        <v>3</v>
      </c>
      <c r="H10" s="7" t="s">
        <v>36</v>
      </c>
      <c r="I10" s="5" t="n">
        <v>881.1</v>
      </c>
      <c r="J10" s="3" t="s">
        <v>37</v>
      </c>
      <c r="K10" s="3" t="n">
        <v>2</v>
      </c>
      <c r="L10" s="3" t="n">
        <v>3</v>
      </c>
      <c r="M10" s="3" t="n">
        <v>2.5</v>
      </c>
      <c r="N10" s="3" t="n">
        <f aca="false">K10^(0.25)*M10*(1-1/(3*L10))</f>
        <v>2.64268247778382</v>
      </c>
      <c r="O10" s="3" t="s">
        <v>38</v>
      </c>
      <c r="P10" s="3" t="s">
        <v>54</v>
      </c>
      <c r="Q10" s="3" t="s">
        <v>64</v>
      </c>
      <c r="R10" s="3" t="n">
        <v>4</v>
      </c>
      <c r="S10" s="3" t="n">
        <v>2133</v>
      </c>
      <c r="T10" s="3" t="n">
        <f aca="false">SQRT(R10)*(S10/1000)</f>
        <v>4.266</v>
      </c>
      <c r="U10" s="3" t="s">
        <v>56</v>
      </c>
      <c r="V10" s="3" t="n">
        <v>1</v>
      </c>
      <c r="W10" s="3" t="n">
        <v>500</v>
      </c>
      <c r="X10" s="3" t="n">
        <f aca="false">V10*W10</f>
        <v>500</v>
      </c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5.75" hidden="false" customHeight="true" outlineLevel="0" collapsed="false">
      <c r="A11" s="3" t="s">
        <v>65</v>
      </c>
      <c r="B11" s="3" t="n">
        <v>0</v>
      </c>
      <c r="C11" s="3" t="n">
        <v>1</v>
      </c>
      <c r="D11" s="3" t="s">
        <v>30</v>
      </c>
      <c r="E11" s="3" t="s">
        <v>31</v>
      </c>
      <c r="F11" s="3" t="s">
        <v>63</v>
      </c>
      <c r="G11" s="2"/>
      <c r="H11" s="7" t="s">
        <v>36</v>
      </c>
      <c r="I11" s="5" t="n">
        <v>1304.1</v>
      </c>
      <c r="J11" s="3" t="s">
        <v>48</v>
      </c>
      <c r="K11" s="3" t="n">
        <v>2</v>
      </c>
      <c r="L11" s="3" t="n">
        <v>3</v>
      </c>
      <c r="M11" s="3" t="n">
        <v>2.6</v>
      </c>
      <c r="N11" s="3" t="n">
        <f aca="false">K11^(0.25)*M11*(1-1/(3*L11))</f>
        <v>2.74838977689518</v>
      </c>
      <c r="O11" s="3" t="s">
        <v>38</v>
      </c>
      <c r="P11" s="3" t="s">
        <v>54</v>
      </c>
      <c r="Q11" s="3" t="s">
        <v>64</v>
      </c>
      <c r="R11" s="3" t="n">
        <v>8</v>
      </c>
      <c r="S11" s="3" t="n">
        <v>2133</v>
      </c>
      <c r="T11" s="3" t="n">
        <f aca="false">SQRT(R11)*(S11/1000)</f>
        <v>6.03303505708362</v>
      </c>
      <c r="U11" s="3" t="s">
        <v>41</v>
      </c>
      <c r="V11" s="3" t="n">
        <v>6</v>
      </c>
      <c r="W11" s="3" t="n">
        <v>256</v>
      </c>
      <c r="X11" s="3" t="n">
        <f aca="false">V11*W11</f>
        <v>1536</v>
      </c>
      <c r="Y11" s="3"/>
      <c r="Z11" s="3"/>
      <c r="AA11" s="3"/>
      <c r="AB11" s="3"/>
      <c r="AC11" s="3"/>
      <c r="AD11" s="3"/>
      <c r="AE11" s="3"/>
      <c r="AF11" s="3"/>
      <c r="AG11" s="3"/>
    </row>
    <row r="12" customFormat="false" ht="15.75" hidden="false" customHeight="true" outlineLevel="0" collapsed="false">
      <c r="A12" s="3" t="s">
        <v>66</v>
      </c>
      <c r="B12" s="3" t="n">
        <v>0</v>
      </c>
      <c r="C12" s="3" t="n">
        <v>1</v>
      </c>
      <c r="D12" s="3" t="s">
        <v>30</v>
      </c>
      <c r="E12" s="3" t="s">
        <v>31</v>
      </c>
      <c r="F12" s="3" t="s">
        <v>63</v>
      </c>
      <c r="G12" s="2"/>
      <c r="H12" s="7" t="s">
        <v>36</v>
      </c>
      <c r="I12" s="5" t="n">
        <v>1817.1</v>
      </c>
      <c r="J12" s="3" t="s">
        <v>61</v>
      </c>
      <c r="K12" s="3" t="n">
        <v>2</v>
      </c>
      <c r="L12" s="3" t="n">
        <v>4</v>
      </c>
      <c r="M12" s="3" t="n">
        <v>2.7</v>
      </c>
      <c r="N12" s="3" t="n">
        <f aca="false">K12^(0.25)*M12*(1-1/(3*L12))</f>
        <v>2.94328760963173</v>
      </c>
      <c r="O12" s="3" t="s">
        <v>38</v>
      </c>
      <c r="P12" s="3" t="s">
        <v>54</v>
      </c>
      <c r="Q12" s="3" t="s">
        <v>64</v>
      </c>
      <c r="R12" s="3" t="n">
        <v>16</v>
      </c>
      <c r="S12" s="3" t="n">
        <v>2133</v>
      </c>
      <c r="T12" s="3" t="n">
        <f aca="false">SQRT(R12)*(S12/1000)</f>
        <v>8.532</v>
      </c>
      <c r="U12" s="3" t="s">
        <v>41</v>
      </c>
      <c r="V12" s="3" t="n">
        <v>6</v>
      </c>
      <c r="W12" s="3" t="n">
        <v>512</v>
      </c>
      <c r="X12" s="3" t="n">
        <f aca="false">V12*W12</f>
        <v>3072</v>
      </c>
      <c r="Y12" s="3"/>
      <c r="Z12" s="3"/>
      <c r="AA12" s="3"/>
      <c r="AB12" s="3"/>
      <c r="AC12" s="3"/>
      <c r="AD12" s="3"/>
      <c r="AE12" s="3"/>
      <c r="AF12" s="3"/>
      <c r="AG12" s="3"/>
    </row>
    <row r="13" customFormat="false" ht="15.75" hidden="false" customHeight="true" outlineLevel="0" collapsed="false">
      <c r="A13" s="3"/>
      <c r="B13" s="3"/>
      <c r="C13" s="3" t="n">
        <v>0</v>
      </c>
      <c r="D13" s="3" t="s">
        <v>30</v>
      </c>
      <c r="E13" s="3" t="s">
        <v>31</v>
      </c>
      <c r="F13" s="3" t="s">
        <v>67</v>
      </c>
      <c r="G13" s="2" t="n">
        <v>-1</v>
      </c>
      <c r="H13" s="7" t="s">
        <v>33</v>
      </c>
      <c r="I13" s="5" t="s">
        <v>34</v>
      </c>
      <c r="J13" s="3"/>
      <c r="K13" s="3"/>
      <c r="L13" s="3"/>
      <c r="M13" s="3"/>
      <c r="N13" s="3" t="e">
        <f aca="false">K13^(0.25)*M13*(1-1/(3*L13))</f>
        <v>#DIV/0!</v>
      </c>
      <c r="O13" s="3"/>
      <c r="P13" s="3"/>
      <c r="Q13" s="3"/>
      <c r="R13" s="3"/>
      <c r="S13" s="3"/>
      <c r="T13" s="3" t="n">
        <f aca="false">SQRT(R13)*(S13/1000)</f>
        <v>0</v>
      </c>
      <c r="U13" s="3"/>
      <c r="V13" s="3"/>
      <c r="W13" s="3"/>
      <c r="X13" s="3" t="n">
        <f aca="false">V13*W13</f>
        <v>0</v>
      </c>
      <c r="Y13" s="3"/>
      <c r="Z13" s="3"/>
      <c r="AA13" s="3"/>
      <c r="AB13" s="3"/>
      <c r="AC13" s="3"/>
      <c r="AD13" s="3"/>
      <c r="AE13" s="3"/>
      <c r="AF13" s="3"/>
      <c r="AG13" s="3"/>
    </row>
    <row r="14" customFormat="false" ht="15.75" hidden="false" customHeight="true" outlineLevel="0" collapsed="false">
      <c r="A14" s="3"/>
      <c r="B14" s="3"/>
      <c r="C14" s="3" t="n">
        <v>0</v>
      </c>
      <c r="D14" s="3" t="s">
        <v>30</v>
      </c>
      <c r="E14" s="3" t="s">
        <v>31</v>
      </c>
      <c r="F14" s="3" t="s">
        <v>68</v>
      </c>
      <c r="G14" s="2" t="n">
        <v>-1</v>
      </c>
      <c r="H14" s="7" t="s">
        <v>69</v>
      </c>
      <c r="I14" s="5" t="s">
        <v>34</v>
      </c>
      <c r="J14" s="3"/>
      <c r="K14" s="3"/>
      <c r="L14" s="3"/>
      <c r="M14" s="3"/>
      <c r="N14" s="3" t="e">
        <f aca="false">K14^(0.25)*M14*(1-1/(3*L14))</f>
        <v>#DIV/0!</v>
      </c>
      <c r="O14" s="3"/>
      <c r="P14" s="3"/>
      <c r="Q14" s="3"/>
      <c r="R14" s="3"/>
      <c r="S14" s="3"/>
      <c r="T14" s="3" t="n">
        <f aca="false">SQRT(R14)*(S14/1000)</f>
        <v>0</v>
      </c>
      <c r="U14" s="3"/>
      <c r="V14" s="3"/>
      <c r="W14" s="3"/>
      <c r="X14" s="3" t="n">
        <f aca="false">V14*W14</f>
        <v>0</v>
      </c>
      <c r="Y14" s="3"/>
      <c r="Z14" s="3"/>
      <c r="AA14" s="3"/>
      <c r="AB14" s="3"/>
      <c r="AC14" s="3"/>
      <c r="AD14" s="3"/>
      <c r="AE14" s="3"/>
      <c r="AF14" s="3"/>
      <c r="AG14" s="3"/>
    </row>
    <row r="15" customFormat="false" ht="15.75" hidden="false" customHeight="true" outlineLevel="0" collapsed="false">
      <c r="A15" s="3"/>
      <c r="B15" s="3"/>
      <c r="C15" s="3" t="n">
        <v>0</v>
      </c>
      <c r="D15" s="3" t="s">
        <v>30</v>
      </c>
      <c r="E15" s="3" t="s">
        <v>31</v>
      </c>
      <c r="F15" s="3" t="s">
        <v>70</v>
      </c>
      <c r="G15" s="2" t="n">
        <v>-1</v>
      </c>
      <c r="H15" s="7" t="s">
        <v>33</v>
      </c>
      <c r="I15" s="5" t="s">
        <v>34</v>
      </c>
      <c r="J15" s="3"/>
      <c r="K15" s="3"/>
      <c r="L15" s="3"/>
      <c r="M15" s="3"/>
      <c r="N15" s="3" t="e">
        <f aca="false">K15^(0.25)*M15*(1-1/(3*L15))</f>
        <v>#DIV/0!</v>
      </c>
      <c r="O15" s="3"/>
      <c r="P15" s="3"/>
      <c r="Q15" s="3"/>
      <c r="R15" s="3"/>
      <c r="S15" s="3"/>
      <c r="T15" s="3" t="n">
        <f aca="false">SQRT(R15)*(S15/1000)</f>
        <v>0</v>
      </c>
      <c r="U15" s="3"/>
      <c r="V15" s="3"/>
      <c r="W15" s="3"/>
      <c r="X15" s="3" t="n">
        <f aca="false">V15*W15</f>
        <v>0</v>
      </c>
      <c r="Y15" s="3"/>
      <c r="Z15" s="3"/>
      <c r="AA15" s="3"/>
      <c r="AB15" s="3"/>
      <c r="AC15" s="3"/>
      <c r="AD15" s="3"/>
      <c r="AE15" s="3"/>
      <c r="AF15" s="3"/>
      <c r="AG15" s="3"/>
    </row>
    <row r="16" customFormat="false" ht="15.75" hidden="false" customHeight="true" outlineLevel="0" collapsed="false">
      <c r="A16" s="3"/>
      <c r="B16" s="3"/>
      <c r="C16" s="3" t="n">
        <v>1</v>
      </c>
      <c r="D16" s="3" t="s">
        <v>30</v>
      </c>
      <c r="E16" s="3" t="s">
        <v>31</v>
      </c>
      <c r="F16" s="3" t="s">
        <v>71</v>
      </c>
      <c r="G16" s="2" t="n">
        <v>3</v>
      </c>
      <c r="H16" s="8" t="s">
        <v>72</v>
      </c>
      <c r="I16" s="5" t="n">
        <v>1493.1</v>
      </c>
      <c r="J16" s="3" t="s">
        <v>73</v>
      </c>
      <c r="K16" s="3" t="n">
        <v>2</v>
      </c>
      <c r="L16" s="3" t="n">
        <v>4</v>
      </c>
      <c r="M16" s="3" t="n">
        <v>2.5</v>
      </c>
      <c r="N16" s="3" t="n">
        <f aca="false">K16^(0.25)*M16*(1-1/(3*L16))</f>
        <v>2.72526630521457</v>
      </c>
      <c r="O16" s="3" t="s">
        <v>38</v>
      </c>
      <c r="P16" s="3" t="s">
        <v>39</v>
      </c>
      <c r="Q16" s="3" t="s">
        <v>74</v>
      </c>
      <c r="R16" s="3" t="n">
        <v>8</v>
      </c>
      <c r="S16" s="3" t="n">
        <v>1600</v>
      </c>
      <c r="T16" s="3" t="n">
        <f aca="false">SQRT(R16)*(S16/1000)</f>
        <v>4.52548339959391</v>
      </c>
      <c r="U16" s="3" t="s">
        <v>41</v>
      </c>
      <c r="V16" s="3" t="n">
        <v>6</v>
      </c>
      <c r="W16" s="3" t="n">
        <v>256</v>
      </c>
      <c r="X16" s="3" t="n">
        <f aca="false">V16*W16</f>
        <v>1536</v>
      </c>
      <c r="Y16" s="3" t="s">
        <v>75</v>
      </c>
      <c r="Z16" s="3" t="n">
        <v>2096</v>
      </c>
      <c r="AA16" s="3" t="s">
        <v>76</v>
      </c>
      <c r="AB16" s="3" t="n">
        <v>1</v>
      </c>
      <c r="AC16" s="3" t="n">
        <v>0</v>
      </c>
      <c r="AD16" s="3" t="s">
        <v>77</v>
      </c>
      <c r="AE16" s="3" t="s">
        <v>78</v>
      </c>
      <c r="AF16" s="3"/>
      <c r="AG16" s="3"/>
    </row>
    <row r="17" customFormat="false" ht="15.75" hidden="false" customHeight="true" outlineLevel="0" collapsed="false">
      <c r="A17" s="3"/>
      <c r="B17" s="3"/>
      <c r="C17" s="3" t="n">
        <v>1</v>
      </c>
      <c r="D17" s="3" t="s">
        <v>30</v>
      </c>
      <c r="E17" s="3" t="s">
        <v>31</v>
      </c>
      <c r="F17" s="3" t="s">
        <v>71</v>
      </c>
      <c r="G17" s="2"/>
      <c r="H17" s="8" t="s">
        <v>72</v>
      </c>
      <c r="I17" s="5" t="n">
        <v>1731.6</v>
      </c>
      <c r="J17" s="3" t="s">
        <v>79</v>
      </c>
      <c r="K17" s="3" t="n">
        <v>2</v>
      </c>
      <c r="L17" s="3" t="n">
        <v>4</v>
      </c>
      <c r="M17" s="3" t="n">
        <v>2.6</v>
      </c>
      <c r="N17" s="3" t="n">
        <f aca="false">K17^(0.25)*M17*(1-1/(3*L17))</f>
        <v>2.83427695742315</v>
      </c>
      <c r="O17" s="3" t="s">
        <v>38</v>
      </c>
      <c r="P17" s="3" t="s">
        <v>80</v>
      </c>
      <c r="Q17" s="3" t="s">
        <v>81</v>
      </c>
      <c r="R17" s="3" t="n">
        <v>8</v>
      </c>
      <c r="S17" s="3" t="n">
        <v>1600</v>
      </c>
      <c r="T17" s="3" t="n">
        <f aca="false">SQRT(R17)*(S17/1000)</f>
        <v>4.52548339959391</v>
      </c>
      <c r="U17" s="3" t="s">
        <v>41</v>
      </c>
      <c r="V17" s="3" t="n">
        <v>6</v>
      </c>
      <c r="W17" s="3" t="n">
        <v>256</v>
      </c>
      <c r="X17" s="3" t="n">
        <f aca="false">V17*W17</f>
        <v>1536</v>
      </c>
      <c r="Y17" s="3" t="s">
        <v>75</v>
      </c>
      <c r="Z17" s="3" t="n">
        <v>2096</v>
      </c>
      <c r="AA17" s="3" t="s">
        <v>76</v>
      </c>
      <c r="AB17" s="3" t="n">
        <v>1</v>
      </c>
      <c r="AC17" s="3" t="n">
        <v>0</v>
      </c>
      <c r="AD17" s="3" t="s">
        <v>77</v>
      </c>
      <c r="AE17" s="3" t="s">
        <v>78</v>
      </c>
      <c r="AF17" s="3"/>
      <c r="AG17" s="3"/>
    </row>
    <row r="18" customFormat="false" ht="15.75" hidden="false" customHeight="true" outlineLevel="0" collapsed="false">
      <c r="A18" s="3"/>
      <c r="B18" s="3"/>
      <c r="C18" s="3" t="n">
        <v>1</v>
      </c>
      <c r="D18" s="3" t="s">
        <v>30</v>
      </c>
      <c r="E18" s="3" t="s">
        <v>31</v>
      </c>
      <c r="F18" s="3" t="s">
        <v>71</v>
      </c>
      <c r="G18" s="2"/>
      <c r="H18" s="8" t="s">
        <v>72</v>
      </c>
      <c r="I18" s="5" t="n">
        <v>2010.6</v>
      </c>
      <c r="J18" s="3" t="s">
        <v>79</v>
      </c>
      <c r="K18" s="3" t="n">
        <v>2</v>
      </c>
      <c r="L18" s="3" t="n">
        <v>4</v>
      </c>
      <c r="M18" s="3" t="n">
        <v>2.6</v>
      </c>
      <c r="N18" s="3" t="n">
        <f aca="false">K18^(0.25)*M18*(1-1/(3*L18))</f>
        <v>2.83427695742315</v>
      </c>
      <c r="O18" s="3" t="s">
        <v>38</v>
      </c>
      <c r="P18" s="3" t="s">
        <v>80</v>
      </c>
      <c r="Q18" s="3" t="s">
        <v>81</v>
      </c>
      <c r="R18" s="3" t="n">
        <v>16</v>
      </c>
      <c r="S18" s="3" t="n">
        <v>1600</v>
      </c>
      <c r="T18" s="3" t="n">
        <f aca="false">SQRT(R18)*(S18/1000)</f>
        <v>6.4</v>
      </c>
      <c r="U18" s="3" t="s">
        <v>41</v>
      </c>
      <c r="V18" s="3" t="n">
        <v>6</v>
      </c>
      <c r="W18" s="3" t="n">
        <v>512</v>
      </c>
      <c r="X18" s="3" t="n">
        <f aca="false">V18*W18</f>
        <v>3072</v>
      </c>
      <c r="Y18" s="3" t="s">
        <v>75</v>
      </c>
      <c r="Z18" s="3" t="n">
        <v>2096</v>
      </c>
      <c r="AA18" s="3" t="s">
        <v>76</v>
      </c>
      <c r="AB18" s="3" t="n">
        <v>1</v>
      </c>
      <c r="AC18" s="3" t="n">
        <v>0</v>
      </c>
      <c r="AD18" s="3" t="s">
        <v>77</v>
      </c>
      <c r="AE18" s="3" t="s">
        <v>78</v>
      </c>
      <c r="AF18" s="3"/>
      <c r="AG18" s="3"/>
    </row>
    <row r="19" customFormat="false" ht="15.75" hidden="false" customHeight="true" outlineLevel="0" collapsed="false">
      <c r="A19" s="3"/>
      <c r="B19" s="3"/>
      <c r="C19" s="3" t="n">
        <v>1</v>
      </c>
      <c r="D19" s="3" t="s">
        <v>30</v>
      </c>
      <c r="E19" s="3" t="s">
        <v>31</v>
      </c>
      <c r="F19" s="3" t="s">
        <v>82</v>
      </c>
      <c r="G19" s="2" t="n">
        <v>3</v>
      </c>
      <c r="H19" s="8" t="s">
        <v>83</v>
      </c>
      <c r="I19" s="5" t="n">
        <v>1340.1</v>
      </c>
      <c r="J19" s="3" t="s">
        <v>84</v>
      </c>
      <c r="K19" s="3" t="n">
        <v>4</v>
      </c>
      <c r="L19" s="3" t="n">
        <v>6</v>
      </c>
      <c r="M19" s="3" t="n">
        <v>2.8</v>
      </c>
      <c r="N19" s="3" t="n">
        <f aca="false">K19^(0.25)*M19*(1-1/(3*L19))</f>
        <v>3.73980919827552</v>
      </c>
      <c r="O19" s="3" t="s">
        <v>38</v>
      </c>
      <c r="P19" s="3" t="s">
        <v>39</v>
      </c>
      <c r="Q19" s="3" t="s">
        <v>40</v>
      </c>
      <c r="R19" s="3" t="n">
        <v>8</v>
      </c>
      <c r="S19" s="3" t="n">
        <v>2400</v>
      </c>
      <c r="T19" s="3" t="n">
        <f aca="false">SQRT(R19)*(S19/1000)</f>
        <v>6.78822509939086</v>
      </c>
      <c r="U19" s="3" t="s">
        <v>41</v>
      </c>
      <c r="V19" s="3" t="n">
        <v>6</v>
      </c>
      <c r="W19" s="3" t="n">
        <v>256</v>
      </c>
      <c r="X19" s="3" t="n">
        <f aca="false">V19*W19</f>
        <v>1536</v>
      </c>
      <c r="Y19" s="3" t="s">
        <v>85</v>
      </c>
      <c r="Z19" s="3" t="n">
        <v>4096</v>
      </c>
      <c r="AA19" s="3" t="s">
        <v>86</v>
      </c>
      <c r="AB19" s="3" t="n">
        <v>1</v>
      </c>
      <c r="AC19" s="3" t="n">
        <v>1</v>
      </c>
      <c r="AD19" s="3"/>
      <c r="AE19" s="3" t="s">
        <v>46</v>
      </c>
      <c r="AF19" s="3"/>
      <c r="AG19" s="3"/>
    </row>
    <row r="20" customFormat="false" ht="15.75" hidden="false" customHeight="true" outlineLevel="0" collapsed="false">
      <c r="A20" s="3"/>
      <c r="B20" s="3"/>
      <c r="C20" s="3" t="n">
        <v>1</v>
      </c>
      <c r="D20" s="3" t="s">
        <v>30</v>
      </c>
      <c r="E20" s="3" t="s">
        <v>31</v>
      </c>
      <c r="F20" s="3" t="s">
        <v>82</v>
      </c>
      <c r="G20" s="2"/>
      <c r="H20" s="8" t="s">
        <v>83</v>
      </c>
      <c r="I20" s="5" t="n">
        <v>1853.1</v>
      </c>
      <c r="J20" s="3" t="s">
        <v>84</v>
      </c>
      <c r="K20" s="3" t="n">
        <v>4</v>
      </c>
      <c r="L20" s="3" t="n">
        <v>6</v>
      </c>
      <c r="M20" s="3" t="n">
        <v>2.8</v>
      </c>
      <c r="N20" s="3" t="n">
        <f aca="false">K20^(0.25)*M20*(1-1/(3*L20))</f>
        <v>3.73980919827552</v>
      </c>
      <c r="O20" s="3" t="s">
        <v>87</v>
      </c>
      <c r="P20" s="3" t="s">
        <v>39</v>
      </c>
      <c r="Q20" s="3" t="s">
        <v>40</v>
      </c>
      <c r="R20" s="3" t="n">
        <v>16</v>
      </c>
      <c r="S20" s="3" t="n">
        <v>2400</v>
      </c>
      <c r="T20" s="3" t="n">
        <f aca="false">SQRT(R20)*(S20/1000)</f>
        <v>9.6</v>
      </c>
      <c r="U20" s="3" t="s">
        <v>41</v>
      </c>
      <c r="V20" s="3" t="n">
        <v>6</v>
      </c>
      <c r="W20" s="3" t="n">
        <v>512</v>
      </c>
      <c r="X20" s="3" t="n">
        <f aca="false">V20*W20</f>
        <v>3072</v>
      </c>
      <c r="Y20" s="3" t="s">
        <v>85</v>
      </c>
      <c r="Z20" s="3" t="n">
        <v>4096</v>
      </c>
      <c r="AA20" s="3" t="s">
        <v>86</v>
      </c>
      <c r="AB20" s="3" t="n">
        <v>1</v>
      </c>
      <c r="AC20" s="3" t="n">
        <v>1</v>
      </c>
      <c r="AD20" s="3"/>
      <c r="AE20" s="3" t="s">
        <v>46</v>
      </c>
      <c r="AF20" s="3"/>
      <c r="AG20" s="3"/>
    </row>
    <row r="21" customFormat="false" ht="15.75" hidden="false" customHeight="true" outlineLevel="0" collapsed="false">
      <c r="A21" s="3" t="s">
        <v>88</v>
      </c>
      <c r="B21" s="3" t="n">
        <f aca="false">ROWS(C2:C57)</f>
        <v>56</v>
      </c>
      <c r="C21" s="3" t="n">
        <v>1</v>
      </c>
      <c r="D21" s="3" t="s">
        <v>30</v>
      </c>
      <c r="E21" s="3" t="s">
        <v>31</v>
      </c>
      <c r="F21" s="3" t="s">
        <v>82</v>
      </c>
      <c r="G21" s="2"/>
      <c r="H21" s="8" t="s">
        <v>83</v>
      </c>
      <c r="I21" s="5" t="n">
        <v>2510.1</v>
      </c>
      <c r="J21" s="3" t="s">
        <v>89</v>
      </c>
      <c r="K21" s="3" t="n">
        <v>4</v>
      </c>
      <c r="L21" s="3" t="n">
        <v>8</v>
      </c>
      <c r="M21" s="3" t="n">
        <v>3</v>
      </c>
      <c r="N21" s="3" t="n">
        <f aca="false">K21^(0.25)*M21*(1-1/(3*L21))</f>
        <v>4.06586399182265</v>
      </c>
      <c r="O21" s="3" t="s">
        <v>87</v>
      </c>
      <c r="P21" s="3" t="s">
        <v>90</v>
      </c>
      <c r="Q21" s="3" t="s">
        <v>40</v>
      </c>
      <c r="R21" s="3" t="n">
        <v>16</v>
      </c>
      <c r="S21" s="3" t="n">
        <v>2400</v>
      </c>
      <c r="T21" s="3" t="n">
        <f aca="false">SQRT(R21)*(S21/1000)</f>
        <v>9.6</v>
      </c>
      <c r="U21" s="3" t="s">
        <v>41</v>
      </c>
      <c r="V21" s="3" t="n">
        <v>6</v>
      </c>
      <c r="W21" s="3" t="n">
        <v>512</v>
      </c>
      <c r="X21" s="3" t="n">
        <f aca="false">V21*W21</f>
        <v>3072</v>
      </c>
      <c r="Y21" s="3" t="s">
        <v>91</v>
      </c>
      <c r="Z21" s="3" t="n">
        <v>4096</v>
      </c>
      <c r="AA21" s="3" t="s">
        <v>86</v>
      </c>
      <c r="AB21" s="3" t="n">
        <v>1</v>
      </c>
      <c r="AC21" s="3" t="n">
        <v>1</v>
      </c>
      <c r="AD21" s="3"/>
      <c r="AE21" s="3" t="s">
        <v>46</v>
      </c>
      <c r="AF21" s="3"/>
      <c r="AG21" s="3"/>
    </row>
    <row r="22" customFormat="false" ht="15.75" hidden="false" customHeight="true" outlineLevel="0" collapsed="false">
      <c r="A22" s="3"/>
      <c r="B22" s="3"/>
      <c r="C22" s="3" t="n">
        <v>1</v>
      </c>
      <c r="D22" s="3" t="s">
        <v>30</v>
      </c>
      <c r="E22" s="3" t="s">
        <v>31</v>
      </c>
      <c r="F22" s="3" t="s">
        <v>92</v>
      </c>
      <c r="G22" s="2" t="n">
        <v>4</v>
      </c>
      <c r="H22" s="8" t="s">
        <v>93</v>
      </c>
      <c r="I22" s="5" t="n">
        <v>1511.1</v>
      </c>
      <c r="J22" s="3" t="s">
        <v>84</v>
      </c>
      <c r="K22" s="3" t="n">
        <v>4</v>
      </c>
      <c r="L22" s="3" t="n">
        <v>6</v>
      </c>
      <c r="M22" s="3" t="n">
        <v>2.8</v>
      </c>
      <c r="N22" s="3" t="n">
        <f aca="false">K22^(0.25)*M22*(1-1/(3*L22))</f>
        <v>3.73980919827552</v>
      </c>
      <c r="O22" s="3" t="s">
        <v>38</v>
      </c>
      <c r="P22" s="3" t="s">
        <v>39</v>
      </c>
      <c r="Q22" s="3" t="s">
        <v>40</v>
      </c>
      <c r="R22" s="3" t="n">
        <v>8</v>
      </c>
      <c r="S22" s="3" t="n">
        <v>2400</v>
      </c>
      <c r="T22" s="3" t="n">
        <f aca="false">SQRT(R22)*(S22/1000)</f>
        <v>6.78822509939086</v>
      </c>
      <c r="U22" s="3" t="s">
        <v>56</v>
      </c>
      <c r="V22" s="3" t="n">
        <v>1</v>
      </c>
      <c r="W22" s="3" t="n">
        <v>500</v>
      </c>
      <c r="X22" s="3" t="n">
        <f aca="false">V22*W22</f>
        <v>500</v>
      </c>
      <c r="Y22" s="3" t="s">
        <v>94</v>
      </c>
      <c r="Z22" s="3" t="n">
        <v>2096</v>
      </c>
      <c r="AA22" s="3" t="s">
        <v>95</v>
      </c>
      <c r="AB22" s="3" t="n">
        <v>1</v>
      </c>
      <c r="AC22" s="3" t="n">
        <v>1</v>
      </c>
      <c r="AD22" s="3"/>
      <c r="AE22" s="3" t="s">
        <v>46</v>
      </c>
      <c r="AF22" s="3"/>
      <c r="AG22" s="3"/>
    </row>
    <row r="23" customFormat="false" ht="15.75" hidden="false" customHeight="true" outlineLevel="0" collapsed="false">
      <c r="A23" s="3"/>
      <c r="B23" s="3"/>
      <c r="C23" s="3" t="n">
        <v>1</v>
      </c>
      <c r="D23" s="3" t="s">
        <v>30</v>
      </c>
      <c r="E23" s="3" t="s">
        <v>31</v>
      </c>
      <c r="F23" s="3" t="s">
        <v>92</v>
      </c>
      <c r="G23" s="2"/>
      <c r="H23" s="8" t="s">
        <v>93</v>
      </c>
      <c r="I23" s="5" t="n">
        <v>1925.1</v>
      </c>
      <c r="J23" s="3" t="s">
        <v>84</v>
      </c>
      <c r="K23" s="3" t="n">
        <v>4</v>
      </c>
      <c r="L23" s="3" t="n">
        <v>6</v>
      </c>
      <c r="M23" s="3" t="n">
        <v>2.8</v>
      </c>
      <c r="N23" s="3" t="n">
        <f aca="false">K23^(0.25)*M23*(1-1/(3*L23))</f>
        <v>3.73980919827552</v>
      </c>
      <c r="O23" s="3" t="s">
        <v>87</v>
      </c>
      <c r="P23" s="3" t="s">
        <v>39</v>
      </c>
      <c r="Q23" s="3" t="s">
        <v>40</v>
      </c>
      <c r="R23" s="3" t="n">
        <v>16</v>
      </c>
      <c r="S23" s="3" t="n">
        <v>2400</v>
      </c>
      <c r="T23" s="3" t="n">
        <f aca="false">SQRT(R23)*(S23/1000)</f>
        <v>9.6</v>
      </c>
      <c r="U23" s="3" t="s">
        <v>41</v>
      </c>
      <c r="V23" s="3" t="n">
        <v>6</v>
      </c>
      <c r="W23" s="3" t="n">
        <v>256</v>
      </c>
      <c r="X23" s="3" t="n">
        <f aca="false">V23*W23</f>
        <v>1536</v>
      </c>
      <c r="Y23" s="3" t="s">
        <v>94</v>
      </c>
      <c r="Z23" s="3" t="n">
        <v>2096</v>
      </c>
      <c r="AA23" s="3" t="s">
        <v>96</v>
      </c>
      <c r="AB23" s="3" t="n">
        <v>1</v>
      </c>
      <c r="AC23" s="3" t="n">
        <v>1</v>
      </c>
      <c r="AD23" s="3"/>
      <c r="AE23" s="3" t="s">
        <v>46</v>
      </c>
      <c r="AF23" s="3"/>
      <c r="AG23" s="3"/>
    </row>
    <row r="24" customFormat="false" ht="15.75" hidden="false" customHeight="true" outlineLevel="0" collapsed="false">
      <c r="A24" s="3"/>
      <c r="B24" s="3"/>
      <c r="C24" s="3" t="n">
        <v>1</v>
      </c>
      <c r="D24" s="3" t="s">
        <v>30</v>
      </c>
      <c r="E24" s="3" t="s">
        <v>31</v>
      </c>
      <c r="F24" s="3" t="s">
        <v>92</v>
      </c>
      <c r="G24" s="2"/>
      <c r="H24" s="8" t="s">
        <v>93</v>
      </c>
      <c r="I24" s="5" t="n">
        <v>2771.1</v>
      </c>
      <c r="J24" s="3" t="s">
        <v>97</v>
      </c>
      <c r="K24" s="3" t="n">
        <v>4</v>
      </c>
      <c r="L24" s="3" t="n">
        <v>8</v>
      </c>
      <c r="M24" s="3" t="n">
        <v>2.9</v>
      </c>
      <c r="N24" s="3" t="n">
        <f aca="false">K24^(0.25)*M24*(1-1/(3*L24))</f>
        <v>3.93033519209523</v>
      </c>
      <c r="O24" s="3" t="s">
        <v>87</v>
      </c>
      <c r="P24" s="3" t="s">
        <v>90</v>
      </c>
      <c r="Q24" s="3" t="s">
        <v>40</v>
      </c>
      <c r="R24" s="3" t="n">
        <v>16</v>
      </c>
      <c r="S24" s="3" t="n">
        <v>2400</v>
      </c>
      <c r="T24" s="3" t="n">
        <f aca="false">SQRT(R24)*(S24/1000)</f>
        <v>9.6</v>
      </c>
      <c r="U24" s="3" t="s">
        <v>41</v>
      </c>
      <c r="V24" s="3" t="n">
        <v>6</v>
      </c>
      <c r="W24" s="3" t="n">
        <v>512</v>
      </c>
      <c r="X24" s="3" t="n">
        <f aca="false">V24*W24</f>
        <v>3072</v>
      </c>
      <c r="Y24" s="3" t="s">
        <v>98</v>
      </c>
      <c r="Z24" s="3" t="n">
        <v>6144</v>
      </c>
      <c r="AA24" s="3" t="s">
        <v>95</v>
      </c>
      <c r="AB24" s="3" t="n">
        <v>1</v>
      </c>
      <c r="AC24" s="3" t="n">
        <v>1</v>
      </c>
      <c r="AD24" s="3"/>
      <c r="AE24" s="3" t="s">
        <v>46</v>
      </c>
      <c r="AF24" s="3"/>
      <c r="AG24" s="3"/>
    </row>
    <row r="25" customFormat="false" ht="15.75" hidden="false" customHeight="true" outlineLevel="0" collapsed="false">
      <c r="A25" s="3"/>
      <c r="B25" s="3"/>
      <c r="C25" s="3" t="n">
        <v>1</v>
      </c>
      <c r="D25" s="3" t="s">
        <v>30</v>
      </c>
      <c r="E25" s="3" t="s">
        <v>31</v>
      </c>
      <c r="F25" s="3" t="s">
        <v>92</v>
      </c>
      <c r="G25" s="2"/>
      <c r="H25" s="8" t="s">
        <v>93</v>
      </c>
      <c r="I25" s="5" t="n">
        <v>2852.1</v>
      </c>
      <c r="J25" s="3" t="s">
        <v>89</v>
      </c>
      <c r="K25" s="3" t="n">
        <v>4</v>
      </c>
      <c r="L25" s="3" t="n">
        <v>8</v>
      </c>
      <c r="M25" s="3" t="n">
        <v>3</v>
      </c>
      <c r="N25" s="3" t="n">
        <f aca="false">K25^(0.25)*M25*(1-1/(3*L25))</f>
        <v>4.06586399182265</v>
      </c>
      <c r="O25" s="3" t="s">
        <v>87</v>
      </c>
      <c r="P25" s="3" t="s">
        <v>90</v>
      </c>
      <c r="Q25" s="3" t="s">
        <v>40</v>
      </c>
      <c r="R25" s="3" t="n">
        <v>16</v>
      </c>
      <c r="S25" s="3" t="n">
        <v>2400</v>
      </c>
      <c r="T25" s="3" t="n">
        <f aca="false">SQRT(R25)*(S25/1000)</f>
        <v>9.6</v>
      </c>
      <c r="U25" s="3" t="s">
        <v>41</v>
      </c>
      <c r="V25" s="3" t="n">
        <v>6</v>
      </c>
      <c r="W25" s="3" t="n">
        <v>512</v>
      </c>
      <c r="X25" s="3" t="n">
        <f aca="false">V25*W25</f>
        <v>3072</v>
      </c>
      <c r="Y25" s="3" t="s">
        <v>98</v>
      </c>
      <c r="Z25" s="3" t="n">
        <v>6144</v>
      </c>
      <c r="AA25" s="3" t="s">
        <v>95</v>
      </c>
      <c r="AB25" s="3" t="n">
        <v>1</v>
      </c>
      <c r="AC25" s="3" t="n">
        <v>1</v>
      </c>
      <c r="AD25" s="3"/>
      <c r="AE25" s="3" t="s">
        <v>46</v>
      </c>
      <c r="AF25" s="3"/>
      <c r="AG25" s="3"/>
    </row>
    <row r="26" customFormat="false" ht="15.75" hidden="false" customHeight="true" outlineLevel="0" collapsed="false">
      <c r="A26" s="3"/>
      <c r="B26" s="3"/>
      <c r="C26" s="3" t="n">
        <v>1</v>
      </c>
      <c r="D26" s="3" t="s">
        <v>30</v>
      </c>
      <c r="E26" s="3" t="s">
        <v>31</v>
      </c>
      <c r="F26" s="3" t="s">
        <v>99</v>
      </c>
      <c r="G26" s="2" t="n">
        <v>3</v>
      </c>
      <c r="H26" s="8" t="s">
        <v>83</v>
      </c>
      <c r="I26" s="5" t="n">
        <v>962.1</v>
      </c>
      <c r="J26" s="3" t="s">
        <v>48</v>
      </c>
      <c r="K26" s="3" t="n">
        <v>2</v>
      </c>
      <c r="L26" s="3" t="n">
        <v>3</v>
      </c>
      <c r="M26" s="3" t="n">
        <v>2.6</v>
      </c>
      <c r="N26" s="3" t="n">
        <f aca="false">K26^(0.25)*M26*(1-1/(3*L26))</f>
        <v>2.74838977689518</v>
      </c>
      <c r="O26" s="3" t="s">
        <v>38</v>
      </c>
      <c r="P26" s="3" t="s">
        <v>39</v>
      </c>
      <c r="Q26" s="3"/>
      <c r="R26" s="3" t="n">
        <v>4</v>
      </c>
      <c r="S26" s="3" t="n">
        <v>2133</v>
      </c>
      <c r="T26" s="3" t="n">
        <f aca="false">SQRT(R26)*(S26/1000)</f>
        <v>4.266</v>
      </c>
      <c r="U26" s="3" t="s">
        <v>56</v>
      </c>
      <c r="V26" s="3" t="n">
        <v>1</v>
      </c>
      <c r="W26" s="3" t="n">
        <v>500</v>
      </c>
      <c r="X26" s="3" t="n">
        <f aca="false">V26*W26</f>
        <v>500</v>
      </c>
      <c r="Y26" s="3" t="s">
        <v>100</v>
      </c>
      <c r="Z26" s="3" t="n">
        <v>2048</v>
      </c>
      <c r="AA26" s="3" t="s">
        <v>101</v>
      </c>
      <c r="AB26" s="3" t="n">
        <v>1</v>
      </c>
      <c r="AC26" s="3" t="n">
        <v>1</v>
      </c>
      <c r="AD26" s="3"/>
      <c r="AE26" s="3" t="s">
        <v>46</v>
      </c>
      <c r="AF26" s="3"/>
      <c r="AG26" s="3"/>
    </row>
    <row r="27" customFormat="false" ht="15.75" hidden="false" customHeight="true" outlineLevel="0" collapsed="false">
      <c r="A27" s="3"/>
      <c r="B27" s="3"/>
      <c r="C27" s="3" t="n">
        <v>1</v>
      </c>
      <c r="D27" s="3" t="s">
        <v>30</v>
      </c>
      <c r="E27" s="3" t="s">
        <v>31</v>
      </c>
      <c r="F27" s="3" t="s">
        <v>99</v>
      </c>
      <c r="G27" s="2"/>
      <c r="H27" s="8" t="s">
        <v>83</v>
      </c>
      <c r="I27" s="5" t="n">
        <v>1394.1</v>
      </c>
      <c r="J27" s="3" t="s">
        <v>61</v>
      </c>
      <c r="K27" s="3" t="n">
        <v>2</v>
      </c>
      <c r="L27" s="3" t="n">
        <v>4</v>
      </c>
      <c r="M27" s="3" t="n">
        <v>2.7</v>
      </c>
      <c r="N27" s="3" t="n">
        <f aca="false">K27^(0.25)*M27*(1-1/(3*L27))</f>
        <v>2.94328760963173</v>
      </c>
      <c r="O27" s="3" t="s">
        <v>87</v>
      </c>
      <c r="P27" s="3" t="s">
        <v>39</v>
      </c>
      <c r="Q27" s="3" t="s">
        <v>102</v>
      </c>
      <c r="R27" s="3" t="n">
        <v>8</v>
      </c>
      <c r="S27" s="3" t="n">
        <v>2133</v>
      </c>
      <c r="T27" s="3" t="n">
        <f aca="false">SQRT(R27)*(S27/1000)</f>
        <v>6.03303505708362</v>
      </c>
      <c r="U27" s="3" t="s">
        <v>41</v>
      </c>
      <c r="V27" s="3" t="n">
        <v>6</v>
      </c>
      <c r="W27" s="3" t="n">
        <v>256</v>
      </c>
      <c r="X27" s="3" t="n">
        <f aca="false">V27*W27</f>
        <v>1536</v>
      </c>
      <c r="Y27" s="3" t="s">
        <v>100</v>
      </c>
      <c r="Z27" s="3" t="n">
        <v>2048</v>
      </c>
      <c r="AA27" s="3" t="s">
        <v>101</v>
      </c>
      <c r="AB27" s="3" t="n">
        <v>1</v>
      </c>
      <c r="AC27" s="3" t="n">
        <v>1</v>
      </c>
      <c r="AD27" s="3"/>
      <c r="AE27" s="3" t="s">
        <v>46</v>
      </c>
      <c r="AF27" s="3"/>
      <c r="AG27" s="3"/>
    </row>
    <row r="28" customFormat="false" ht="15.75" hidden="false" customHeight="true" outlineLevel="0" collapsed="false">
      <c r="A28" s="3"/>
      <c r="B28" s="3"/>
      <c r="C28" s="3" t="n">
        <v>1</v>
      </c>
      <c r="D28" s="3" t="s">
        <v>30</v>
      </c>
      <c r="E28" s="3" t="s">
        <v>31</v>
      </c>
      <c r="F28" s="3" t="s">
        <v>99</v>
      </c>
      <c r="G28" s="2"/>
      <c r="H28" s="8" t="s">
        <v>83</v>
      </c>
      <c r="I28" s="5" t="n">
        <v>1646.1</v>
      </c>
      <c r="J28" s="3" t="s">
        <v>50</v>
      </c>
      <c r="K28" s="3" t="n">
        <v>2</v>
      </c>
      <c r="L28" s="3" t="n">
        <v>4</v>
      </c>
      <c r="M28" s="3" t="n">
        <v>2.8</v>
      </c>
      <c r="N28" s="3" t="n">
        <f aca="false">K28^(0.25)*M28*(1-1/(3*L28))</f>
        <v>3.05229826184032</v>
      </c>
      <c r="O28" s="3" t="s">
        <v>87</v>
      </c>
      <c r="P28" s="3" t="s">
        <v>39</v>
      </c>
      <c r="Q28" s="3" t="s">
        <v>102</v>
      </c>
      <c r="R28" s="3" t="n">
        <v>16</v>
      </c>
      <c r="S28" s="3" t="n">
        <v>2133</v>
      </c>
      <c r="T28" s="3" t="n">
        <f aca="false">SQRT(R28)*(S28/1000)</f>
        <v>8.532</v>
      </c>
      <c r="U28" s="3" t="s">
        <v>41</v>
      </c>
      <c r="V28" s="3" t="n">
        <v>6</v>
      </c>
      <c r="W28" s="3" t="n">
        <v>512</v>
      </c>
      <c r="X28" s="3" t="n">
        <f aca="false">V28*W28</f>
        <v>3072</v>
      </c>
      <c r="Y28" s="3" t="s">
        <v>100</v>
      </c>
      <c r="Z28" s="3" t="n">
        <v>2048</v>
      </c>
      <c r="AA28" s="3" t="s">
        <v>101</v>
      </c>
      <c r="AB28" s="3" t="n">
        <v>1</v>
      </c>
      <c r="AC28" s="3" t="n">
        <v>1</v>
      </c>
      <c r="AD28" s="3"/>
      <c r="AE28" s="3" t="s">
        <v>46</v>
      </c>
      <c r="AF28" s="3"/>
      <c r="AG28" s="3"/>
    </row>
    <row r="29" customFormat="false" ht="15.75" hidden="false" customHeight="true" outlineLevel="0" collapsed="false">
      <c r="A29" s="3"/>
      <c r="B29" s="3"/>
      <c r="C29" s="3" t="n">
        <v>0</v>
      </c>
      <c r="D29" s="3" t="s">
        <v>30</v>
      </c>
      <c r="E29" s="3" t="s">
        <v>31</v>
      </c>
      <c r="F29" s="3" t="s">
        <v>103</v>
      </c>
      <c r="G29" s="2" t="n">
        <v>-1</v>
      </c>
      <c r="H29" s="7" t="s">
        <v>33</v>
      </c>
      <c r="I29" s="5" t="s">
        <v>34</v>
      </c>
      <c r="J29" s="3"/>
      <c r="K29" s="3"/>
      <c r="L29" s="3"/>
      <c r="M29" s="3"/>
      <c r="N29" s="3" t="e">
        <f aca="false">K29^(0.25)*M29*(1-1/(3*L29))</f>
        <v>#DIV/0!</v>
      </c>
      <c r="O29" s="3"/>
      <c r="P29" s="3"/>
      <c r="Q29" s="3"/>
      <c r="R29" s="3"/>
      <c r="S29" s="3"/>
      <c r="T29" s="3" t="n">
        <f aca="false">SQRT(R29)*(S29/1000)</f>
        <v>0</v>
      </c>
      <c r="U29" s="3"/>
      <c r="V29" s="3"/>
      <c r="W29" s="3"/>
      <c r="X29" s="3" t="n">
        <f aca="false">V29*W29</f>
        <v>0</v>
      </c>
      <c r="Y29" s="3"/>
      <c r="Z29" s="3"/>
      <c r="AA29" s="3"/>
      <c r="AB29" s="3"/>
      <c r="AC29" s="3"/>
      <c r="AD29" s="3"/>
      <c r="AE29" s="3"/>
      <c r="AF29" s="3"/>
      <c r="AG29" s="3"/>
    </row>
    <row r="30" customFormat="false" ht="15.75" hidden="false" customHeight="true" outlineLevel="0" collapsed="false">
      <c r="A30" s="3"/>
      <c r="B30" s="3"/>
      <c r="C30" s="3" t="n">
        <v>0</v>
      </c>
      <c r="D30" s="3" t="s">
        <v>30</v>
      </c>
      <c r="E30" s="3" t="s">
        <v>31</v>
      </c>
      <c r="F30" s="3" t="s">
        <v>104</v>
      </c>
      <c r="G30" s="2" t="n">
        <v>-1</v>
      </c>
      <c r="H30" s="7" t="s">
        <v>33</v>
      </c>
      <c r="I30" s="5" t="s">
        <v>34</v>
      </c>
      <c r="J30" s="3"/>
      <c r="K30" s="3"/>
      <c r="L30" s="3"/>
      <c r="M30" s="3"/>
      <c r="N30" s="3" t="e">
        <f aca="false">K30^(0.25)*M30*(1-1/(3*L30))</f>
        <v>#DIV/0!</v>
      </c>
      <c r="O30" s="3"/>
      <c r="P30" s="3"/>
      <c r="Q30" s="3"/>
      <c r="R30" s="3"/>
      <c r="S30" s="3"/>
      <c r="T30" s="3" t="n">
        <f aca="false">SQRT(R30)*(S30/1000)</f>
        <v>0</v>
      </c>
      <c r="U30" s="3"/>
      <c r="V30" s="3"/>
      <c r="W30" s="3"/>
      <c r="X30" s="3" t="n">
        <f aca="false">V30*W30</f>
        <v>0</v>
      </c>
      <c r="Y30" s="3"/>
      <c r="Z30" s="3"/>
      <c r="AA30" s="3"/>
      <c r="AB30" s="3"/>
      <c r="AC30" s="3"/>
      <c r="AD30" s="3"/>
      <c r="AE30" s="3"/>
      <c r="AF30" s="3"/>
      <c r="AG30" s="3"/>
    </row>
    <row r="31" customFormat="false" ht="15.75" hidden="false" customHeight="true" outlineLevel="0" collapsed="false">
      <c r="A31" s="3"/>
      <c r="B31" s="3"/>
      <c r="C31" s="3" t="n">
        <v>0</v>
      </c>
      <c r="D31" s="3" t="s">
        <v>30</v>
      </c>
      <c r="E31" s="3" t="s">
        <v>31</v>
      </c>
      <c r="F31" s="3" t="s">
        <v>105</v>
      </c>
      <c r="G31" s="2" t="n">
        <v>-1</v>
      </c>
      <c r="H31" s="8" t="s">
        <v>83</v>
      </c>
      <c r="I31" s="5" t="s">
        <v>34</v>
      </c>
      <c r="J31" s="3"/>
      <c r="K31" s="3"/>
      <c r="L31" s="3"/>
      <c r="M31" s="3"/>
      <c r="N31" s="3" t="e">
        <f aca="false">K31^(0.25)*M31*(1-1/(3*L31))</f>
        <v>#DIV/0!</v>
      </c>
      <c r="O31" s="3"/>
      <c r="P31" s="3"/>
      <c r="Q31" s="3"/>
      <c r="R31" s="3"/>
      <c r="S31" s="3"/>
      <c r="T31" s="3" t="n">
        <f aca="false">SQRT(R31)*(S31/1000)</f>
        <v>0</v>
      </c>
      <c r="U31" s="3"/>
      <c r="V31" s="3"/>
      <c r="W31" s="3"/>
      <c r="X31" s="3" t="n">
        <f aca="false">V31*W31</f>
        <v>0</v>
      </c>
      <c r="Y31" s="3"/>
      <c r="Z31" s="3"/>
      <c r="AA31" s="3"/>
      <c r="AB31" s="3"/>
      <c r="AC31" s="3"/>
      <c r="AD31" s="3"/>
      <c r="AE31" s="3"/>
      <c r="AF31" s="3"/>
      <c r="AG31" s="3"/>
    </row>
    <row r="32" customFormat="false" ht="15.75" hidden="false" customHeight="true" outlineLevel="0" collapsed="false">
      <c r="A32" s="3"/>
      <c r="B32" s="3"/>
      <c r="C32" s="3" t="n">
        <v>0</v>
      </c>
      <c r="D32" s="3" t="s">
        <v>30</v>
      </c>
      <c r="E32" s="3" t="s">
        <v>31</v>
      </c>
      <c r="F32" s="3" t="s">
        <v>106</v>
      </c>
      <c r="G32" s="2" t="n">
        <v>-1</v>
      </c>
      <c r="H32" s="8" t="s">
        <v>83</v>
      </c>
      <c r="I32" s="5" t="s">
        <v>34</v>
      </c>
      <c r="J32" s="3"/>
      <c r="K32" s="3"/>
      <c r="L32" s="3"/>
      <c r="M32" s="3"/>
      <c r="N32" s="3" t="e">
        <f aca="false">K32^(0.25)*M32*(1-1/(3*L32))</f>
        <v>#DIV/0!</v>
      </c>
      <c r="O32" s="3"/>
      <c r="P32" s="3"/>
      <c r="Q32" s="3"/>
      <c r="R32" s="3"/>
      <c r="S32" s="3"/>
      <c r="T32" s="3" t="n">
        <f aca="false">SQRT(R32)*(S32/1000)</f>
        <v>0</v>
      </c>
      <c r="U32" s="3"/>
      <c r="V32" s="3"/>
      <c r="W32" s="3"/>
      <c r="X32" s="3" t="n">
        <f aca="false">V32*W32</f>
        <v>0</v>
      </c>
      <c r="Y32" s="3"/>
      <c r="Z32" s="3"/>
      <c r="AA32" s="3"/>
      <c r="AB32" s="3"/>
      <c r="AC32" s="3"/>
      <c r="AD32" s="3"/>
      <c r="AE32" s="3"/>
      <c r="AF32" s="3"/>
      <c r="AG32" s="3"/>
    </row>
    <row r="33" customFormat="false" ht="15.75" hidden="false" customHeight="true" outlineLevel="0" collapsed="false">
      <c r="A33" s="3"/>
      <c r="B33" s="3"/>
      <c r="C33" s="3" t="n">
        <v>1</v>
      </c>
      <c r="D33" s="3" t="s">
        <v>30</v>
      </c>
      <c r="E33" s="3" t="s">
        <v>31</v>
      </c>
      <c r="F33" s="3" t="s">
        <v>107</v>
      </c>
      <c r="G33" s="2" t="n">
        <v>2</v>
      </c>
      <c r="H33" s="8" t="s">
        <v>53</v>
      </c>
      <c r="I33" s="5" t="n">
        <v>971.1</v>
      </c>
      <c r="J33" s="3" t="s">
        <v>108</v>
      </c>
      <c r="K33" s="3" t="n">
        <v>2</v>
      </c>
      <c r="L33" s="3" t="n">
        <v>3</v>
      </c>
      <c r="M33" s="3" t="n">
        <v>2.3</v>
      </c>
      <c r="N33" s="3" t="n">
        <f aca="false">K33^(0.25)*M33*(1-1/(3*L33))</f>
        <v>2.43126787956112</v>
      </c>
      <c r="O33" s="3" t="s">
        <v>38</v>
      </c>
      <c r="P33" s="3" t="s">
        <v>54</v>
      </c>
      <c r="Q33" s="3" t="s">
        <v>81</v>
      </c>
      <c r="R33" s="3" t="n">
        <v>4</v>
      </c>
      <c r="S33" s="3" t="n">
        <v>2133</v>
      </c>
      <c r="T33" s="3" t="n">
        <f aca="false">SQRT(R33)*(S33/1000)</f>
        <v>4.266</v>
      </c>
      <c r="U33" s="3" t="s">
        <v>41</v>
      </c>
      <c r="V33" s="3" t="n">
        <v>6</v>
      </c>
      <c r="W33" s="3" t="n">
        <v>128</v>
      </c>
      <c r="X33" s="3" t="n">
        <f aca="false">V33*W33</f>
        <v>768</v>
      </c>
      <c r="Y33" s="3" t="s">
        <v>109</v>
      </c>
      <c r="Z33" s="3"/>
      <c r="AA33" s="3" t="s">
        <v>110</v>
      </c>
      <c r="AB33" s="3" t="n">
        <v>1</v>
      </c>
      <c r="AC33" s="3" t="n">
        <v>1</v>
      </c>
      <c r="AD33" s="3" t="s">
        <v>77</v>
      </c>
      <c r="AE33" s="3" t="s">
        <v>78</v>
      </c>
      <c r="AF33" s="3"/>
      <c r="AG33" s="3"/>
    </row>
    <row r="34" customFormat="false" ht="15.75" hidden="false" customHeight="true" outlineLevel="0" collapsed="false">
      <c r="A34" s="3"/>
      <c r="B34" s="3"/>
      <c r="C34" s="3" t="n">
        <v>1</v>
      </c>
      <c r="D34" s="3" t="s">
        <v>30</v>
      </c>
      <c r="E34" s="3" t="s">
        <v>31</v>
      </c>
      <c r="F34" s="3" t="s">
        <v>107</v>
      </c>
      <c r="G34" s="2"/>
      <c r="H34" s="8" t="s">
        <v>53</v>
      </c>
      <c r="I34" s="5" t="n">
        <v>1430.1</v>
      </c>
      <c r="J34" s="3" t="s">
        <v>111</v>
      </c>
      <c r="K34" s="3" t="n">
        <v>2</v>
      </c>
      <c r="L34" s="3" t="n">
        <v>3</v>
      </c>
      <c r="M34" s="3" t="n">
        <v>2.4</v>
      </c>
      <c r="N34" s="3" t="n">
        <f aca="false">K34^(0.25)*M34*(1-1/(3*L34))</f>
        <v>2.53697517867247</v>
      </c>
      <c r="O34" s="3" t="s">
        <v>38</v>
      </c>
      <c r="P34" s="3" t="s">
        <v>39</v>
      </c>
      <c r="Q34" s="3" t="s">
        <v>81</v>
      </c>
      <c r="R34" s="3" t="n">
        <v>8</v>
      </c>
      <c r="S34" s="3" t="n">
        <v>2133</v>
      </c>
      <c r="T34" s="3" t="n">
        <f aca="false">SQRT(R34)*(S34/1000)</f>
        <v>6.03303505708362</v>
      </c>
      <c r="U34" s="3" t="s">
        <v>41</v>
      </c>
      <c r="V34" s="3" t="n">
        <v>6</v>
      </c>
      <c r="W34" s="3" t="n">
        <v>128</v>
      </c>
      <c r="X34" s="3" t="n">
        <f aca="false">V34*W34</f>
        <v>768</v>
      </c>
      <c r="Y34" s="3" t="s">
        <v>109</v>
      </c>
      <c r="Z34" s="3"/>
      <c r="AA34" s="3" t="s">
        <v>110</v>
      </c>
      <c r="AB34" s="3" t="n">
        <v>1</v>
      </c>
      <c r="AC34" s="3" t="n">
        <v>1</v>
      </c>
      <c r="AD34" s="3" t="s">
        <v>77</v>
      </c>
      <c r="AE34" s="3" t="s">
        <v>78</v>
      </c>
      <c r="AF34" s="3"/>
      <c r="AG34" s="3"/>
    </row>
    <row r="35" customFormat="false" ht="15.75" hidden="false" customHeight="true" outlineLevel="0" collapsed="false">
      <c r="A35" s="3"/>
      <c r="B35" s="3"/>
      <c r="C35" s="3" t="n">
        <v>0</v>
      </c>
      <c r="D35" s="3" t="s">
        <v>30</v>
      </c>
      <c r="E35" s="3" t="s">
        <v>31</v>
      </c>
      <c r="F35" s="3" t="n">
        <v>13</v>
      </c>
      <c r="G35" s="2" t="n">
        <v>-1</v>
      </c>
      <c r="H35" s="7" t="n">
        <v>13.3</v>
      </c>
      <c r="I35" s="5" t="s">
        <v>34</v>
      </c>
      <c r="J35" s="3"/>
      <c r="K35" s="3"/>
      <c r="L35" s="3"/>
      <c r="M35" s="3"/>
      <c r="N35" s="3" t="e">
        <f aca="false">K35^(0.25)*M35*(1-1/(3*L35))</f>
        <v>#DIV/0!</v>
      </c>
      <c r="O35" s="3"/>
      <c r="P35" s="3"/>
      <c r="Q35" s="3"/>
      <c r="R35" s="3"/>
      <c r="S35" s="3"/>
      <c r="T35" s="3" t="n">
        <f aca="false">SQRT(R35)*(S35/1000)</f>
        <v>0</v>
      </c>
      <c r="U35" s="3"/>
      <c r="V35" s="3"/>
      <c r="W35" s="3"/>
      <c r="X35" s="3" t="n">
        <f aca="false">V35*W35</f>
        <v>0</v>
      </c>
      <c r="Y35" s="3"/>
      <c r="Z35" s="3"/>
      <c r="AA35" s="3"/>
      <c r="AB35" s="3"/>
      <c r="AC35" s="3"/>
      <c r="AD35" s="3"/>
      <c r="AE35" s="3"/>
      <c r="AF35" s="3"/>
      <c r="AG35" s="3"/>
    </row>
    <row r="36" customFormat="false" ht="15.75" hidden="false" customHeight="true" outlineLevel="0" collapsed="false">
      <c r="A36" s="3"/>
      <c r="B36" s="3"/>
      <c r="C36" s="3" t="n">
        <v>1</v>
      </c>
      <c r="D36" s="3" t="s">
        <v>30</v>
      </c>
      <c r="E36" s="3" t="s">
        <v>31</v>
      </c>
      <c r="F36" s="3" t="s">
        <v>112</v>
      </c>
      <c r="G36" s="2" t="n">
        <v>3</v>
      </c>
      <c r="H36" s="7" t="s">
        <v>69</v>
      </c>
      <c r="I36" s="5" t="n">
        <v>701.1</v>
      </c>
      <c r="J36" s="10" t="s">
        <v>113</v>
      </c>
      <c r="K36" s="10" t="n">
        <v>2</v>
      </c>
      <c r="L36" s="3" t="n">
        <v>3</v>
      </c>
      <c r="M36" s="3" t="n">
        <v>2.4</v>
      </c>
      <c r="N36" s="3" t="n">
        <f aca="false">K36^(0.25)*M36*(1-1/(3*L36))</f>
        <v>2.53697517867247</v>
      </c>
      <c r="O36" s="3" t="s">
        <v>38</v>
      </c>
      <c r="P36" s="3" t="s">
        <v>54</v>
      </c>
      <c r="Q36" s="3" t="s">
        <v>114</v>
      </c>
      <c r="R36" s="3" t="n">
        <v>4</v>
      </c>
      <c r="S36" s="3" t="n">
        <v>2133</v>
      </c>
      <c r="T36" s="3" t="n">
        <f aca="false">SQRT(R36)*(S36/1000)</f>
        <v>4.266</v>
      </c>
      <c r="U36" s="3" t="s">
        <v>56</v>
      </c>
      <c r="V36" s="3" t="n">
        <v>1</v>
      </c>
      <c r="W36" s="3" t="n">
        <v>500</v>
      </c>
      <c r="X36" s="3" t="n">
        <f aca="false">V36*W36</f>
        <v>500</v>
      </c>
      <c r="Y36" s="3" t="s">
        <v>42</v>
      </c>
      <c r="Z36" s="3"/>
      <c r="AA36" s="3" t="s">
        <v>115</v>
      </c>
      <c r="AB36" s="3" t="n">
        <v>1</v>
      </c>
      <c r="AC36" s="3" t="n">
        <v>1</v>
      </c>
      <c r="AD36" s="10" t="s">
        <v>116</v>
      </c>
      <c r="AE36" s="3" t="s">
        <v>46</v>
      </c>
      <c r="AF36" s="3"/>
      <c r="AG36" s="3"/>
    </row>
    <row r="37" customFormat="false" ht="15.75" hidden="false" customHeight="true" outlineLevel="0" collapsed="false">
      <c r="A37" s="3"/>
      <c r="B37" s="3"/>
      <c r="C37" s="3" t="n">
        <v>0</v>
      </c>
      <c r="D37" s="3" t="s">
        <v>30</v>
      </c>
      <c r="E37" s="3" t="s">
        <v>117</v>
      </c>
      <c r="F37" s="3" t="s">
        <v>118</v>
      </c>
      <c r="G37" s="2" t="n">
        <v>1</v>
      </c>
      <c r="H37" s="7" t="s">
        <v>119</v>
      </c>
      <c r="I37" s="5"/>
      <c r="J37" s="3"/>
      <c r="K37" s="3"/>
      <c r="L37" s="3"/>
      <c r="M37" s="3"/>
      <c r="N37" s="3" t="e">
        <f aca="false">K37^(0.25)*M37*(1-1/(3*L37))</f>
        <v>#DIV/0!</v>
      </c>
      <c r="O37" s="3"/>
      <c r="P37" s="3"/>
      <c r="Q37" s="3"/>
      <c r="R37" s="3"/>
      <c r="S37" s="3"/>
      <c r="T37" s="3" t="n">
        <f aca="false">SQRT(R37)*(S37/1000)</f>
        <v>0</v>
      </c>
      <c r="U37" s="3"/>
      <c r="V37" s="3"/>
      <c r="W37" s="3"/>
      <c r="X37" s="3" t="n">
        <f aca="false">V37*W37</f>
        <v>0</v>
      </c>
      <c r="Y37" s="3"/>
      <c r="Z37" s="3"/>
      <c r="AA37" s="3"/>
      <c r="AB37" s="3"/>
      <c r="AC37" s="3"/>
      <c r="AD37" s="3"/>
      <c r="AE37" s="3"/>
      <c r="AF37" s="3"/>
      <c r="AG37" s="3"/>
    </row>
    <row r="38" customFormat="false" ht="15.75" hidden="false" customHeight="true" outlineLevel="0" collapsed="false">
      <c r="A38" s="3"/>
      <c r="B38" s="3"/>
      <c r="C38" s="3" t="n">
        <v>0</v>
      </c>
      <c r="D38" s="3" t="s">
        <v>30</v>
      </c>
      <c r="E38" s="3" t="s">
        <v>117</v>
      </c>
      <c r="F38" s="3" t="s">
        <v>120</v>
      </c>
      <c r="G38" s="2" t="n">
        <v>1</v>
      </c>
      <c r="H38" s="7" t="s">
        <v>119</v>
      </c>
      <c r="I38" s="5"/>
      <c r="J38" s="3"/>
      <c r="K38" s="3"/>
      <c r="L38" s="3"/>
      <c r="M38" s="3"/>
      <c r="N38" s="3" t="e">
        <f aca="false">K38^(0.25)*M38*(1-1/(3*L38))</f>
        <v>#DIV/0!</v>
      </c>
      <c r="O38" s="3"/>
      <c r="P38" s="3"/>
      <c r="Q38" s="3"/>
      <c r="R38" s="3"/>
      <c r="S38" s="3"/>
      <c r="T38" s="3" t="n">
        <f aca="false">SQRT(R38)*(S38/1000)</f>
        <v>0</v>
      </c>
      <c r="U38" s="3"/>
      <c r="V38" s="3"/>
      <c r="W38" s="3"/>
      <c r="X38" s="3" t="n">
        <f aca="false">V38*W38</f>
        <v>0</v>
      </c>
      <c r="Y38" s="3"/>
      <c r="Z38" s="3"/>
      <c r="AA38" s="3"/>
      <c r="AB38" s="3"/>
      <c r="AC38" s="3"/>
      <c r="AD38" s="3"/>
      <c r="AE38" s="3"/>
      <c r="AF38" s="3"/>
      <c r="AG38" s="3"/>
    </row>
    <row r="39" customFormat="false" ht="15.75" hidden="false" customHeight="true" outlineLevel="0" collapsed="false">
      <c r="A39" s="3"/>
      <c r="B39" s="3"/>
      <c r="C39" s="3" t="n">
        <v>1</v>
      </c>
      <c r="D39" s="3" t="s">
        <v>30</v>
      </c>
      <c r="E39" s="3" t="s">
        <v>117</v>
      </c>
      <c r="F39" s="3" t="s">
        <v>121</v>
      </c>
      <c r="G39" s="2" t="n">
        <v>2</v>
      </c>
      <c r="H39" s="7" t="s">
        <v>69</v>
      </c>
      <c r="I39" s="5" t="n">
        <v>799.99</v>
      </c>
      <c r="J39" s="3" t="s">
        <v>122</v>
      </c>
      <c r="K39" s="3" t="n">
        <v>4</v>
      </c>
      <c r="L39" s="3" t="n">
        <v>6</v>
      </c>
      <c r="M39" s="3" t="n">
        <v>2.6</v>
      </c>
      <c r="N39" s="3" t="n">
        <f aca="false">K39^(0.25)*M39*(1-1/(3*L39))</f>
        <v>3.47267996982727</v>
      </c>
      <c r="O39" s="3" t="s">
        <v>38</v>
      </c>
      <c r="P39" s="3" t="s">
        <v>39</v>
      </c>
      <c r="Q39" s="3" t="s">
        <v>40</v>
      </c>
      <c r="R39" s="3" t="n">
        <v>8</v>
      </c>
      <c r="S39" s="3" t="n">
        <v>2133</v>
      </c>
      <c r="T39" s="3" t="n">
        <f aca="false">SQRT(R39)*(S39/1000)</f>
        <v>6.03303505708362</v>
      </c>
      <c r="U39" s="3" t="s">
        <v>41</v>
      </c>
      <c r="V39" s="3" t="n">
        <v>6</v>
      </c>
      <c r="W39" s="3" t="n">
        <v>256</v>
      </c>
      <c r="X39" s="3" t="n">
        <f aca="false">V39*W39</f>
        <v>1536</v>
      </c>
      <c r="Y39" s="10" t="s">
        <v>123</v>
      </c>
      <c r="Z39" s="3" t="n">
        <v>4092</v>
      </c>
      <c r="AA39" s="3" t="s">
        <v>124</v>
      </c>
      <c r="AB39" s="3" t="n">
        <v>1</v>
      </c>
      <c r="AC39" s="3"/>
      <c r="AD39" s="3" t="s">
        <v>77</v>
      </c>
      <c r="AE39" s="3" t="s">
        <v>125</v>
      </c>
      <c r="AF39" s="3"/>
      <c r="AG39" s="3"/>
    </row>
    <row r="40" customFormat="false" ht="15.75" hidden="false" customHeight="true" outlineLevel="0" collapsed="false">
      <c r="A40" s="3"/>
      <c r="B40" s="3"/>
      <c r="C40" s="3" t="n">
        <v>1</v>
      </c>
      <c r="D40" s="3" t="s">
        <v>30</v>
      </c>
      <c r="E40" s="3" t="s">
        <v>117</v>
      </c>
      <c r="F40" s="3" t="s">
        <v>126</v>
      </c>
      <c r="G40" s="2" t="n">
        <v>2</v>
      </c>
      <c r="H40" s="7" t="s">
        <v>127</v>
      </c>
      <c r="I40" s="5" t="n">
        <v>899.99</v>
      </c>
      <c r="J40" s="3" t="s">
        <v>37</v>
      </c>
      <c r="K40" s="3" t="n">
        <v>2</v>
      </c>
      <c r="L40" s="3" t="n">
        <v>3</v>
      </c>
      <c r="M40" s="3" t="n">
        <v>2.5</v>
      </c>
      <c r="N40" s="3" t="n">
        <f aca="false">K40^(0.25)*M40*(1-1/(3*L40))</f>
        <v>2.64268247778382</v>
      </c>
      <c r="O40" s="11" t="s">
        <v>38</v>
      </c>
      <c r="P40" s="3" t="s">
        <v>39</v>
      </c>
      <c r="Q40" s="3" t="s">
        <v>40</v>
      </c>
      <c r="R40" s="3" t="n">
        <v>8</v>
      </c>
      <c r="S40" s="3" t="n">
        <v>1866</v>
      </c>
      <c r="T40" s="3" t="n">
        <f aca="false">SQRT(R40)*(S40/1000)</f>
        <v>5.27784501477639</v>
      </c>
      <c r="U40" s="3" t="s">
        <v>41</v>
      </c>
      <c r="V40" s="3" t="n">
        <v>6</v>
      </c>
      <c r="W40" s="3" t="n">
        <v>256</v>
      </c>
      <c r="X40" s="3" t="n">
        <f aca="false">V40*W40</f>
        <v>1536</v>
      </c>
      <c r="Y40" s="3" t="s">
        <v>42</v>
      </c>
      <c r="Z40" s="3"/>
      <c r="AA40" s="3" t="s">
        <v>128</v>
      </c>
      <c r="AB40" s="3"/>
      <c r="AC40" s="3"/>
      <c r="AD40" s="3"/>
      <c r="AE40" s="3"/>
      <c r="AF40" s="3"/>
      <c r="AG40" s="3"/>
    </row>
    <row r="41" customFormat="false" ht="15.75" hidden="false" customHeight="true" outlineLevel="0" collapsed="false">
      <c r="A41" s="3"/>
      <c r="B41" s="3"/>
      <c r="C41" s="3" t="n">
        <v>1</v>
      </c>
      <c r="D41" s="3" t="s">
        <v>30</v>
      </c>
      <c r="E41" s="3" t="s">
        <v>117</v>
      </c>
      <c r="F41" s="3" t="s">
        <v>129</v>
      </c>
      <c r="G41" s="2" t="n">
        <v>2</v>
      </c>
      <c r="H41" s="7" t="s">
        <v>119</v>
      </c>
      <c r="I41" s="5" t="n">
        <v>899.99</v>
      </c>
      <c r="J41" s="11" t="s">
        <v>130</v>
      </c>
      <c r="K41" s="11" t="n">
        <v>4</v>
      </c>
      <c r="L41" s="3" t="n">
        <v>6</v>
      </c>
      <c r="M41" s="3" t="n">
        <v>2.3</v>
      </c>
      <c r="N41" s="3" t="n">
        <f aca="false">K41^(0.25)*M41*(1-1/(3*L41))</f>
        <v>3.07198612715489</v>
      </c>
      <c r="O41" s="11" t="s">
        <v>38</v>
      </c>
      <c r="P41" s="3" t="s">
        <v>39</v>
      </c>
      <c r="Q41" s="3" t="s">
        <v>40</v>
      </c>
      <c r="R41" s="3" t="n">
        <v>8</v>
      </c>
      <c r="S41" s="3" t="n">
        <v>2133</v>
      </c>
      <c r="T41" s="3" t="n">
        <f aca="false">SQRT(R41)*(S41/1000)</f>
        <v>6.03303505708362</v>
      </c>
      <c r="U41" s="3" t="s">
        <v>56</v>
      </c>
      <c r="V41" s="3" t="n">
        <v>1</v>
      </c>
      <c r="W41" s="3" t="n">
        <v>1024</v>
      </c>
      <c r="X41" s="3" t="n">
        <f aca="false">V41*W41</f>
        <v>1024</v>
      </c>
      <c r="Y41" s="11" t="s">
        <v>131</v>
      </c>
      <c r="Z41" s="3" t="n">
        <v>2048</v>
      </c>
      <c r="AA41" s="3" t="s">
        <v>132</v>
      </c>
      <c r="AB41" s="3"/>
      <c r="AC41" s="3"/>
      <c r="AD41" s="3"/>
      <c r="AE41" s="3"/>
      <c r="AF41" s="3"/>
      <c r="AG41" s="3"/>
    </row>
    <row r="42" customFormat="false" ht="15.75" hidden="false" customHeight="true" outlineLevel="0" collapsed="false">
      <c r="A42" s="3"/>
      <c r="B42" s="3"/>
      <c r="C42" s="3" t="n">
        <v>1</v>
      </c>
      <c r="D42" s="3" t="s">
        <v>30</v>
      </c>
      <c r="E42" s="3" t="s">
        <v>117</v>
      </c>
      <c r="F42" s="3" t="s">
        <v>133</v>
      </c>
      <c r="G42" s="2" t="n">
        <v>2</v>
      </c>
      <c r="H42" s="7" t="s">
        <v>69</v>
      </c>
      <c r="I42" s="5" t="n">
        <v>1299.99</v>
      </c>
      <c r="J42" s="11" t="s">
        <v>134</v>
      </c>
      <c r="K42" s="11" t="n">
        <v>4</v>
      </c>
      <c r="L42" s="3" t="n">
        <v>6</v>
      </c>
      <c r="M42" s="3" t="n">
        <v>2.6</v>
      </c>
      <c r="N42" s="3" t="n">
        <f aca="false">K42^(0.25)*M42*(1-1/(3*L42))</f>
        <v>3.47267996982727</v>
      </c>
      <c r="O42" s="11" t="s">
        <v>38</v>
      </c>
      <c r="P42" s="3" t="s">
        <v>39</v>
      </c>
      <c r="Q42" s="3" t="s">
        <v>40</v>
      </c>
      <c r="R42" s="3" t="n">
        <v>16</v>
      </c>
      <c r="S42" s="3" t="n">
        <v>2133</v>
      </c>
      <c r="T42" s="3" t="n">
        <f aca="false">SQRT(R42)*(S42/1000)</f>
        <v>8.532</v>
      </c>
      <c r="U42" s="3" t="s">
        <v>135</v>
      </c>
      <c r="V42" s="3" t="n">
        <v>1</v>
      </c>
      <c r="W42" s="3" t="n">
        <v>1024</v>
      </c>
      <c r="X42" s="3" t="n">
        <f aca="false">V42*W42</f>
        <v>1024</v>
      </c>
      <c r="Y42" s="11" t="s">
        <v>136</v>
      </c>
      <c r="Z42" s="3" t="n">
        <v>4096</v>
      </c>
      <c r="AA42" s="11" t="s">
        <v>132</v>
      </c>
      <c r="AB42" s="3"/>
      <c r="AC42" s="3"/>
      <c r="AD42" s="3"/>
      <c r="AE42" s="3"/>
      <c r="AF42" s="3"/>
      <c r="AG42" s="3"/>
    </row>
    <row r="43" customFormat="false" ht="15.75" hidden="false" customHeight="true" outlineLevel="0" collapsed="false">
      <c r="A43" s="3"/>
      <c r="B43" s="3"/>
      <c r="C43" s="3" t="n">
        <v>1</v>
      </c>
      <c r="D43" s="3" t="s">
        <v>30</v>
      </c>
      <c r="E43" s="3" t="s">
        <v>117</v>
      </c>
      <c r="F43" s="3" t="s">
        <v>137</v>
      </c>
      <c r="G43" s="2" t="n">
        <v>2</v>
      </c>
      <c r="H43" s="7" t="s">
        <v>127</v>
      </c>
      <c r="I43" s="5" t="n">
        <v>897</v>
      </c>
      <c r="J43" s="11" t="s">
        <v>138</v>
      </c>
      <c r="K43" s="11" t="n">
        <v>2</v>
      </c>
      <c r="L43" s="3" t="n">
        <v>4</v>
      </c>
      <c r="M43" s="3" t="n">
        <v>2.7</v>
      </c>
      <c r="N43" s="3" t="n">
        <f aca="false">K43^(0.25)*M43*(1-1/(3*L43))</f>
        <v>2.94328760963173</v>
      </c>
      <c r="O43" s="11" t="s">
        <v>38</v>
      </c>
      <c r="P43" s="3" t="s">
        <v>39</v>
      </c>
      <c r="Q43" s="3" t="s">
        <v>139</v>
      </c>
      <c r="R43" s="3" t="n">
        <v>8</v>
      </c>
      <c r="S43" s="3" t="n">
        <v>2400</v>
      </c>
      <c r="T43" s="3" t="n">
        <f aca="false">SQRT(R43)*(S43/1000)</f>
        <v>6.78822509939086</v>
      </c>
      <c r="U43" s="3" t="s">
        <v>41</v>
      </c>
      <c r="V43" s="3" t="n">
        <v>6</v>
      </c>
      <c r="W43" s="3" t="n">
        <v>512</v>
      </c>
      <c r="X43" s="3" t="n">
        <f aca="false">V43*W43</f>
        <v>3072</v>
      </c>
      <c r="Y43" s="11" t="s">
        <v>140</v>
      </c>
      <c r="Z43" s="3" t="n">
        <v>2048</v>
      </c>
      <c r="AA43" s="11" t="s">
        <v>128</v>
      </c>
      <c r="AB43" s="3"/>
      <c r="AC43" s="3"/>
      <c r="AD43" s="3"/>
      <c r="AE43" s="3"/>
      <c r="AF43" s="3"/>
      <c r="AG43" s="3"/>
    </row>
    <row r="44" customFormat="false" ht="15.75" hidden="false" customHeight="true" outlineLevel="0" collapsed="false">
      <c r="A44" s="3"/>
      <c r="B44" s="3"/>
      <c r="C44" s="3" t="n">
        <v>1</v>
      </c>
      <c r="D44" s="3" t="s">
        <v>30</v>
      </c>
      <c r="E44" s="3" t="s">
        <v>117</v>
      </c>
      <c r="F44" s="3" t="s">
        <v>141</v>
      </c>
      <c r="G44" s="2" t="n">
        <v>4</v>
      </c>
      <c r="H44" s="7" t="s">
        <v>33</v>
      </c>
      <c r="I44" s="5" t="n">
        <v>649.99</v>
      </c>
      <c r="J44" s="11" t="s">
        <v>142</v>
      </c>
      <c r="K44" s="11" t="n">
        <v>2</v>
      </c>
      <c r="L44" s="3" t="n">
        <v>3</v>
      </c>
      <c r="M44" s="3" t="n">
        <v>2.5</v>
      </c>
      <c r="N44" s="3" t="n">
        <f aca="false">K44^(0.25)*M44*(1-1/(3*L44))</f>
        <v>2.64268247778382</v>
      </c>
      <c r="O44" s="11" t="s">
        <v>38</v>
      </c>
      <c r="P44" s="3" t="s">
        <v>39</v>
      </c>
      <c r="Q44" s="11" t="s">
        <v>143</v>
      </c>
      <c r="R44" s="3" t="n">
        <v>8</v>
      </c>
      <c r="S44" s="3" t="n">
        <v>2133</v>
      </c>
      <c r="T44" s="3" t="n">
        <f aca="false">SQRT(R44)*(S44/1000)</f>
        <v>6.03303505708362</v>
      </c>
      <c r="U44" s="3" t="s">
        <v>56</v>
      </c>
      <c r="V44" s="3" t="n">
        <v>1</v>
      </c>
      <c r="W44" s="3" t="n">
        <v>1024</v>
      </c>
      <c r="X44" s="3" t="n">
        <f aca="false">V44*W44</f>
        <v>1024</v>
      </c>
      <c r="Y44" s="11" t="s">
        <v>144</v>
      </c>
      <c r="Z44" s="3"/>
      <c r="AA44" s="11" t="s">
        <v>132</v>
      </c>
      <c r="AB44" s="3"/>
      <c r="AC44" s="3"/>
      <c r="AD44" s="3"/>
      <c r="AE44" s="3"/>
      <c r="AF44" s="3"/>
      <c r="AG44" s="3"/>
    </row>
    <row r="45" customFormat="false" ht="15.75" hidden="false" customHeight="true" outlineLevel="0" collapsed="false">
      <c r="A45" s="3"/>
      <c r="B45" s="3"/>
      <c r="C45" s="3" t="n">
        <v>1</v>
      </c>
      <c r="D45" s="3" t="s">
        <v>30</v>
      </c>
      <c r="E45" s="3" t="s">
        <v>117</v>
      </c>
      <c r="F45" s="3" t="n">
        <v>510</v>
      </c>
      <c r="G45" s="2" t="n">
        <v>3</v>
      </c>
      <c r="H45" s="7" t="s">
        <v>69</v>
      </c>
      <c r="I45" s="5" t="n">
        <v>649</v>
      </c>
      <c r="J45" s="11" t="s">
        <v>138</v>
      </c>
      <c r="K45" s="11" t="n">
        <v>2</v>
      </c>
      <c r="L45" s="3" t="n">
        <v>4</v>
      </c>
      <c r="M45" s="3" t="n">
        <v>2.7</v>
      </c>
      <c r="N45" s="3" t="n">
        <f aca="false">K45^(0.25)*M45*(1-1/(3*L45))</f>
        <v>2.94328760963173</v>
      </c>
      <c r="O45" s="11" t="s">
        <v>38</v>
      </c>
      <c r="P45" s="3" t="s">
        <v>39</v>
      </c>
      <c r="Q45" s="11" t="s">
        <v>143</v>
      </c>
      <c r="R45" s="3" t="n">
        <v>12</v>
      </c>
      <c r="S45" s="3" t="n">
        <v>2133</v>
      </c>
      <c r="T45" s="3" t="n">
        <f aca="false">SQRT(R45)*(S45/1000)</f>
        <v>7.38892874508883</v>
      </c>
      <c r="U45" s="3" t="s">
        <v>56</v>
      </c>
      <c r="V45" s="3" t="n">
        <v>1</v>
      </c>
      <c r="W45" s="3" t="n">
        <v>1024</v>
      </c>
      <c r="X45" s="3" t="n">
        <f aca="false">V45*W45</f>
        <v>1024</v>
      </c>
      <c r="Y45" s="11" t="s">
        <v>140</v>
      </c>
      <c r="Z45" s="3" t="n">
        <v>4092</v>
      </c>
      <c r="AA45" s="11" t="s">
        <v>145</v>
      </c>
      <c r="AB45" s="3"/>
      <c r="AC45" s="3"/>
      <c r="AD45" s="3"/>
      <c r="AE45" s="3"/>
      <c r="AF45" s="3"/>
      <c r="AG45" s="3"/>
    </row>
    <row r="46" customFormat="false" ht="15.75" hidden="false" customHeight="true" outlineLevel="0" collapsed="false">
      <c r="A46" s="3"/>
      <c r="B46" s="3"/>
      <c r="C46" s="3" t="n">
        <v>0</v>
      </c>
      <c r="D46" s="3" t="s">
        <v>30</v>
      </c>
      <c r="E46" s="3" t="s">
        <v>117</v>
      </c>
      <c r="F46" s="3" t="s">
        <v>146</v>
      </c>
      <c r="G46" s="2" t="n">
        <v>1</v>
      </c>
      <c r="H46" s="7" t="s">
        <v>127</v>
      </c>
      <c r="I46" s="5" t="n">
        <v>549</v>
      </c>
      <c r="J46" s="11" t="s">
        <v>147</v>
      </c>
      <c r="K46" s="11" t="n">
        <v>2</v>
      </c>
      <c r="L46" s="3" t="n">
        <v>2</v>
      </c>
      <c r="M46" s="3" t="n">
        <v>1.6</v>
      </c>
      <c r="N46" s="3" t="n">
        <f aca="false">K46^(0.25)*M46*(1-1/(3*L46))</f>
        <v>1.5856094866703</v>
      </c>
      <c r="O46" s="11" t="s">
        <v>38</v>
      </c>
      <c r="P46" s="3"/>
      <c r="Q46" s="3"/>
      <c r="R46" s="3" t="n">
        <v>4</v>
      </c>
      <c r="S46" s="3" t="n">
        <v>2133</v>
      </c>
      <c r="T46" s="3" t="n">
        <f aca="false">SQRT(R46)*(S46/1000)</f>
        <v>4.266</v>
      </c>
      <c r="U46" s="3"/>
      <c r="V46" s="3"/>
      <c r="W46" s="3"/>
      <c r="X46" s="3" t="n">
        <f aca="false">V46*W46</f>
        <v>0</v>
      </c>
      <c r="Y46" s="11" t="s">
        <v>42</v>
      </c>
      <c r="Z46" s="3"/>
      <c r="AA46" s="11" t="s">
        <v>148</v>
      </c>
      <c r="AB46" s="3"/>
      <c r="AC46" s="3"/>
      <c r="AD46" s="3"/>
      <c r="AE46" s="3"/>
      <c r="AF46" s="3"/>
      <c r="AG46" s="3"/>
    </row>
    <row r="47" customFormat="false" ht="15.75" hidden="false" customHeight="true" outlineLevel="0" collapsed="false">
      <c r="A47" s="3"/>
      <c r="B47" s="3"/>
      <c r="C47" s="3" t="n">
        <v>1</v>
      </c>
      <c r="D47" s="3" t="s">
        <v>30</v>
      </c>
      <c r="E47" s="3" t="s">
        <v>117</v>
      </c>
      <c r="F47" s="3" t="n">
        <v>310</v>
      </c>
      <c r="G47" s="2" t="n">
        <v>4</v>
      </c>
      <c r="H47" s="7" t="s">
        <v>69</v>
      </c>
      <c r="I47" s="5" t="n">
        <v>549</v>
      </c>
      <c r="J47" s="11" t="s">
        <v>138</v>
      </c>
      <c r="K47" s="11" t="n">
        <v>2</v>
      </c>
      <c r="L47" s="3" t="n">
        <v>4</v>
      </c>
      <c r="M47" s="3" t="n">
        <v>2.7</v>
      </c>
      <c r="N47" s="3" t="n">
        <f aca="false">K47^(0.25)*M47*(1-1/(3*L47))</f>
        <v>2.94328760963173</v>
      </c>
      <c r="O47" s="11" t="s">
        <v>38</v>
      </c>
      <c r="P47" s="11" t="s">
        <v>54</v>
      </c>
      <c r="Q47" s="3"/>
      <c r="R47" s="3" t="n">
        <v>8</v>
      </c>
      <c r="S47" s="3" t="n">
        <v>2133</v>
      </c>
      <c r="T47" s="3" t="n">
        <f aca="false">SQRT(R47)*(S47/1000)</f>
        <v>6.03303505708362</v>
      </c>
      <c r="U47" s="3" t="s">
        <v>56</v>
      </c>
      <c r="V47" s="3" t="n">
        <v>1</v>
      </c>
      <c r="W47" s="3" t="n">
        <v>1024</v>
      </c>
      <c r="X47" s="3" t="n">
        <f aca="false">V47*W47</f>
        <v>1024</v>
      </c>
      <c r="Y47" s="11" t="s">
        <v>149</v>
      </c>
      <c r="Z47" s="3"/>
      <c r="AA47" s="3" t="s">
        <v>150</v>
      </c>
      <c r="AB47" s="3"/>
      <c r="AC47" s="3"/>
      <c r="AD47" s="3"/>
      <c r="AE47" s="3"/>
      <c r="AF47" s="3"/>
      <c r="AG47" s="3"/>
    </row>
    <row r="48" customFormat="false" ht="15.75" hidden="false" customHeight="true" outlineLevel="0" collapsed="false">
      <c r="A48" s="3"/>
      <c r="B48" s="3"/>
      <c r="C48" s="3" t="n">
        <v>1</v>
      </c>
      <c r="D48" s="3" t="s">
        <v>30</v>
      </c>
      <c r="E48" s="3" t="s">
        <v>117</v>
      </c>
      <c r="F48" s="3" t="s">
        <v>151</v>
      </c>
      <c r="G48" s="2" t="n">
        <v>1</v>
      </c>
      <c r="H48" s="7" t="s">
        <v>69</v>
      </c>
      <c r="I48" s="5" t="n">
        <v>349</v>
      </c>
      <c r="J48" s="11" t="s">
        <v>152</v>
      </c>
      <c r="K48" s="11" t="n">
        <v>2</v>
      </c>
      <c r="L48" s="3" t="n">
        <v>3</v>
      </c>
      <c r="M48" s="3" t="n">
        <v>2.3</v>
      </c>
      <c r="N48" s="3" t="n">
        <f aca="false">K48^(0.25)*M48*(1-1/(3*L48))</f>
        <v>2.43126787956112</v>
      </c>
      <c r="O48" s="11" t="s">
        <v>38</v>
      </c>
      <c r="P48" s="11" t="s">
        <v>54</v>
      </c>
      <c r="Q48" s="11" t="s">
        <v>153</v>
      </c>
      <c r="R48" s="3" t="n">
        <v>4</v>
      </c>
      <c r="S48" s="3" t="n">
        <v>2133</v>
      </c>
      <c r="T48" s="3" t="n">
        <f aca="false">SQRT(R48)*(S48/1000)</f>
        <v>4.266</v>
      </c>
      <c r="U48" s="3" t="s">
        <v>56</v>
      </c>
      <c r="V48" s="3" t="n">
        <v>1</v>
      </c>
      <c r="W48" s="3" t="n">
        <v>500</v>
      </c>
      <c r="X48" s="3" t="n">
        <f aca="false">V48*W48</f>
        <v>500</v>
      </c>
      <c r="Y48" s="11" t="s">
        <v>144</v>
      </c>
      <c r="Z48" s="3"/>
      <c r="AA48" s="3" t="s">
        <v>150</v>
      </c>
      <c r="AB48" s="3"/>
      <c r="AC48" s="3"/>
      <c r="AD48" s="3"/>
      <c r="AE48" s="3"/>
      <c r="AF48" s="3"/>
      <c r="AG48" s="3"/>
    </row>
    <row r="49" customFormat="false" ht="15.75" hidden="false" customHeight="true" outlineLevel="0" collapsed="false">
      <c r="A49" s="3"/>
      <c r="B49" s="3"/>
      <c r="C49" s="3" t="n">
        <v>0</v>
      </c>
      <c r="D49" s="3" t="s">
        <v>30</v>
      </c>
      <c r="E49" s="3" t="s">
        <v>117</v>
      </c>
      <c r="F49" s="3" t="s">
        <v>154</v>
      </c>
      <c r="G49" s="2" t="n">
        <v>0</v>
      </c>
      <c r="H49" s="7" t="s">
        <v>33</v>
      </c>
      <c r="I49" s="5"/>
      <c r="J49" s="3"/>
      <c r="K49" s="3"/>
      <c r="L49" s="3"/>
      <c r="M49" s="3"/>
      <c r="N49" s="3" t="e">
        <f aca="false">K49^(0.25)*M49*(1-1/(3*L49))</f>
        <v>#DIV/0!</v>
      </c>
      <c r="O49" s="3"/>
      <c r="P49" s="3"/>
      <c r="Q49" s="3"/>
      <c r="R49" s="3"/>
      <c r="S49" s="3"/>
      <c r="T49" s="3" t="n">
        <f aca="false">SQRT(R49)*(S49/1000)</f>
        <v>0</v>
      </c>
      <c r="U49" s="3"/>
      <c r="V49" s="3" t="n">
        <v>6</v>
      </c>
      <c r="W49" s="3" t="n">
        <v>1024</v>
      </c>
      <c r="X49" s="3" t="n">
        <f aca="false">V49*W49</f>
        <v>6144</v>
      </c>
      <c r="Y49" s="3"/>
      <c r="Z49" s="3"/>
      <c r="AA49" s="3"/>
      <c r="AB49" s="3"/>
      <c r="AC49" s="3"/>
      <c r="AD49" s="3"/>
      <c r="AE49" s="3"/>
      <c r="AF49" s="3"/>
      <c r="AG49" s="3"/>
    </row>
    <row r="50" customFormat="false" ht="15.75" hidden="false" customHeight="true" outlineLevel="0" collapsed="false">
      <c r="A50" s="3"/>
      <c r="B50" s="3"/>
      <c r="C50" s="3" t="n">
        <v>0</v>
      </c>
      <c r="D50" s="3" t="s">
        <v>30</v>
      </c>
      <c r="E50" s="3" t="s">
        <v>117</v>
      </c>
      <c r="F50" s="3" t="s">
        <v>155</v>
      </c>
      <c r="G50" s="2" t="n">
        <v>8</v>
      </c>
      <c r="H50" s="7" t="s">
        <v>156</v>
      </c>
      <c r="I50" s="5"/>
      <c r="J50" s="3"/>
      <c r="K50" s="3"/>
      <c r="L50" s="3"/>
      <c r="M50" s="3"/>
      <c r="N50" s="3" t="e">
        <f aca="false">K50^(0.25)*M50*(1-1/(3*L50))</f>
        <v>#DIV/0!</v>
      </c>
      <c r="O50" s="3"/>
      <c r="P50" s="3"/>
      <c r="Q50" s="3"/>
      <c r="R50" s="3"/>
      <c r="S50" s="3"/>
      <c r="T50" s="3" t="n">
        <f aca="false">SQRT(R50)*(S50/1000)</f>
        <v>0</v>
      </c>
      <c r="U50" s="3"/>
      <c r="V50" s="3"/>
      <c r="W50" s="3"/>
      <c r="X50" s="3" t="n">
        <f aca="false">V50*W50</f>
        <v>0</v>
      </c>
      <c r="Y50" s="3"/>
      <c r="Z50" s="3"/>
      <c r="AA50" s="3"/>
      <c r="AB50" s="3"/>
      <c r="AC50" s="3"/>
      <c r="AD50" s="3"/>
      <c r="AE50" s="3"/>
      <c r="AF50" s="3"/>
      <c r="AG50" s="3"/>
    </row>
    <row r="51" customFormat="false" ht="15.75" hidden="false" customHeight="true" outlineLevel="0" collapsed="false">
      <c r="A51" s="3"/>
      <c r="B51" s="3"/>
      <c r="C51" s="3" t="n">
        <v>0</v>
      </c>
      <c r="D51" s="3" t="s">
        <v>30</v>
      </c>
      <c r="E51" s="3" t="s">
        <v>117</v>
      </c>
      <c r="F51" s="3" t="s">
        <v>157</v>
      </c>
      <c r="G51" s="2" t="n">
        <v>1</v>
      </c>
      <c r="H51" s="7" t="s">
        <v>119</v>
      </c>
      <c r="I51" s="5"/>
      <c r="J51" s="3"/>
      <c r="K51" s="3"/>
      <c r="L51" s="3"/>
      <c r="M51" s="3"/>
      <c r="N51" s="3" t="e">
        <f aca="false">K51^(0.25)*M51*(1-1/(3*L51))</f>
        <v>#DIV/0!</v>
      </c>
      <c r="O51" s="3"/>
      <c r="P51" s="3"/>
      <c r="Q51" s="3"/>
      <c r="R51" s="3"/>
      <c r="S51" s="3"/>
      <c r="T51" s="3" t="n">
        <f aca="false">SQRT(R51)*(S51/1000)</f>
        <v>0</v>
      </c>
      <c r="U51" s="3"/>
      <c r="V51" s="3"/>
      <c r="W51" s="3"/>
      <c r="X51" s="3" t="n">
        <f aca="false">V51*W51</f>
        <v>0</v>
      </c>
      <c r="Y51" s="3"/>
      <c r="Z51" s="3"/>
      <c r="AA51" s="3"/>
      <c r="AB51" s="3"/>
      <c r="AC51" s="3"/>
      <c r="AD51" s="3"/>
      <c r="AE51" s="3"/>
      <c r="AF51" s="3"/>
      <c r="AG51" s="3"/>
    </row>
    <row r="52" customFormat="false" ht="15.75" hidden="false" customHeight="true" outlineLevel="0" collapsed="false">
      <c r="A52" s="3"/>
      <c r="B52" s="3"/>
      <c r="C52" s="3" t="n">
        <v>1</v>
      </c>
      <c r="D52" s="3" t="s">
        <v>30</v>
      </c>
      <c r="E52" s="3" t="s">
        <v>117</v>
      </c>
      <c r="F52" s="3" t="s">
        <v>158</v>
      </c>
      <c r="G52" s="2" t="s">
        <v>159</v>
      </c>
      <c r="H52" s="7" t="s">
        <v>119</v>
      </c>
      <c r="I52" s="5" t="n">
        <v>529.99</v>
      </c>
      <c r="J52" s="11" t="s">
        <v>142</v>
      </c>
      <c r="K52" s="11" t="n">
        <v>2</v>
      </c>
      <c r="L52" s="3" t="n">
        <v>3</v>
      </c>
      <c r="M52" s="3" t="n">
        <v>2.5</v>
      </c>
      <c r="N52" s="3" t="n">
        <f aca="false">K52^(0.25)*M52*(1-1/(3*L52))</f>
        <v>2.64268247778382</v>
      </c>
      <c r="O52" s="11" t="s">
        <v>38</v>
      </c>
      <c r="P52" s="11" t="s">
        <v>160</v>
      </c>
      <c r="Q52" s="11" t="s">
        <v>161</v>
      </c>
      <c r="R52" s="3" t="n">
        <v>6</v>
      </c>
      <c r="S52" s="3" t="n">
        <v>2133</v>
      </c>
      <c r="T52" s="3" t="n">
        <f aca="false">SQRT(R52)*(S52/1000)</f>
        <v>5.22476162135652</v>
      </c>
      <c r="U52" s="3" t="s">
        <v>56</v>
      </c>
      <c r="V52" s="3" t="n">
        <v>1</v>
      </c>
      <c r="W52" s="3" t="n">
        <v>1024</v>
      </c>
      <c r="X52" s="3" t="n">
        <f aca="false">V52*W52</f>
        <v>1024</v>
      </c>
      <c r="Y52" s="11" t="s">
        <v>149</v>
      </c>
      <c r="Z52" s="3"/>
      <c r="AA52" s="3" t="s">
        <v>162</v>
      </c>
      <c r="AB52" s="3"/>
      <c r="AC52" s="3"/>
      <c r="AD52" s="3"/>
      <c r="AE52" s="3"/>
      <c r="AF52" s="3"/>
      <c r="AG52" s="3"/>
    </row>
    <row r="53" customFormat="false" ht="15.75" hidden="false" customHeight="true" outlineLevel="0" collapsed="false">
      <c r="A53" s="3"/>
      <c r="B53" s="3"/>
      <c r="C53" s="3" t="n">
        <v>1</v>
      </c>
      <c r="D53" s="3" t="s">
        <v>30</v>
      </c>
      <c r="E53" s="3" t="s">
        <v>117</v>
      </c>
      <c r="F53" s="3" t="s">
        <v>163</v>
      </c>
      <c r="G53" s="2" t="n">
        <v>1</v>
      </c>
      <c r="H53" s="7" t="s">
        <v>164</v>
      </c>
      <c r="I53" s="5" t="n">
        <v>349.99</v>
      </c>
      <c r="J53" s="11" t="s">
        <v>165</v>
      </c>
      <c r="K53" s="11" t="n">
        <v>4</v>
      </c>
      <c r="L53" s="3" t="n">
        <v>2</v>
      </c>
      <c r="M53" s="3" t="n">
        <v>1.6</v>
      </c>
      <c r="N53" s="3" t="n">
        <f aca="false">K53^(0.25)*M53*(1-1/(3*L53))</f>
        <v>1.88561808316413</v>
      </c>
      <c r="O53" s="11" t="s">
        <v>38</v>
      </c>
      <c r="P53" s="3" t="s">
        <v>54</v>
      </c>
      <c r="Q53" s="11" t="s">
        <v>166</v>
      </c>
      <c r="R53" s="3" t="n">
        <v>4</v>
      </c>
      <c r="S53" s="3" t="n">
        <v>1600</v>
      </c>
      <c r="T53" s="3" t="n">
        <f aca="false">SQRT(R53)*(S53/1000)</f>
        <v>3.2</v>
      </c>
      <c r="U53" s="3" t="s">
        <v>56</v>
      </c>
      <c r="V53" s="3" t="n">
        <v>1</v>
      </c>
      <c r="W53" s="3" t="n">
        <v>1024</v>
      </c>
      <c r="X53" s="3" t="n">
        <f aca="false">V53*W53</f>
        <v>1024</v>
      </c>
      <c r="Y53" s="11" t="s">
        <v>167</v>
      </c>
      <c r="Z53" s="3"/>
      <c r="AA53" s="3" t="s">
        <v>168</v>
      </c>
      <c r="AB53" s="3"/>
      <c r="AC53" s="3"/>
      <c r="AD53" s="3"/>
      <c r="AE53" s="3"/>
      <c r="AF53" s="3"/>
      <c r="AG53" s="3"/>
    </row>
    <row r="54" customFormat="false" ht="15.75" hidden="false" customHeight="true" outlineLevel="0" collapsed="false">
      <c r="A54" s="3"/>
      <c r="B54" s="3"/>
      <c r="C54" s="3" t="n">
        <v>1</v>
      </c>
      <c r="D54" s="3" t="s">
        <v>30</v>
      </c>
      <c r="E54" s="3" t="s">
        <v>169</v>
      </c>
      <c r="F54" s="3" t="s">
        <v>170</v>
      </c>
      <c r="G54" s="2" t="n">
        <v>1</v>
      </c>
      <c r="H54" s="7" t="s">
        <v>69</v>
      </c>
      <c r="I54" s="5" t="n">
        <v>1299.99</v>
      </c>
      <c r="J54" s="11" t="s">
        <v>171</v>
      </c>
      <c r="K54" s="11" t="n">
        <v>4</v>
      </c>
      <c r="L54" s="3" t="n">
        <v>6</v>
      </c>
      <c r="M54" s="3" t="n">
        <v>2.8</v>
      </c>
      <c r="N54" s="3" t="n">
        <f aca="false">K54^(0.25)*M54*(1-1/(3*L54))</f>
        <v>3.73980919827552</v>
      </c>
      <c r="O54" s="11" t="s">
        <v>38</v>
      </c>
      <c r="P54" s="3" t="s">
        <v>39</v>
      </c>
      <c r="Q54" s="11" t="s">
        <v>172</v>
      </c>
      <c r="R54" s="3" t="n">
        <v>16</v>
      </c>
      <c r="S54" s="3" t="n">
        <v>2400</v>
      </c>
      <c r="T54" s="3" t="n">
        <f aca="false">SQRT(R54)*(S54/1000)</f>
        <v>9.6</v>
      </c>
      <c r="U54" s="3" t="s">
        <v>56</v>
      </c>
      <c r="V54" s="3" t="n">
        <v>1</v>
      </c>
      <c r="W54" s="3" t="n">
        <v>1024</v>
      </c>
      <c r="X54" s="3" t="n">
        <f aca="false">V54*W54</f>
        <v>1024</v>
      </c>
      <c r="Y54" s="11" t="s">
        <v>173</v>
      </c>
      <c r="Z54" s="3" t="n">
        <v>6144</v>
      </c>
      <c r="AA54" s="3" t="s">
        <v>174</v>
      </c>
      <c r="AB54" s="3"/>
      <c r="AC54" s="3"/>
      <c r="AD54" s="3"/>
      <c r="AE54" s="3"/>
      <c r="AF54" s="3"/>
      <c r="AG54" s="3"/>
    </row>
    <row r="55" customFormat="false" ht="15.75" hidden="false" customHeight="true" outlineLevel="0" collapsed="false">
      <c r="A55" s="3"/>
      <c r="B55" s="3"/>
      <c r="C55" s="3" t="n">
        <v>1</v>
      </c>
      <c r="D55" s="3" t="s">
        <v>30</v>
      </c>
      <c r="E55" s="3" t="s">
        <v>169</v>
      </c>
      <c r="F55" s="3" t="s">
        <v>175</v>
      </c>
      <c r="G55" s="2" t="n">
        <v>1</v>
      </c>
      <c r="H55" s="7" t="s">
        <v>69</v>
      </c>
      <c r="I55" s="5" t="n">
        <v>999.99</v>
      </c>
      <c r="J55" s="11" t="s">
        <v>171</v>
      </c>
      <c r="K55" s="11" t="n">
        <v>4</v>
      </c>
      <c r="L55" s="3" t="n">
        <v>6</v>
      </c>
      <c r="M55" s="3" t="n">
        <v>2.8</v>
      </c>
      <c r="N55" s="3" t="n">
        <f aca="false">K55^(0.25)*M55*(1-1/(3*L55))</f>
        <v>3.73980919827552</v>
      </c>
      <c r="O55" s="11" t="s">
        <v>38</v>
      </c>
      <c r="P55" s="3" t="s">
        <v>39</v>
      </c>
      <c r="Q55" s="11" t="s">
        <v>176</v>
      </c>
      <c r="R55" s="3" t="n">
        <v>16</v>
      </c>
      <c r="S55" s="3" t="n">
        <v>2400</v>
      </c>
      <c r="T55" s="3" t="n">
        <f aca="false">SQRT(R55)*(S55/1000)</f>
        <v>9.6</v>
      </c>
      <c r="U55" s="3" t="s">
        <v>56</v>
      </c>
      <c r="V55" s="3" t="n">
        <v>1</v>
      </c>
      <c r="W55" s="3" t="n">
        <v>1024</v>
      </c>
      <c r="X55" s="3" t="n">
        <f aca="false">V55*W55</f>
        <v>1024</v>
      </c>
      <c r="Y55" s="11" t="s">
        <v>177</v>
      </c>
      <c r="Z55" s="3" t="n">
        <v>4092</v>
      </c>
      <c r="AA55" s="3" t="s">
        <v>132</v>
      </c>
      <c r="AB55" s="3"/>
      <c r="AC55" s="3"/>
      <c r="AD55" s="3"/>
      <c r="AE55" s="3"/>
      <c r="AF55" s="3"/>
      <c r="AG55" s="3"/>
    </row>
    <row r="56" customFormat="false" ht="15.75" hidden="false" customHeight="true" outlineLevel="0" collapsed="false">
      <c r="A56" s="3"/>
      <c r="B56" s="3"/>
      <c r="C56" s="3" t="n">
        <v>0</v>
      </c>
      <c r="D56" s="3" t="s">
        <v>30</v>
      </c>
      <c r="E56" s="3" t="s">
        <v>178</v>
      </c>
      <c r="F56" s="3" t="s">
        <v>179</v>
      </c>
      <c r="G56" s="2" t="n">
        <v>1</v>
      </c>
      <c r="H56" s="7" t="s">
        <v>180</v>
      </c>
      <c r="I56" s="5"/>
      <c r="J56" s="3"/>
      <c r="K56" s="3"/>
      <c r="L56" s="3"/>
      <c r="M56" s="3"/>
      <c r="N56" s="3" t="e">
        <f aca="false">K56^(0.25)*M56*(1-1/(3*L56))</f>
        <v>#DIV/0!</v>
      </c>
      <c r="O56" s="3"/>
      <c r="P56" s="3"/>
      <c r="Q56" s="3"/>
      <c r="R56" s="3"/>
      <c r="S56" s="3"/>
      <c r="T56" s="3" t="n">
        <f aca="false">SQRT(R56)*(S56/1000)</f>
        <v>0</v>
      </c>
      <c r="U56" s="3"/>
      <c r="V56" s="3"/>
      <c r="W56" s="3"/>
      <c r="X56" s="3" t="n">
        <f aca="false">V56*W56</f>
        <v>0</v>
      </c>
      <c r="Y56" s="3"/>
      <c r="Z56" s="3"/>
      <c r="AA56" s="3"/>
      <c r="AB56" s="3"/>
      <c r="AC56" s="3"/>
      <c r="AD56" s="3"/>
      <c r="AE56" s="3"/>
      <c r="AF56" s="3"/>
      <c r="AG56" s="3"/>
    </row>
    <row r="57" customFormat="false" ht="15.75" hidden="false" customHeight="true" outlineLevel="0" collapsed="false">
      <c r="A57" s="3"/>
      <c r="B57" s="3"/>
      <c r="C57" s="3" t="n">
        <v>1</v>
      </c>
      <c r="D57" s="3" t="s">
        <v>30</v>
      </c>
      <c r="E57" s="3" t="s">
        <v>178</v>
      </c>
      <c r="F57" s="3" t="s">
        <v>181</v>
      </c>
      <c r="G57" s="2" t="n">
        <v>2</v>
      </c>
      <c r="H57" s="7" t="s">
        <v>182</v>
      </c>
      <c r="I57" s="5" t="n">
        <v>1349.99</v>
      </c>
      <c r="J57" s="11" t="s">
        <v>138</v>
      </c>
      <c r="K57" s="11" t="n">
        <v>2</v>
      </c>
      <c r="L57" s="3" t="n">
        <v>4</v>
      </c>
      <c r="M57" s="3" t="n">
        <v>2.7</v>
      </c>
      <c r="N57" s="3" t="n">
        <f aca="false">K57^(0.25)*M57*(1-1/(3*L57))</f>
        <v>2.94328760963173</v>
      </c>
      <c r="O57" s="11" t="s">
        <v>38</v>
      </c>
      <c r="P57" s="3" t="s">
        <v>90</v>
      </c>
      <c r="Q57" s="11" t="s">
        <v>183</v>
      </c>
      <c r="R57" s="3" t="n">
        <v>16</v>
      </c>
      <c r="S57" s="3" t="n">
        <v>2133</v>
      </c>
      <c r="T57" s="3" t="n">
        <f aca="false">SQRT(R57)*(S57/1000)</f>
        <v>8.532</v>
      </c>
      <c r="U57" s="3" t="s">
        <v>41</v>
      </c>
      <c r="V57" s="3" t="n">
        <v>6</v>
      </c>
      <c r="W57" s="3" t="n">
        <v>512</v>
      </c>
      <c r="X57" s="3" t="n">
        <f aca="false">V57*W57</f>
        <v>3072</v>
      </c>
      <c r="Y57" s="11" t="s">
        <v>149</v>
      </c>
      <c r="Z57" s="3"/>
      <c r="AA57" s="3" t="s">
        <v>184</v>
      </c>
      <c r="AB57" s="3"/>
      <c r="AC57" s="3"/>
      <c r="AD57" s="3"/>
      <c r="AE57" s="3"/>
      <c r="AF57" s="3"/>
      <c r="AG57" s="3"/>
    </row>
  </sheetData>
  <conditionalFormatting sqref="N1:N1000">
    <cfRule type="expression" priority="2" aboveAverage="0" equalAverage="0" bottom="0" percent="0" rank="0" text="" dxfId="0">
      <formula>LEN(TRIM(N1))&gt;0</formula>
    </cfRule>
  </conditionalFormatting>
  <conditionalFormatting sqref="N1:N1000">
    <cfRule type="expression" priority="3" aboveAverage="0" equalAverage="0" bottom="0" percent="0" rank="0" text="" dxfId="0">
      <formula>LEN(TRIM(N1))&gt;0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2017-09-13T21:51:45Z</dcterms:modified>
  <cp:revision>1</cp:revision>
  <dc:subject/>
  <dc:title/>
</cp:coreProperties>
</file>