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zzmaster" sheetId="1" state="visible" r:id="rId1"/>
    <sheet name="Jaguar" sheetId="2" state="visible" r:id="rId2"/>
    <sheet name="Stratocaster" sheetId="3" state="visible" r:id="rId3"/>
    <sheet name="Telecaster" sheetId="4" state="visible" r:id="rId4"/>
    <sheet name="Amps" sheetId="5" state="visible" r:id="rId5"/>
    <sheet name="Ibanez Tube Screamer" sheetId="6" state="visible" r:id="rId6"/>
    <sheet name="Proco Rat Distortion" sheetId="7" state="visible" r:id="rId7"/>
    <sheet name="MXR Micro Amp" sheetId="8" state="visible" r:id="rId8"/>
    <sheet name="Boss DS-1" sheetId="9" state="visible" r:id="rId9"/>
    <sheet name="Boss DS-2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Jacek Kiedo jazzmaster unikat gitara elektryczna lutnicza</t>
        </is>
      </c>
      <c r="B2" t="inlineStr">
        <is>
          <t>3 499 zł</t>
        </is>
      </c>
      <c r="C2" t="inlineStr">
        <is>
          <t>Wrocław, Krzyki</t>
        </is>
      </c>
      <c r="D2" t="inlineStr">
        <is>
          <t>29 czerwca 2023</t>
        </is>
      </c>
      <c r="E2">
        <f>HYPERLINK("https://www.olx.pl/d/oferta/jacek-kiedo-jazzmaster-unikat-gitara-elektryczna-lutnicza-CID751-IDUVSez.html", "Link")</f>
        <v/>
      </c>
      <c r="F2">
        <f>HYPERLINK("https://ireland.apollo.olxcdn.com:443/v1/files/hohnxjyyxv703-PL/image;s=200x0;q=50", "Photo")</f>
        <v/>
      </c>
    </row>
    <row r="3">
      <c r="A3" t="inlineStr">
        <is>
          <t>Gitara Squier Contemporary Active Jazzmaster</t>
        </is>
      </c>
      <c r="B3" t="inlineStr">
        <is>
          <t>1 350 zł</t>
        </is>
      </c>
      <c r="C3" t="inlineStr">
        <is>
          <t>Jelenia Góra, Zabobrze</t>
        </is>
      </c>
      <c r="D3" t="inlineStr">
        <is>
          <t>24 czerwca 2023</t>
        </is>
      </c>
      <c r="E3">
        <f>HYPERLINK("https://www.olx.pl/d/oferta/gitara-squier-contemporary-active-jazzmaster-CID751-IDUyxLV.html", "Link")</f>
        <v/>
      </c>
      <c r="F3">
        <f>HYPERLINK("https://ireland.apollo.olxcdn.com:443/v1/files/9pliuib0svyh1-PL/image;s=200x0;q=50", "Photo")</f>
        <v/>
      </c>
    </row>
    <row r="4">
      <c r="A4" t="inlineStr">
        <is>
          <t>Fender Pure Vintage '65 Jazzmaster pickup set AVII TVL</t>
        </is>
      </c>
      <c r="B4" t="inlineStr">
        <is>
          <t>550 zł</t>
        </is>
      </c>
      <c r="C4" t="inlineStr">
        <is>
          <t>Wrocław, Stare Miasto</t>
        </is>
      </c>
      <c r="D4" t="inlineStr">
        <is>
          <t>18 czerwca 2023</t>
        </is>
      </c>
      <c r="E4">
        <f>HYPERLINK("https://www.olx.pl/d/oferta/fender-pure-vintage-65-jazzmaster-pickup-set-avii-tvl-CID751-IDUR1Vn.html", "Link")</f>
        <v/>
      </c>
      <c r="F4">
        <f>HYPERLINK("https://ireland.apollo.olxcdn.com:443/v1/files/p1dme134jp1x1-PL/image;s=200x0;q=50", "Photo")</f>
        <v/>
      </c>
    </row>
    <row r="5">
      <c r="A5" t="inlineStr">
        <is>
          <t>Gitara Gitary miniatura miniaturki stratocaster telecaster jazzmaster</t>
        </is>
      </c>
      <c r="B5" t="inlineStr">
        <is>
          <t>650 zł</t>
        </is>
      </c>
      <c r="C5" t="inlineStr">
        <is>
          <t>Głogów</t>
        </is>
      </c>
      <c r="D5" t="inlineStr">
        <is>
          <t>16 czerwca 2023</t>
        </is>
      </c>
      <c r="E5">
        <f>HYPERLINK("https://www.olx.pl/d/oferta/gitara-gitary-miniatura-miniaturki-stratocaster-telecaster-jazzmaster-CID751-IDPSYza.html", "Link")</f>
        <v/>
      </c>
      <c r="F5">
        <f>HYPERLINK("https://ireland.apollo.olxcdn.com:443/v1/files/59wkog9vbqxe-PL/image;s=200x0;q=50", "Photo")</f>
        <v/>
      </c>
    </row>
    <row r="6">
      <c r="A6" t="inlineStr">
        <is>
          <t>Squier Classic Vibe 60s Jazzmaster LH gitara leworęczna</t>
        </is>
      </c>
      <c r="B6" t="inlineStr">
        <is>
          <t>1 700 zł</t>
        </is>
      </c>
      <c r="C6" t="inlineStr">
        <is>
          <t>Wrocław, Stare Miasto</t>
        </is>
      </c>
      <c r="D6" t="inlineStr">
        <is>
          <t>08 czerwca 2023</t>
        </is>
      </c>
      <c r="E6">
        <f>HYPERLINK("https://www.olx.pl/d/oferta/squier-classic-vibe-60s-jazzmaster-lh-gitara-leworeczna-CID751-IDUURY7.html", "Link")</f>
        <v/>
      </c>
      <c r="F6">
        <f>HYPERLINK("https://ireland.apollo.olxcdn.com:443/v1/files/b6yemzymsfam-PL/image;s=200x0;q=50", "Photo")</f>
        <v/>
      </c>
    </row>
    <row r="7">
      <c r="A7" t="inlineStr">
        <is>
          <t>Fender Squier Jazzmaster Vibe Classic 2019 i HardCase</t>
        </is>
      </c>
      <c r="B7" t="inlineStr">
        <is>
          <t>1 900 zł</t>
        </is>
      </c>
      <c r="C7" t="inlineStr">
        <is>
          <t>Warszawa, Mokotów</t>
        </is>
      </c>
      <c r="D7" t="inlineStr">
        <is>
          <t>Odświeżono dnia 28 czerwca 2023</t>
        </is>
      </c>
      <c r="E7">
        <f>HYPERLINK("https://www.olx.pl/d/oferta/fender-squier-jazzmaster-vibe-classic-2019-i-hardcase-CID751-IDUv8Ko.html?reason=extended_search_extended_delivery", "Link")</f>
        <v/>
      </c>
      <c r="F7">
        <f>HYPERLINK("https://ireland.apollo.olxcdn.com:443/v1/files/2m66cjw09dy02-PL/image;s=200x0;q=50", "Photo")</f>
        <v/>
      </c>
    </row>
    <row r="8">
      <c r="A8" t="inlineStr">
        <is>
          <t>Zestaw Fender Special Design Hot Single Coil Jazzmaster Pickups</t>
        </is>
      </c>
      <c r="B8" t="inlineStr">
        <is>
          <t>270 zł</t>
        </is>
      </c>
      <c r="C8" t="inlineStr">
        <is>
          <t>Warszawa, Praga-Południe</t>
        </is>
      </c>
      <c r="D8" t="inlineStr">
        <is>
          <t>26 czerwca 2023</t>
        </is>
      </c>
      <c r="E8">
        <f>HYPERLINK("https://www.olx.pl/d/oferta/zestaw-fender-special-design-hot-single-coil-jazzmaster-pickups-CID751-IDTRQx2.html?reason=extended_search_extended_delivery", "Link")</f>
        <v/>
      </c>
      <c r="F8">
        <f>HYPERLINK("https://ireland.apollo.olxcdn.com:443/v1/files/uca3rlzchuz3-PL/image;s=200x0;q=50", "Photo")</f>
        <v/>
      </c>
    </row>
    <row r="9">
      <c r="A9" t="inlineStr">
        <is>
          <t>Fender Jaguar Jazzmaster gig bag futerał</t>
        </is>
      </c>
      <c r="B9" t="inlineStr">
        <is>
          <t>170 zł</t>
        </is>
      </c>
      <c r="C9" t="inlineStr">
        <is>
          <t>Opole</t>
        </is>
      </c>
      <c r="D9" t="inlineStr">
        <is>
          <t>24 czerwca 2023</t>
        </is>
      </c>
      <c r="E9">
        <f>HYPERLINK("https://www.olx.pl/d/oferta/fender-jaguar-jazzmaster-gig-bag-futeral-CID751-IDThKnA.html?reason=extended_search_extended_delivery", "Link")</f>
        <v/>
      </c>
      <c r="F9">
        <f>HYPERLINK("https://ireland.apollo.olxcdn.com:443/v1/files/pddb2hd0z43o3-PL/image;s=200x0;q=50", "Photo")</f>
        <v/>
      </c>
    </row>
    <row r="10">
      <c r="A10" t="inlineStr">
        <is>
          <t>MIJ Traditional 60s Jazzmaster Pickups/Przetworniki do Jazzmaster'a</t>
        </is>
      </c>
      <c r="B10" t="inlineStr">
        <is>
          <t>450 zł</t>
        </is>
      </c>
      <c r="C10" t="inlineStr">
        <is>
          <t>Gdańsk, Oliwa</t>
        </is>
      </c>
      <c r="D10" t="inlineStr">
        <is>
          <t>04 czerwca 2023</t>
        </is>
      </c>
      <c r="E10">
        <f>HYPERLINK("https://www.olx.pl/d/oferta/mij-traditional-60s-jazzmaster-pickups-przetworniki-do-jazzmastera-CID751-IDTu09N.html?reason=extended_search_extended_delivery", "Link")</f>
        <v/>
      </c>
      <c r="F10">
        <f>HYPERLINK("https://ireland.apollo.olxcdn.com:443/v1/files/vdnb5yblmm623-PL/image;s=200x0;q=50", "Photo")</f>
        <v/>
      </c>
    </row>
    <row r="11">
      <c r="A11" t="inlineStr">
        <is>
          <t>Sprzedam korpus wierna kopia Fender Stratocaster</t>
        </is>
      </c>
      <c r="B11" t="inlineStr">
        <is>
          <t>450 zł</t>
        </is>
      </c>
      <c r="C11" t="inlineStr">
        <is>
          <t>Górowo Iławeckie</t>
        </is>
      </c>
      <c r="D11" t="inlineStr">
        <is>
          <t>02 czerwca 2023</t>
        </is>
      </c>
      <c r="E11">
        <f>HYPERLINK("https://www.olx.pl/d/oferta/sprzedam-korpus-wierna-kopia-fender-stratocaster-CID751-IDSXFmn.html?reason=extended_search_extended_delivery", "Link")</f>
        <v/>
      </c>
      <c r="F11">
        <f>HYPERLINK("https://ireland.apollo.olxcdn.com:443/v1/files/l4vxmp5eq2y03-PL/image;s=200x0;q=50", "Photo")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Pedalboard plus efekty gitarowe plus wzmacniacz Marshall</t>
        </is>
      </c>
      <c r="B2" t="inlineStr">
        <is>
          <t>3 500 zł</t>
        </is>
      </c>
      <c r="C2" t="inlineStr">
        <is>
          <t>Kluczbork</t>
        </is>
      </c>
      <c r="D2" t="inlineStr">
        <is>
          <t>30 czerwiec 2023</t>
        </is>
      </c>
      <c r="E2">
        <f>HYPERLINK("https://www.olx.pl/d/oferta/pedalboard-plus-efekty-gitarowe-plus-wzmacniacz-marshall-CID751-IDWdVQM.html", "Link")</f>
        <v/>
      </c>
      <c r="F2">
        <f>HYPERLINK("https://ireland.apollo.olxcdn.com:443/v1/files/4b089iy95f4d3-PL/image;s=200x0;q=50", "Photo")</f>
        <v/>
      </c>
    </row>
    <row r="3">
      <c r="A3" t="inlineStr">
        <is>
          <t>Ibanez mini chorus</t>
        </is>
      </c>
      <c r="B3" t="inlineStr">
        <is>
          <t>250 zł</t>
        </is>
      </c>
      <c r="C3" t="inlineStr">
        <is>
          <t>Warszawa, Śródmieście</t>
        </is>
      </c>
      <c r="D3" t="inlineStr">
        <is>
          <t>30 czerwiec 2023</t>
        </is>
      </c>
      <c r="E3">
        <f>HYPERLINK("https://www.olx.pl/d/oferta/ibanez-mini-chorus-CID751-IDWerfp.html", "Link")</f>
        <v/>
      </c>
      <c r="F3">
        <f>HYPERLINK("https://ireland.apollo.olxcdn.com:443/v1/files/yy8ulfx8w9vu2-PL/image;s=200x0;q=50", "Photo")</f>
        <v/>
      </c>
    </row>
    <row r="4">
      <c r="A4" t="inlineStr">
        <is>
          <t>Pedalboard z 12 efektami i 2 zasilaczami</t>
        </is>
      </c>
      <c r="B4" t="inlineStr">
        <is>
          <t>4 450 zł</t>
        </is>
      </c>
      <c r="C4" t="inlineStr">
        <is>
          <t>Sosnowiec</t>
        </is>
      </c>
      <c r="D4" t="inlineStr">
        <is>
          <t>30 czerwiec 2023</t>
        </is>
      </c>
      <c r="E4">
        <f>HYPERLINK("https://www.olx.pl/d/oferta/pedalboard-z-12-efektami-i-2-zasilaczami-CID751-IDWehLH.html", "Link")</f>
        <v/>
      </c>
      <c r="F4">
        <f>HYPERLINK("https://ireland.apollo.olxcdn.com:443/v1/files/evqry94t9l1x1-PL/image;r=180;s=200x0;q=50", "Photo")</f>
        <v/>
      </c>
    </row>
    <row r="5">
      <c r="A5" t="inlineStr">
        <is>
          <t>FILTR POWIETRZA MITSUBISHI, A535 PUR</t>
        </is>
      </c>
      <c r="B5" t="inlineStr">
        <is>
          <t>97,52 zł</t>
        </is>
      </c>
      <c r="C5" t="inlineStr">
        <is>
          <t>Mikołów, Centrum</t>
        </is>
      </c>
      <c r="D5" t="inlineStr">
        <is>
          <t>29 czerwca 2023</t>
        </is>
      </c>
      <c r="E5">
        <f>HYPERLINK("https://www.olx.plhttps://www.otomoto.pl/oferta/filtr-powietrza-mitsubishi-a535-pur-ID6FD0Tm.html", "Link")</f>
        <v/>
      </c>
      <c r="F5">
        <f>HYPERLINK("https://ireland.apollo.olxcdn.com:443/v1/files/ba55xkctvuy02-PL/image;s=200x0;q=50", "Photo")</f>
        <v/>
      </c>
    </row>
    <row r="6">
      <c r="A6" t="inlineStr">
        <is>
          <t>BOSS DS-2 turbo distortion efekt gitarowy</t>
        </is>
      </c>
      <c r="B6" t="inlineStr">
        <is>
          <t>429 zł</t>
        </is>
      </c>
      <c r="C6" t="inlineStr">
        <is>
          <t>Kutno</t>
        </is>
      </c>
      <c r="D6" t="inlineStr">
        <is>
          <t>27 czerwca 2023</t>
        </is>
      </c>
      <c r="E6">
        <f>HYPERLINK("https://www.olx.pl/d/oferta/boss-ds-2-turbo-distortion-efekt-gitarowy-CID751-IDRzVSy.html", "Link")</f>
        <v/>
      </c>
      <c r="F6">
        <f>HYPERLINK("https://ireland.apollo.olxcdn.com:443/v1/files/qcyh1tfk7kp7-PL/image;s=200x0;q=50", "Photo")</f>
        <v/>
      </c>
    </row>
    <row r="7">
      <c r="A7" t="inlineStr">
        <is>
          <t>BOSS DS-2 TURBO Distortion</t>
        </is>
      </c>
      <c r="B7" t="inlineStr">
        <is>
          <t>380 zł</t>
        </is>
      </c>
      <c r="C7" t="inlineStr">
        <is>
          <t>Truskolasy</t>
        </is>
      </c>
      <c r="D7" t="inlineStr">
        <is>
          <t>27 czerwca 2023</t>
        </is>
      </c>
      <c r="E7">
        <f>HYPERLINK("https://www.olx.pl/d/oferta/boss-ds-2-turbo-distortion-CID751-IDUvYCi.html", "Link")</f>
        <v/>
      </c>
      <c r="F7">
        <f>HYPERLINK("/app/static/media/no_thumbnail.15f456ec5.svg", "Photo")</f>
        <v/>
      </c>
    </row>
    <row r="8">
      <c r="A8" t="inlineStr">
        <is>
          <t>BOSS GT-100 Multieffect processor looper multiefekt delay</t>
        </is>
      </c>
      <c r="B8" t="inlineStr">
        <is>
          <t>899 zł</t>
        </is>
      </c>
      <c r="C8" t="inlineStr">
        <is>
          <t>Warszawa, Bielany</t>
        </is>
      </c>
      <c r="D8" t="inlineStr">
        <is>
          <t>26 czerwca 2023</t>
        </is>
      </c>
      <c r="E8">
        <f>HYPERLINK("https://www.olx.pl/d/oferta/boss-gt-100-multieffect-processor-looper-multiefekt-delay-CID751-IDWavoe.html", "Link")</f>
        <v/>
      </c>
      <c r="F8">
        <f>HYPERLINK("/app/static/media/no_thumbnail.15f456ec5.svg", "Photo")</f>
        <v/>
      </c>
    </row>
    <row r="9">
      <c r="A9" t="inlineStr">
        <is>
          <t>Efekt gitarowy Boss OS2</t>
        </is>
      </c>
      <c r="B9" t="inlineStr">
        <is>
          <t>300 zł</t>
        </is>
      </c>
      <c r="C9" t="inlineStr">
        <is>
          <t>Zielona Góra</t>
        </is>
      </c>
      <c r="D9" t="inlineStr">
        <is>
          <t>26 czerwca 2023</t>
        </is>
      </c>
      <c r="E9">
        <f>HYPERLINK("https://www.olx.pl/d/oferta/efekt-gitarowy-boss-os2-CID751-IDUgFLF.html", "Link")</f>
        <v/>
      </c>
      <c r="F9">
        <f>HYPERLINK("/app/static/media/no_thumbnail.15f456ec5.svg", "Photo")</f>
        <v/>
      </c>
    </row>
    <row r="10">
      <c r="A10" t="inlineStr">
        <is>
          <t>Boss DS-2, efekt gitarowy</t>
        </is>
      </c>
      <c r="B10" t="inlineStr">
        <is>
          <t>300 zł</t>
        </is>
      </c>
      <c r="C10" t="inlineStr">
        <is>
          <t>Warszawa, Wola</t>
        </is>
      </c>
      <c r="D10" t="inlineStr">
        <is>
          <t>26 czerwca 2023</t>
        </is>
      </c>
      <c r="E10">
        <f>HYPERLINK("https://www.olx.pl/d/oferta/boss-ds-2-efekt-gitarowy-CID751-IDW9Ie8.html", "Link")</f>
        <v/>
      </c>
      <c r="F10">
        <f>HYPERLINK("/app/static/media/no_thumbnail.15f456ec5.svg", "Photo")</f>
        <v/>
      </c>
    </row>
    <row r="11">
      <c r="A11" t="inlineStr">
        <is>
          <t>Lampa LED Halogen 360W Reflektor CANTER ISUZU KIA</t>
        </is>
      </c>
      <c r="B11" t="inlineStr">
        <is>
          <t>149 zł</t>
        </is>
      </c>
      <c r="C11" t="inlineStr">
        <is>
          <t>Rawa Mazowiecka</t>
        </is>
      </c>
      <c r="D11" t="inlineStr">
        <is>
          <t>25 czerwca 2023</t>
        </is>
      </c>
      <c r="E11">
        <f>HYPERLINK("https://www.olx.plhttps://www.otomoto.pl/oferta/lampa-led-halogen-360w-reflektor-canter-isuzu-kia-ID6F6qoc.html", "Link")</f>
        <v/>
      </c>
      <c r="F11">
        <f>HYPERLINK("/app/static/media/no_thumbnail.15f456ec5.svg", "Photo")</f>
        <v/>
      </c>
    </row>
    <row r="12">
      <c r="A12" t="inlineStr">
        <is>
          <t>Sprzedam Multiefekt gitarowy BOSS-GT6 + Torba</t>
        </is>
      </c>
      <c r="B12" t="inlineStr">
        <is>
          <t>590 zł</t>
        </is>
      </c>
      <c r="C12" t="inlineStr">
        <is>
          <t>Łódź, Polesie</t>
        </is>
      </c>
      <c r="D12" t="inlineStr">
        <is>
          <t>25 czerwca 2023</t>
        </is>
      </c>
      <c r="E12">
        <f>HYPERLINK("https://www.olx.pl/d/oferta/sprzedam-multiefekt-gitarowy-boss-gt6-torba-CID751-IDU1uZX.html", "Link")</f>
        <v/>
      </c>
      <c r="F12">
        <f>HYPERLINK("/app/static/media/no_thumbnail.15f456ec5.svg", "Photo")</f>
        <v/>
      </c>
    </row>
    <row r="13">
      <c r="A13" t="inlineStr">
        <is>
          <t>Ns eccentric 2019 (dh,ht,enduro)</t>
        </is>
      </c>
      <c r="B13" t="inlineStr">
        <is>
          <t>2 300 zł</t>
        </is>
      </c>
      <c r="C13" t="inlineStr">
        <is>
          <t>Dębica</t>
        </is>
      </c>
      <c r="D13" t="inlineStr">
        <is>
          <t>24 czerwca 2023</t>
        </is>
      </c>
      <c r="E13">
        <f>HYPERLINK("https://www.olx.pl/d/oferta/ns-eccentric-2019-dh-ht-enduro-CID767-IDUs1Xl.html", "Link")</f>
        <v/>
      </c>
      <c r="F13">
        <f>HYPERLINK("/app/static/media/no_thumbnail.15f456ec5.svg", "Photo")</f>
        <v/>
      </c>
    </row>
    <row r="14">
      <c r="A14" t="inlineStr">
        <is>
          <t>NS Bikes Eccentric Lite 1 Alu 29 Rozmiar S Trail</t>
        </is>
      </c>
      <c r="B14" t="inlineStr">
        <is>
          <t>3 899 zł</t>
        </is>
      </c>
      <c r="C14" t="inlineStr">
        <is>
          <t>Warszawa, Białołęka</t>
        </is>
      </c>
      <c r="D14" t="inlineStr">
        <is>
          <t>23 czerwca 2023</t>
        </is>
      </c>
      <c r="E14">
        <f>HYPERLINK("https://www.olx.pl/d/oferta/ns-bikes-eccentric-lite-1-alu-29-rozmiar-s-trail-CID767-IDOdXEL.html", "Link")</f>
        <v/>
      </c>
      <c r="F14">
        <f>HYPERLINK("/app/static/media/no_thumbnail.15f456ec5.svg", "Photo")</f>
        <v/>
      </c>
    </row>
    <row r="15">
      <c r="A15" t="inlineStr">
        <is>
          <t>Multiefekt Boss ME80</t>
        </is>
      </c>
      <c r="B15" t="inlineStr">
        <is>
          <t>700 zł</t>
        </is>
      </c>
      <c r="C15" t="inlineStr">
        <is>
          <t>Warszawa, Ursynów</t>
        </is>
      </c>
      <c r="D15" t="inlineStr">
        <is>
          <t>23 czerwca 2023</t>
        </is>
      </c>
      <c r="E15">
        <f>HYPERLINK("https://www.olx.pl/d/oferta/multiefekt-boss-me80-CID751-IDW7RL2.html", "Link")</f>
        <v/>
      </c>
      <c r="F15">
        <f>HYPERLINK("/app/static/media/no_thumbnail.15f456ec5.svg", "Photo")</f>
        <v/>
      </c>
    </row>
    <row r="16">
      <c r="A16" t="inlineStr">
        <is>
          <t>FILTR OLEJU HENGST H210WN DUCATO JUMPER BOXER</t>
        </is>
      </c>
      <c r="B16" t="inlineStr">
        <is>
          <t>30 zł</t>
        </is>
      </c>
      <c r="C16" t="inlineStr">
        <is>
          <t>Kopanica</t>
        </is>
      </c>
      <c r="D16" t="inlineStr">
        <is>
          <t>22 czerwca 2023</t>
        </is>
      </c>
      <c r="E16">
        <f>HYPERLINK("https://www.olx.plhttps://www.otomoto.pl/oferta/filtr-oleju-hengst-h210wn-ducato-jumper-boxer-ID6FBEer.html", "Link")</f>
        <v/>
      </c>
      <c r="F16">
        <f>HYPERLINK("/app/static/media/no_thumbnail.15f456ec5.svg", "Photo")</f>
        <v/>
      </c>
    </row>
    <row r="17">
      <c r="A17" t="inlineStr">
        <is>
          <t>Multiefekt Boss ME-70</t>
        </is>
      </c>
      <c r="B17" t="inlineStr">
        <is>
          <t>730 zł</t>
        </is>
      </c>
      <c r="C17" t="inlineStr">
        <is>
          <t>Reguły</t>
        </is>
      </c>
      <c r="D17" t="inlineStr">
        <is>
          <t>22 czerwca 2023</t>
        </is>
      </c>
      <c r="E17">
        <f>HYPERLINK("https://www.olx.pl/d/oferta/multiefekt-boss-me-70-CID751-IDUTghP.html", "Link")</f>
        <v/>
      </c>
      <c r="F17">
        <f>HYPERLINK("/app/static/media/no_thumbnail.15f456ec5.svg", "Photo")</f>
        <v/>
      </c>
    </row>
    <row r="18">
      <c r="A18" t="inlineStr">
        <is>
          <t>Boss ds2 distortion</t>
        </is>
      </c>
      <c r="B18" t="inlineStr">
        <is>
          <t>250 zł</t>
        </is>
      </c>
      <c r="C18" t="inlineStr">
        <is>
          <t>Wrocław, Psie Pole</t>
        </is>
      </c>
      <c r="D18" t="inlineStr">
        <is>
          <t>20 czerwca 2023</t>
        </is>
      </c>
      <c r="E18">
        <f>HYPERLINK("https://www.olx.pl/d/oferta/boss-ds2-distortion-CID751-IDW50HQ.html", "Link")</f>
        <v/>
      </c>
      <c r="F18">
        <f>HYPERLINK("/app/static/media/no_thumbnail.15f456ec5.svg", "Photo")</f>
        <v/>
      </c>
    </row>
    <row r="19">
      <c r="A19" t="inlineStr">
        <is>
          <t>Rower Marin Bobcat Trail 4 29 cali XL</t>
        </is>
      </c>
      <c r="B19" t="inlineStr">
        <is>
          <t>2 500 zł</t>
        </is>
      </c>
      <c r="C19" t="inlineStr">
        <is>
          <t>Skołyszyn</t>
        </is>
      </c>
      <c r="D19" t="inlineStr">
        <is>
          <t>19 czerwca 2023</t>
        </is>
      </c>
      <c r="E19">
        <f>HYPERLINK("https://www.olx.pl/d/oferta/rower-marin-bobcat-trail-4-29-cali-xl-CID767-IDUveaK.html", "Link")</f>
        <v/>
      </c>
      <c r="F19">
        <f>HYPERLINK("/app/static/media/no_thumbnail.15f456ec5.svg", "Photo")</f>
        <v/>
      </c>
    </row>
    <row r="20">
      <c r="A20" t="inlineStr">
        <is>
          <t>dartmoor primal 2020</t>
        </is>
      </c>
      <c r="B20" t="inlineStr">
        <is>
          <t>4 400 zł</t>
        </is>
      </c>
      <c r="C20" t="inlineStr">
        <is>
          <t>Biłgoraj</t>
        </is>
      </c>
      <c r="D20" t="inlineStr">
        <is>
          <t>18 czerwca 2023</t>
        </is>
      </c>
      <c r="E20">
        <f>HYPERLINK("https://www.olx.pl/d/oferta/dartmoor-primal-2020-CID767-IDPkQCT.html", "Link")</f>
        <v/>
      </c>
      <c r="F20">
        <f>HYPERLINK("/app/static/media/no_thumbnail.15f456ec5.svg", "Photo")</f>
        <v/>
      </c>
    </row>
    <row r="21">
      <c r="A21" t="inlineStr">
        <is>
          <t>BOSS GT-100 v2 multiefekt zasilacz super stan WYSYŁKA</t>
        </is>
      </c>
      <c r="B21" t="inlineStr">
        <is>
          <t>1 250 zł</t>
        </is>
      </c>
      <c r="C21" t="inlineStr">
        <is>
          <t>Ostrołęka</t>
        </is>
      </c>
      <c r="D21" t="inlineStr">
        <is>
          <t>18 czerwca 2023</t>
        </is>
      </c>
      <c r="E21">
        <f>HYPERLINK("https://www.olx.pl/d/oferta/boss-gt-100-v2-multiefekt-zasilacz-super-stan-wysylka-CID751-IDW3h1R.html", "Link")</f>
        <v/>
      </c>
      <c r="F21">
        <f>HYPERLINK("/app/static/media/no_thumbnail.15f456ec5.svg", "Photo")</f>
        <v/>
      </c>
    </row>
    <row r="22">
      <c r="A22" t="inlineStr">
        <is>
          <t>Multiefekt gitarowy Boss ME70 + zasilacz</t>
        </is>
      </c>
      <c r="B22" t="inlineStr">
        <is>
          <t>850 zł</t>
        </is>
      </c>
      <c r="C22" t="inlineStr">
        <is>
          <t>Jastrzębie-Zdrój</t>
        </is>
      </c>
      <c r="D22" t="inlineStr">
        <is>
          <t>16 czerwca 2023</t>
        </is>
      </c>
      <c r="E22">
        <f>HYPERLINK("https://www.olx.pl/d/oferta/multiefekt-gitarowy-boss-me70-zasilacz-CID751-IDTFz47.html", "Link")</f>
        <v/>
      </c>
      <c r="F22">
        <f>HYPERLINK("/app/static/media/no_thumbnail.15f456ec5.svg", "Photo")</f>
        <v/>
      </c>
    </row>
    <row r="23">
      <c r="A23" t="inlineStr">
        <is>
          <t>Kross Dust 2.0 S 2018 (Aion 150mm, SRAM NX)</t>
        </is>
      </c>
      <c r="B23" t="inlineStr">
        <is>
          <t>3 300 zł</t>
        </is>
      </c>
      <c r="C23" t="inlineStr">
        <is>
          <t>Toruń</t>
        </is>
      </c>
      <c r="D23" t="inlineStr">
        <is>
          <t>15 czerwca 2023</t>
        </is>
      </c>
      <c r="E23">
        <f>HYPERLINK("https://www.olx.pl/d/oferta/kross-dust-2-0-s-2018-aion-150mm-sram-nx-CID767-IDU6kIF.html", "Link")</f>
        <v/>
      </c>
      <c r="F23">
        <f>HYPERLINK("/app/static/media/no_thumbnail.15f456ec5.svg", "Photo")</f>
        <v/>
      </c>
    </row>
    <row r="24">
      <c r="A24" t="inlineStr">
        <is>
          <t>gra lego star wars the complete saga nintendo wii</t>
        </is>
      </c>
      <c r="B24" t="inlineStr">
        <is>
          <t>24,99 zł</t>
        </is>
      </c>
      <c r="C24" t="inlineStr">
        <is>
          <t>Bytom</t>
        </is>
      </c>
      <c r="D24" t="inlineStr">
        <is>
          <t>10 czerwca 2023</t>
        </is>
      </c>
      <c r="E24">
        <f>HYPERLINK("https://www.olx.pl/d/oferta/gra-lego-star-wars-the-complete-saga-nintendo-wii-CID99-IDUwHG1.html", "Link")</f>
        <v/>
      </c>
      <c r="F24">
        <f>HYPERLINK("/app/static/media/no_thumbnail.15f456ec5.svg", "Photo")</f>
        <v/>
      </c>
    </row>
    <row r="25">
      <c r="A25" t="inlineStr">
        <is>
          <t>Multi efekt gitarowy Boss GT-100</t>
        </is>
      </c>
      <c r="B25" t="inlineStr">
        <is>
          <t>1 700 zł</t>
        </is>
      </c>
      <c r="C25" t="inlineStr">
        <is>
          <t>Wrocław, Fabryczna</t>
        </is>
      </c>
      <c r="D25" t="inlineStr">
        <is>
          <t>09 czerwca 2023</t>
        </is>
      </c>
      <c r="E25">
        <f>HYPERLINK("https://www.olx.pl/d/oferta/multi-efekt-gitarowy-boss-gt-100-CID751-IDQx0iO.html", "Link")</f>
        <v/>
      </c>
      <c r="F25">
        <f>HYPERLINK("/app/static/media/no_thumbnail.15f456ec5.svg", "Photo")</f>
        <v/>
      </c>
    </row>
    <row r="26">
      <c r="A26" t="inlineStr">
        <is>
          <t>Boss GT-3 multiefekt efekt gitarowy wah distortion COSM stan bdb</t>
        </is>
      </c>
      <c r="B26" t="inlineStr">
        <is>
          <t>888 zł</t>
        </is>
      </c>
      <c r="C26" t="inlineStr">
        <is>
          <t>Kraków, Zwierzyniec</t>
        </is>
      </c>
      <c r="D26" t="inlineStr">
        <is>
          <t>07 czerwca 2023</t>
        </is>
      </c>
      <c r="E26">
        <f>HYPERLINK("https://www.olx.pl/d/oferta/boss-gt-3-multiefekt-efekt-gitarowy-wah-distortion-cosm-stan-bdb-CID751-IDPnqZw.html", "Link")</f>
        <v/>
      </c>
      <c r="F26">
        <f>HYPERLINK("/app/static/media/no_thumbnail.15f456ec5.svg", "Photo")</f>
        <v/>
      </c>
    </row>
    <row r="27">
      <c r="A27" t="inlineStr">
        <is>
          <t>12 x worki do odkurzacza  Karcher VC2 2.863-236.0</t>
        </is>
      </c>
      <c r="B27" t="inlineStr">
        <is>
          <t>30 zł</t>
        </is>
      </c>
      <c r="C27" t="inlineStr">
        <is>
          <t>Paczkowo</t>
        </is>
      </c>
      <c r="D27" t="inlineStr">
        <is>
          <t>07 czerwca 2023</t>
        </is>
      </c>
      <c r="E27">
        <f>HYPERLINK("https://www.olx.pl/d/oferta/12-x-worki-do-odkurzacza-karcher-vc2-2-863-236-0-CID99-IDPd5v2.html", "Link")</f>
        <v/>
      </c>
      <c r="F27">
        <f>HYPERLINK("/app/static/media/no_thumbnail.15f456ec5.svg", "Photo")</f>
        <v/>
      </c>
    </row>
    <row r="28">
      <c r="A28" t="inlineStr">
        <is>
          <t>BOSS DS-2 + KOD NG-12 + HB Power Plant Junior</t>
        </is>
      </c>
      <c r="B28" t="inlineStr">
        <is>
          <t>420 zł</t>
        </is>
      </c>
      <c r="C28" t="inlineStr">
        <is>
          <t>Trzebinia</t>
        </is>
      </c>
      <c r="D28" t="inlineStr">
        <is>
          <t>06 czerwca 2023</t>
        </is>
      </c>
      <c r="E28">
        <f>HYPERLINK("https://www.olx.pl/d/oferta/boss-ds-2-kod-ng-12-hb-power-plant-junior-CID99-IDUreCR.html", "Link")</f>
        <v/>
      </c>
      <c r="F28">
        <f>HYPERLINK("/app/static/media/no_thumbnail.15f456ec5.svg", "Photo")</f>
        <v/>
      </c>
    </row>
    <row r="29">
      <c r="A29" t="inlineStr">
        <is>
          <t>BOSS GT-6 Multiprocesor-gitara elektryczna z wah-wah+zasilacz+usterka</t>
        </is>
      </c>
      <c r="B29" t="inlineStr">
        <is>
          <t>450 zł</t>
        </is>
      </c>
      <c r="C29" t="inlineStr">
        <is>
          <t>Gubin</t>
        </is>
      </c>
      <c r="D29" t="inlineStr">
        <is>
          <t>05 czerwca 2023</t>
        </is>
      </c>
      <c r="E29">
        <f>HYPERLINK("https://www.olx.pl/d/oferta/boss-gt-6-multiprocesor-gitara-elektryczna-z-wah-wah-zasilacz-usterka-CID751-IDSziCr.html", "Link")</f>
        <v/>
      </c>
      <c r="F29">
        <f>HYPERLINK("/app/static/media/no_thumbnail.15f456ec5.svg", "Photo")</f>
        <v/>
      </c>
    </row>
    <row r="30">
      <c r="A30" t="inlineStr">
        <is>
          <t>Multiefekt podłogowy-gitara elektryczna BOSS ME-20 z pedał wah-wah.TOP</t>
        </is>
      </c>
      <c r="B30" t="inlineStr">
        <is>
          <t>495 zł</t>
        </is>
      </c>
      <c r="C30" t="inlineStr">
        <is>
          <t>Gubin</t>
        </is>
      </c>
      <c r="D30" t="inlineStr">
        <is>
          <t>05 czerwca 2023</t>
        </is>
      </c>
      <c r="E30">
        <f>HYPERLINK("https://www.olx.pl/d/oferta/multiefekt-podlogowy-gitara-elektryczna-boss-me-20-z-pedal-wah-wah-top-CID751-IDSzgCj.html", "Link")</f>
        <v/>
      </c>
      <c r="F30">
        <f>HYPERLINK("/app/static/media/no_thumbnail.15f456ec5.svg", "Photo")</f>
        <v/>
      </c>
    </row>
    <row r="31">
      <c r="A31" t="inlineStr">
        <is>
          <t>Boss DS-2 Turbo Distortion</t>
        </is>
      </c>
      <c r="B31" t="inlineStr">
        <is>
          <t>350 zł</t>
        </is>
      </c>
      <c r="C31" t="inlineStr">
        <is>
          <t>Nysa</t>
        </is>
      </c>
      <c r="D31" t="inlineStr">
        <is>
          <t>03 czerwca 2023</t>
        </is>
      </c>
      <c r="E31">
        <f>HYPERLINK("https://www.olx.pl/d/oferta/boss-ds-2-turbo-distortion-CID751-IDUoJCX.html", "Link")</f>
        <v/>
      </c>
      <c r="F31">
        <f>HYPERLINK("/app/static/media/no_thumbnail.15f456ec5.svg", "Photo")</f>
        <v/>
      </c>
    </row>
    <row r="32">
      <c r="A32" t="inlineStr">
        <is>
          <t>BOSS GT-6 Multiefekt Gitarowy</t>
        </is>
      </c>
      <c r="B32" t="inlineStr">
        <is>
          <t>650 zł</t>
        </is>
      </c>
      <c r="C32" t="inlineStr">
        <is>
          <t>Białystok, Centrum</t>
        </is>
      </c>
      <c r="D32" t="inlineStr">
        <is>
          <t>01 czerwca 2023</t>
        </is>
      </c>
      <c r="E32">
        <f>HYPERLINK("https://www.olx.pl/d/oferta/boss-gt-6-multiefekt-gitarowy-CID751-IDSXhhA.html", "Link")</f>
        <v/>
      </c>
      <c r="F32">
        <f>HYPERLINK("/app/static/media/no_thumbnail.15f456ec5.svg", "Photo")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Gitara DeArmond M-65C z modyfikacjami sprzedam!!</t>
        </is>
      </c>
      <c r="B2" t="inlineStr">
        <is>
          <t>960 zł</t>
        </is>
      </c>
      <c r="C2" t="inlineStr">
        <is>
          <t>Wrocław, Śródmieście</t>
        </is>
      </c>
      <c r="D2" t="inlineStr">
        <is>
          <t>19 czerwca 2023</t>
        </is>
      </c>
      <c r="E2">
        <f>HYPERLINK("https://www.olx.pl/d/oferta/gitara-dearmond-m-65c-z-modyfikacjami-sprzedam-CID751-IDxvPC9.html", "Link")</f>
        <v/>
      </c>
      <c r="F2">
        <f>HYPERLINK("https://ireland.apollo.olxcdn.com:443/v1/files/gmr032yjhszh-PL/image;s=200x0;q=50", "Photo")</f>
        <v/>
      </c>
    </row>
    <row r="3">
      <c r="A3" t="inlineStr">
        <is>
          <t>Fender Jaguar Bass Made in Japan aktiv Cobalt Blue jak nowy</t>
        </is>
      </c>
      <c r="B3" t="inlineStr">
        <is>
          <t>6 400 zł</t>
        </is>
      </c>
      <c r="C3" t="inlineStr">
        <is>
          <t>Lwówek Śląski</t>
        </is>
      </c>
      <c r="D3" t="inlineStr">
        <is>
          <t>13 czerwca 2023</t>
        </is>
      </c>
      <c r="E3">
        <f>HYPERLINK("https://www.olx.pl/d/oferta/fender-jaguar-bass-made-in-japan-aktiv-cobalt-blue-jak-nowy-CID751-IDTBYWG.html", "Link")</f>
        <v/>
      </c>
      <c r="F3">
        <f>HYPERLINK("https://ireland.apollo.olxcdn.com:443/v1/files/khzyeapy5r8d2-PL/image;s=200x0;q=50", "Photo")</f>
        <v/>
      </c>
    </row>
    <row r="4">
      <c r="A4" t="inlineStr">
        <is>
          <t>EW Ministry Of Rock 1 i 2 - VSti</t>
        </is>
      </c>
      <c r="B4" t="inlineStr">
        <is>
          <t>700 zł</t>
        </is>
      </c>
      <c r="C4" t="inlineStr">
        <is>
          <t>Mieroszów</t>
        </is>
      </c>
      <c r="D4" t="inlineStr">
        <is>
          <t>13 czerwca 2023</t>
        </is>
      </c>
      <c r="E4">
        <f>HYPERLINK("https://www.olx.pl/d/oferta/ew-ministry-of-rock-1-i-2-vsti-CID751-IDOLyHT.html", "Link")</f>
        <v/>
      </c>
      <c r="F4">
        <f>HYPERLINK("https://ireland.apollo.olxcdn.com:443/v1/files/z6vb4j4qddrb3-PL/image;s=200x0;q=50", "Photo")</f>
        <v/>
      </c>
    </row>
    <row r="5">
      <c r="A5" t="inlineStr">
        <is>
          <t>PICKUP Jazz Bass bridge / Squier Vintage Modified Jaguar</t>
        </is>
      </c>
      <c r="B5" t="inlineStr">
        <is>
          <t>95 zł</t>
        </is>
      </c>
      <c r="C5" t="inlineStr">
        <is>
          <t>Gdynia, Wielki Kack</t>
        </is>
      </c>
      <c r="D5" t="inlineStr">
        <is>
          <t>29 czerwca 2023</t>
        </is>
      </c>
      <c r="E5">
        <f>HYPERLINK("https://www.olx.pl/d/oferta/pickup-jazz-bass-bridge-squier-vintage-modified-jaguar-CID751-IDUx7bO.html?reason=extended_search_extended_delivery", "Link")</f>
        <v/>
      </c>
      <c r="F5">
        <f>HYPERLINK("https://ireland.apollo.olxcdn.com:443/v1/files/waehcdokbuu12-PL/image;s=200x0;q=50", "Photo")</f>
        <v/>
      </c>
    </row>
    <row r="6">
      <c r="A6" t="inlineStr">
        <is>
          <t>Gitara Hohner JT-60 - pięknie brzmiący jaguar | Okazja!</t>
        </is>
      </c>
      <c r="B6" t="inlineStr">
        <is>
          <t>1 800 zł</t>
        </is>
      </c>
      <c r="C6" t="inlineStr">
        <is>
          <t>Skoczów</t>
        </is>
      </c>
      <c r="D6" t="inlineStr">
        <is>
          <t>27 czerwca 2023</t>
        </is>
      </c>
      <c r="E6">
        <f>HYPERLINK("https://www.olx.pl/d/oferta/gitara-hohner-jt-60-pieknie-brzmiacy-jaguar-okazja-CID751-IDUUdPe.html?reason=extended_search_extended_delivery", "Link")</f>
        <v/>
      </c>
      <c r="F6">
        <f>HYPERLINK("https://ireland.apollo.olxcdn.com:443/v1/files/k4zo4cve0h6h-PL/image;s=200x0;q=50", "Photo")</f>
        <v/>
      </c>
    </row>
    <row r="7">
      <c r="A7" t="inlineStr">
        <is>
          <t>Nirvana Fender Jaguar Cobain album</t>
        </is>
      </c>
      <c r="B7" t="inlineStr">
        <is>
          <t>50 zł</t>
        </is>
      </c>
      <c r="C7" t="inlineStr">
        <is>
          <t>Sępólno Krajeńskie</t>
        </is>
      </c>
      <c r="D7" t="inlineStr">
        <is>
          <t>26 czerwca 2023</t>
        </is>
      </c>
      <c r="E7">
        <f>HYPERLINK("https://www.olx.pl/d/oferta/nirvana-fender-jaguar-cobain-album-CID751-IDHm2IA.html?reason=extended_search_extended_delivery", "Link")</f>
        <v/>
      </c>
      <c r="F7">
        <f>HYPERLINK("https://ireland.apollo.olxcdn.com:443/v1/files/5h4own358t5x1-PL/image;s=200x0;q=50", "Photo")</f>
        <v/>
      </c>
    </row>
    <row r="8">
      <c r="A8" t="inlineStr">
        <is>
          <t>Fender Jaguar Jazzmaster gig bag futerał</t>
        </is>
      </c>
      <c r="B8" t="inlineStr">
        <is>
          <t>170 zł</t>
        </is>
      </c>
      <c r="C8" t="inlineStr">
        <is>
          <t>Opole</t>
        </is>
      </c>
      <c r="D8" t="inlineStr">
        <is>
          <t>24 czerwca 2023</t>
        </is>
      </c>
      <c r="E8">
        <f>HYPERLINK("https://www.olx.pl/d/oferta/fender-jaguar-jazzmaster-gig-bag-futeral-CID751-IDThKnA.html?reason=extended_search_extended_delivery", "Link")</f>
        <v/>
      </c>
      <c r="F8">
        <f>HYPERLINK("https://ireland.apollo.olxcdn.com:443/v1/files/pddb2hd0z43o3-PL/image;s=200x0;q=50", "Photo")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Zestaw HARLEY BENTON ST-62MN BK Blackstar ID</t>
        </is>
      </c>
      <c r="B2" t="inlineStr">
        <is>
          <t>950 zł</t>
        </is>
      </c>
      <c r="C2" t="inlineStr">
        <is>
          <t>Legnica</t>
        </is>
      </c>
      <c r="D2" t="inlineStr">
        <is>
          <t>30 czerwiec 2023</t>
        </is>
      </c>
      <c r="E2">
        <f>HYPERLINK("https://www.olx.pl/d/oferta/zestaw-harley-benton-st-62mn-bk-blackstar-id-CID751-IDW7i5n.html", "Link")</f>
        <v/>
      </c>
      <c r="F2">
        <f>HYPERLINK("https://ireland.apollo.olxcdn.com:443/v1/files/g96xjomzlmji2-PL/image;s=200x0;q=50", "Photo")</f>
        <v/>
      </c>
    </row>
    <row r="3">
      <c r="A3" t="inlineStr">
        <is>
          <t>ESP Edwards E-SA-138/180LTC semi hollow (es335/355) Japan</t>
        </is>
      </c>
      <c r="B3" t="inlineStr">
        <is>
          <t>5 500 zł</t>
        </is>
      </c>
      <c r="C3" t="inlineStr">
        <is>
          <t>Trzebnica</t>
        </is>
      </c>
      <c r="D3" t="inlineStr">
        <is>
          <t>Odświeżono dnia 29 czerwca 2023</t>
        </is>
      </c>
      <c r="E3">
        <f>HYPERLINK("https://www.olx.pl/d/oferta/esp-edwards-e-sa-138-180ltc-semi-hollow-es335-355-japan-CID751-IDUrzuU.html", "Link")</f>
        <v/>
      </c>
      <c r="F3">
        <f>HYPERLINK("https://ireland.apollo.olxcdn.com:443/v1/files/1tfbwr2c8a9b3-PL/image;s=200x0;q=50", "Photo")</f>
        <v/>
      </c>
    </row>
    <row r="4">
      <c r="A4" t="inlineStr">
        <is>
          <t>Gitara Fender Fenix by young Chang stratocaster</t>
        </is>
      </c>
      <c r="B4" t="inlineStr">
        <is>
          <t>2 299 zł</t>
        </is>
      </c>
      <c r="C4" t="inlineStr">
        <is>
          <t>Lwówek Śląski</t>
        </is>
      </c>
      <c r="D4" t="inlineStr">
        <is>
          <t>30 czerwiec 2023</t>
        </is>
      </c>
      <c r="E4">
        <f>HYPERLINK("https://www.olx.pl/d/oferta/gitara-fender-fenix-by-young-chang-stratocaster-CID751-IDQxw7s.html", "Link")</f>
        <v/>
      </c>
      <c r="F4">
        <f>HYPERLINK("https://ireland.apollo.olxcdn.com:443/v1/files/sewyl36q8w3r1-PL/image;s=200x0;q=50", "Photo")</f>
        <v/>
      </c>
    </row>
    <row r="5">
      <c r="A5" t="inlineStr">
        <is>
          <t>Gitara Harley Benton ST 62 DLX</t>
        </is>
      </c>
      <c r="B5" t="inlineStr">
        <is>
          <t>800 zł</t>
        </is>
      </c>
      <c r="C5" t="inlineStr">
        <is>
          <t>Nowa Sól</t>
        </is>
      </c>
      <c r="D5" t="inlineStr">
        <is>
          <t>29 czerwca 2023</t>
        </is>
      </c>
      <c r="E5">
        <f>HYPERLINK("https://www.olx.pl/d/oferta/gitara-harley-benton-st-62-dlx-CID751-IDQIXc0.html", "Link")</f>
        <v/>
      </c>
      <c r="F5">
        <f>HYPERLINK("https://ireland.apollo.olxcdn.com:443/v1/files/xylt3vd8mk913-PL/image;s=200x0;q=50", "Photo")</f>
        <v/>
      </c>
    </row>
    <row r="6">
      <c r="A6" t="inlineStr">
        <is>
          <t>Japońska gitara Teisco Hertiecaster 1960 sunburst  vintage Japan</t>
        </is>
      </c>
      <c r="B6" t="inlineStr">
        <is>
          <t>890 zł</t>
        </is>
      </c>
      <c r="C6" t="inlineStr">
        <is>
          <t>Wiązów</t>
        </is>
      </c>
      <c r="D6" t="inlineStr">
        <is>
          <t>28 czerwca 2023</t>
        </is>
      </c>
      <c r="E6">
        <f>HYPERLINK("https://www.olx.pl/d/oferta/japonska-gitara-teisco-hertiecaster-1960-sunburst-vintage-japan-CID751-IDRQKRR.html", "Link")</f>
        <v/>
      </c>
      <c r="F6">
        <f>HYPERLINK("https://ireland.apollo.olxcdn.com:443/v1/files/tjqruqnqboku3-PL/image;s=200x0;q=50", "Photo")</f>
        <v/>
      </c>
    </row>
    <row r="7">
      <c r="A7" t="inlineStr">
        <is>
          <t>Gitara Elektryczna - Fender Stratocaster</t>
        </is>
      </c>
      <c r="B7" t="inlineStr">
        <is>
          <t>2 700 zł</t>
        </is>
      </c>
      <c r="C7" t="inlineStr">
        <is>
          <t>Wrocław, Krzyki</t>
        </is>
      </c>
      <c r="D7" t="inlineStr">
        <is>
          <t>28 czerwca 2023</t>
        </is>
      </c>
      <c r="E7">
        <f>HYPERLINK("https://www.olx.pl/d/oferta/gitara-elektryczna-fender-stratocaster-CID751-IDTRPDA.html", "Link")</f>
        <v/>
      </c>
      <c r="F7">
        <f>HYPERLINK("/app/static/media/no_thumbnail.15f456ec5.svg", "Photo")</f>
        <v/>
      </c>
    </row>
    <row r="8">
      <c r="A8" t="inlineStr">
        <is>
          <t>Gitara Chevy ST-style Custom Stratocaster lata 90te !!! Cheri</t>
        </is>
      </c>
      <c r="B8" t="inlineStr">
        <is>
          <t>1 950 zł</t>
        </is>
      </c>
      <c r="C8" t="inlineStr">
        <is>
          <t>Lubin</t>
        </is>
      </c>
      <c r="D8" t="inlineStr">
        <is>
          <t>27 czerwca 2023</t>
        </is>
      </c>
      <c r="E8">
        <f>HYPERLINK("https://www.olx.pl/d/oferta/gitara-chevy-st-style-custom-stratocaster-lata-90te-cheri-CID751-IDWb1xh.html", "Link")</f>
        <v/>
      </c>
      <c r="F8">
        <f>HYPERLINK("/app/static/media/no_thumbnail.15f456ec5.svg", "Photo")</f>
        <v/>
      </c>
    </row>
    <row r="9">
      <c r="A9" t="inlineStr">
        <is>
          <t>Gitara, wzmacniacz Teisco</t>
        </is>
      </c>
      <c r="B9" t="inlineStr">
        <is>
          <t>900 zł</t>
        </is>
      </c>
      <c r="C9" t="inlineStr">
        <is>
          <t>Spalona</t>
        </is>
      </c>
      <c r="D9" t="inlineStr">
        <is>
          <t>26 czerwca 2023</t>
        </is>
      </c>
      <c r="E9">
        <f>HYPERLINK("https://www.olx.pl/d/oferta/gitara-wzmacniacz-teisco-CID751-IDScX0F.html", "Link")</f>
        <v/>
      </c>
      <c r="F9">
        <f>HYPERLINK("/app/static/media/no_thumbnail.15f456ec5.svg", "Photo")</f>
        <v/>
      </c>
    </row>
    <row r="10">
      <c r="A10" t="inlineStr">
        <is>
          <t>SX Stratocaster Scalloped</t>
        </is>
      </c>
      <c r="B10" t="inlineStr">
        <is>
          <t>900 zł</t>
        </is>
      </c>
      <c r="C10" t="inlineStr">
        <is>
          <t>Wrocław, Stare Miasto</t>
        </is>
      </c>
      <c r="D10" t="inlineStr">
        <is>
          <t>26 czerwca 2023</t>
        </is>
      </c>
      <c r="E10">
        <f>HYPERLINK("https://www.olx.pl/d/oferta/sx-stratocaster-scalloped-CID751-IDUM3dv.html", "Link")</f>
        <v/>
      </c>
      <c r="F10">
        <f>HYPERLINK("/app/static/media/no_thumbnail.15f456ec5.svg", "Photo")</f>
        <v/>
      </c>
    </row>
    <row r="11">
      <c r="A11" t="inlineStr">
        <is>
          <t>Gitara elektryczna Cheri Stratocaster</t>
        </is>
      </c>
      <c r="B11" t="inlineStr">
        <is>
          <t>1 000 zł</t>
        </is>
      </c>
      <c r="C11" t="inlineStr">
        <is>
          <t>Wrocław, Krzyki</t>
        </is>
      </c>
      <c r="D11" t="inlineStr">
        <is>
          <t>26 czerwca 2023</t>
        </is>
      </c>
      <c r="E11">
        <f>HYPERLINK("https://www.olx.pl/d/oferta/gitara-elektryczna-cheri-stratocaster-CID751-IDWadsO.html", "Link")</f>
        <v/>
      </c>
      <c r="F11">
        <f>HYPERLINK("/app/static/media/no_thumbnail.15f456ec5.svg", "Photo")</f>
        <v/>
      </c>
    </row>
    <row r="12">
      <c r="A12" t="inlineStr">
        <is>
          <t>Gitara elektryczna stratocaster, kopia Fender</t>
        </is>
      </c>
      <c r="B12" t="inlineStr">
        <is>
          <t>680 zł</t>
        </is>
      </c>
      <c r="C12" t="inlineStr">
        <is>
          <t>Rawicz, Osiedle 350 Lecia Rawicza</t>
        </is>
      </c>
      <c r="D12" t="inlineStr">
        <is>
          <t>25 czerwca 2023</t>
        </is>
      </c>
      <c r="E12">
        <f>HYPERLINK("https://www.olx.pl/d/oferta/gitara-elektryczna-stratocaster-kopia-fender-CID751-IDW9oGD.html", "Link")</f>
        <v/>
      </c>
      <c r="F12">
        <f>HYPERLINK("/app/static/media/no_thumbnail.15f456ec5.svg", "Photo")</f>
        <v/>
      </c>
    </row>
    <row r="13">
      <c r="A13" t="inlineStr">
        <is>
          <t>Fender Jimi Hendrix Stratocaster</t>
        </is>
      </c>
      <c r="B13" t="inlineStr">
        <is>
          <t>3 800 zł</t>
        </is>
      </c>
      <c r="C13" t="inlineStr">
        <is>
          <t>Wrocław, Krzyki</t>
        </is>
      </c>
      <c r="D13" t="inlineStr">
        <is>
          <t>25 czerwca 2023</t>
        </is>
      </c>
      <c r="E13">
        <f>HYPERLINK("https://www.olx.pl/d/oferta/fender-jimi-hendrix-stratocaster-CID751-IDW9kln.html", "Link")</f>
        <v/>
      </c>
      <c r="F13">
        <f>HYPERLINK("/app/static/media/no_thumbnail.15f456ec5.svg", "Photo")</f>
        <v/>
      </c>
    </row>
    <row r="14">
      <c r="A14" t="inlineStr">
        <is>
          <t>Gitara elektryczna Mustang typ stratocaster</t>
        </is>
      </c>
      <c r="B14" t="inlineStr">
        <is>
          <t>750 zł</t>
        </is>
      </c>
      <c r="C14" t="inlineStr">
        <is>
          <t>Legnica</t>
        </is>
      </c>
      <c r="D14" t="inlineStr">
        <is>
          <t>25 czerwca 2023</t>
        </is>
      </c>
      <c r="E14">
        <f>HYPERLINK("https://www.olx.pl/d/oferta/gitara-elektryczna-mustang-typ-stratocaster-CID751-IDW9gb2.html", "Link")</f>
        <v/>
      </c>
      <c r="F14">
        <f>HYPERLINK("/app/static/media/no_thumbnail.15f456ec5.svg", "Photo")</f>
        <v/>
      </c>
    </row>
    <row r="15">
      <c r="A15" t="inlineStr">
        <is>
          <t>Fender American Standard Stratocaster edycja "50th anniversary" 1996</t>
        </is>
      </c>
      <c r="B15" t="inlineStr">
        <is>
          <t>6 100 zł</t>
        </is>
      </c>
      <c r="C15" t="inlineStr">
        <is>
          <t>Legnica</t>
        </is>
      </c>
      <c r="D15" t="inlineStr">
        <is>
          <t>24 czerwca 2023</t>
        </is>
      </c>
      <c r="E15">
        <f>HYPERLINK("https://www.olx.pl/d/oferta/fender-american-standard-stratocaster-edycja-50th-anniversary-1996-CID751-IDUINY0.html", "Link")</f>
        <v/>
      </c>
      <c r="F15">
        <f>HYPERLINK("/app/static/media/no_thumbnail.15f456ec5.svg", "Photo")</f>
        <v/>
      </c>
    </row>
    <row r="16">
      <c r="A16" t="inlineStr">
        <is>
          <t>Gitara elektryczna Richwood typu Stratocaster</t>
        </is>
      </c>
      <c r="B16" t="inlineStr">
        <is>
          <t>1 300 zł</t>
        </is>
      </c>
      <c r="C16" t="inlineStr">
        <is>
          <t>Wrocław, Stare Miasto</t>
        </is>
      </c>
      <c r="D16" t="inlineStr">
        <is>
          <t>23 czerwca 2023</t>
        </is>
      </c>
      <c r="E16">
        <f>HYPERLINK("https://www.olx.pl/d/oferta/gitara-elektryczna-richwood-typu-stratocaster-CID751-IDUfMi9.html", "Link")</f>
        <v/>
      </c>
      <c r="F16">
        <f>HYPERLINK("/app/static/media/no_thumbnail.15f456ec5.svg", "Photo")</f>
        <v/>
      </c>
    </row>
    <row r="17">
      <c r="A17" t="inlineStr">
        <is>
          <t>Przetwornik Pickup Duncan Designed Bridge</t>
        </is>
      </c>
      <c r="B17" t="inlineStr">
        <is>
          <t>95 zł</t>
        </is>
      </c>
      <c r="C17" t="inlineStr">
        <is>
          <t>Wrocław, Stare Miasto</t>
        </is>
      </c>
      <c r="D17" t="inlineStr">
        <is>
          <t>23 czerwca 2023</t>
        </is>
      </c>
      <c r="E17">
        <f>HYPERLINK("https://www.olx.pl/d/oferta/przetwornik-pickup-duncan-designed-bridge-CID751-IDTg8My.html", "Link")</f>
        <v/>
      </c>
      <c r="F17">
        <f>HYPERLINK("/app/static/media/no_thumbnail.15f456ec5.svg", "Photo")</f>
        <v/>
      </c>
    </row>
    <row r="18">
      <c r="A18" t="inlineStr">
        <is>
          <t>Fender Squier Classic Vibe Stratocaster gitara elektryczna</t>
        </is>
      </c>
      <c r="B18" t="inlineStr">
        <is>
          <t>1 350 zł</t>
        </is>
      </c>
      <c r="C18" t="inlineStr">
        <is>
          <t>Zielona Góra</t>
        </is>
      </c>
      <c r="D18" t="inlineStr">
        <is>
          <t>23 czerwca 2023</t>
        </is>
      </c>
      <c r="E18">
        <f>HYPERLINK("https://www.olx.pl/d/oferta/fender-squier-classic-vibe-stratocaster-gitara-elektryczna-CID751-IDUQU4e.html", "Link")</f>
        <v/>
      </c>
      <c r="F18">
        <f>HYPERLINK("/app/static/media/no_thumbnail.15f456ec5.svg", "Photo")</f>
        <v/>
      </c>
    </row>
    <row r="19">
      <c r="A19" t="inlineStr">
        <is>
          <t>Gitara elektryczna Marlin by Hohner lata 90 -te , stratocaster</t>
        </is>
      </c>
      <c r="B19" t="inlineStr">
        <is>
          <t>930 zł</t>
        </is>
      </c>
      <c r="C19" t="inlineStr">
        <is>
          <t>Rawicz, Osiedle Sienkiewicza</t>
        </is>
      </c>
      <c r="D19" t="inlineStr">
        <is>
          <t>22 czerwca 2023</t>
        </is>
      </c>
      <c r="E19">
        <f>HYPERLINK("https://www.olx.pl/d/oferta/gitara-elektryczna-marlin-by-hohner-lata-90-te-stratocaster-CID751-IDFk7CH.html", "Link")</f>
        <v/>
      </c>
      <c r="F19">
        <f>HYPERLINK("/app/static/media/no_thumbnail.15f456ec5.svg", "Photo")</f>
        <v/>
      </c>
    </row>
    <row r="20">
      <c r="A20" t="inlineStr">
        <is>
          <t>Fender Classic Player '60s Stratocaster - refinish, stalowe progi</t>
        </is>
      </c>
      <c r="B20" t="inlineStr">
        <is>
          <t>5 000 zł</t>
        </is>
      </c>
      <c r="C20" t="inlineStr">
        <is>
          <t>Wrocław, Krzyki</t>
        </is>
      </c>
      <c r="D20" t="inlineStr">
        <is>
          <t>22 czerwca 2023</t>
        </is>
      </c>
      <c r="E20">
        <f>HYPERLINK("https://www.olx.pl/d/oferta/fender-classic-player-60s-stratocaster-refinish-stalowe-progi-CID751-IDSOWjc.html", "Link")</f>
        <v/>
      </c>
      <c r="F20">
        <f>HYPERLINK("/app/static/media/no_thumbnail.15f456ec5.svg", "Photo")</f>
        <v/>
      </c>
    </row>
    <row r="21">
      <c r="A21" t="inlineStr">
        <is>
          <t>Gruby 4cm wodoodporny premium gigbag pokrowiec gitarowy</t>
        </is>
      </c>
      <c r="B21" t="inlineStr">
        <is>
          <t>300 zł</t>
        </is>
      </c>
      <c r="C21" t="inlineStr">
        <is>
          <t>Wrocław, Śródmieście</t>
        </is>
      </c>
      <c r="D21" t="inlineStr">
        <is>
          <t>22 czerwca 2023</t>
        </is>
      </c>
      <c r="E21">
        <f>HYPERLINK("https://www.olx.pl/d/oferta/gruby-4cm-wodoodporny-premium-gigbag-pokrowiec-gitarowy-CID751-IDSna25.html", "Link")</f>
        <v/>
      </c>
      <c r="F21">
        <f>HYPERLINK("/app/static/media/no_thumbnail.15f456ec5.svg", "Photo")</f>
        <v/>
      </c>
    </row>
    <row r="22">
      <c r="A22" t="inlineStr">
        <is>
          <t>Fender stratocaster Custom Shop Artisan</t>
        </is>
      </c>
      <c r="B22" t="inlineStr">
        <is>
          <t>16 900 zł</t>
        </is>
      </c>
      <c r="C22" t="inlineStr">
        <is>
          <t>Wrocław, Stare Miasto</t>
        </is>
      </c>
      <c r="D22" t="inlineStr">
        <is>
          <t>21 czerwca 2023</t>
        </is>
      </c>
      <c r="E22">
        <f>HYPERLINK("https://www.olx.pl/d/oferta/fender-stratocaster-custom-shop-artisan-CID751-IDSdk9M.html", "Link")</f>
        <v/>
      </c>
      <c r="F22">
        <f>HYPERLINK("/app/static/media/no_thumbnail.15f456ec5.svg", "Photo")</f>
        <v/>
      </c>
    </row>
    <row r="23">
      <c r="A23" t="inlineStr">
        <is>
          <t>Fender Squier Standard Stratocaster</t>
        </is>
      </c>
      <c r="B23" t="inlineStr">
        <is>
          <t>950 zł</t>
        </is>
      </c>
      <c r="C23" t="inlineStr">
        <is>
          <t>Wrocław, Psie Pole</t>
        </is>
      </c>
      <c r="D23" t="inlineStr">
        <is>
          <t>20 czerwca 2023</t>
        </is>
      </c>
      <c r="E23">
        <f>HYPERLINK("https://www.olx.pl/d/oferta/fender-squier-standard-stratocaster-CID751-IDW50pH.html", "Link")</f>
        <v/>
      </c>
      <c r="F23">
        <f>HYPERLINK("/app/static/media/no_thumbnail.15f456ec5.svg", "Photo")</f>
        <v/>
      </c>
    </row>
    <row r="24">
      <c r="A24" t="inlineStr">
        <is>
          <t>Fender American Performer Stratocaster RW Honey Burst - Okazja</t>
        </is>
      </c>
      <c r="B24" t="inlineStr">
        <is>
          <t>4 999 zł</t>
        </is>
      </c>
      <c r="C24" t="inlineStr">
        <is>
          <t>Gromadka</t>
        </is>
      </c>
      <c r="D24" t="inlineStr">
        <is>
          <t>20 czerwca 2023</t>
        </is>
      </c>
      <c r="E24">
        <f>HYPERLINK("https://www.olx.pl/d/oferta/fender-american-performer-stratocaster-rw-honey-burst-okazja-CID751-IDUaO1E.html", "Link")</f>
        <v/>
      </c>
      <c r="F24">
        <f>HYPERLINK("/app/static/media/no_thumbnail.15f456ec5.svg", "Photo")</f>
        <v/>
      </c>
    </row>
    <row r="25">
      <c r="A25" t="inlineStr">
        <is>
          <t>Fender stratocaster '54 reissue 2 tone sunburst Japan 2013, noisless</t>
        </is>
      </c>
      <c r="B25" t="inlineStr">
        <is>
          <t>5 499 zł</t>
        </is>
      </c>
      <c r="C25" t="inlineStr">
        <is>
          <t>Świdnica</t>
        </is>
      </c>
      <c r="D25" t="inlineStr">
        <is>
          <t>19 czerwca 2023</t>
        </is>
      </c>
      <c r="E25">
        <f>HYPERLINK("https://www.olx.pl/d/oferta/fender-stratocaster-54-reissue-2-tone-sunburst-japan-2013-noisless-CID751-IDSHlxG.html", "Link")</f>
        <v/>
      </c>
      <c r="F25">
        <f>HYPERLINK("/app/static/media/no_thumbnail.15f456ec5.svg", "Photo")</f>
        <v/>
      </c>
    </row>
    <row r="26">
      <c r="A26" t="inlineStr">
        <is>
          <t>LTD SN1000 super stratocaster Custom</t>
        </is>
      </c>
      <c r="B26" t="inlineStr">
        <is>
          <t>2 899 zł</t>
        </is>
      </c>
      <c r="C26" t="inlineStr">
        <is>
          <t>Wrocław, Stare Miasto</t>
        </is>
      </c>
      <c r="D26" t="inlineStr">
        <is>
          <t>19 czerwca 2023</t>
        </is>
      </c>
      <c r="E26">
        <f>HYPERLINK("https://www.olx.pl/d/oferta/ltd-sn1000-super-stratocaster-custom-CID751-IDW4aHz.html", "Link")</f>
        <v/>
      </c>
      <c r="F26">
        <f>HYPERLINK("/app/static/media/no_thumbnail.15f456ec5.svg", "Photo")</f>
        <v/>
      </c>
    </row>
    <row r="27">
      <c r="A27" t="inlineStr">
        <is>
          <t>gitara elektryczna stratocaster</t>
        </is>
      </c>
      <c r="B27" t="inlineStr">
        <is>
          <t>300 zł</t>
        </is>
      </c>
      <c r="C27" t="inlineStr">
        <is>
          <t>Środa Śląska</t>
        </is>
      </c>
      <c r="D27" t="inlineStr">
        <is>
          <t>19 czerwca 2023</t>
        </is>
      </c>
      <c r="E27">
        <f>HYPERLINK("https://www.olx.pl/d/oferta/gitara-elektryczna-stratocaster-CID751-IDUPgE7.html", "Link")</f>
        <v/>
      </c>
      <c r="F27">
        <f>HYPERLINK("/app/static/media/no_thumbnail.15f456ec5.svg", "Photo")</f>
        <v/>
      </c>
    </row>
    <row r="28">
      <c r="A28" t="inlineStr">
        <is>
          <t>Squier Stratocaster leworęczny</t>
        </is>
      </c>
      <c r="B28" t="inlineStr">
        <is>
          <t>1 800 zł</t>
        </is>
      </c>
      <c r="C28" t="inlineStr">
        <is>
          <t>Wrocław, Fabryczna</t>
        </is>
      </c>
      <c r="D28" t="inlineStr">
        <is>
          <t>19 czerwca 2023</t>
        </is>
      </c>
      <c r="E28">
        <f>HYPERLINK("https://www.olx.pl/d/oferta/squier-stratocaster-leworeczny-CID751-IDNbXUo.html", "Link")</f>
        <v/>
      </c>
      <c r="F28">
        <f>HYPERLINK("/app/static/media/no_thumbnail.15f456ec5.svg", "Photo")</f>
        <v/>
      </c>
    </row>
    <row r="29">
      <c r="A29" t="inlineStr">
        <is>
          <t>Fender stratocaster deluxe usa z futeralem</t>
        </is>
      </c>
      <c r="B29" t="inlineStr">
        <is>
          <t>6 500 zł</t>
        </is>
      </c>
      <c r="C29" t="inlineStr">
        <is>
          <t>Perkowo</t>
        </is>
      </c>
      <c r="D29" t="inlineStr">
        <is>
          <t>18 czerwca 2023</t>
        </is>
      </c>
      <c r="E29">
        <f>HYPERLINK("https://www.olx.pl/d/oferta/fender-stratocaster-deluxe-usa-z-futeralem-CID751-IDW3DLb.html", "Link")</f>
        <v/>
      </c>
      <c r="F29">
        <f>HYPERLINK("/app/static/media/no_thumbnail.15f456ec5.svg", "Photo")</f>
        <v/>
      </c>
    </row>
    <row r="30">
      <c r="A30" t="inlineStr">
        <is>
          <t>Fender stratocaster MIJ Japan seria E</t>
        </is>
      </c>
      <c r="B30" t="inlineStr">
        <is>
          <t>4 649 zł</t>
        </is>
      </c>
      <c r="C30" t="inlineStr">
        <is>
          <t>Lubań</t>
        </is>
      </c>
      <c r="D30" t="inlineStr">
        <is>
          <t>18 czerwca 2023</t>
        </is>
      </c>
      <c r="E30">
        <f>HYPERLINK("https://www.olx.pl/d/oferta/fender-stratocaster-mij-japan-seria-e-CID751-IDSnYr1.html", "Link")</f>
        <v/>
      </c>
      <c r="F30">
        <f>HYPERLINK("/app/static/media/no_thumbnail.15f456ec5.svg", "Photo")</f>
        <v/>
      </c>
    </row>
    <row r="31">
      <c r="A31" t="inlineStr">
        <is>
          <t>Tania gitara elektryczna Startocaster, czarna</t>
        </is>
      </c>
      <c r="B31" t="inlineStr">
        <is>
          <t>350 zł</t>
        </is>
      </c>
      <c r="C31" t="inlineStr">
        <is>
          <t>Jędrzychów</t>
        </is>
      </c>
      <c r="D31" t="inlineStr">
        <is>
          <t>18 czerwca 2023</t>
        </is>
      </c>
      <c r="E31">
        <f>HYPERLINK("https://www.olx.pl/d/oferta/tania-gitara-elektryczna-startocaster-czarna-CID751-IDQzBco.html", "Link")</f>
        <v/>
      </c>
      <c r="F31">
        <f>HYPERLINK("/app/static/media/no_thumbnail.15f456ec5.svg", "Photo")</f>
        <v/>
      </c>
    </row>
    <row r="32">
      <c r="A32" t="inlineStr">
        <is>
          <t>Gitara elektryczna 3/4 + wzmacniacz</t>
        </is>
      </c>
      <c r="B32" t="inlineStr">
        <is>
          <t>600 zł</t>
        </is>
      </c>
      <c r="C32" t="inlineStr">
        <is>
          <t>Legnica</t>
        </is>
      </c>
      <c r="D32" t="inlineStr">
        <is>
          <t>18 czerwca 2023</t>
        </is>
      </c>
      <c r="E32">
        <f>HYPERLINK("https://www.olx.pl/d/oferta/gitara-elektryczna-3-4-wzmacniacz-CID751-IDU9mLn.html", "Link")</f>
        <v/>
      </c>
      <c r="F32">
        <f>HYPERLINK("/app/static/media/no_thumbnail.15f456ec5.svg", "Photo")</f>
        <v/>
      </c>
    </row>
    <row r="33">
      <c r="A33" t="inlineStr">
        <is>
          <t>Gitara Harley Benton SC-550 Deluxe, kopia Gibson Les Paul</t>
        </is>
      </c>
      <c r="B33" t="inlineStr">
        <is>
          <t>990 zł</t>
        </is>
      </c>
      <c r="C33" t="inlineStr">
        <is>
          <t>Wrocław, Krzyki</t>
        </is>
      </c>
      <c r="D33" t="inlineStr">
        <is>
          <t>18 czerwca 2023</t>
        </is>
      </c>
      <c r="E33">
        <f>HYPERLINK("https://www.olx.pl/d/oferta/gitara-harley-benton-sc-550-deluxe-kopia-gibson-les-paul-CID751-IDUaRa2.html", "Link")</f>
        <v/>
      </c>
      <c r="F33">
        <f>HYPERLINK("/app/static/media/no_thumbnail.15f456ec5.svg", "Photo")</f>
        <v/>
      </c>
    </row>
    <row r="34">
      <c r="A34" t="inlineStr">
        <is>
          <t>Fender Select Stratocaster USA</t>
        </is>
      </c>
      <c r="B34" t="inlineStr">
        <is>
          <t>9 900 zł</t>
        </is>
      </c>
      <c r="C34" t="inlineStr">
        <is>
          <t>Polkowice</t>
        </is>
      </c>
      <c r="D34" t="inlineStr">
        <is>
          <t>17 czerwca 2023</t>
        </is>
      </c>
      <c r="E34">
        <f>HYPERLINK("https://www.olx.pl/d/oferta/fender-select-stratocaster-usa-CID751-IDUEWfw.html", "Link")</f>
        <v/>
      </c>
      <c r="F34">
        <f>HYPERLINK("/app/static/media/no_thumbnail.15f456ec5.svg", "Photo")</f>
        <v/>
      </c>
    </row>
    <row r="35">
      <c r="A35" t="inlineStr">
        <is>
          <t>Fender Stratocaster Jeff Beck USA 93’ - Podpisany Jan Bo / Skawa</t>
        </is>
      </c>
      <c r="B35" t="inlineStr">
        <is>
          <t>24 000 zł</t>
        </is>
      </c>
      <c r="C35" t="inlineStr">
        <is>
          <t>Pielgrzymka</t>
        </is>
      </c>
      <c r="D35" t="inlineStr">
        <is>
          <t>17 czerwca 2023</t>
        </is>
      </c>
      <c r="E35">
        <f>HYPERLINK("https://www.olx.pl/d/oferta/fender-stratocaster-jeff-beck-usa-93-podpisany-jan-bo-skawa-CID751-IDTZVhL.html", "Link")</f>
        <v/>
      </c>
      <c r="F35">
        <f>HYPERLINK("/app/static/media/no_thumbnail.15f456ec5.svg", "Photo")</f>
        <v/>
      </c>
    </row>
    <row r="36">
      <c r="A36" t="inlineStr">
        <is>
          <t>Gitara Gitary miniatura miniaturki stratocaster telecaster jazzmaster</t>
        </is>
      </c>
      <c r="B36" t="inlineStr">
        <is>
          <t>650 zł</t>
        </is>
      </c>
      <c r="C36" t="inlineStr">
        <is>
          <t>Głogów</t>
        </is>
      </c>
      <c r="D36" t="inlineStr">
        <is>
          <t>16 czerwca 2023</t>
        </is>
      </c>
      <c r="E36">
        <f>HYPERLINK("https://www.olx.pl/d/oferta/gitara-gitary-miniatura-miniaturki-stratocaster-telecaster-jazzmaster-CID751-IDPSYza.html", "Link")</f>
        <v/>
      </c>
      <c r="F36">
        <f>HYPERLINK("/app/static/media/no_thumbnail.15f456ec5.svg", "Photo")</f>
        <v/>
      </c>
    </row>
    <row r="37">
      <c r="A37" t="inlineStr">
        <is>
          <t>Fender Stratocaster Dan Smith Two Knob 1983</t>
        </is>
      </c>
      <c r="B37" t="inlineStr">
        <is>
          <t>7 700 zł</t>
        </is>
      </c>
      <c r="C37" t="inlineStr">
        <is>
          <t>Jeszkowice</t>
        </is>
      </c>
      <c r="D37" t="inlineStr">
        <is>
          <t>16 czerwca 2023</t>
        </is>
      </c>
      <c r="E37">
        <f>HYPERLINK("https://www.olx.pl/d/oferta/fender-stratocaster-dan-smith-two-knob-1983-CID751-IDTZUzK.html", "Link")</f>
        <v/>
      </c>
      <c r="F37">
        <f>HYPERLINK("/app/static/media/no_thumbnail.15f456ec5.svg", "Photo")</f>
        <v/>
      </c>
    </row>
    <row r="38">
      <c r="A38" t="inlineStr">
        <is>
          <t>Fender Stratocaster standard usa 1989r</t>
        </is>
      </c>
      <c r="B38" t="inlineStr">
        <is>
          <t>7 350 zł</t>
        </is>
      </c>
      <c r="C38" t="inlineStr">
        <is>
          <t>Jeszkowice</t>
        </is>
      </c>
      <c r="D38" t="inlineStr">
        <is>
          <t>16 czerwca 2023</t>
        </is>
      </c>
      <c r="E38">
        <f>HYPERLINK("https://www.olx.pl/d/oferta/fender-stratocaster-standard-usa-1989r-CID751-IDTZU91.html", "Link")</f>
        <v/>
      </c>
      <c r="F38">
        <f>HYPERLINK("/app/static/media/no_thumbnail.15f456ec5.svg", "Photo")</f>
        <v/>
      </c>
    </row>
    <row r="39">
      <c r="A39" t="inlineStr">
        <is>
          <t>Fender Squire Stratocaster Vintage Modified Gitara Elektryczna !!!</t>
        </is>
      </c>
      <c r="B39" t="inlineStr">
        <is>
          <t>1 650 zł</t>
        </is>
      </c>
      <c r="C39" t="inlineStr">
        <is>
          <t>Wrocław, Śródmieście</t>
        </is>
      </c>
      <c r="D39" t="inlineStr">
        <is>
          <t>14 czerwca 2023</t>
        </is>
      </c>
      <c r="E39">
        <f>HYPERLINK("https://www.olx.pl/d/oferta/fender-squire-stratocaster-vintage-modified-gitara-elektryczna-CID751-IDUZJ7Z.html", "Link")</f>
        <v/>
      </c>
      <c r="F39">
        <f>HYPERLINK("/app/static/media/no_thumbnail.15f456ec5.svg", "Photo")</f>
        <v/>
      </c>
    </row>
    <row r="40">
      <c r="A40" t="inlineStr">
        <is>
          <t>Fedner Squire Stratocaster Affinity Gitara Elektryczna !!!</t>
        </is>
      </c>
      <c r="B40" t="inlineStr">
        <is>
          <t>1 080 zł</t>
        </is>
      </c>
      <c r="C40" t="inlineStr">
        <is>
          <t>Wrocław, Śródmieście</t>
        </is>
      </c>
      <c r="D40" t="inlineStr">
        <is>
          <t>14 czerwca 2023</t>
        </is>
      </c>
      <c r="E40">
        <f>HYPERLINK("https://www.olx.pl/d/oferta/fedner-squire-stratocaster-affinity-gitara-elektryczna-CID751-IDUZIVd.html", "Link")</f>
        <v/>
      </c>
      <c r="F40">
        <f>HYPERLINK("/app/static/media/no_thumbnail.15f456ec5.svg", "Photo")</f>
        <v/>
      </c>
    </row>
    <row r="41">
      <c r="A41" t="inlineStr">
        <is>
          <t>Fender Stratocaster Custom Shop 62 Relic LTD Edition Black/Gold Relic</t>
        </is>
      </c>
      <c r="B41" t="inlineStr">
        <is>
          <t>19 999 zł</t>
        </is>
      </c>
      <c r="C41" t="inlineStr">
        <is>
          <t>Zielona Góra</t>
        </is>
      </c>
      <c r="D41" t="inlineStr">
        <is>
          <t>14 czerwca 2023</t>
        </is>
      </c>
      <c r="E41">
        <f>HYPERLINK("https://www.olx.pl/d/oferta/fender-stratocaster-custom-shop-62-relic-ltd-edition-black-gold-relic-CID751-IDUZywB.html", "Link")</f>
        <v/>
      </c>
      <c r="F41">
        <f>HYPERLINK("/app/static/media/no_thumbnail.15f456ec5.svg", "Photo")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ESP Edwards E-SA-138/180LTC semi hollow (es335/355) Japan</t>
        </is>
      </c>
      <c r="B2" t="inlineStr">
        <is>
          <t>5 500 zł</t>
        </is>
      </c>
      <c r="C2" t="inlineStr">
        <is>
          <t>Trzebnica</t>
        </is>
      </c>
      <c r="D2" t="inlineStr">
        <is>
          <t>Odświeżono dnia 29 czerwca 2023</t>
        </is>
      </c>
      <c r="E2">
        <f>HYPERLINK("https://www.olx.pl/d/oferta/esp-edwards-e-sa-138-180ltc-semi-hollow-es335-355-japan-CID751-IDUrzuU.html", "Link")</f>
        <v/>
      </c>
      <c r="F2">
        <f>HYPERLINK("https://ireland.apollo.olxcdn.com:443/v1/files/1tfbwr2c8a9b3-PL/image;s=200x0;q=50", "Photo")</f>
        <v/>
      </c>
    </row>
    <row r="3">
      <c r="A3" t="inlineStr">
        <is>
          <t>Set pickupów telecaster</t>
        </is>
      </c>
      <c r="B3" t="inlineStr">
        <is>
          <t>50 zł</t>
        </is>
      </c>
      <c r="C3" t="inlineStr">
        <is>
          <t>Zielona Góra</t>
        </is>
      </c>
      <c r="D3" t="inlineStr">
        <is>
          <t>29 czerwca 2023</t>
        </is>
      </c>
      <c r="E3">
        <f>HYPERLINK("https://www.olx.pl/d/oferta/set-pickupow-telecaster-CID751-IDWdyRq.html", "Link")</f>
        <v/>
      </c>
      <c r="F3">
        <f>HYPERLINK("https://ireland.apollo.olxcdn.com:443/v1/files/n7tdn80yhhm4-PL/image;s=200x0;q=50", "Photo")</f>
        <v/>
      </c>
    </row>
    <row r="4">
      <c r="A4" t="inlineStr">
        <is>
          <t>Gitara Elektryczna Harley Benton+ wzmacniacz Blackstar</t>
        </is>
      </c>
      <c r="B4" t="inlineStr">
        <is>
          <t>1 100 zł</t>
        </is>
      </c>
      <c r="C4" t="inlineStr">
        <is>
          <t>Leszno</t>
        </is>
      </c>
      <c r="D4" t="inlineStr">
        <is>
          <t>29 czerwca 2023</t>
        </is>
      </c>
      <c r="E4">
        <f>HYPERLINK("https://www.olx.pl/d/oferta/gitara-elektryczna-harley-benton-wzmacniacz-blackstar-CID751-IDWduMi.html", "Link")</f>
        <v/>
      </c>
      <c r="F4">
        <f>HYPERLINK("https://ireland.apollo.olxcdn.com:443/v1/files/p1c55w0v673n1-PL/image;s=200x0;q=50", "Photo")</f>
        <v/>
      </c>
    </row>
    <row r="5">
      <c r="A5" t="inlineStr">
        <is>
          <t>Fender American Vintage II 1951 Telecaster</t>
        </is>
      </c>
      <c r="B5" t="inlineStr">
        <is>
          <t>8 900 zł</t>
        </is>
      </c>
      <c r="C5" t="inlineStr">
        <is>
          <t>Wrocław, Psie Pole</t>
        </is>
      </c>
      <c r="D5" t="inlineStr">
        <is>
          <t>29 czerwca 2023</t>
        </is>
      </c>
      <c r="E5">
        <f>HYPERLINK("https://www.olx.pl/d/oferta/fender-american-vintage-ii-1951-telecaster-CID751-IDUleeK.html", "Link")</f>
        <v/>
      </c>
      <c r="F5">
        <f>HYPERLINK("https://ireland.apollo.olxcdn.com:443/v1/files/hn0ol45pzdjn2-PL/image;s=200x0;q=50", "Photo")</f>
        <v/>
      </c>
    </row>
    <row r="6">
      <c r="A6" t="inlineStr">
        <is>
          <t>Hohner The Prinz Telecaster</t>
        </is>
      </c>
      <c r="B6" t="inlineStr">
        <is>
          <t>2 999 zł</t>
        </is>
      </c>
      <c r="C6" t="inlineStr">
        <is>
          <t>Wrocław, Stare Miasto</t>
        </is>
      </c>
      <c r="D6" t="inlineStr">
        <is>
          <t>26 czerwca 2023</t>
        </is>
      </c>
      <c r="E6">
        <f>HYPERLINK("https://www.olx.pl/d/oferta/hohner-the-prinz-telecaster-CID751-IDQokN3.html", "Link")</f>
        <v/>
      </c>
      <c r="F6">
        <f>HYPERLINK("https://ireland.apollo.olxcdn.com:443/v1/files/nyrnrbrrnp7q3-PL/image;s=200x0;q=50", "Photo")</f>
        <v/>
      </c>
    </row>
    <row r="7">
      <c r="A7" t="inlineStr">
        <is>
          <t>Gitara Telecaster Sire T7</t>
        </is>
      </c>
      <c r="B7" t="inlineStr">
        <is>
          <t>2 200 zł</t>
        </is>
      </c>
      <c r="C7" t="inlineStr">
        <is>
          <t>Wrocław, Psie Pole</t>
        </is>
      </c>
      <c r="D7" t="inlineStr">
        <is>
          <t>24 czerwca 2023</t>
        </is>
      </c>
      <c r="E7">
        <f>HYPERLINK("https://www.olx.pl/d/oferta/gitara-telecaster-sire-t7-CID751-IDSTr8m.html", "Link")</f>
        <v/>
      </c>
      <c r="F7">
        <f>HYPERLINK("/app/static/media/no_thumbnail.15f456ec5.svg", "Photo")</f>
        <v/>
      </c>
    </row>
    <row r="8">
      <c r="A8" t="inlineStr">
        <is>
          <t>Telecaster noiseless Roswell TEK-B AlNiCo-5 Stacked TE Humbucker most</t>
        </is>
      </c>
      <c r="B8" t="inlineStr">
        <is>
          <t>170 zł</t>
        </is>
      </c>
      <c r="C8" t="inlineStr">
        <is>
          <t>Świdnica</t>
        </is>
      </c>
      <c r="D8" t="inlineStr">
        <is>
          <t>23 czerwca 2023</t>
        </is>
      </c>
      <c r="E8">
        <f>HYPERLINK("https://www.olx.pl/d/oferta/telecaster-noiseless-roswell-tek-b-alnico-5-stacked-te-humbucker-most-CID751-IDRfMPr.html", "Link")</f>
        <v/>
      </c>
      <c r="F8">
        <f>HYPERLINK("/app/static/media/no_thumbnail.15f456ec5.svg", "Photo")</f>
        <v/>
      </c>
    </row>
    <row r="9">
      <c r="A9" t="inlineStr">
        <is>
          <t>Fender American Professional Telecaster Deluxe - Sonic Gray</t>
        </is>
      </c>
      <c r="B9" t="inlineStr">
        <is>
          <t>6 350 zł</t>
        </is>
      </c>
      <c r="C9" t="inlineStr">
        <is>
          <t>Zielona Góra</t>
        </is>
      </c>
      <c r="D9" t="inlineStr">
        <is>
          <t>22 czerwca 2023</t>
        </is>
      </c>
      <c r="E9">
        <f>HYPERLINK("https://www.olx.pl/d/oferta/fender-american-professional-telecaster-deluxe-sonic-gray-CID751-IDTg7wC.html", "Link")</f>
        <v/>
      </c>
      <c r="F9">
        <f>HYPERLINK("/app/static/media/no_thumbnail.15f456ec5.svg", "Photo")</f>
        <v/>
      </c>
    </row>
    <row r="10">
      <c r="A10" t="inlineStr">
        <is>
          <t>Partcaster Telecaster</t>
        </is>
      </c>
      <c r="B10" t="inlineStr">
        <is>
          <t>1 200 zł</t>
        </is>
      </c>
      <c r="C10" t="inlineStr">
        <is>
          <t>Zielona Góra</t>
        </is>
      </c>
      <c r="D10" t="inlineStr">
        <is>
          <t>22 czerwca 2023</t>
        </is>
      </c>
      <c r="E10">
        <f>HYPERLINK("https://www.olx.pl/d/oferta/partcaster-telecaster-CID751-IDUH6Mc.html", "Link")</f>
        <v/>
      </c>
      <c r="F10">
        <f>HYPERLINK("/app/static/media/no_thumbnail.15f456ec5.svg", "Photo")</f>
        <v/>
      </c>
    </row>
    <row r="11">
      <c r="A11" t="inlineStr">
        <is>
          <t>Ibanez Talman 1994r- Telecaster Fujigen Japan</t>
        </is>
      </c>
      <c r="B11" t="inlineStr">
        <is>
          <t>5 300 zł</t>
        </is>
      </c>
      <c r="C11" t="inlineStr">
        <is>
          <t>Wrocław, Krzyki</t>
        </is>
      </c>
      <c r="D11" t="inlineStr">
        <is>
          <t>22 czerwca 2023</t>
        </is>
      </c>
      <c r="E11">
        <f>HYPERLINK("https://www.olx.pl/d/oferta/ibanez-talman-1994r-telecaster-fujigen-japan-CID751-IDT61ze.html", "Link")</f>
        <v/>
      </c>
      <c r="F11">
        <f>HYPERLINK("/app/static/media/no_thumbnail.15f456ec5.svg", "Photo")</f>
        <v/>
      </c>
    </row>
    <row r="12">
      <c r="A12" t="inlineStr">
        <is>
          <t>NOWE Alnico V fleor przetworniki pickup gitara elektryczna Telecaster</t>
        </is>
      </c>
      <c r="B12" t="inlineStr">
        <is>
          <t>110 zł</t>
        </is>
      </c>
      <c r="C12" t="inlineStr">
        <is>
          <t>Zielona Góra</t>
        </is>
      </c>
      <c r="D12" t="inlineStr">
        <is>
          <t>22 czerwca 2023</t>
        </is>
      </c>
      <c r="E12">
        <f>HYPERLINK("https://www.olx.pl/d/oferta/nowe-alnico-v-fleor-przetworniki-pickup-gitara-elektryczna-telecaster-CID751-IDW769P.html", "Link")</f>
        <v/>
      </c>
      <c r="F12">
        <f>HYPERLINK("/app/static/media/no_thumbnail.15f456ec5.svg", "Photo")</f>
        <v/>
      </c>
    </row>
    <row r="13">
      <c r="A13" t="inlineStr">
        <is>
          <t>Gruby 4cm wodoodporny premium gigbag pokrowiec gitarowy</t>
        </is>
      </c>
      <c r="B13" t="inlineStr">
        <is>
          <t>300 zł</t>
        </is>
      </c>
      <c r="C13" t="inlineStr">
        <is>
          <t>Wrocław, Śródmieście</t>
        </is>
      </c>
      <c r="D13" t="inlineStr">
        <is>
          <t>22 czerwca 2023</t>
        </is>
      </c>
      <c r="E13">
        <f>HYPERLINK("https://www.olx.pl/d/oferta/gruby-4cm-wodoodporny-premium-gigbag-pokrowiec-gitarowy-CID751-IDSna25.html", "Link")</f>
        <v/>
      </c>
      <c r="F13">
        <f>HYPERLINK("/app/static/media/no_thumbnail.15f456ec5.svg", "Photo")</f>
        <v/>
      </c>
    </row>
    <row r="14">
      <c r="A14" t="inlineStr">
        <is>
          <t>Gitara elektryczna telecaster thinline Raven, jak nowa</t>
        </is>
      </c>
      <c r="B14" t="inlineStr">
        <is>
          <t>980 zł</t>
        </is>
      </c>
      <c r="C14" t="inlineStr">
        <is>
          <t>Rawicz, Osiedle 350 Lecia Rawicza</t>
        </is>
      </c>
      <c r="D14" t="inlineStr">
        <is>
          <t>22 czerwca 2023</t>
        </is>
      </c>
      <c r="E14">
        <f>HYPERLINK("https://www.olx.pl/d/oferta/gitara-elektryczna-telecaster-thinline-raven-jak-nowa-CID751-IDKhSjU.html", "Link")</f>
        <v/>
      </c>
      <c r="F14">
        <f>HYPERLINK("/app/static/media/no_thumbnail.15f456ec5.svg", "Photo")</f>
        <v/>
      </c>
    </row>
    <row r="15">
      <c r="A15" t="inlineStr">
        <is>
          <t>ZADBANA gitara elektryczna Fender Telecaster Made in Mexico +pokrowiec</t>
        </is>
      </c>
      <c r="B15" t="inlineStr">
        <is>
          <t>2 699 zł</t>
        </is>
      </c>
      <c r="C15" t="inlineStr">
        <is>
          <t>Głogów</t>
        </is>
      </c>
      <c r="D15" t="inlineStr">
        <is>
          <t>22 czerwca 2023</t>
        </is>
      </c>
      <c r="E15">
        <f>HYPERLINK("https://www.olx.pl/d/oferta/zadbana-gitara-elektryczna-fender-telecaster-made-in-mexico-pokrowiec-CID751-IDRMq6X.html", "Link")</f>
        <v/>
      </c>
      <c r="F15">
        <f>HYPERLINK("/app/static/media/no_thumbnail.15f456ec5.svg", "Photo")</f>
        <v/>
      </c>
    </row>
    <row r="16">
      <c r="A16" t="inlineStr">
        <is>
          <t>Fender Standard Telecaster MIM</t>
        </is>
      </c>
      <c r="B16" t="inlineStr">
        <is>
          <t>2 400 zł</t>
        </is>
      </c>
      <c r="C16" t="inlineStr">
        <is>
          <t>Brzeg</t>
        </is>
      </c>
      <c r="D16" t="inlineStr">
        <is>
          <t>21 czerwca 2023</t>
        </is>
      </c>
      <c r="E16">
        <f>HYPERLINK("https://www.olx.pl/d/oferta/fender-standard-telecaster-mim-CID751-IDUFSeN.html", "Link")</f>
        <v/>
      </c>
      <c r="F16">
        <f>HYPERLINK("/app/static/media/no_thumbnail.15f456ec5.svg", "Photo")</f>
        <v/>
      </c>
    </row>
    <row r="17">
      <c r="A17" t="inlineStr">
        <is>
          <t>Fender telecaster (partcaster) thinline</t>
        </is>
      </c>
      <c r="B17" t="inlineStr">
        <is>
          <t>2 800 zł</t>
        </is>
      </c>
      <c r="C17" t="inlineStr">
        <is>
          <t>Wrocław, Śródmieście</t>
        </is>
      </c>
      <c r="D17" t="inlineStr">
        <is>
          <t>19 czerwca 2023</t>
        </is>
      </c>
      <c r="E17">
        <f>HYPERLINK("https://www.olx.pl/d/oferta/fender-telecaster-partcaster-thinline-CID751-IDUOpC5.html", "Link")</f>
        <v/>
      </c>
      <c r="F17">
        <f>HYPERLINK("/app/static/media/no_thumbnail.15f456ec5.svg", "Photo")</f>
        <v/>
      </c>
    </row>
    <row r="18">
      <c r="A18" t="inlineStr">
        <is>
          <t>Gitara Telecaster VGS Skycruiser sprzedam!!!</t>
        </is>
      </c>
      <c r="B18" t="inlineStr">
        <is>
          <t>850 zł</t>
        </is>
      </c>
      <c r="C18" t="inlineStr">
        <is>
          <t>Wrocław, Śródmieście</t>
        </is>
      </c>
      <c r="D18" t="inlineStr">
        <is>
          <t>19 czerwca 2023</t>
        </is>
      </c>
      <c r="E18">
        <f>HYPERLINK("https://www.olx.pl/d/oferta/gitara-telecaster-vgs-skycruiser-sprzedam-CID751-IDxwi13.html", "Link")</f>
        <v/>
      </c>
      <c r="F18">
        <f>HYPERLINK("/app/static/media/no_thumbnail.15f456ec5.svg", "Photo")</f>
        <v/>
      </c>
    </row>
    <row r="19">
      <c r="A19" t="inlineStr">
        <is>
          <t>Gitara elektryczna mensinger maverick telecaster Fender</t>
        </is>
      </c>
      <c r="B19" t="inlineStr">
        <is>
          <t>4 498 zł</t>
        </is>
      </c>
      <c r="C19" t="inlineStr">
        <is>
          <t>Wrocław, Krzyki</t>
        </is>
      </c>
      <c r="D19" t="inlineStr">
        <is>
          <t>18 czerwca 2023</t>
        </is>
      </c>
      <c r="E19">
        <f>HYPERLINK("https://www.olx.pl/d/oferta/gitara-elektryczna-mensinger-maverick-telecaster-fender-CID751-IDW3CWc.html", "Link")</f>
        <v/>
      </c>
      <c r="F19">
        <f>HYPERLINK("/app/static/media/no_thumbnail.15f456ec5.svg", "Photo")</f>
        <v/>
      </c>
    </row>
    <row r="20">
      <c r="A20" t="inlineStr">
        <is>
          <t>Piękny Fender Telecaster Made in Japan</t>
        </is>
      </c>
      <c r="B20" t="inlineStr">
        <is>
          <t>4 900 zł</t>
        </is>
      </c>
      <c r="C20" t="inlineStr">
        <is>
          <t>Lwówek Śląski</t>
        </is>
      </c>
      <c r="D20" t="inlineStr">
        <is>
          <t>18 czerwca 2023</t>
        </is>
      </c>
      <c r="E20">
        <f>HYPERLINK("https://www.olx.pl/d/oferta/piekny-fender-telecaster-made-in-japan-CID751-IDSmghS.html", "Link")</f>
        <v/>
      </c>
      <c r="F20">
        <f>HYPERLINK("/app/static/media/no_thumbnail.15f456ec5.svg", "Photo")</f>
        <v/>
      </c>
    </row>
    <row r="21">
      <c r="A21" t="inlineStr">
        <is>
          <t>Gitara Harley Benton SC-550 Deluxe, kopia Gibson Les Paul</t>
        </is>
      </c>
      <c r="B21" t="inlineStr">
        <is>
          <t>990 zł</t>
        </is>
      </c>
      <c r="C21" t="inlineStr">
        <is>
          <t>Wrocław, Krzyki</t>
        </is>
      </c>
      <c r="D21" t="inlineStr">
        <is>
          <t>18 czerwca 2023</t>
        </is>
      </c>
      <c r="E21">
        <f>HYPERLINK("https://www.olx.pl/d/oferta/gitara-harley-benton-sc-550-deluxe-kopia-gibson-les-paul-CID751-IDUaRa2.html", "Link")</f>
        <v/>
      </c>
      <c r="F21">
        <f>HYPERLINK("/app/static/media/no_thumbnail.15f456ec5.svg", "Photo")</f>
        <v/>
      </c>
    </row>
    <row r="22">
      <c r="A22" t="inlineStr">
        <is>
          <t>Fender Telecaster Vintera 50s Fiesta Red</t>
        </is>
      </c>
      <c r="B22" t="inlineStr">
        <is>
          <t>3 599 zł</t>
        </is>
      </c>
      <c r="C22" t="inlineStr">
        <is>
          <t>Zielona Góra</t>
        </is>
      </c>
      <c r="D22" t="inlineStr">
        <is>
          <t>18 czerwca 2023</t>
        </is>
      </c>
      <c r="E22">
        <f>HYPERLINK("https://www.olx.pl/d/oferta/fender-telecaster-vintera-50s-fiesta-red-CID751-IDSvLZc.html", "Link")</f>
        <v/>
      </c>
      <c r="F22">
        <f>HYPERLINK("/app/static/media/no_thumbnail.15f456ec5.svg", "Photo")</f>
        <v/>
      </c>
    </row>
    <row r="23">
      <c r="A23" t="inlineStr">
        <is>
          <t>Gitara Electro Telecaster MasterBuild + GRATIS</t>
        </is>
      </c>
      <c r="B23" t="inlineStr">
        <is>
          <t>3 299 zł</t>
        </is>
      </c>
      <c r="C23" t="inlineStr">
        <is>
          <t>Wrocław, Psie Pole</t>
        </is>
      </c>
      <c r="D23" t="inlineStr">
        <is>
          <t>17 czerwca 2023</t>
        </is>
      </c>
      <c r="E23">
        <f>HYPERLINK("https://www.olx.pl/d/oferta/gitara-electro-telecaster-masterbuild-gratis-CID751-IDTmj8b.html", "Link")</f>
        <v/>
      </c>
      <c r="F23">
        <f>HYPERLINK("/app/static/media/no_thumbnail.15f456ec5.svg", "Photo")</f>
        <v/>
      </c>
    </row>
    <row r="24">
      <c r="A24" t="inlineStr">
        <is>
          <t>Telecaster Reverse Head</t>
        </is>
      </c>
      <c r="B24" t="inlineStr">
        <is>
          <t>4 500 zł</t>
        </is>
      </c>
      <c r="C24" t="inlineStr">
        <is>
          <t>Wrocław, Śródmieście</t>
        </is>
      </c>
      <c r="D24" t="inlineStr">
        <is>
          <t>17 czerwca 2023</t>
        </is>
      </c>
      <c r="E24">
        <f>HYPERLINK("https://www.olx.pl/d/oferta/telecaster-reverse-head-CID751-IDNIlWV.html", "Link")</f>
        <v/>
      </c>
      <c r="F24">
        <f>HYPERLINK("/app/static/media/no_thumbnail.15f456ec5.svg", "Photo")</f>
        <v/>
      </c>
    </row>
    <row r="25">
      <c r="A25" t="inlineStr">
        <is>
          <t>Gitara Gitary miniatura miniaturki stratocaster telecaster jazzmaster</t>
        </is>
      </c>
      <c r="B25" t="inlineStr">
        <is>
          <t>650 zł</t>
        </is>
      </c>
      <c r="C25" t="inlineStr">
        <is>
          <t>Głogów</t>
        </is>
      </c>
      <c r="D25" t="inlineStr">
        <is>
          <t>16 czerwca 2023</t>
        </is>
      </c>
      <c r="E25">
        <f>HYPERLINK("https://www.olx.pl/d/oferta/gitara-gitary-miniatura-miniaturki-stratocaster-telecaster-jazzmaster-CID751-IDPSYza.html", "Link")</f>
        <v/>
      </c>
      <c r="F25">
        <f>HYPERLINK("/app/static/media/no_thumbnail.15f456ec5.svg", "Photo")</f>
        <v/>
      </c>
    </row>
    <row r="26">
      <c r="A26" t="inlineStr">
        <is>
          <t>Fender Telecaster Standard usa 1989r natural relic</t>
        </is>
      </c>
      <c r="B26" t="inlineStr">
        <is>
          <t>7 000 zł</t>
        </is>
      </c>
      <c r="C26" t="inlineStr">
        <is>
          <t>Jeszkowice</t>
        </is>
      </c>
      <c r="D26" t="inlineStr">
        <is>
          <t>16 czerwca 2023</t>
        </is>
      </c>
      <c r="E26">
        <f>HYPERLINK("https://www.olx.pl/d/oferta/fender-telecaster-standard-usa-1989r-natural-relic-CID751-IDTZUSx.html", "Link")</f>
        <v/>
      </c>
      <c r="F26">
        <f>HYPERLINK("/app/static/media/no_thumbnail.15f456ec5.svg", "Photo")</f>
        <v/>
      </c>
    </row>
    <row r="27">
      <c r="A27" t="inlineStr">
        <is>
          <t>Fender Stratocaster Custom Shop 62 Relic LTD Edition Black/Gold Relic</t>
        </is>
      </c>
      <c r="B27" t="inlineStr">
        <is>
          <t>19 999 zł</t>
        </is>
      </c>
      <c r="C27" t="inlineStr">
        <is>
          <t>Zielona Góra</t>
        </is>
      </c>
      <c r="D27" t="inlineStr">
        <is>
          <t>14 czerwca 2023</t>
        </is>
      </c>
      <c r="E27">
        <f>HYPERLINK("https://www.olx.pl/d/oferta/fender-stratocaster-custom-shop-62-relic-ltd-edition-black-gold-relic-CID751-IDUZywB.html", "Link")</f>
        <v/>
      </c>
      <c r="F27">
        <f>HYPERLINK("/app/static/media/no_thumbnail.15f456ec5.svg", "Photo")</f>
        <v/>
      </c>
    </row>
    <row r="28">
      <c r="A28" t="inlineStr">
        <is>
          <t>FGN Neo Classic LS 10 Fujigen / nie Gibson/zamiana</t>
        </is>
      </c>
      <c r="B28" t="inlineStr">
        <is>
          <t>5 550 zł</t>
        </is>
      </c>
      <c r="C28" t="inlineStr">
        <is>
          <t>Wrocław, Fabryczna</t>
        </is>
      </c>
      <c r="D28" t="inlineStr">
        <is>
          <t>13 czerwca 2023</t>
        </is>
      </c>
      <c r="E28">
        <f>HYPERLINK("https://www.olx.pl/d/oferta/fgn-neo-classic-ls-10-fujigen-nie-gibson-zamiana-CID751-IDO6W3m.html", "Link")</f>
        <v/>
      </c>
      <c r="F28">
        <f>HYPERLINK("/app/static/media/no_thumbnail.15f456ec5.svg", "Photo")</f>
        <v/>
      </c>
    </row>
    <row r="29">
      <c r="A29" t="inlineStr">
        <is>
          <t>Telecaster herley benton te62</t>
        </is>
      </c>
      <c r="B29" t="inlineStr">
        <is>
          <t>649 zł</t>
        </is>
      </c>
      <c r="C29" t="inlineStr">
        <is>
          <t>Jasień</t>
        </is>
      </c>
      <c r="D29" t="inlineStr">
        <is>
          <t>13 czerwca 2023</t>
        </is>
      </c>
      <c r="E29">
        <f>HYPERLINK("https://www.olx.pl/d/oferta/telecaster-herley-benton-te62-CID751-IDUYvX0.html", "Link")</f>
        <v/>
      </c>
      <c r="F29">
        <f>HYPERLINK("/app/static/media/no_thumbnail.15f456ec5.svg", "Photo")</f>
        <v/>
      </c>
    </row>
    <row r="30">
      <c r="A30" t="inlineStr">
        <is>
          <t>EW Ministry Of Rock 1 i 2 - VSti</t>
        </is>
      </c>
      <c r="B30" t="inlineStr">
        <is>
          <t>700 zł</t>
        </is>
      </c>
      <c r="C30" t="inlineStr">
        <is>
          <t>Mieroszów</t>
        </is>
      </c>
      <c r="D30" t="inlineStr">
        <is>
          <t>13 czerwca 2023</t>
        </is>
      </c>
      <c r="E30">
        <f>HYPERLINK("https://www.olx.pl/d/oferta/ew-ministry-of-rock-1-i-2-vsti-CID751-IDOLyHT.html", "Link")</f>
        <v/>
      </c>
      <c r="F30">
        <f>HYPERLINK("/app/static/media/no_thumbnail.15f456ec5.svg", "Photo")</f>
        <v/>
      </c>
    </row>
    <row r="31">
      <c r="A31" t="inlineStr">
        <is>
          <t>KRADZIEŻ! Gitara Elektryczna Fender Squier Classic Vibe 50s Telecaster</t>
        </is>
      </c>
      <c r="B31" t="inlineStr">
        <is>
          <t>Wrocław, Stare Miasto - 11 czerwca 2023</t>
        </is>
      </c>
      <c r="C31" t="inlineStr">
        <is>
          <t>Wrocław, Stare Miasto</t>
        </is>
      </c>
      <c r="D31" t="inlineStr">
        <is>
          <t>11 czerwca 2023</t>
        </is>
      </c>
      <c r="E31">
        <f>HYPERLINK("https://www.olx.pl/d/oferta/kradziez-gitara-elektryczna-fender-squier-classic-vibe-50s-telecaster-CID767-IDHeKF0.html", "Link")</f>
        <v/>
      </c>
      <c r="F31">
        <f>HYPERLINK("/app/static/media/no_thumbnail.15f456ec5.svg", "Photo")</f>
        <v/>
      </c>
    </row>
    <row r="32">
      <c r="A32" t="inlineStr">
        <is>
          <t>Fender Player Telecaster</t>
        </is>
      </c>
      <c r="B32" t="inlineStr">
        <is>
          <t>2 750 zł</t>
        </is>
      </c>
      <c r="C32" t="inlineStr">
        <is>
          <t>Wrocław, Stare Miasto</t>
        </is>
      </c>
      <c r="D32" t="inlineStr">
        <is>
          <t>10 czerwca 2023</t>
        </is>
      </c>
      <c r="E32">
        <f>HYPERLINK("https://www.olx.pl/d/oferta/fender-player-telecaster-CID751-IDTzJ8h.html", "Link")</f>
        <v/>
      </c>
      <c r="F32">
        <f>HYPERLINK("/app/static/media/no_thumbnail.15f456ec5.svg", "Photo")</f>
        <v/>
      </c>
    </row>
    <row r="33">
      <c r="A33" t="inlineStr">
        <is>
          <t>Płytka Telecaster Bass/gitara 4 otwory mosiądz.</t>
        </is>
      </c>
      <c r="B33" t="inlineStr">
        <is>
          <t>85 zł</t>
        </is>
      </c>
      <c r="C33" t="inlineStr">
        <is>
          <t>Jelenia Góra, Centrum</t>
        </is>
      </c>
      <c r="D33" t="inlineStr">
        <is>
          <t>09 czerwca 2023</t>
        </is>
      </c>
      <c r="E33">
        <f>HYPERLINK("https://www.olx.pl/d/oferta/plytka-telecaster-bass-gitara-4-otwory-mosiadz-CID751-IDQ7oIL.html", "Link")</f>
        <v/>
      </c>
      <c r="F33">
        <f>HYPERLINK("/app/static/media/no_thumbnail.15f456ec5.svg", "Photo")</f>
        <v/>
      </c>
    </row>
    <row r="34">
      <c r="A34" t="inlineStr">
        <is>
          <t>Gitara Elektryczna Telecaster z Pokrowcem !!!</t>
        </is>
      </c>
      <c r="B34" t="inlineStr">
        <is>
          <t>1 460 zł</t>
        </is>
      </c>
      <c r="C34" t="inlineStr">
        <is>
          <t>Wrocław, Śródmieście</t>
        </is>
      </c>
      <c r="D34" t="inlineStr">
        <is>
          <t>09 czerwca 2023</t>
        </is>
      </c>
      <c r="E34">
        <f>HYPERLINK("https://www.olx.pl/d/oferta/gitara-elektryczna-telecaster-z-pokrowcem-CID751-IDUWdqI.html", "Link")</f>
        <v/>
      </c>
      <c r="F34">
        <f>HYPERLINK("/app/static/media/no_thumbnail.15f456ec5.svg", "Photo")</f>
        <v/>
      </c>
    </row>
    <row r="35">
      <c r="A35" t="inlineStr">
        <is>
          <t>Free Style Model T Gitara Elektryczna Telecaster !!!</t>
        </is>
      </c>
      <c r="B35" t="inlineStr">
        <is>
          <t>1 660 zł</t>
        </is>
      </c>
      <c r="C35" t="inlineStr">
        <is>
          <t>Wrocław, Śródmieście</t>
        </is>
      </c>
      <c r="D35" t="inlineStr">
        <is>
          <t>09 czerwca 2023</t>
        </is>
      </c>
      <c r="E35">
        <f>HYPERLINK("https://www.olx.pl/d/oferta/free-style-model-t-gitara-elektryczna-telecaster-CID751-IDUWb9Z.html", "Link")</f>
        <v/>
      </c>
      <c r="F35">
        <f>HYPERLINK("/app/static/media/no_thumbnail.15f456ec5.svg", "Photo")</f>
        <v/>
      </c>
    </row>
    <row r="36">
      <c r="A36" t="inlineStr">
        <is>
          <t>Free Style Model T Gitara Elektryczna Telecaster !!!</t>
        </is>
      </c>
      <c r="B36" t="inlineStr">
        <is>
          <t>1 660 zł</t>
        </is>
      </c>
      <c r="C36" t="inlineStr">
        <is>
          <t>Wrocław, Śródmieście</t>
        </is>
      </c>
      <c r="D36" t="inlineStr">
        <is>
          <t>09 czerwca 2023</t>
        </is>
      </c>
      <c r="E36">
        <f>HYPERLINK("https://www.olx.pl/d/oferta/free-style-model-t-gitara-elektryczna-telecaster-CID751-IDUWaYz.html", "Link")</f>
        <v/>
      </c>
      <c r="F36">
        <f>HYPERLINK("/app/static/media/no_thumbnail.15f456ec5.svg", "Photo")</f>
        <v/>
      </c>
    </row>
    <row r="37">
      <c r="A37" t="inlineStr">
        <is>
          <t>Telecaster custom squier</t>
        </is>
      </c>
      <c r="B37" t="inlineStr">
        <is>
          <t>2 500 zł</t>
        </is>
      </c>
      <c r="C37" t="inlineStr">
        <is>
          <t>Oława</t>
        </is>
      </c>
      <c r="D37" t="inlineStr">
        <is>
          <t>07 czerwca 2023</t>
        </is>
      </c>
      <c r="E37">
        <f>HYPERLINK("https://www.olx.pl/d/oferta/telecaster-custom-squier-CID751-IDUTmpT.html", "Link")</f>
        <v/>
      </c>
      <c r="F37">
        <f>HYPERLINK("/app/static/media/no_thumbnail.15f456ec5.svg", "Photo")</f>
        <v/>
      </c>
    </row>
    <row r="38">
      <c r="A38" t="inlineStr">
        <is>
          <t>Gryf do gitary Elektrycznej - Telecaster Stratocaster Fender Ibanez</t>
        </is>
      </c>
      <c r="B38" t="inlineStr">
        <is>
          <t>350 zł</t>
        </is>
      </c>
      <c r="C38" t="inlineStr">
        <is>
          <t>Wrocław, Śródmieście</t>
        </is>
      </c>
      <c r="D38" t="inlineStr">
        <is>
          <t>06 czerwca 2023</t>
        </is>
      </c>
      <c r="E38">
        <f>HYPERLINK("https://www.olx.pl/d/oferta/gryf-do-gitary-elektrycznej-telecaster-stratocaster-fender-ibanez-CID751-IDRiTdZ.html", "Link")</f>
        <v/>
      </c>
      <c r="F38">
        <f>HYPERLINK("/app/static/media/no_thumbnail.15f456ec5.svg", "Photo")</f>
        <v/>
      </c>
    </row>
    <row r="39">
      <c r="A39" t="inlineStr">
        <is>
          <t>Fender Telecaster player plus cosmic green</t>
        </is>
      </c>
      <c r="B39" t="inlineStr">
        <is>
          <t>4 200 zł</t>
        </is>
      </c>
      <c r="C39" t="inlineStr">
        <is>
          <t>Legnica</t>
        </is>
      </c>
      <c r="D39" t="inlineStr">
        <is>
          <t>02 czerwca 2023</t>
        </is>
      </c>
      <c r="E39">
        <f>HYPERLINK("https://www.olx.pl/d/oferta/fender-telecaster-player-plus-cosmic-green-CID751-IDUkJQl.html", "Link")</f>
        <v/>
      </c>
      <c r="F39">
        <f>HYPERLINK("/app/static/media/no_thumbnail.15f456ec5.svg", "Photo")</f>
        <v/>
      </c>
    </row>
    <row r="40">
      <c r="A40" t="inlineStr">
        <is>
          <t>Vermilion Pickups - Silnge Coil - przetwornik gitarowy. Telecaster</t>
        </is>
      </c>
      <c r="B40" t="inlineStr">
        <is>
          <t>289 zł</t>
        </is>
      </c>
      <c r="C40" t="inlineStr">
        <is>
          <t>Kłodzko</t>
        </is>
      </c>
      <c r="D40" t="inlineStr">
        <is>
          <t>01 czerwca 2023</t>
        </is>
      </c>
      <c r="E40">
        <f>HYPERLINK("https://www.olx.pl/d/oferta/vermilion-pickups-silnge-coil-przetwornik-gitarowy-telecaster-CID751-IDSHROs.html", "Link")</f>
        <v/>
      </c>
      <c r="F40">
        <f>HYPERLINK("/app/static/media/no_thumbnail.15f456ec5.svg", "Photo")</f>
        <v/>
      </c>
    </row>
    <row r="41">
      <c r="A41" t="inlineStr">
        <is>
          <t>Gitara elektryczna ESP LTD ec-10 i Wzmacniacz Fender Champion 20</t>
        </is>
      </c>
      <c r="B41" t="inlineStr">
        <is>
          <t>1 150 zł</t>
        </is>
      </c>
      <c r="C41" t="inlineStr">
        <is>
          <t>Świeradów-Zdrój</t>
        </is>
      </c>
      <c r="D41" t="inlineStr">
        <is>
          <t>30 czerwiec 2023</t>
        </is>
      </c>
      <c r="E41">
        <f>HYPERLINK("https://www.olx.pl/d/oferta/gitara-elektryczna-esp-ltd-ec-10-i-wzmacniacz-fender-champion-20-CID751-IDUOQ8M.html?reason=extended_search_extended_s2v", "Link")</f>
        <v/>
      </c>
      <c r="F41">
        <f>HYPERLINK("https://ireland.apollo.olxcdn.com:443/v1/files/dr1vg5w1y38y-PL/image;s=200x0;q=50", "Photo")</f>
        <v/>
      </c>
    </row>
    <row r="42">
      <c r="A42" t="inlineStr">
        <is>
          <t>Gitara basowa leworęczna ESP ltd B-205SM LH leworęczny</t>
        </is>
      </c>
      <c r="B42" t="inlineStr">
        <is>
          <t>2 299 zł</t>
        </is>
      </c>
      <c r="C42" t="inlineStr">
        <is>
          <t>Leszno</t>
        </is>
      </c>
      <c r="D42" t="inlineStr">
        <is>
          <t>Odświeżono dnia 29 czerwca 2023</t>
        </is>
      </c>
      <c r="E42">
        <f>HYPERLINK("https://www.olx.pl/d/oferta/gitara-basowa-leworeczna-esp-ltd-b-205sm-lh-leworeczny-CID751-IDUKkAK.html?reason=extended_search_extended_s2v", "Link")</f>
        <v/>
      </c>
      <c r="F42">
        <f>HYPERLINK("https://ireland.apollo.olxcdn.com:443/v1/files/qei66x9clf611-PL/image;s=200x0;q=50", "Photo")</f>
        <v/>
      </c>
    </row>
    <row r="43">
      <c r="A43" t="inlineStr">
        <is>
          <t>Gitara leworęczna ESP LTD EC-1000 Deluxe - Gibson 500t &amp; 490r</t>
        </is>
      </c>
      <c r="B43" t="inlineStr">
        <is>
          <t>4 799 zł</t>
        </is>
      </c>
      <c r="C43" t="inlineStr">
        <is>
          <t>Leszno</t>
        </is>
      </c>
      <c r="D43" t="inlineStr">
        <is>
          <t>Odświeżono dnia 29 czerwca 2023</t>
        </is>
      </c>
      <c r="E43">
        <f>HYPERLINK("https://www.olx.pl/d/oferta/gitara-leworeczna-esp-ltd-ec-1000-deluxe-gibson-500t-490r-CID751-IDWbgZY.html?reason=extended_search_extended_s2v", "Link")</f>
        <v/>
      </c>
      <c r="F43">
        <f>HYPERLINK("https://ireland.apollo.olxcdn.com:443/v1/files/r3gt1dujkbrx-PL/image;s=200x0;q=50", "Photo")</f>
        <v/>
      </c>
    </row>
    <row r="44">
      <c r="A44" t="inlineStr">
        <is>
          <t>Klucze do gitary ESP - dwa prawe klucze cosmo black</t>
        </is>
      </c>
      <c r="B44" t="inlineStr">
        <is>
          <t>150 zł</t>
        </is>
      </c>
      <c r="C44" t="inlineStr">
        <is>
          <t>Leszno</t>
        </is>
      </c>
      <c r="D44" t="inlineStr">
        <is>
          <t>29 czerwca 2023</t>
        </is>
      </c>
      <c r="E44">
        <f>HYPERLINK("https://www.olx.pl/d/oferta/klucze-do-gitary-esp-dwa-prawe-klucze-cosmo-black-CID751-IDQq4jH.html?reason=extended_search_extended_s2v", "Link")</f>
        <v/>
      </c>
      <c r="F44">
        <f>HYPERLINK("https://ireland.apollo.olxcdn.com:443/v1/files/metg3wbiym3x1-PL/image;s=200x0;q=50", "Photo")</f>
        <v/>
      </c>
    </row>
    <row r="45">
      <c r="A45" t="inlineStr">
        <is>
          <t>Klucz do gitary marki HIPSHOT - dla siedmiostrunówki (struna basowa 7)</t>
        </is>
      </c>
      <c r="B45" t="inlineStr">
        <is>
          <t>100 zł</t>
        </is>
      </c>
      <c r="C45" t="inlineStr">
        <is>
          <t>Leszno</t>
        </is>
      </c>
      <c r="D45" t="inlineStr">
        <is>
          <t>29 czerwca 2023</t>
        </is>
      </c>
      <c r="E45">
        <f>HYPERLINK("https://www.olx.pl/d/oferta/klucz-do-gitary-marki-hipshot-dla-siedmiostrunowki-struna-basowa-7-CID751-IDQq45x.html?reason=extended_search_extended_s2v", "Link")</f>
        <v/>
      </c>
      <c r="F45">
        <f>HYPERLINK("https://ireland.apollo.olxcdn.com:443/v1/files/r50r4m3421en2-PL/image;s=200x0;q=50", "Photo")</f>
        <v/>
      </c>
    </row>
    <row r="46">
      <c r="A46" t="inlineStr">
        <is>
          <t>Komplet kluczy do gitary</t>
        </is>
      </c>
      <c r="B46" t="inlineStr">
        <is>
          <t>30 zł</t>
        </is>
      </c>
      <c r="C46" t="inlineStr">
        <is>
          <t>Leszno</t>
        </is>
      </c>
      <c r="D46" t="inlineStr">
        <is>
          <t>28 czerwca 2023</t>
        </is>
      </c>
      <c r="E46">
        <f>HYPERLINK("https://www.olx.pl/d/oferta/komplet-kluczy-do-gitary-CID751-IDRDN82.html?reason=extended_search_extended_s2v", "Link")</f>
        <v/>
      </c>
      <c r="F46">
        <f>HYPERLINK("/app/static/media/no_thumbnail.15f456ec5.svg", "Photo")</f>
        <v/>
      </c>
    </row>
    <row r="47">
      <c r="A47" t="inlineStr">
        <is>
          <t>Brelok do kluczy gitara zegarek okazja rock gadżet</t>
        </is>
      </c>
      <c r="B47" t="inlineStr">
        <is>
          <t>39 zł</t>
        </is>
      </c>
      <c r="C47" t="inlineStr">
        <is>
          <t>Legnica</t>
        </is>
      </c>
      <c r="D47" t="inlineStr">
        <is>
          <t>28 czerwca 2023</t>
        </is>
      </c>
      <c r="E47">
        <f>HYPERLINK("https://www.olx.pl/d/oferta/brelok-do-kluczy-gitara-zegarek-okazja-rock-gadzet-CID87-IDSlcgK.html?reason=extended_search_extended_s2v", "Link")</f>
        <v/>
      </c>
      <c r="F47">
        <f>HYPERLINK("/app/static/media/no_thumbnail.15f456ec5.svg", "Photo")</f>
        <v/>
      </c>
    </row>
    <row r="48">
      <c r="A48" t="inlineStr">
        <is>
          <t>Gitara elektryczna ESP LTD KH-202+Case</t>
        </is>
      </c>
      <c r="B48" t="inlineStr">
        <is>
          <t>2 250 zł</t>
        </is>
      </c>
      <c r="C48" t="inlineStr">
        <is>
          <t>Dzierżoniów</t>
        </is>
      </c>
      <c r="D48" t="inlineStr">
        <is>
          <t>28 czerwca 2023</t>
        </is>
      </c>
      <c r="E48">
        <f>HYPERLINK("https://www.olx.pl/d/oferta/gitara-elektryczna-esp-ltd-kh-202-case-CID751-IDTSpTB.html?reason=extended_search_extended_s2v", "Link")</f>
        <v/>
      </c>
      <c r="F48">
        <f>HYPERLINK("/app/static/media/no_thumbnail.15f456ec5.svg", "Photo")</f>
        <v/>
      </c>
    </row>
    <row r="49">
      <c r="A49" t="inlineStr">
        <is>
          <t>Gitara ESP LTD EC-401 FR BLK</t>
        </is>
      </c>
      <c r="B49" t="inlineStr">
        <is>
          <t>3 499 zł</t>
        </is>
      </c>
      <c r="C49" t="inlineStr">
        <is>
          <t>Jarocin</t>
        </is>
      </c>
      <c r="D49" t="inlineStr">
        <is>
          <t>26 czerwca 2023</t>
        </is>
      </c>
      <c r="E49">
        <f>HYPERLINK("https://www.olx.pl/d/oferta/gitara-esp-ltd-ec-401-fr-blk-CID751-IDS52vg.html?reason=extended_search_extended_s2v", "Link")</f>
        <v/>
      </c>
      <c r="F49">
        <f>HYPERLINK("/app/static/media/no_thumbnail.15f456ec5.svg", "Photo")</f>
        <v/>
      </c>
    </row>
    <row r="50">
      <c r="A50" t="inlineStr">
        <is>
          <t>ESP LTD KH602 gitara leworęczna</t>
        </is>
      </c>
      <c r="B50" t="inlineStr">
        <is>
          <t>4 299 zł</t>
        </is>
      </c>
      <c r="C50" t="inlineStr">
        <is>
          <t>Wrocław, Krzyki</t>
        </is>
      </c>
      <c r="D50" t="inlineStr">
        <is>
          <t>22 czerwca 2023</t>
        </is>
      </c>
      <c r="E50">
        <f>HYPERLINK("https://www.olx.pl/d/oferta/esp-ltd-kh602-gitara-leworeczna-CID751-IDTG8Ak.html?reason=extended_search_extended_s2v", "Link")</f>
        <v/>
      </c>
      <c r="F50">
        <f>HYPERLINK("/app/static/media/no_thumbnail.15f456ec5.svg", "Photo")</f>
        <v/>
      </c>
    </row>
    <row r="51">
      <c r="A51" t="inlineStr">
        <is>
          <t>Boss ds2 distortion</t>
        </is>
      </c>
      <c r="B51" t="inlineStr">
        <is>
          <t>250 zł</t>
        </is>
      </c>
      <c r="C51" t="inlineStr">
        <is>
          <t>Wrocław, Psie Pole</t>
        </is>
      </c>
      <c r="D51" t="inlineStr">
        <is>
          <t>20 czerwca 2023</t>
        </is>
      </c>
      <c r="E51">
        <f>HYPERLINK("https://www.olx.pl/d/oferta/boss-ds2-distortion-CID751-IDW50HQ.html?reason=extended_search_extended_s2v", "Link")</f>
        <v/>
      </c>
      <c r="F51">
        <f>HYPERLINK("/app/static/media/no_thumbnail.15f456ec5.svg", "Photo")</f>
        <v/>
      </c>
    </row>
    <row r="52">
      <c r="A52" t="inlineStr">
        <is>
          <t>Gitara elektryczna ESP LTD EX 401-DX</t>
        </is>
      </c>
      <c r="B52" t="inlineStr">
        <is>
          <t>2 900 zł</t>
        </is>
      </c>
      <c r="C52" t="inlineStr">
        <is>
          <t>Nowa Wieś Mała</t>
        </is>
      </c>
      <c r="D52" t="inlineStr">
        <is>
          <t>18 czerwca 2023</t>
        </is>
      </c>
      <c r="E52">
        <f>HYPERLINK("https://www.olx.pl/d/oferta/gitara-elektryczna-esp-ltd-ex-401-dx-CID751-IDTzfUP.html?reason=extended_search_extended_s2v", "Link")</f>
        <v/>
      </c>
      <c r="F52">
        <f>HYPERLINK("/app/static/media/no_thumbnail.15f456ec5.svg", "Photo")</f>
        <v/>
      </c>
    </row>
    <row r="53">
      <c r="A53" t="inlineStr">
        <is>
          <t>Przester AMT R2 Legend amps distortion over drive messa peavey gitara</t>
        </is>
      </c>
      <c r="B53" t="inlineStr">
        <is>
          <t>466 zł</t>
        </is>
      </c>
      <c r="C53" t="inlineStr">
        <is>
          <t>Wrocław, Psie Pole</t>
        </is>
      </c>
      <c r="D53" t="inlineStr">
        <is>
          <t>17 czerwca 2023</t>
        </is>
      </c>
      <c r="E53">
        <f>HYPERLINK("https://www.olx.pl/d/oferta/przester-amt-r2-legend-amps-distortion-over-drive-messa-peavey-gitara-CID751-IDUCNF9.html?reason=extended_search_extended_s2v", "Link")</f>
        <v/>
      </c>
      <c r="F53">
        <f>HYPERLINK("/app/static/media/no_thumbnail.15f456ec5.svg", "Photo")</f>
        <v/>
      </c>
    </row>
    <row r="54">
      <c r="A54" t="inlineStr">
        <is>
          <t>Gitara Ltd esp 330 FM gitara</t>
        </is>
      </c>
      <c r="B54" t="inlineStr">
        <is>
          <t>2 400 zł</t>
        </is>
      </c>
      <c r="C54" t="inlineStr">
        <is>
          <t>Wrocław, Krzyki</t>
        </is>
      </c>
      <c r="D54" t="inlineStr">
        <is>
          <t>17 czerwca 2023</t>
        </is>
      </c>
      <c r="E54">
        <f>HYPERLINK("https://www.olx.pl/d/oferta/gitara-ltd-esp-330-fm-gitara-CID751-IDW2ady.html?reason=extended_search_extended_s2v", "Link")</f>
        <v/>
      </c>
      <c r="F54">
        <f>HYPERLINK("/app/static/media/no_thumbnail.15f456ec5.svg", "Photo")</f>
        <v/>
      </c>
    </row>
    <row r="55">
      <c r="A55" t="inlineStr">
        <is>
          <t>ESP LTD F-104 LEWORĘCZNA gitara basowa</t>
        </is>
      </c>
      <c r="B55" t="inlineStr">
        <is>
          <t>900 zł</t>
        </is>
      </c>
      <c r="C55" t="inlineStr">
        <is>
          <t>Wrocław, Śródmieście</t>
        </is>
      </c>
      <c r="D55" t="inlineStr">
        <is>
          <t>15 czerwca 2023</t>
        </is>
      </c>
      <c r="E55">
        <f>HYPERLINK("https://www.olx.pl/d/oferta/esp-ltd-f-104-leworeczna-gitara-basowa-CID751-IDSePZX.html?reason=extended_search_extended_s2v", "Link")</f>
        <v/>
      </c>
      <c r="F55">
        <f>HYPERLINK("/app/static/media/no_thumbnail.15f456ec5.svg", "Photo")</f>
        <v/>
      </c>
    </row>
    <row r="56">
      <c r="A56" t="inlineStr">
        <is>
          <t>Klucze do gitary elektrycznej typu 6L</t>
        </is>
      </c>
      <c r="B56" t="inlineStr">
        <is>
          <t>30 zł</t>
        </is>
      </c>
      <c r="C56" t="inlineStr">
        <is>
          <t>Golędzinów</t>
        </is>
      </c>
      <c r="D56" t="inlineStr">
        <is>
          <t>08 czerwca 2023</t>
        </is>
      </c>
      <c r="E56">
        <f>HYPERLINK("https://www.olx.pl/d/oferta/klucze-do-gitary-elektrycznej-typu-6l-CID751-IDUUABw.html?reason=extended_search_extended_s2v", "Link")</f>
        <v/>
      </c>
      <c r="F56">
        <f>HYPERLINK("/app/static/media/no_thumbnail.15f456ec5.svg", "Photo")</f>
        <v/>
      </c>
    </row>
    <row r="57">
      <c r="A57" t="inlineStr">
        <is>
          <t>Klucze do akustyka gitary</t>
        </is>
      </c>
      <c r="B57" t="inlineStr">
        <is>
          <t>30 zł</t>
        </is>
      </c>
      <c r="C57" t="inlineStr">
        <is>
          <t>Golędzinów</t>
        </is>
      </c>
      <c r="D57" t="inlineStr">
        <is>
          <t>08 czerwca 2023</t>
        </is>
      </c>
      <c r="E57">
        <f>HYPERLINK("https://www.olx.pl/d/oferta/klucze-do-akustyka-gitary-CID751-IDUUAx4.html?reason=extended_search_extended_s2v", "Link")</f>
        <v/>
      </c>
      <c r="F57">
        <f>HYPERLINK("/app/static/media/no_thumbnail.15f456ec5.svg", "Photo")</f>
        <v/>
      </c>
    </row>
    <row r="58">
      <c r="A58" t="inlineStr">
        <is>
          <t>Gitara basowa ESP LTD D-4</t>
        </is>
      </c>
      <c r="B58" t="inlineStr">
        <is>
          <t>1 900 zł</t>
        </is>
      </c>
      <c r="C58" t="inlineStr">
        <is>
          <t>Wrocław, Śródmieście</t>
        </is>
      </c>
      <c r="D58" t="inlineStr">
        <is>
          <t>07 czerwca 2023</t>
        </is>
      </c>
      <c r="E58">
        <f>HYPERLINK("https://www.olx.pl/d/oferta/gitara-basowa-esp-ltd-d-4-CID751-IDUTtNq.html?reason=extended_search_extended_s2v", "Link")</f>
        <v/>
      </c>
      <c r="F58">
        <f>HYPERLINK("/app/static/media/no_thumbnail.15f456ec5.svg", "Photo")</f>
        <v/>
      </c>
    </row>
    <row r="59">
      <c r="A59" t="inlineStr">
        <is>
          <t>Gitara ESP LTD GH-200 BLK</t>
        </is>
      </c>
      <c r="B59" t="inlineStr">
        <is>
          <t>2 390 zł</t>
        </is>
      </c>
      <c r="C59" t="inlineStr">
        <is>
          <t>Jarocin</t>
        </is>
      </c>
      <c r="D59" t="inlineStr">
        <is>
          <t>04 czerwca 2023</t>
        </is>
      </c>
      <c r="E59">
        <f>HYPERLINK("https://www.olx.pl/d/oferta/gitara-esp-ltd-gh-200-blk-CID751-IDTtMiV.html?reason=extended_search_extended_s2v", "Link")</f>
        <v/>
      </c>
      <c r="F59">
        <f>HYPERLINK("/app/static/media/no_thumbnail.15f456ec5.svg", "Photo")</f>
        <v/>
      </c>
    </row>
    <row r="60">
      <c r="A60" t="inlineStr">
        <is>
          <t>Boss DS-2 Turbo Distortion</t>
        </is>
      </c>
      <c r="B60" t="inlineStr">
        <is>
          <t>350 zł</t>
        </is>
      </c>
      <c r="C60" t="inlineStr">
        <is>
          <t>Nysa</t>
        </is>
      </c>
      <c r="D60" t="inlineStr">
        <is>
          <t>03 czerwca 2023</t>
        </is>
      </c>
      <c r="E60">
        <f>HYPERLINK("https://www.olx.pl/d/oferta/boss-ds-2-turbo-distortion-CID751-IDUoJCX.html?reason=extended_search_extended_s2v", "Link")</f>
        <v/>
      </c>
      <c r="F60">
        <f>HYPERLINK("/app/static/media/no_thumbnail.15f456ec5.svg", "Photo")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Amplituner wzmacniacz Radmor 5102 zaplombowany 1981r okazja nie Diora</t>
        </is>
      </c>
      <c r="B2" t="inlineStr">
        <is>
          <t>1 350 zł</t>
        </is>
      </c>
      <c r="C2" t="inlineStr">
        <is>
          <t>Żeliszów</t>
        </is>
      </c>
      <c r="D2" t="inlineStr">
        <is>
          <t>30 czerwiec 2023</t>
        </is>
      </c>
      <c r="E2">
        <f>HYPERLINK("https://www.olx.pl/d/oferta/amplituner-wzmacniacz-radmor-5102-zaplombowany-1981r-okazja-nie-diora-CID99-IDUWhzJ.html", "Link")</f>
        <v/>
      </c>
      <c r="F2">
        <f>HYPERLINK("https://ireland.apollo.olxcdn.com:443/v1/files/xxqs98d2tco43-PL/image;s=200x0;q=50", "Photo")</f>
        <v/>
      </c>
    </row>
    <row r="3">
      <c r="A3" t="inlineStr">
        <is>
          <t>Fezz Audio Silver Luna. Okazja! Cena do Soboty!!!</t>
        </is>
      </c>
      <c r="B3" t="inlineStr">
        <is>
          <t>2 600 zł</t>
        </is>
      </c>
      <c r="C3" t="inlineStr">
        <is>
          <t>Piecowice</t>
        </is>
      </c>
      <c r="D3" t="inlineStr">
        <is>
          <t>27 czerwca 2023</t>
        </is>
      </c>
      <c r="E3">
        <f>HYPERLINK("https://www.olx.pl/d/oferta/fezz-audio-silver-luna-okazja-cena-do-soboty-CID99-IDWbkE6.html", "Link")</f>
        <v/>
      </c>
      <c r="F3">
        <f>HYPERLINK("https://ireland.apollo.olxcdn.com:443/v1/files/h3jz2jn12suk2-PL/image;s=200x0;q=50", "Photo")</f>
        <v/>
      </c>
    </row>
    <row r="4">
      <c r="A4" t="inlineStr">
        <is>
          <t>Wzmacniacz Yamaha DSP-A1 moc i dynamika stereo 23KG+Pilot</t>
        </is>
      </c>
      <c r="B4" t="inlineStr">
        <is>
          <t>1 550 zł</t>
        </is>
      </c>
      <c r="C4" t="inlineStr">
        <is>
          <t>Wrocław, Krzyki</t>
        </is>
      </c>
      <c r="D4" t="inlineStr">
        <is>
          <t>17 czerwca 2023</t>
        </is>
      </c>
      <c r="E4">
        <f>HYPERLINK("https://www.olx.pl/d/oferta/wzmacniacz-yamaha-dsp-a1-moc-i-dynamika-stereo-23kg-pilot-CID99-IDUCkYN.html", "Link")</f>
        <v/>
      </c>
      <c r="F4">
        <f>HYPERLINK("https://ireland.apollo.olxcdn.com:443/v1/files/utzl1y77nysk3-PL/image;s=200x0;q=50", "Photo")</f>
        <v/>
      </c>
    </row>
    <row r="5">
      <c r="A5" t="inlineStr">
        <is>
          <t>Subwoofer aktywny Carbon CS-030 Moc 150 Watt</t>
        </is>
      </c>
      <c r="B5" t="inlineStr">
        <is>
          <t>299,99 zł</t>
        </is>
      </c>
      <c r="C5" t="inlineStr">
        <is>
          <t>Zgorzelec</t>
        </is>
      </c>
      <c r="D5" t="inlineStr">
        <is>
          <t>30 czerwiec 2023</t>
        </is>
      </c>
      <c r="E5">
        <f>HYPERLINK("https://www.olx.pl/d/oferta/subwoofer-aktywny-carbon-cs-030-moc-150-watt-CID99-IDWeCJs.html", "Link")</f>
        <v/>
      </c>
      <c r="F5">
        <f>HYPERLINK("https://ireland.apollo.olxcdn.com:443/v1/files/dk5ipllvm6611-PL/image;s=200x0;q=50", "Photo")</f>
        <v/>
      </c>
    </row>
    <row r="6">
      <c r="A6" t="inlineStr">
        <is>
          <t>BMW E65 WZMACNIACZ HIFI LOGIC BECKER 6922807</t>
        </is>
      </c>
      <c r="B6" t="inlineStr">
        <is>
          <t>849 zł</t>
        </is>
      </c>
      <c r="C6" t="inlineStr">
        <is>
          <t>Jasień</t>
        </is>
      </c>
      <c r="D6" t="inlineStr">
        <is>
          <t>30 czerwiec 2023</t>
        </is>
      </c>
      <c r="E6">
        <f>HYPERLINK("https://www.olx.plhttps://www.otomoto.pl/oferta/bmw-e65-wzmacniacz-hifi-logic-becker-6922807-ID6FDknp.html", "Link")</f>
        <v/>
      </c>
      <c r="F6">
        <f>HYPERLINK("https://ireland.apollo.olxcdn.com:443/v1/files/rjtqvleepvfc3-PL/image;s=200x0;q=50", "Photo")</f>
        <v/>
      </c>
    </row>
    <row r="7">
      <c r="A7" t="inlineStr">
        <is>
          <t>Wzmacniacz/Dac słuchawkowy Woo audio Wa7  II gen.</t>
        </is>
      </c>
      <c r="B7" t="inlineStr">
        <is>
          <t>4 300 zł</t>
        </is>
      </c>
      <c r="C7" t="inlineStr">
        <is>
          <t>Nysa</t>
        </is>
      </c>
      <c r="D7" t="inlineStr">
        <is>
          <t>30 czerwiec 2023</t>
        </is>
      </c>
      <c r="E7">
        <f>HYPERLINK("https://www.olx.pl/d/oferta/wzmacniacz-dac-sluchawkowy-woo-audio-wa7-ii-gen-CID99-IDUNq5l.html", "Link")</f>
        <v/>
      </c>
      <c r="F7">
        <f>HYPERLINK("/app/static/media/no_thumbnail.15f456ec5.svg", "Photo")</f>
        <v/>
      </c>
    </row>
    <row r="8">
      <c r="A8" t="inlineStr">
        <is>
          <t>Wzmacniacz do basu: Behringer BVT 4500H czyli Ampeg SVT 450H</t>
        </is>
      </c>
      <c r="B8" t="inlineStr">
        <is>
          <t>499 zł</t>
        </is>
      </c>
      <c r="C8" t="inlineStr">
        <is>
          <t>Wrocław, Fabryczna</t>
        </is>
      </c>
      <c r="D8" t="inlineStr">
        <is>
          <t>30 czerwiec 2023</t>
        </is>
      </c>
      <c r="E8">
        <f>HYPERLINK("https://www.olx.pl/d/oferta/wzmacniacz-do-basu-behringer-bvt-4500h-czyli-ampeg-svt-450h-CID751-IDUQpuF.html", "Link")</f>
        <v/>
      </c>
      <c r="F8">
        <f>HYPERLINK("/app/static/media/no_thumbnail.15f456ec5.svg", "Photo")</f>
        <v/>
      </c>
    </row>
    <row r="9">
      <c r="A9" t="inlineStr">
        <is>
          <t>Moduł/wzmacniacz anteny Mercedes W211</t>
        </is>
      </c>
      <c r="B9" t="inlineStr">
        <is>
          <t>50 zł</t>
        </is>
      </c>
      <c r="C9" t="inlineStr">
        <is>
          <t>Milicz</t>
        </is>
      </c>
      <c r="D9" t="inlineStr">
        <is>
          <t>30 czerwiec 2023</t>
        </is>
      </c>
      <c r="E9">
        <f>HYPERLINK("https://www.olx.pl/d/oferta/modul-wzmacniacz-anteny-mercedes-w211-CID5-IDWeCll.html", "Link")</f>
        <v/>
      </c>
      <c r="F9">
        <f>HYPERLINK("/app/static/media/no_thumbnail.15f456ec5.svg", "Photo")</f>
        <v/>
      </c>
    </row>
    <row r="10">
      <c r="A10" t="inlineStr">
        <is>
          <t>Wzmacniacz FRITZ! WLAN Repeater 450E</t>
        </is>
      </c>
      <c r="B10" t="inlineStr">
        <is>
          <t>270 zł</t>
        </is>
      </c>
      <c r="C10" t="inlineStr">
        <is>
          <t>Wrocław, Psie Pole</t>
        </is>
      </c>
      <c r="D10" t="inlineStr">
        <is>
          <t>30 czerwiec 2023</t>
        </is>
      </c>
      <c r="E10">
        <f>HYPERLINK("https://www.olx.pl/d/oferta/wzmacniacz-fritz-wlan-repeater-450e-CID99-IDPU8hc.html", "Link")</f>
        <v/>
      </c>
      <c r="F10">
        <f>HYPERLINK("/app/static/media/no_thumbnail.15f456ec5.svg", "Photo")</f>
        <v/>
      </c>
    </row>
    <row r="11">
      <c r="A11" t="inlineStr">
        <is>
          <t>Monoblokii zasilacze wersi TS5001</t>
        </is>
      </c>
      <c r="B11" t="inlineStr">
        <is>
          <t>550 zł</t>
        </is>
      </c>
      <c r="C11" t="inlineStr">
        <is>
          <t>Koźmin Wielkopolski</t>
        </is>
      </c>
      <c r="D11" t="inlineStr">
        <is>
          <t>30 czerwiec 2023</t>
        </is>
      </c>
      <c r="E11">
        <f>HYPERLINK("https://www.olx.pl/d/oferta/monoblokii-zasilacze-wersi-ts5001-CID99-IDUFJLS.html", "Link")</f>
        <v/>
      </c>
      <c r="F11">
        <f>HYPERLINK("/app/static/media/no_thumbnail.15f456ec5.svg", "Photo")</f>
        <v/>
      </c>
    </row>
    <row r="12">
      <c r="A12" t="inlineStr">
        <is>
          <t>Kolumny z kamienia Pfleid PP-8 Mk 2</t>
        </is>
      </c>
      <c r="B12" t="inlineStr">
        <is>
          <t>3 600 zł</t>
        </is>
      </c>
      <c r="C12" t="inlineStr">
        <is>
          <t>Koźmin Wielkopolski</t>
        </is>
      </c>
      <c r="D12" t="inlineStr">
        <is>
          <t>30 czerwiec 2023</t>
        </is>
      </c>
      <c r="E12">
        <f>HYPERLINK("https://www.olx.pl/d/oferta/kolumny-z-kamienia-pfleid-pp-8-mk-2-CID99-IDSakz2.html", "Link")</f>
        <v/>
      </c>
      <c r="F12">
        <f>HYPERLINK("/app/static/media/no_thumbnail.15f456ec5.svg", "Photo")</f>
        <v/>
      </c>
    </row>
    <row r="13">
      <c r="A13" t="inlineStr">
        <is>
          <t>PORSCHE 911 997 WZMACNIACZ</t>
        </is>
      </c>
      <c r="B13" t="inlineStr">
        <is>
          <t>950 zł</t>
        </is>
      </c>
      <c r="C13" t="inlineStr">
        <is>
          <t>Oława</t>
        </is>
      </c>
      <c r="D13" t="inlineStr">
        <is>
          <t>30 czerwiec 2023</t>
        </is>
      </c>
      <c r="E13">
        <f>HYPERLINK("https://www.olx.plhttps://www.otomoto.pl/oferta/porsche-911-997-wzmacniacz-ID6FswhG.html", "Link")</f>
        <v/>
      </c>
      <c r="F13">
        <f>HYPERLINK("/app/static/media/no_thumbnail.15f456ec5.svg", "Photo")</f>
        <v/>
      </c>
    </row>
    <row r="14">
      <c r="A14" t="inlineStr">
        <is>
          <t>Denon PMA-1060 uszkodzony</t>
        </is>
      </c>
      <c r="B14" t="inlineStr">
        <is>
          <t>500 zł</t>
        </is>
      </c>
      <c r="C14" t="inlineStr">
        <is>
          <t>Wrocław, Fabryczna</t>
        </is>
      </c>
      <c r="D14" t="inlineStr">
        <is>
          <t>30 czerwiec 2023</t>
        </is>
      </c>
      <c r="E14">
        <f>HYPERLINK("https://www.olx.pl/d/oferta/denon-pma-1060-uszkodzony-CID99-IDWeBV9.html", "Link")</f>
        <v/>
      </c>
      <c r="F14">
        <f>HYPERLINK("/app/static/media/no_thumbnail.15f456ec5.svg", "Photo")</f>
        <v/>
      </c>
    </row>
    <row r="15">
      <c r="A15" t="inlineStr">
        <is>
          <t>Akai AM-55. Made in Japan. 2 x BurrBrown PCM56</t>
        </is>
      </c>
      <c r="B15" t="inlineStr">
        <is>
          <t>1 000 zł</t>
        </is>
      </c>
      <c r="C15" t="inlineStr">
        <is>
          <t>Legnica</t>
        </is>
      </c>
      <c r="D15" t="inlineStr">
        <is>
          <t>30 czerwiec 2023</t>
        </is>
      </c>
      <c r="E15">
        <f>HYPERLINK("https://www.olx.pl/d/oferta/akai-am-55-made-in-japan-2-x-burrbrown-pcm56-CID99-IDU0CN6.html", "Link")</f>
        <v/>
      </c>
      <c r="F15">
        <f>HYPERLINK("/app/static/media/no_thumbnail.15f456ec5.svg", "Photo")</f>
        <v/>
      </c>
    </row>
    <row r="16">
      <c r="A16" t="inlineStr">
        <is>
          <t>Słuchawkowę adapter audio USB-DAC 7Hz 71</t>
        </is>
      </c>
      <c r="B16" t="inlineStr">
        <is>
          <t>160 zł</t>
        </is>
      </c>
      <c r="C16" t="inlineStr">
        <is>
          <t>Leszno</t>
        </is>
      </c>
      <c r="D16" t="inlineStr">
        <is>
          <t>Odświeżono dnia 29 czerwca 2023</t>
        </is>
      </c>
      <c r="E16">
        <f>HYPERLINK("https://www.olx.pl/d/oferta/sluchawkowe-adapter-audio-usb-dac-7hz-71-CID99-IDSEMLL.html", "Link")</f>
        <v/>
      </c>
      <c r="F16">
        <f>HYPERLINK("/app/static/media/no_thumbnail.15f456ec5.svg", "Photo")</f>
        <v/>
      </c>
    </row>
    <row r="17">
      <c r="A17" t="inlineStr">
        <is>
          <t>Yamaha A-S501 Wzmacniacz stereo z pilotem</t>
        </is>
      </c>
      <c r="B17" t="inlineStr">
        <is>
          <t>990 zł</t>
        </is>
      </c>
      <c r="C17" t="inlineStr">
        <is>
          <t>Lubin</t>
        </is>
      </c>
      <c r="D17" t="inlineStr">
        <is>
          <t>30 czerwiec 2023</t>
        </is>
      </c>
      <c r="E17">
        <f>HYPERLINK("https://www.olx.pl/d/oferta/yamaha-a-s501-wzmacniacz-stereo-z-pilotem-CID99-IDUOa9Q.html", "Link")</f>
        <v/>
      </c>
      <c r="F17">
        <f>HYPERLINK("/app/static/media/no_thumbnail.15f456ec5.svg", "Photo")</f>
        <v/>
      </c>
    </row>
    <row r="18">
      <c r="A18" t="inlineStr">
        <is>
          <t>CHRYSLER 300C MODUŁ WZMACNIACZ 05064118AJ</t>
        </is>
      </c>
      <c r="B18" t="inlineStr">
        <is>
          <t>99 zł</t>
        </is>
      </c>
      <c r="C18" t="inlineStr">
        <is>
          <t>Jasień</t>
        </is>
      </c>
      <c r="D18" t="inlineStr">
        <is>
          <t>30 czerwiec 2023</t>
        </is>
      </c>
      <c r="E18">
        <f>HYPERLINK("https://www.olx.plhttps://www.otomoto.pl/oferta/chrysler-300c-modul-wzmacniacz-05064118aj-ID6FDkgF.html", "Link")</f>
        <v/>
      </c>
      <c r="F18">
        <f>HYPERLINK("/app/static/media/no_thumbnail.15f456ec5.svg", "Photo")</f>
        <v/>
      </c>
    </row>
    <row r="19">
      <c r="A19" t="inlineStr">
        <is>
          <t>NAJBOGATSZA WERSJA Vignale !!  2019 Full !! 1000%Bezwyp.FV23% IDEALNY</t>
        </is>
      </c>
      <c r="B19" t="inlineStr">
        <is>
          <t>81 400 zł</t>
        </is>
      </c>
      <c r="C19" t="inlineStr">
        <is>
          <t>Świdnica</t>
        </is>
      </c>
      <c r="D19" t="inlineStr">
        <is>
          <t>30 czerwiec 2023</t>
        </is>
      </c>
      <c r="E19">
        <f>HYPERLINK("https://www.olx.pl/d/oferta/najbogatsza-wersja-vignale-2019-full-1000-bezwyp-fv23-idealny-CID5-IDTOD9O.html", "Link")</f>
        <v/>
      </c>
      <c r="F19">
        <f>HYPERLINK("/app/static/media/no_thumbnail.15f456ec5.svg", "Photo")</f>
        <v/>
      </c>
    </row>
    <row r="20">
      <c r="A20" t="inlineStr">
        <is>
          <t>JAGUAR XF X250 WZMACNIACZ 6H52-18C808-CD</t>
        </is>
      </c>
      <c r="B20" t="inlineStr">
        <is>
          <t>80 zł</t>
        </is>
      </c>
      <c r="C20" t="inlineStr">
        <is>
          <t>Brenno</t>
        </is>
      </c>
      <c r="D20" t="inlineStr">
        <is>
          <t>30 czerwiec 2023</t>
        </is>
      </c>
      <c r="E20">
        <f>HYPERLINK("https://www.olx.plhttps://www.otomoto.pl/oferta/jaguar-xf-x250-wzmacniacz-6h52-18c808-cd-ID6FBobm.html", "Link")</f>
        <v/>
      </c>
      <c r="F20">
        <f>HYPERLINK("/app/static/media/no_thumbnail.15f456ec5.svg", "Photo")</f>
        <v/>
      </c>
    </row>
    <row r="21">
      <c r="A21" t="inlineStr">
        <is>
          <t>odtwarzacz płyt CD DVD Yamaha DVD-S557</t>
        </is>
      </c>
      <c r="B21" t="inlineStr">
        <is>
          <t>199 zł</t>
        </is>
      </c>
      <c r="C21" t="inlineStr">
        <is>
          <t>Wrocław, Fabryczna</t>
        </is>
      </c>
      <c r="D21" t="inlineStr">
        <is>
          <t>30 czerwiec 2023</t>
        </is>
      </c>
      <c r="E21">
        <f>HYPERLINK("https://www.olx.pl/d/oferta/odtwarzacz-plyt-cd-dvd-yamaha-dvd-s557-CID99-IDJu3oR.html", "Link")</f>
        <v/>
      </c>
      <c r="F21">
        <f>HYPERLINK("/app/static/media/no_thumbnail.15f456ec5.svg", "Photo")</f>
        <v/>
      </c>
    </row>
    <row r="22">
      <c r="A22" t="inlineStr">
        <is>
          <t>Fostex linia tansmisyjna horn</t>
        </is>
      </c>
      <c r="B22" t="inlineStr">
        <is>
          <t>1 400 zł</t>
        </is>
      </c>
      <c r="C22" t="inlineStr">
        <is>
          <t>Koźmin Wielkopolski</t>
        </is>
      </c>
      <c r="D22" t="inlineStr">
        <is>
          <t>30 czerwiec 2023</t>
        </is>
      </c>
      <c r="E22">
        <f>HYPERLINK("https://www.olx.pl/d/oferta/fostex-linia-tansmisyjna-horn-CID99-IDRW9OC.html", "Link")</f>
        <v/>
      </c>
      <c r="F22">
        <f>HYPERLINK("/app/static/media/no_thumbnail.15f456ec5.svg", "Photo")</f>
        <v/>
      </c>
    </row>
    <row r="23">
      <c r="A23" t="inlineStr">
        <is>
          <t>Monitor Audio Bronze 100</t>
        </is>
      </c>
      <c r="B23" t="inlineStr">
        <is>
          <t>1 599 zł</t>
        </is>
      </c>
      <c r="C23" t="inlineStr">
        <is>
          <t>Leszno</t>
        </is>
      </c>
      <c r="D23" t="inlineStr">
        <is>
          <t>30 czerwiec 2023</t>
        </is>
      </c>
      <c r="E23">
        <f>HYPERLINK("https://www.olx.pl/d/oferta/monitor-audio-bronze-100-CID99-IDUsTCA.html", "Link")</f>
        <v/>
      </c>
      <c r="F23">
        <f>HYPERLINK("/app/static/media/no_thumbnail.15f456ec5.svg", "Photo")</f>
        <v/>
      </c>
    </row>
    <row r="24">
      <c r="A24" t="inlineStr">
        <is>
          <t>WZMACNIACZ ANTENY 8X23-18C847-BB JAGUAR XF X250</t>
        </is>
      </c>
      <c r="B24" t="inlineStr">
        <is>
          <t>45 zł</t>
        </is>
      </c>
      <c r="C24" t="inlineStr">
        <is>
          <t>Brenno</t>
        </is>
      </c>
      <c r="D24" t="inlineStr">
        <is>
          <t>30 czerwiec 2023</t>
        </is>
      </c>
      <c r="E24">
        <f>HYPERLINK("https://www.olx.plhttps://www.otomoto.pl/oferta/wzmacniacz-anteny-8x23-18c847-bb-jaguar-xf-x250-ID6FBo72.html", "Link")</f>
        <v/>
      </c>
      <c r="F24">
        <f>HYPERLINK("/app/static/media/no_thumbnail.15f456ec5.svg", "Photo")</f>
        <v/>
      </c>
    </row>
    <row r="25">
      <c r="A25" t="inlineStr">
        <is>
          <t>WZMACNIACZ ANTENY BMW F11 9228967</t>
        </is>
      </c>
      <c r="B25" t="inlineStr">
        <is>
          <t>80 zł</t>
        </is>
      </c>
      <c r="C25" t="inlineStr">
        <is>
          <t>Brenno</t>
        </is>
      </c>
      <c r="D25" t="inlineStr">
        <is>
          <t>30 czerwiec 2023</t>
        </is>
      </c>
      <c r="E25">
        <f>HYPERLINK("https://www.olx.plhttps://www.otomoto.pl/oferta/wzmacniacz-anteny-bmw-f11-9228967-ID6FBo69.html", "Link")</f>
        <v/>
      </c>
      <c r="F25">
        <f>HYPERLINK("/app/static/media/no_thumbnail.15f456ec5.svg", "Photo")</f>
        <v/>
      </c>
    </row>
    <row r="26">
      <c r="A26" t="inlineStr">
        <is>
          <t>Carthago Chic E-line I64QB XL - 2023 - Mercedes ALKO - dodatkowe pakiety i opcje, HAK  SAT, TV 40", Dometic Sinpower 230V, CBE Solar, HAK, ALKO ALDE 3030</t>
        </is>
      </c>
      <c r="B26" t="inlineStr">
        <is>
          <t>1 190 000 zł</t>
        </is>
      </c>
      <c r="C26" t="inlineStr">
        <is>
          <t>Dzierżoniów</t>
        </is>
      </c>
      <c r="D26" t="inlineStr">
        <is>
          <t>30 czerwiec 2023</t>
        </is>
      </c>
      <c r="E26">
        <f>HYPERLINK("https://www.olx.plhttps://www.otomoto.pl/oferta/carthago-chic-e-line-i64qb-xl-2023-mercedes-alko-dodatkowe-pakiety-i-opcje-hak-sat-tv-40-dometic-sinpower-230v-cbe-solar-hak-alko-alde-3030-ID6FC2pF.html", "Link")</f>
        <v/>
      </c>
      <c r="F26">
        <f>HYPERLINK("/app/static/media/no_thumbnail.15f456ec5.svg", "Photo")</f>
        <v/>
      </c>
    </row>
    <row r="27">
      <c r="A27" t="inlineStr">
        <is>
          <t>CADILLAC BLS WZMACNIACZ AUDIO BOSE 12760586</t>
        </is>
      </c>
      <c r="B27" t="inlineStr">
        <is>
          <t>300 zł</t>
        </is>
      </c>
      <c r="C27" t="inlineStr">
        <is>
          <t>Brenno</t>
        </is>
      </c>
      <c r="D27" t="inlineStr">
        <is>
          <t>30 czerwiec 2023</t>
        </is>
      </c>
      <c r="E27">
        <f>HYPERLINK("https://www.olx.plhttps://www.otomoto.pl/oferta/cadillac-bls-wzmacniacz-audio-bose-12760586-ID6FBo0v.html", "Link")</f>
        <v/>
      </c>
      <c r="F27">
        <f>HYPERLINK("/app/static/media/no_thumbnail.15f456ec5.svg", "Photo")</f>
        <v/>
      </c>
    </row>
    <row r="28">
      <c r="A28" t="inlineStr">
        <is>
          <t>Kenwood ka601 super wzmacniacz</t>
        </is>
      </c>
      <c r="B28" t="inlineStr">
        <is>
          <t>300 zł</t>
        </is>
      </c>
      <c r="C28" t="inlineStr">
        <is>
          <t>Siedliska</t>
        </is>
      </c>
      <c r="D28" t="inlineStr">
        <is>
          <t>Odświeżono dnia 29 czerwca 2023</t>
        </is>
      </c>
      <c r="E28">
        <f>HYPERLINK("https://www.olx.pl/d/oferta/kenwood-ka601-super-wzmacniacz-CID99-IDW9ghQ.html", "Link")</f>
        <v/>
      </c>
      <c r="F28">
        <f>HYPERLINK("/app/static/media/no_thumbnail.15f456ec5.svg", "Photo")</f>
        <v/>
      </c>
    </row>
    <row r="29">
      <c r="A29" t="inlineStr">
        <is>
          <t>Wzmacniacz Audiolab 8300A - możliwa zamiana</t>
        </is>
      </c>
      <c r="B29" t="inlineStr">
        <is>
          <t>Zamienię</t>
        </is>
      </c>
      <c r="C29" t="inlineStr">
        <is>
          <t>Wrocław, Fabryczna</t>
        </is>
      </c>
      <c r="D29" t="inlineStr">
        <is>
          <t>Odświeżono dnia 28 czerwca 2023</t>
        </is>
      </c>
      <c r="E29">
        <f>HYPERLINK("https://www.olx.pl/d/oferta/wzmacniacz-audiolab-8300a-mozliwa-zamiana-CID99-IDTtH1C.html", "Link")</f>
        <v/>
      </c>
      <c r="F29">
        <f>HYPERLINK("/app/static/media/no_thumbnail.15f456ec5.svg", "Photo")</f>
        <v/>
      </c>
    </row>
    <row r="30">
      <c r="A30" t="inlineStr">
        <is>
          <t>Wzmacniacz stereo Hi-fi CAA-100</t>
        </is>
      </c>
      <c r="B30" t="inlineStr">
        <is>
          <t>250 zł</t>
        </is>
      </c>
      <c r="C30" t="inlineStr">
        <is>
          <t>Lubin</t>
        </is>
      </c>
      <c r="D30" t="inlineStr">
        <is>
          <t>25 czerwca 2023</t>
        </is>
      </c>
      <c r="E30">
        <f>HYPERLINK("https://www.olx.pl/d/oferta/wzmacniacz-stereo-hi-fi-caa-100-CID99-IDR5a6E.html", "Link")</f>
        <v/>
      </c>
      <c r="F30">
        <f>HYPERLINK("/app/static/media/no_thumbnail.15f456ec5.svg", "Photo")</f>
        <v/>
      </c>
    </row>
    <row r="31">
      <c r="A31" t="inlineStr">
        <is>
          <t>Wzmacniacz Bose ML W163 A1638202789</t>
        </is>
      </c>
      <c r="B31" t="inlineStr">
        <is>
          <t>149 zł</t>
        </is>
      </c>
      <c r="C31" t="inlineStr">
        <is>
          <t>Lwówek Śląski</t>
        </is>
      </c>
      <c r="D31" t="inlineStr">
        <is>
          <t>30 czerwiec 2023</t>
        </is>
      </c>
      <c r="E31">
        <f>HYPERLINK("https://www.olx.plhttps://www.otomoto.pl/oferta/wzmacniacz-bose-ml-w163-a1638202789-ID6DxqDb.html", "Link")</f>
        <v/>
      </c>
      <c r="F31">
        <f>HYPERLINK("/app/static/media/no_thumbnail.15f456ec5.svg", "Photo")</f>
        <v/>
      </c>
    </row>
    <row r="32">
      <c r="A32" t="inlineStr">
        <is>
          <t>HYUNDAI I40 WZMACNIACZ 963703Z150</t>
        </is>
      </c>
      <c r="B32" t="inlineStr">
        <is>
          <t>299 zł</t>
        </is>
      </c>
      <c r="C32" t="inlineStr">
        <is>
          <t>Nowa Sól</t>
        </is>
      </c>
      <c r="D32" t="inlineStr">
        <is>
          <t>30 czerwiec 2023</t>
        </is>
      </c>
      <c r="E32">
        <f>HYPERLINK("https://www.olx.plhttps://www.otomoto.pl/oferta/hyundai-i40-wzmacniacz-963703z150-ID6FnG6g.html", "Link")</f>
        <v/>
      </c>
      <c r="F32">
        <f>HYPERLINK("/app/static/media/no_thumbnail.15f456ec5.svg", "Photo")</f>
        <v/>
      </c>
    </row>
    <row r="33">
      <c r="A33" t="inlineStr">
        <is>
          <t>Bose Zestaw Głosniki  wzmacniacz PORSCHE PANAMERA 970  komplet</t>
        </is>
      </c>
      <c r="B33" t="inlineStr">
        <is>
          <t>2 600 zł</t>
        </is>
      </c>
      <c r="C33" t="inlineStr">
        <is>
          <t>Gaiki</t>
        </is>
      </c>
      <c r="D33" t="inlineStr">
        <is>
          <t>30 czerwiec 2023</t>
        </is>
      </c>
      <c r="E33">
        <f>HYPERLINK("https://www.olx.pl/d/oferta/bose-zestaw-glosniki-wzmacniacz-porsche-panamera-970-komplet-CID5-IDSbGfY.html", "Link")</f>
        <v/>
      </c>
      <c r="F33">
        <f>HYPERLINK("/app/static/media/no_thumbnail.15f456ec5.svg", "Photo")</f>
        <v/>
      </c>
    </row>
    <row r="34">
      <c r="A34" t="inlineStr">
        <is>
          <t>WZMACNIACZ SYSTEMU HIFI 8374535 AUDIO BMW E39</t>
        </is>
      </c>
      <c r="B34" t="inlineStr">
        <is>
          <t>49,99 zł</t>
        </is>
      </c>
      <c r="C34" t="inlineStr">
        <is>
          <t>Zielona Góra</t>
        </is>
      </c>
      <c r="D34" t="inlineStr">
        <is>
          <t>30 czerwiec 2023</t>
        </is>
      </c>
      <c r="E34">
        <f>HYPERLINK("https://www.olx.plhttps://www.otomoto.pl/oferta/wzmacniacz-systemu-hifi-8374535-audio-bmw-e39-ID6DUGaM.html", "Link")</f>
        <v/>
      </c>
      <c r="F34">
        <f>HYPERLINK("/app/static/media/no_thumbnail.15f456ec5.svg", "Photo")</f>
        <v/>
      </c>
    </row>
    <row r="35">
      <c r="A35" t="inlineStr">
        <is>
          <t>WZMACNIACZ ANTENOWY DIVERSITY 6912817 BMW E46 E85</t>
        </is>
      </c>
      <c r="B35" t="inlineStr">
        <is>
          <t>29,99 zł</t>
        </is>
      </c>
      <c r="C35" t="inlineStr">
        <is>
          <t>Zielona Góra</t>
        </is>
      </c>
      <c r="D35" t="inlineStr">
        <is>
          <t>30 czerwiec 2023</t>
        </is>
      </c>
      <c r="E35">
        <f>HYPERLINK("https://www.olx.plhttps://www.otomoto.pl/oferta/wzmacniacz-antenowy-diversity-6912817-bmw-e46-e85-ID6DUFZd.html", "Link")</f>
        <v/>
      </c>
      <c r="F35">
        <f>HYPERLINK("/app/static/media/no_thumbnail.15f456ec5.svg", "Photo")</f>
        <v/>
      </c>
    </row>
    <row r="36">
      <c r="A36" t="inlineStr">
        <is>
          <t>WZMACNIACZ HIFI HARMAN KARDON BMW E46 CABIO</t>
        </is>
      </c>
      <c r="B36" t="inlineStr">
        <is>
          <t>299 zł</t>
        </is>
      </c>
      <c r="C36" t="inlineStr">
        <is>
          <t>Zielona Góra</t>
        </is>
      </c>
      <c r="D36" t="inlineStr">
        <is>
          <t>30 czerwiec 2023</t>
        </is>
      </c>
      <c r="E36">
        <f>HYPERLINK("https://www.olx.plhttps://www.otomoto.pl/oferta/wzmacniacz-hifi-harman-kardon-bmw-e46-cabio-ID6DUFZt.html", "Link")</f>
        <v/>
      </c>
      <c r="F36">
        <f>HYPERLINK("/app/static/media/no_thumbnail.15f456ec5.svg", "Photo")</f>
        <v/>
      </c>
    </row>
    <row r="37">
      <c r="A37" t="inlineStr">
        <is>
          <t>WZMACNIACZ ANTENOWY 8J0035456 AUDI A4 B8 KOMBI</t>
        </is>
      </c>
      <c r="B37" t="inlineStr">
        <is>
          <t>40 zł</t>
        </is>
      </c>
      <c r="C37" t="inlineStr">
        <is>
          <t>Brenno</t>
        </is>
      </c>
      <c r="D37" t="inlineStr">
        <is>
          <t>30 czerwiec 2023</t>
        </is>
      </c>
      <c r="E37">
        <f>HYPERLINK("https://www.olx.plhttps://www.otomoto.pl/oferta/wzmacniacz-antenowy-8j0035456-audi-a4-b8-kombi-ID6FBnWJ.html", "Link")</f>
        <v/>
      </c>
      <c r="F37">
        <f>HYPERLINK("/app/static/media/no_thumbnail.15f456ec5.svg", "Photo")</f>
        <v/>
      </c>
    </row>
    <row r="38">
      <c r="A38" t="inlineStr">
        <is>
          <t>Mini wzmacniacz gitarowy Marshall MS2 Red</t>
        </is>
      </c>
      <c r="B38" t="inlineStr">
        <is>
          <t>99 zł</t>
        </is>
      </c>
      <c r="C38" t="inlineStr">
        <is>
          <t>Wrocław, Fabryczna</t>
        </is>
      </c>
      <c r="D38" t="inlineStr">
        <is>
          <t>30 czerwiec 2023</t>
        </is>
      </c>
      <c r="E38">
        <f>HYPERLINK("https://www.olx.pl/d/oferta/mini-wzmacniacz-gitarowy-marshall-ms2-red-CID751-IDWeznr.html", "Link")</f>
        <v/>
      </c>
      <c r="F38">
        <f>HYPERLINK("/app/static/media/no_thumbnail.15f456ec5.svg", "Photo")</f>
        <v/>
      </c>
    </row>
    <row r="39">
      <c r="A39" t="inlineStr">
        <is>
          <t>Przedwzmacniacz hybrydowy Vincent SA - 31MK czarny pilot</t>
        </is>
      </c>
      <c r="B39" t="inlineStr">
        <is>
          <t>2 900 zł</t>
        </is>
      </c>
      <c r="C39" t="inlineStr">
        <is>
          <t>Polkowice</t>
        </is>
      </c>
      <c r="D39" t="inlineStr">
        <is>
          <t>30 czerwiec 2023</t>
        </is>
      </c>
      <c r="E39">
        <f>HYPERLINK("https://www.olx.pl/d/oferta/przedwzmacniacz-hybrydowy-vincent-sa-31mk-czarny-pilot-CID99-IDWezd7.html", "Link")</f>
        <v/>
      </c>
      <c r="F39">
        <f>HYPERLINK("/app/static/media/no_thumbnail.15f456ec5.svg", "Photo")</f>
        <v/>
      </c>
    </row>
    <row r="40">
      <c r="A40" t="inlineStr">
        <is>
          <t>Chord Hugo TT2 Dac / przedwzmacniacz / wzmacniacz  słuchawkowy</t>
        </is>
      </c>
      <c r="B40" t="inlineStr">
        <is>
          <t>15 300 zł</t>
        </is>
      </c>
      <c r="C40" t="inlineStr">
        <is>
          <t>Wrocław, Fabryczna</t>
        </is>
      </c>
      <c r="D40" t="inlineStr">
        <is>
          <t>30 czerwiec 2023</t>
        </is>
      </c>
      <c r="E40">
        <f>HYPERLINK("https://www.olx.pl/d/oferta/chord-hugo-tt2-dac-przedwzmacniacz-wzmacniacz-sluchawkowy-CID99-IDSYpeu.html", "Link")</f>
        <v/>
      </c>
      <c r="F40">
        <f>HYPERLINK("/app/static/media/no_thumbnail.15f456ec5.svg", "Photo")</f>
        <v/>
      </c>
    </row>
    <row r="41">
      <c r="A41" t="inlineStr">
        <is>
          <t>Odtwarzacz sieciowy Cambridge Audio Evo 150 - amplituner All in One</t>
        </is>
      </c>
      <c r="B41" t="inlineStr">
        <is>
          <t>Zamienię</t>
        </is>
      </c>
      <c r="C41" t="inlineStr">
        <is>
          <t>Wrocław, Fabryczna</t>
        </is>
      </c>
      <c r="D41" t="inlineStr">
        <is>
          <t>Odświeżono dnia 29 czerwca 2023</t>
        </is>
      </c>
      <c r="E41">
        <f>HYPERLINK("https://www.olx.pl/d/oferta/odtwarzacz-sieciowy-cambridge-audio-evo-150-amplituner-all-in-one-CID99-IDSCZRw.html", "Link")</f>
        <v/>
      </c>
      <c r="F41">
        <f>HYPERLINK("/app/static/media/no_thumbnail.15f456ec5.svg", "Photo")</f>
        <v/>
      </c>
    </row>
    <row r="42">
      <c r="A42" t="inlineStr">
        <is>
          <t>Stereo Arcam SA-30 | nagroda EISA | wszystkie funkcje sieciowe</t>
        </is>
      </c>
      <c r="B42" t="inlineStr">
        <is>
          <t>Zamienię</t>
        </is>
      </c>
      <c r="C42" t="inlineStr">
        <is>
          <t>Wrocław, Fabryczna</t>
        </is>
      </c>
      <c r="D42" t="inlineStr">
        <is>
          <t>Odświeżono dnia 28 czerwca 2023</t>
        </is>
      </c>
      <c r="E42">
        <f>HYPERLINK("https://www.olx.pl/d/oferta/stereo-arcam-sa-30-nagroda-eisa-wszystkie-funkcje-sieciowe-CID99-IDT36E5.html", "Link")</f>
        <v/>
      </c>
      <c r="F42">
        <f>HYPERLINK("/app/static/media/no_thumbnail.15f456ec5.svg", "Photo")</f>
        <v/>
      </c>
    </row>
    <row r="43">
      <c r="A43" t="inlineStr">
        <is>
          <t>Wzmacniacz AVM Evolution A2 chrome limited - rezerwacja</t>
        </is>
      </c>
      <c r="B43" t="inlineStr">
        <is>
          <t>2 900 zł</t>
        </is>
      </c>
      <c r="C43" t="inlineStr">
        <is>
          <t>Wrocław, Krzyki</t>
        </is>
      </c>
      <c r="D43" t="inlineStr">
        <is>
          <t>26 czerwca 2023</t>
        </is>
      </c>
      <c r="E43">
        <f>HYPERLINK("https://www.olx.pl/d/oferta/wzmacniacz-avm-evolution-a2-chrome-limited-rezerwacja-CID99-IDTPHaN.html", "Link")</f>
        <v/>
      </c>
      <c r="F43">
        <f>HYPERLINK("/app/static/media/no_thumbnail.15f456ec5.svg", "Photo")</f>
        <v/>
      </c>
    </row>
    <row r="44">
      <c r="A44" t="inlineStr">
        <is>
          <t>Sony RM-S316 Oryginał</t>
        </is>
      </c>
      <c r="B44" t="inlineStr">
        <is>
          <t>250 zł</t>
        </is>
      </c>
      <c r="C44" t="inlineStr">
        <is>
          <t>Wrocław, Psie Pole</t>
        </is>
      </c>
      <c r="D44" t="inlineStr">
        <is>
          <t>30 czerwiec 2023</t>
        </is>
      </c>
      <c r="E44">
        <f>HYPERLINK("https://www.olx.pl/d/oferta/sony-rm-s316-oryginal-CID99-IDO9A3m.html", "Link")</f>
        <v/>
      </c>
      <c r="F44">
        <f>HYPERLINK("/app/static/media/no_thumbnail.15f456ec5.svg", "Photo")</f>
        <v/>
      </c>
    </row>
    <row r="45">
      <c r="A45" t="inlineStr">
        <is>
          <t>Audi A4</t>
        </is>
      </c>
      <c r="B45" t="inlineStr">
        <is>
          <t>24 200 zł</t>
        </is>
      </c>
      <c r="C45" t="inlineStr">
        <is>
          <t>Głogów</t>
        </is>
      </c>
      <c r="D45" t="inlineStr">
        <is>
          <t>30 czerwiec 2023</t>
        </is>
      </c>
      <c r="E45">
        <f>HYPERLINK("https://www.olx.plhttps://www.otomoto.pl/oferta/audi-a4-ID6FBnPd.html", "Link")</f>
        <v/>
      </c>
      <c r="F45">
        <f>HYPERLINK("/app/static/media/no_thumbnail.15f456ec5.svg", "Photo")</f>
        <v/>
      </c>
    </row>
    <row r="46">
      <c r="A46" t="inlineStr">
        <is>
          <t>Wzmacniacz HiFi Bmw e46</t>
        </is>
      </c>
      <c r="B46" t="inlineStr">
        <is>
          <t>129 zł</t>
        </is>
      </c>
      <c r="C46" t="inlineStr">
        <is>
          <t>Zielona Góra</t>
        </is>
      </c>
      <c r="D46" t="inlineStr">
        <is>
          <t>30 czerwiec 2023</t>
        </is>
      </c>
      <c r="E46">
        <f>HYPERLINK("https://www.olx.plhttps://www.otomoto.pl/oferta/wzmacniacz-hifi-bmw-e46-ID6EHK14.html", "Link")</f>
        <v/>
      </c>
      <c r="F46">
        <f>HYPERLINK("/app/static/media/no_thumbnail.15f456ec5.svg", "Photo")</f>
        <v/>
      </c>
    </row>
    <row r="47">
      <c r="A47" t="inlineStr">
        <is>
          <t>WZMACNIACZ ANTENOWY DIVERSITY 6928934 BMW E90 E92</t>
        </is>
      </c>
      <c r="B47" t="inlineStr">
        <is>
          <t>59 zł</t>
        </is>
      </c>
      <c r="C47" t="inlineStr">
        <is>
          <t>Zielona Góra</t>
        </is>
      </c>
      <c r="D47" t="inlineStr">
        <is>
          <t>30 czerwiec 2023</t>
        </is>
      </c>
      <c r="E47">
        <f>HYPERLINK("https://www.olx.plhttps://www.otomoto.pl/oferta/wzmacniacz-antenowy-diversity-6928934-bmw-e90-e92-ID6DUEaM.html", "Link")</f>
        <v/>
      </c>
      <c r="F47">
        <f>HYPERLINK("/app/static/media/no_thumbnail.15f456ec5.svg", "Photo")</f>
        <v/>
      </c>
    </row>
    <row r="48">
      <c r="A48" t="inlineStr">
        <is>
          <t>WZMACNIACZ ANTENOWY 6990090 FILTR BMW E60 E71 E90</t>
        </is>
      </c>
      <c r="B48" t="inlineStr">
        <is>
          <t>19,99 zł</t>
        </is>
      </c>
      <c r="C48" t="inlineStr">
        <is>
          <t>Zielona Góra</t>
        </is>
      </c>
      <c r="D48" t="inlineStr">
        <is>
          <t>30 czerwiec 2023</t>
        </is>
      </c>
      <c r="E48">
        <f>HYPERLINK("https://www.olx.plhttps://www.otomoto.pl/oferta/wzmacniacz-antenowy-6990090-filtr-bmw-e60-e71-e90-ID6DUE4I.html", "Link")</f>
        <v/>
      </c>
      <c r="F48">
        <f>HYPERLINK("/app/static/media/no_thumbnail.15f456ec5.svg", "Photo")</f>
        <v/>
      </c>
    </row>
    <row r="49">
      <c r="A49" t="inlineStr">
        <is>
          <t>WZMACNIACZ ANTENOWY 8377654 BMW E53 X5</t>
        </is>
      </c>
      <c r="B49" t="inlineStr">
        <is>
          <t>59 zł</t>
        </is>
      </c>
      <c r="C49" t="inlineStr">
        <is>
          <t>Zielona Góra</t>
        </is>
      </c>
      <c r="D49" t="inlineStr">
        <is>
          <t>30 czerwiec 2023</t>
        </is>
      </c>
      <c r="E49">
        <f>HYPERLINK("https://www.olx.plhttps://www.otomoto.pl/oferta/wzmacniacz-antenowy-8377654-bmw-e53-x5-ID6DUETl.html", "Link")</f>
        <v/>
      </c>
      <c r="F49">
        <f>HYPERLINK("/app/static/media/no_thumbnail.15f456ec5.svg", "Photo")</f>
        <v/>
      </c>
    </row>
    <row r="50">
      <c r="A50" t="inlineStr">
        <is>
          <t>AUDI A4 B6 MODUŁ WZMACNIACZ ANTENOTWY 8E9035225M</t>
        </is>
      </c>
      <c r="B50" t="inlineStr">
        <is>
          <t>99 zł</t>
        </is>
      </c>
      <c r="C50" t="inlineStr">
        <is>
          <t>Jasień</t>
        </is>
      </c>
      <c r="D50" t="inlineStr">
        <is>
          <t>30 czerwiec 2023</t>
        </is>
      </c>
      <c r="E50">
        <f>HYPERLINK("https://www.olx.plhttps://www.otomoto.pl/oferta/audi-a4-b6-modul-wzmacniacz-antenotwy-8e9035225m-ID6FDjhN.html", "Link")</f>
        <v/>
      </c>
      <c r="F50">
        <f>HYPERLINK("/app/static/media/no_thumbnail.15f456ec5.svg", "Photo")</f>
        <v/>
      </c>
    </row>
    <row r="51">
      <c r="A51" t="inlineStr">
        <is>
          <t>Tuba basowa, skrzynia basowa JBL 1000W + Wzmacniacz MAGNAT 1100W</t>
        </is>
      </c>
      <c r="B51" t="inlineStr">
        <is>
          <t>600 zł</t>
        </is>
      </c>
      <c r="C51" t="inlineStr">
        <is>
          <t>Kubice</t>
        </is>
      </c>
      <c r="D51" t="inlineStr">
        <is>
          <t>30 czerwiec 2023</t>
        </is>
      </c>
      <c r="E51">
        <f>HYPERLINK("https://www.olx.pl/d/oferta/tuba-basowa-skrzynia-basowa-jbl-1000w-wzmacniacz-magnat-1100w-CID5-IDWexK6.html", "Link")</f>
        <v/>
      </c>
      <c r="F51">
        <f>HYPERLINK("/app/static/media/no_thumbnail.15f456ec5.svg", "Photo")</f>
        <v/>
      </c>
    </row>
    <row r="52">
      <c r="A52" t="inlineStr">
        <is>
          <t>Przedwzmacniacz gramofonowy+kabel 2*RCA (cinch)</t>
        </is>
      </c>
      <c r="B52" t="inlineStr">
        <is>
          <t>72 zł</t>
        </is>
      </c>
      <c r="C52" t="inlineStr">
        <is>
          <t>Nysa</t>
        </is>
      </c>
      <c r="D52" t="inlineStr">
        <is>
          <t>30 czerwiec 2023</t>
        </is>
      </c>
      <c r="E52">
        <f>HYPERLINK("https://www.olx.pl/d/oferta/przedwzmacniacz-gramofonowy-kabel-2rca-cinch-CID99-IDS9EGx.html", "Link")</f>
        <v/>
      </c>
      <c r="F52">
        <f>HYPERLINK("/app/static/media/no_thumbnail.15f456ec5.svg", "Photo")</f>
        <v/>
      </c>
    </row>
    <row r="53">
      <c r="A53" t="inlineStr">
        <is>
          <t>Sprzedam subwoofer plus wzmacniacz</t>
        </is>
      </c>
      <c r="B53" t="inlineStr">
        <is>
          <t>380 zł</t>
        </is>
      </c>
      <c r="C53" t="inlineStr">
        <is>
          <t>Nawojów Śląski</t>
        </is>
      </c>
      <c r="D53" t="inlineStr">
        <is>
          <t>30 czerwiec 2023</t>
        </is>
      </c>
      <c r="E53">
        <f>HYPERLINK("https://www.olx.pl/d/oferta/sprzedam-subwoofer-plus-wzmacniacz-CID5-IDWexj5.html", "Link")</f>
        <v/>
      </c>
      <c r="F53">
        <f>HYPERLINK("/app/static/media/no_thumbnail.15f456ec5.svg", "Photo")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Ibanez TSA5 wzmacniacz lampowy 5W</t>
        </is>
      </c>
      <c r="B2" t="inlineStr">
        <is>
          <t>1 075 zł</t>
        </is>
      </c>
      <c r="C2" t="inlineStr">
        <is>
          <t>Nieporęt</t>
        </is>
      </c>
      <c r="D2" t="inlineStr">
        <is>
          <t>30 czerwiec 2023</t>
        </is>
      </c>
      <c r="E2">
        <f>HYPERLINK("https://www.olx.pl/d/oferta/ibanez-tsa5-wzmacniacz-lampowy-5w-CID751-IDUmzad.html", "Link")</f>
        <v/>
      </c>
      <c r="F2">
        <f>HYPERLINK("https://ireland.apollo.olxcdn.com:443/v1/files/zo27tda27px51-PL/image;s=200x0;q=50", "Photo")</f>
        <v/>
      </c>
    </row>
    <row r="3">
      <c r="A3" t="inlineStr">
        <is>
          <t>valve reamer lp 808 lovepedal overdrive distortion fuzz zamiana</t>
        </is>
      </c>
      <c r="B3" t="inlineStr">
        <is>
          <t>600 zł</t>
        </is>
      </c>
      <c r="C3" t="inlineStr">
        <is>
          <t>Płock</t>
        </is>
      </c>
      <c r="D3" t="inlineStr">
        <is>
          <t>30 czerwiec 2023</t>
        </is>
      </c>
      <c r="E3">
        <f>HYPERLINK("https://www.olx.pl/d/oferta/valve-reamer-lp-808-lovepedal-overdrive-distortion-fuzz-zamiana-CID751-IDTa9w4.html", "Link")</f>
        <v/>
      </c>
      <c r="F3">
        <f>HYPERLINK("https://ireland.apollo.olxcdn.com:443/v1/files/shgneyasupxo3-PL/image;s=200x0;q=50", "Photo")</f>
        <v/>
      </c>
    </row>
    <row r="4">
      <c r="A4" t="inlineStr">
        <is>
          <t>Ibanez TS mini ( tube screamer ) overdrive</t>
        </is>
      </c>
      <c r="B4" t="inlineStr">
        <is>
          <t>280 zł</t>
        </is>
      </c>
      <c r="C4" t="inlineStr">
        <is>
          <t>Drawsko</t>
        </is>
      </c>
      <c r="D4" t="inlineStr">
        <is>
          <t>28 czerwca 2023</t>
        </is>
      </c>
      <c r="E4">
        <f>HYPERLINK("https://www.olx.pl/d/oferta/ibanez-ts-mini-tube-screamer-overdrive-CID751-IDSCApv.html", "Link")</f>
        <v/>
      </c>
      <c r="F4">
        <f>HYPERLINK("https://ireland.apollo.olxcdn.com:443/v1/files/tdimaa8sir6i-PL/image;s=200x0;q=50", "Photo")</f>
        <v/>
      </c>
    </row>
    <row r="5">
      <c r="A5" t="inlineStr">
        <is>
          <t>Ibanez TS-9 Tubescreamer</t>
        </is>
      </c>
      <c r="B5" t="inlineStr">
        <is>
          <t>470 zł</t>
        </is>
      </c>
      <c r="C5" t="inlineStr">
        <is>
          <t>Warszawa, Wawer</t>
        </is>
      </c>
      <c r="D5" t="inlineStr">
        <is>
          <t>25 czerwca 2023</t>
        </is>
      </c>
      <c r="E5">
        <f>HYPERLINK("https://www.olx.pl/d/oferta/ibanez-ts-9-tubescreamer-CID751-IDUTTrb.html", "Link")</f>
        <v/>
      </c>
      <c r="F5">
        <f>HYPERLINK("https://ireland.apollo.olxcdn.com:443/v1/files/f38cbdwy78ok-PL/image;r=90;s=200x0;q=50", "Photo")</f>
        <v/>
      </c>
    </row>
    <row r="6">
      <c r="A6" t="inlineStr">
        <is>
          <t>Tube screamer Mad Driver Jak  Ibanez TS9</t>
        </is>
      </c>
      <c r="B6" t="inlineStr">
        <is>
          <t>350 zł</t>
        </is>
      </c>
      <c r="C6" t="inlineStr">
        <is>
          <t>Warszawa, Rembertów</t>
        </is>
      </c>
      <c r="D6" t="inlineStr">
        <is>
          <t>24 czerwca 2023</t>
        </is>
      </c>
      <c r="E6">
        <f>HYPERLINK("https://www.olx.pl/d/oferta/tube-screamer-mad-driver-jak-ibanez-ts9-CID751-IDSQqZ2.html", "Link")</f>
        <v/>
      </c>
      <c r="F6">
        <f>HYPERLINK("https://ireland.apollo.olxcdn.com:443/v1/files/rz2a0o1na9512-PL/image;s=200x0;q=50", "Photo")</f>
        <v/>
      </c>
    </row>
    <row r="7">
      <c r="A7" t="inlineStr">
        <is>
          <t>Ibanez overdrive distortion Japan</t>
        </is>
      </c>
      <c r="B7" t="inlineStr">
        <is>
          <t>690 zł</t>
        </is>
      </c>
      <c r="C7" t="inlineStr">
        <is>
          <t>Poznań, Górczyn</t>
        </is>
      </c>
      <c r="D7" t="inlineStr">
        <is>
          <t>23 czerwca 2023</t>
        </is>
      </c>
      <c r="E7">
        <f>HYPERLINK("https://www.olx.pl/d/oferta/ibanez-overdrive-distortion-japan-CID751-IDOkHuh.html", "Link")</f>
        <v/>
      </c>
      <c r="F7">
        <f>HYPERLINK("/app/static/media/no_thumbnail.15f456ec5.svg", "Photo")</f>
        <v/>
      </c>
    </row>
    <row r="8">
      <c r="A8" t="inlineStr">
        <is>
          <t>Wzmacniacz Gitarowy Line 6 Spider IV 75-Celestion-efekty- wysyłka Free</t>
        </is>
      </c>
      <c r="B8" t="inlineStr">
        <is>
          <t>990 zł</t>
        </is>
      </c>
      <c r="C8" t="inlineStr">
        <is>
          <t>Bydgoszcz</t>
        </is>
      </c>
      <c r="D8" t="inlineStr">
        <is>
          <t>23 czerwca 2023</t>
        </is>
      </c>
      <c r="E8">
        <f>HYPERLINK("https://www.olx.pl/d/oferta/wzmacniacz-gitarowy-line-6-spider-iv-75-celestion-efekty-wysylka-free-CID751-IDTKqcj.html", "Link")</f>
        <v/>
      </c>
      <c r="F8">
        <f>HYPERLINK("/app/static/media/no_thumbnail.15f456ec5.svg", "Photo")</f>
        <v/>
      </c>
    </row>
    <row r="9">
      <c r="A9" t="inlineStr">
        <is>
          <t>Pedał overdrive do gitary elektrycznej z wbudowaną bramką szumów</t>
        </is>
      </c>
      <c r="B9" t="inlineStr">
        <is>
          <t>400 zł</t>
        </is>
      </c>
      <c r="C9" t="inlineStr">
        <is>
          <t>Skawina</t>
        </is>
      </c>
      <c r="D9" t="inlineStr">
        <is>
          <t>22 czerwca 2023</t>
        </is>
      </c>
      <c r="E9">
        <f>HYPERLINK("https://www.olx.pl/d/oferta/pedal-overdrive-do-gitary-elektrycznej-z-wbudowana-bramka-szumow-CID751-IDTLQoC.html", "Link")</f>
        <v/>
      </c>
      <c r="F9">
        <f>HYPERLINK("/app/static/media/no_thumbnail.15f456ec5.svg", "Photo")</f>
        <v/>
      </c>
    </row>
    <row r="10">
      <c r="A10" t="inlineStr">
        <is>
          <t>Ibanez ts9  tube screamer baked mod keeley orginalny 2006</t>
        </is>
      </c>
      <c r="B10" t="inlineStr">
        <is>
          <t>2 000 zł</t>
        </is>
      </c>
      <c r="C10" t="inlineStr">
        <is>
          <t>Dębogórze Wybudowanie</t>
        </is>
      </c>
      <c r="D10" t="inlineStr">
        <is>
          <t>19 czerwca 2023</t>
        </is>
      </c>
      <c r="E10">
        <f>HYPERLINK("https://www.olx.pl/d/oferta/ibanez-ts9-tube-screamer-baked-mod-keeley-orginalny-2006-CID751-IDUt0Bs.html", "Link")</f>
        <v/>
      </c>
      <c r="F10">
        <f>HYPERLINK("/app/static/media/no_thumbnail.15f456ec5.svg", "Photo")</f>
        <v/>
      </c>
    </row>
    <row r="11">
      <c r="A11" t="inlineStr">
        <is>
          <t>Case iPhone 5S, SE Tubescreamer Ibanez</t>
        </is>
      </c>
      <c r="B11" t="inlineStr">
        <is>
          <t>40 zł</t>
        </is>
      </c>
      <c r="C11" t="inlineStr">
        <is>
          <t>Dzierżoniów</t>
        </is>
      </c>
      <c r="D11" t="inlineStr">
        <is>
          <t>18 czerwca 2023</t>
        </is>
      </c>
      <c r="E11">
        <f>HYPERLINK("https://www.olx.pl/d/oferta/case-iphone-5s-se-tubescreamer-ibanez-CID99-IDNyUCa.html", "Link")</f>
        <v/>
      </c>
      <c r="F11">
        <f>HYPERLINK("/app/static/media/no_thumbnail.15f456ec5.svg", "Photo")</f>
        <v/>
      </c>
    </row>
    <row r="12">
      <c r="A12" t="inlineStr">
        <is>
          <t>Pedał overdrive do gitary elektrycznej Amp Warmer Overdrive</t>
        </is>
      </c>
      <c r="B12" t="inlineStr">
        <is>
          <t>199 zł</t>
        </is>
      </c>
      <c r="C12" t="inlineStr">
        <is>
          <t>Skawina</t>
        </is>
      </c>
      <c r="D12" t="inlineStr">
        <is>
          <t>18 czerwca 2023</t>
        </is>
      </c>
      <c r="E12">
        <f>HYPERLINK("https://www.olx.pl/d/oferta/pedal-overdrive-do-gitary-elektrycznej-amp-warmer-overdrive-CID751-IDUD0J4.html", "Link")</f>
        <v/>
      </c>
      <c r="F12">
        <f>HYPERLINK("/app/static/media/no_thumbnail.15f456ec5.svg", "Photo")</f>
        <v/>
      </c>
    </row>
    <row r="13">
      <c r="A13" t="inlineStr">
        <is>
          <t>Ibanez Tube Screamer TS9</t>
        </is>
      </c>
      <c r="B13" t="inlineStr">
        <is>
          <t>489 zł</t>
        </is>
      </c>
      <c r="C13" t="inlineStr">
        <is>
          <t>Tczew</t>
        </is>
      </c>
      <c r="D13" t="inlineStr">
        <is>
          <t>17 czerwca 2023</t>
        </is>
      </c>
      <c r="E13">
        <f>HYPERLINK("https://www.olx.pl/d/oferta/ibanez-tube-screamer-ts9-CID751-IDW29se.html", "Link")</f>
        <v/>
      </c>
      <c r="F13">
        <f>HYPERLINK("/app/static/media/no_thumbnail.15f456ec5.svg", "Photo")</f>
        <v/>
      </c>
    </row>
    <row r="14">
      <c r="A14" t="inlineStr">
        <is>
          <t>Ibanez TS808 Keeley Mod+ Tube Screamer</t>
        </is>
      </c>
      <c r="B14" t="inlineStr">
        <is>
          <t>1 200 zł</t>
        </is>
      </c>
      <c r="C14" t="inlineStr">
        <is>
          <t>Gdańsk, Wrzeszcz</t>
        </is>
      </c>
      <c r="D14" t="inlineStr">
        <is>
          <t>16 czerwca 2023</t>
        </is>
      </c>
      <c r="E14">
        <f>HYPERLINK("https://www.olx.pl/d/oferta/ibanez-ts808-keeley-mod-tube-screamer-CID751-IDT7zeK.html", "Link")</f>
        <v/>
      </c>
      <c r="F14">
        <f>HYPERLINK("/app/static/media/no_thumbnail.15f456ec5.svg", "Photo")</f>
        <v/>
      </c>
    </row>
    <row r="15">
      <c r="A15" t="inlineStr">
        <is>
          <t>KHDK Ghoul Screamer (overdrive/tube screamer)</t>
        </is>
      </c>
      <c r="B15" t="inlineStr">
        <is>
          <t>750 zł</t>
        </is>
      </c>
      <c r="C15" t="inlineStr">
        <is>
          <t>Gniechowice</t>
        </is>
      </c>
      <c r="D15" t="inlineStr">
        <is>
          <t>10 czerwca 2023</t>
        </is>
      </c>
      <c r="E15">
        <f>HYPERLINK("https://www.olx.pl/d/oferta/khdk-ghoul-screamer-overdrive-tube-screamer-CID751-IDTtesJ.html", "Link")</f>
        <v/>
      </c>
      <c r="F15">
        <f>HYPERLINK("/app/static/media/no_thumbnail.15f456ec5.svg", "Photo")</f>
        <v/>
      </c>
    </row>
    <row r="16">
      <c r="A16" t="inlineStr">
        <is>
          <t>Ibanez TS7 Tube Screamer z modem na TS808</t>
        </is>
      </c>
      <c r="B16" t="inlineStr">
        <is>
          <t>350 zł</t>
        </is>
      </c>
      <c r="C16" t="inlineStr">
        <is>
          <t>Warszawa, Wesoła</t>
        </is>
      </c>
      <c r="D16" t="inlineStr">
        <is>
          <t>07 czerwca 2023</t>
        </is>
      </c>
      <c r="E16">
        <f>HYPERLINK("https://www.olx.pl/d/oferta/ibanez-ts7-tube-screamer-z-modem-na-ts808-CID751-IDUTo36.html", "Link")</f>
        <v/>
      </c>
      <c r="F16">
        <f>HYPERLINK("/app/static/media/no_thumbnail.15f456ec5.svg", "Photo")</f>
        <v/>
      </c>
    </row>
    <row r="17">
      <c r="A17" t="inlineStr">
        <is>
          <t>Pedalboard gitarowy Harley Benton Space Ship 60 z efektami</t>
        </is>
      </c>
      <c r="B17" t="inlineStr">
        <is>
          <t>3 800 zł</t>
        </is>
      </c>
      <c r="C17" t="inlineStr">
        <is>
          <t>Szczecin, Dąbie</t>
        </is>
      </c>
      <c r="D17" t="inlineStr">
        <is>
          <t>06 czerwca 2023</t>
        </is>
      </c>
      <c r="E17">
        <f>HYPERLINK("https://www.olx.pl/d/oferta/pedalboard-gitarowy-harley-benton-space-ship-60-z-efektami-CID751-IDUu79u.html", "Link")</f>
        <v/>
      </c>
      <c r="F17">
        <f>HYPERLINK("/app/static/media/no_thumbnail.15f456ec5.svg", "Photo")</f>
        <v/>
      </c>
    </row>
    <row r="18">
      <c r="A18" t="inlineStr">
        <is>
          <t>1982 Ibanez Tube Screamer TS9 Japan Vintage</t>
        </is>
      </c>
      <c r="B18" t="inlineStr">
        <is>
          <t>2 100 zł</t>
        </is>
      </c>
      <c r="C18" t="inlineStr">
        <is>
          <t>Warszawa, Wola</t>
        </is>
      </c>
      <c r="D18" t="inlineStr">
        <is>
          <t>05 czerwca 2023</t>
        </is>
      </c>
      <c r="E18">
        <f>HYPERLINK("https://www.olx.pl/d/oferta/1982-ibanez-tube-screamer-ts9-japan-vintage-CID751-IDSz51k.html", "Link")</f>
        <v/>
      </c>
      <c r="F18">
        <f>HYPERLINK("/app/static/media/no_thumbnail.15f456ec5.svg", "Photo")</f>
        <v/>
      </c>
    </row>
    <row r="19">
      <c r="A19" t="inlineStr">
        <is>
          <t>Marshall Haze 40c + 4przyciskowy footswitch (nowe lampy, combo ,plexi)</t>
        </is>
      </c>
      <c r="B19" t="inlineStr">
        <is>
          <t>1 300 zł</t>
        </is>
      </c>
      <c r="C19" t="inlineStr">
        <is>
          <t>Bieganowo</t>
        </is>
      </c>
      <c r="D19" t="inlineStr">
        <is>
          <t>30 czerwiec 2023</t>
        </is>
      </c>
      <c r="E19">
        <f>HYPERLINK("https://www.olx.pl/d/oferta/marshall-haze-40c-4przyciskowy-footswitch-nowe-lampy-combo-plexi-CID751-IDTzSmV.html?reason=extended_search_extended_s2v", "Link")</f>
        <v/>
      </c>
      <c r="F19">
        <f>HYPERLINK("https://ireland.apollo.olxcdn.com:443/v1/files/70szmvgf1mdr1-PL/image;s=200x0;q=50", "Photo")</f>
        <v/>
      </c>
    </row>
    <row r="20">
      <c r="A20" t="inlineStr">
        <is>
          <t>Fender American Vintage Hot Rod 52 Telecaster 2008</t>
        </is>
      </c>
      <c r="B20" t="inlineStr">
        <is>
          <t>8 200 zł</t>
        </is>
      </c>
      <c r="C20" t="inlineStr">
        <is>
          <t>Katowice, Podlesie</t>
        </is>
      </c>
      <c r="D20" t="inlineStr">
        <is>
          <t>29 czerwca 2023</t>
        </is>
      </c>
      <c r="E20">
        <f>HYPERLINK("https://www.olx.pl/d/oferta/fender-american-vintage-hot-rod-52-telecaster-2008-CID751-IDTVKv6.html?reason=extended_search_extended_s2v", "Link")</f>
        <v/>
      </c>
      <c r="F20">
        <f>HYPERLINK("https://ireland.apollo.olxcdn.com:443/v1/files/bhc2tuogikra2-PL/image;s=200x0;q=50", "Photo")</f>
        <v/>
      </c>
    </row>
    <row r="21">
      <c r="A21" t="inlineStr">
        <is>
          <t>Tubescreamer ibanez ts9 efekt gitarowy</t>
        </is>
      </c>
      <c r="B21" t="inlineStr">
        <is>
          <t>420 zł</t>
        </is>
      </c>
      <c r="C21" t="inlineStr">
        <is>
          <t>Warszawa, Śródmieście</t>
        </is>
      </c>
      <c r="D21" t="inlineStr">
        <is>
          <t>29 czerwca 2023</t>
        </is>
      </c>
      <c r="E21">
        <f>HYPERLINK("https://www.olx.pl/d/oferta/tubescreamer-ibanez-ts9-efekt-gitarowy-CID751-IDWdmF5.html?reason=extended_search_extended_s2v", "Link")</f>
        <v/>
      </c>
      <c r="F21">
        <f>HYPERLINK("https://ireland.apollo.olxcdn.com:443/v1/files/0pl1afnjgvvi2-PL/image;s=200x0;q=50", "Photo")</f>
        <v/>
      </c>
    </row>
    <row r="22">
      <c r="A22" t="inlineStr">
        <is>
          <t>Fender Hot Rod Deville ML 212 (Michael Landau)</t>
        </is>
      </c>
      <c r="B22" t="inlineStr">
        <is>
          <t>4 999 zł</t>
        </is>
      </c>
      <c r="C22" t="inlineStr">
        <is>
          <t>Wrocław, Fabryczna</t>
        </is>
      </c>
      <c r="D22" t="inlineStr">
        <is>
          <t>28 czerwca 2023</t>
        </is>
      </c>
      <c r="E22">
        <f>HYPERLINK("https://www.olx.pl/d/oferta/fender-hot-rod-deville-ml-212-michael-landau-CID751-IDLTzIN.html?reason=extended_search_extended_s2v", "Link")</f>
        <v/>
      </c>
      <c r="F22">
        <f>HYPERLINK("https://ireland.apollo.olxcdn.com:443/v1/files/a3ey2ivtavgi1-PL/image;s=200x0;q=50", "Photo")</f>
        <v/>
      </c>
    </row>
    <row r="23">
      <c r="A23" t="inlineStr">
        <is>
          <t>Marshall SV20C mini plexi</t>
        </is>
      </c>
      <c r="B23" t="inlineStr">
        <is>
          <t>3 699 zł</t>
        </is>
      </c>
      <c r="C23" t="inlineStr">
        <is>
          <t>Warszawa, Mokotów</t>
        </is>
      </c>
      <c r="D23" t="inlineStr">
        <is>
          <t>28 czerwca 2023</t>
        </is>
      </c>
      <c r="E23">
        <f>HYPERLINK("https://www.olx.pl/d/oferta/marshall-sv20c-mini-plexi-CID751-IDUXIc4.html?reason=extended_search_extended_s2v", "Link")</f>
        <v/>
      </c>
      <c r="F23">
        <f>HYPERLINK("https://ireland.apollo.olxcdn.com:443/v1/files/p0yygzvxzzgk2-PL/image;s=200x0;q=50", "Photo")</f>
        <v/>
      </c>
    </row>
    <row r="24">
      <c r="A24" t="inlineStr">
        <is>
          <t>Source Audio Collider Delay + Reverb</t>
        </is>
      </c>
      <c r="B24" t="inlineStr">
        <is>
          <t>1 500 zł</t>
        </is>
      </c>
      <c r="C24" t="inlineStr">
        <is>
          <t>Świecie</t>
        </is>
      </c>
      <c r="D24" t="inlineStr">
        <is>
          <t>27 czerwca 2023</t>
        </is>
      </c>
      <c r="E24">
        <f>HYPERLINK("https://www.olx.pl/d/oferta/source-audio-collider-delay-reverb-CID751-IDWbt5T.html?reason=extended_search_extended_s2v", "Link")</f>
        <v/>
      </c>
      <c r="F24">
        <f>HYPERLINK("/app/static/media/no_thumbnail.15f456ec5.svg", "Photo")</f>
        <v/>
      </c>
    </row>
    <row r="25">
      <c r="A25" t="inlineStr">
        <is>
          <t>Ibanez TS 9DX</t>
        </is>
      </c>
      <c r="B25" t="inlineStr">
        <is>
          <t>550 zł</t>
        </is>
      </c>
      <c r="C25" t="inlineStr">
        <is>
          <t>Łódź, Śródmieście</t>
        </is>
      </c>
      <c r="D25" t="inlineStr">
        <is>
          <t>27 czerwca 2023</t>
        </is>
      </c>
      <c r="E25">
        <f>HYPERLINK("https://www.olx.pl/d/oferta/ibanez-ts-9dx-CID751-IDIvX6h.html?reason=extended_search_extended_s2v", "Link")</f>
        <v/>
      </c>
      <c r="F25">
        <f>HYPERLINK("/app/static/media/no_thumbnail.15f456ec5.svg", "Photo")</f>
        <v/>
      </c>
    </row>
    <row r="26">
      <c r="A26" t="inlineStr">
        <is>
          <t>Ibanez TS-9B Bass Tubescreamer</t>
        </is>
      </c>
      <c r="B26" t="inlineStr">
        <is>
          <t>420 zł</t>
        </is>
      </c>
      <c r="C26" t="inlineStr">
        <is>
          <t>Toruń</t>
        </is>
      </c>
      <c r="D26" t="inlineStr">
        <is>
          <t>27 czerwca 2023</t>
        </is>
      </c>
      <c r="E26">
        <f>HYPERLINK("https://www.olx.pl/d/oferta/ibanez-ts-9b-bass-tubescreamer-CID751-IDUSx5V.html?reason=extended_search_extended_s2v", "Link")</f>
        <v/>
      </c>
      <c r="F26">
        <f>HYPERLINK("/app/static/media/no_thumbnail.15f456ec5.svg", "Photo")</f>
        <v/>
      </c>
    </row>
    <row r="27">
      <c r="A27" t="inlineStr">
        <is>
          <t>Fender Hot Rod Deluxe lampowe combo gitarowe</t>
        </is>
      </c>
      <c r="B27" t="inlineStr">
        <is>
          <t>2 380 zł</t>
        </is>
      </c>
      <c r="C27" t="inlineStr">
        <is>
          <t>Zabrze</t>
        </is>
      </c>
      <c r="D27" t="inlineStr">
        <is>
          <t>26 czerwca 2023</t>
        </is>
      </c>
      <c r="E27">
        <f>HYPERLINK("https://www.olx.pl/d/oferta/fender-hot-rod-deluxe-lampowe-combo-gitarowe-CID751-IDDDDaS.html?reason=extended_search_extended_s2v", "Link")</f>
        <v/>
      </c>
      <c r="F27">
        <f>HYPERLINK("/app/static/media/no_thumbnail.15f456ec5.svg", "Photo")</f>
        <v/>
      </c>
    </row>
    <row r="28">
      <c r="A28" t="inlineStr">
        <is>
          <t>Fender Hot Rod Deluxe lampowe combo gitarowe</t>
        </is>
      </c>
      <c r="B28" t="inlineStr">
        <is>
          <t>2 380 zł</t>
        </is>
      </c>
      <c r="C28" t="inlineStr">
        <is>
          <t>Zabrze</t>
        </is>
      </c>
      <c r="D28" t="inlineStr">
        <is>
          <t>26 czerwca 2023</t>
        </is>
      </c>
      <c r="E28">
        <f>HYPERLINK("https://www.olx.pl/d/oferta/fender-hot-rod-deluxe-lampowe-combo-gitarowe-CID751-IDxuKcK.html?reason=extended_search_extended_s2v", "Link")</f>
        <v/>
      </c>
      <c r="F28">
        <f>HYPERLINK("/app/static/media/no_thumbnail.15f456ec5.svg", "Photo")</f>
        <v/>
      </c>
    </row>
    <row r="29">
      <c r="A29" t="inlineStr">
        <is>
          <t>PLEXI CRUNCH nux overdrive/distortion jak Marshall JCM2000 w kostce</t>
        </is>
      </c>
      <c r="B29" t="inlineStr">
        <is>
          <t>180 zł</t>
        </is>
      </c>
      <c r="C29" t="inlineStr">
        <is>
          <t>Rumia</t>
        </is>
      </c>
      <c r="D29" t="inlineStr">
        <is>
          <t>25 czerwca 2023</t>
        </is>
      </c>
      <c r="E29">
        <f>HYPERLINK("https://www.olx.pl/d/oferta/plexi-crunch-nux-overdrive-distortion-jak-marshall-jcm2000-w-kostce-CID751-IDTQesy.html?reason=extended_search_extended_s2v", "Link")</f>
        <v/>
      </c>
      <c r="F29">
        <f>HYPERLINK("/app/static/media/no_thumbnail.15f456ec5.svg", "Photo")</f>
        <v/>
      </c>
    </row>
    <row r="30">
      <c r="A30" t="inlineStr">
        <is>
          <t>Ibanez TS-9 Tubescreamer</t>
        </is>
      </c>
      <c r="B30" t="inlineStr">
        <is>
          <t>470 zł</t>
        </is>
      </c>
      <c r="C30" t="inlineStr">
        <is>
          <t>Warszawa, Wawer</t>
        </is>
      </c>
      <c r="D30" t="inlineStr">
        <is>
          <t>25 czerwca 2023</t>
        </is>
      </c>
      <c r="E30">
        <f>HYPERLINK("https://www.olx.pl/d/oferta/ibanez-ts-9-tubescreamer-CID751-IDUTTrb.html?reason=extended_search_extended_s2v", "Link")</f>
        <v/>
      </c>
      <c r="F30">
        <f>HYPERLINK("/app/static/media/no_thumbnail.15f456ec5.svg", "Photo")</f>
        <v/>
      </c>
    </row>
    <row r="31">
      <c r="A31" t="inlineStr">
        <is>
          <t>Fender Hot Rod Deville 212 ML</t>
        </is>
      </c>
      <c r="B31" t="inlineStr">
        <is>
          <t>3 500 zł</t>
        </is>
      </c>
      <c r="C31" t="inlineStr">
        <is>
          <t>Olsztyn</t>
        </is>
      </c>
      <c r="D31" t="inlineStr">
        <is>
          <t>25 czerwca 2023</t>
        </is>
      </c>
      <c r="E31">
        <f>HYPERLINK("https://www.olx.pl/d/oferta/fender-hot-rod-deville-212-ml-CID751-IDO649j.html?reason=extended_search_extended_s2v", "Link")</f>
        <v/>
      </c>
      <c r="F31">
        <f>HYPERLINK("/app/static/media/no_thumbnail.15f456ec5.svg", "Photo")</f>
        <v/>
      </c>
    </row>
    <row r="32">
      <c r="A32" t="inlineStr">
        <is>
          <t>Efekt gitarowy Ibanez TS7/TS9 (klon)</t>
        </is>
      </c>
      <c r="B32" t="inlineStr">
        <is>
          <t>220 zł</t>
        </is>
      </c>
      <c r="C32" t="inlineStr">
        <is>
          <t>Drezdenko</t>
        </is>
      </c>
      <c r="D32" t="inlineStr">
        <is>
          <t>25 czerwca 2023</t>
        </is>
      </c>
      <c r="E32">
        <f>HYPERLINK("https://www.olx.pl/d/oferta/efekt-gitarowy-ibanez-ts7-ts9-klon-CID751-IDU30pQ.html?reason=extended_search_extended_s2v", "Link")</f>
        <v/>
      </c>
      <c r="F32">
        <f>HYPERLINK("/app/static/media/no_thumbnail.15f456ec5.svg", "Photo")</f>
        <v/>
      </c>
    </row>
    <row r="33">
      <c r="A33" t="inlineStr">
        <is>
          <t>Fender hot rod deluxe 40w combo gitarowe</t>
        </is>
      </c>
      <c r="B33" t="inlineStr">
        <is>
          <t>2 200 zł</t>
        </is>
      </c>
      <c r="C33" t="inlineStr">
        <is>
          <t>Klimontów</t>
        </is>
      </c>
      <c r="D33" t="inlineStr">
        <is>
          <t>24 czerwca 2023</t>
        </is>
      </c>
      <c r="E33">
        <f>HYPERLINK("https://www.olx.pl/d/oferta/fender-hot-rod-deluxe-40w-combo-gitarowe-CID751-IDUuans.html?reason=extended_search_extended_s2v", "Link")</f>
        <v/>
      </c>
      <c r="F33">
        <f>HYPERLINK("/app/static/media/no_thumbnail.15f456ec5.svg", "Photo")</f>
        <v/>
      </c>
    </row>
    <row r="34">
      <c r="A34" t="inlineStr">
        <is>
          <t>Overdrive tubescreamer Ibanez TS808</t>
        </is>
      </c>
      <c r="B34" t="inlineStr">
        <is>
          <t>600 zł</t>
        </is>
      </c>
      <c r="C34" t="inlineStr">
        <is>
          <t>Grudziądz</t>
        </is>
      </c>
      <c r="D34" t="inlineStr">
        <is>
          <t>24 czerwca 2023</t>
        </is>
      </c>
      <c r="E34">
        <f>HYPERLINK("https://www.olx.pl/d/oferta/overdrive-tubescreamer-ibanez-ts808-CID751-IDW8j0C.html?reason=extended_search_extended_s2v", "Link")</f>
        <v/>
      </c>
      <c r="F34">
        <f>HYPERLINK("/app/static/media/no_thumbnail.15f456ec5.svg", "Photo")</f>
        <v/>
      </c>
    </row>
    <row r="35">
      <c r="A35" t="inlineStr">
        <is>
          <t>Overdrive tubescreamer Ibanez TS9</t>
        </is>
      </c>
      <c r="B35" t="inlineStr">
        <is>
          <t>450 zł</t>
        </is>
      </c>
      <c r="C35" t="inlineStr">
        <is>
          <t>Grudziądz</t>
        </is>
      </c>
      <c r="D35" t="inlineStr">
        <is>
          <t>24 czerwca 2023</t>
        </is>
      </c>
      <c r="E35">
        <f>HYPERLINK("https://www.olx.pl/d/oferta/overdrive-tubescreamer-ibanez-ts9-CID751-IDW8iCh.html?reason=extended_search_extended_s2v", "Link")</f>
        <v/>
      </c>
      <c r="F35">
        <f>HYPERLINK("/app/static/media/no_thumbnail.15f456ec5.svg", "Photo")</f>
        <v/>
      </c>
    </row>
    <row r="36">
      <c r="A36" t="inlineStr">
        <is>
          <t>Wzmaczniacz Fender HOT ROD DEVILLE 212</t>
        </is>
      </c>
      <c r="B36" t="inlineStr">
        <is>
          <t>2 500 zł</t>
        </is>
      </c>
      <c r="C36" t="inlineStr">
        <is>
          <t>Nowy Dwór Mazowiecki</t>
        </is>
      </c>
      <c r="D36" t="inlineStr">
        <is>
          <t>23 czerwca 2023</t>
        </is>
      </c>
      <c r="E36">
        <f>HYPERLINK("https://www.olx.pl/d/oferta/wzmaczniacz-fender-hot-rod-deville-212-CID99-IDW7XTt.html?reason=extended_search_extended_s2v", "Link")</f>
        <v/>
      </c>
      <c r="F36">
        <f>HYPERLINK("/app/static/media/no_thumbnail.15f456ec5.svg", "Photo")</f>
        <v/>
      </c>
    </row>
    <row r="37">
      <c r="A37" t="inlineStr">
        <is>
          <t>Fender Hot Rod Deluxe III</t>
        </is>
      </c>
      <c r="B37" t="inlineStr">
        <is>
          <t>2 100 zł</t>
        </is>
      </c>
      <c r="C37" t="inlineStr">
        <is>
          <t>Gliwice, Żerniki</t>
        </is>
      </c>
      <c r="D37" t="inlineStr">
        <is>
          <t>23 czerwca 2023</t>
        </is>
      </c>
      <c r="E37">
        <f>HYPERLINK("https://www.olx.pl/d/oferta/fender-hot-rod-deluxe-iii-CID751-IDUHDu9.html?reason=extended_search_extended_s2v", "Link")</f>
        <v/>
      </c>
      <c r="F37">
        <f>HYPERLINK("/app/static/media/no_thumbnail.15f456ec5.svg", "Photo")</f>
        <v/>
      </c>
    </row>
    <row r="38">
      <c r="A38" t="inlineStr">
        <is>
          <t>Fender Hot Rod Deluxe III combo gitarowe 40W</t>
        </is>
      </c>
      <c r="B38" t="inlineStr">
        <is>
          <t>2 690 zł</t>
        </is>
      </c>
      <c r="C38" t="inlineStr">
        <is>
          <t>Zabrze</t>
        </is>
      </c>
      <c r="D38" t="inlineStr">
        <is>
          <t>Odświeżono dnia 22 czerwca 2023</t>
        </is>
      </c>
      <c r="E38">
        <f>HYPERLINK("https://www.olx.pl/d/oferta/fender-hot-rod-deluxe-iii-combo-gitarowe-40w-CID751-IDCW9JD.html?reason=extended_search_extended_s2v", "Link")</f>
        <v/>
      </c>
      <c r="F38">
        <f>HYPERLINK("/app/static/media/no_thumbnail.15f456ec5.svg", "Photo")</f>
        <v/>
      </c>
    </row>
    <row r="39">
      <c r="A39" t="inlineStr">
        <is>
          <t>S/Z wzmacniacz Fender Hot Rod Deluxe 1998 USA combo gitarowy lampowy</t>
        </is>
      </c>
      <c r="B39" t="inlineStr">
        <is>
          <t>3 400 zł</t>
        </is>
      </c>
      <c r="C39" t="inlineStr">
        <is>
          <t>Warszawa, Mokotów</t>
        </is>
      </c>
      <c r="D39" t="inlineStr">
        <is>
          <t>22 czerwca 2023</t>
        </is>
      </c>
      <c r="E39">
        <f>HYPERLINK("https://www.olx.pl/d/oferta/s-z-wzmacniacz-fender-hot-rod-deluxe-1998-usa-combo-gitarowy-lampowy-CID751-IDTKRka.html?reason=extended_search_extended_s2v", "Link")</f>
        <v/>
      </c>
      <c r="F39">
        <f>HYPERLINK("/app/static/media/no_thumbnail.15f456ec5.svg", "Photo")</f>
        <v/>
      </c>
    </row>
    <row r="40">
      <c r="A40" t="inlineStr">
        <is>
          <t>Fender Hot Rod Deluxe III</t>
        </is>
      </c>
      <c r="B40" t="inlineStr">
        <is>
          <t>2 500 zł</t>
        </is>
      </c>
      <c r="C40" t="inlineStr">
        <is>
          <t>Poznań, Stare Miasto</t>
        </is>
      </c>
      <c r="D40" t="inlineStr">
        <is>
          <t>22 czerwca 2023</t>
        </is>
      </c>
      <c r="E40">
        <f>HYPERLINK("https://www.olx.pl/d/oferta/fender-hot-rod-deluxe-iii-CID751-IDUU6BM.html?reason=extended_search_extended_s2v", "Link")</f>
        <v/>
      </c>
      <c r="F40">
        <f>HYPERLINK("/app/static/media/no_thumbnail.15f456ec5.svg", "Photo")</f>
        <v/>
      </c>
    </row>
    <row r="41">
      <c r="A41" t="inlineStr">
        <is>
          <t>Fender Hot Rod De Ville 410 wzmacniacz/combo gitarowe 60W</t>
        </is>
      </c>
      <c r="B41" t="inlineStr">
        <is>
          <t>3 500 zł</t>
        </is>
      </c>
      <c r="C41" t="inlineStr">
        <is>
          <t>Sędziszów</t>
        </is>
      </c>
      <c r="D41" t="inlineStr">
        <is>
          <t>21 czerwca 2023</t>
        </is>
      </c>
      <c r="E41">
        <f>HYPERLINK("https://www.olx.pl/d/oferta/fender-hot-rod-de-ville-410-wzmacniacz-combo-gitarowe-60w-CID751-IDRlHlV.html?reason=extended_search_extended_s2v", "Link")</f>
        <v/>
      </c>
      <c r="F41">
        <f>HYPERLINK("/app/static/media/no_thumbnail.15f456ec5.svg", "Photo")</f>
        <v/>
      </c>
    </row>
    <row r="42">
      <c r="A42" t="inlineStr">
        <is>
          <t>Pedał Octaver + fuzz Pigtronix Octava Micro kupiony 21.3.2023 w Kytary</t>
        </is>
      </c>
      <c r="B42" t="inlineStr">
        <is>
          <t>480 zł</t>
        </is>
      </c>
      <c r="C42" t="inlineStr">
        <is>
          <t>Kraków, Stare Miasto</t>
        </is>
      </c>
      <c r="D42" t="inlineStr">
        <is>
          <t>20 czerwca 2023</t>
        </is>
      </c>
      <c r="E42">
        <f>HYPERLINK("https://www.olx.pl/d/oferta/pedal-octaver-fuzz-pigtronix-octava-micro-kupiony-21-3-2023-w-kytary-CID751-IDUEkog.html?reason=extended_search_extended_s2v", "Link")</f>
        <v/>
      </c>
      <c r="F42">
        <f>HYPERLINK("/app/static/media/no_thumbnail.15f456ec5.svg", "Photo")</f>
        <v/>
      </c>
    </row>
    <row r="43">
      <c r="A43" t="inlineStr">
        <is>
          <t>Fender Jaguar Bass CIJ / MIJ 2006/2008 Hot Rod Red</t>
        </is>
      </c>
      <c r="B43" t="inlineStr">
        <is>
          <t>6 500 zł</t>
        </is>
      </c>
      <c r="C43" t="inlineStr">
        <is>
          <t>Warszawa, Praga-Północ</t>
        </is>
      </c>
      <c r="D43" t="inlineStr">
        <is>
          <t>20 czerwca 2023</t>
        </is>
      </c>
      <c r="E43">
        <f>HYPERLINK("https://www.olx.pl/d/oferta/fender-jaguar-bass-cij-mij-2006-2008-hot-rod-red-CID751-IDTxLIn.html?reason=extended_search_extended_s2v", "Link")</f>
        <v/>
      </c>
      <c r="F43">
        <f>HYPERLINK("/app/static/media/no_thumbnail.15f456ec5.svg", "Photo")</f>
        <v/>
      </c>
    </row>
    <row r="44">
      <c r="A44" t="inlineStr">
        <is>
          <t>Efekt tremolo phaser Pigtronix Moon Pool</t>
        </is>
      </c>
      <c r="B44" t="inlineStr">
        <is>
          <t>530 zł</t>
        </is>
      </c>
      <c r="C44" t="inlineStr">
        <is>
          <t>Warszawa, Wola</t>
        </is>
      </c>
      <c r="D44" t="inlineStr">
        <is>
          <t>20 czerwca 2023</t>
        </is>
      </c>
      <c r="E44">
        <f>HYPERLINK("https://www.olx.pl/d/oferta/efekt-tremolo-phaser-pigtronix-moon-pool-CID751-IDT6t5e.html?reason=extended_search_extended_s2v", "Link")</f>
        <v/>
      </c>
      <c r="F44">
        <f>HYPERLINK("/app/static/media/no_thumbnail.15f456ec5.svg", "Photo")</f>
        <v/>
      </c>
    </row>
    <row r="45">
      <c r="A45" t="inlineStr">
        <is>
          <t>Ibanez ts9 / ns2 Boss / Palmer / Omni mk2</t>
        </is>
      </c>
      <c r="B45" t="inlineStr">
        <is>
          <t>Zamienię</t>
        </is>
      </c>
      <c r="C45" t="inlineStr">
        <is>
          <t>Malbork</t>
        </is>
      </c>
      <c r="D45" t="inlineStr">
        <is>
          <t>20 czerwca 2023</t>
        </is>
      </c>
      <c r="E45">
        <f>HYPERLINK("https://www.olx.pl/d/oferta/ibanez-ts9-ns2-boss-palmer-omni-mk2-CID751-IDW52Eg.html?reason=extended_search_extended_s2v", "Link")</f>
        <v/>
      </c>
      <c r="F45">
        <f>HYPERLINK("/app/static/media/no_thumbnail.15f456ec5.svg", "Photo")</f>
        <v/>
      </c>
    </row>
    <row r="46">
      <c r="A46" t="inlineStr">
        <is>
          <t>Pigtronix Class A Boost   Boss</t>
        </is>
      </c>
      <c r="B46" t="inlineStr">
        <is>
          <t>250 zł</t>
        </is>
      </c>
      <c r="C46" t="inlineStr">
        <is>
          <t>Tomaszów Mazowiecki</t>
        </is>
      </c>
      <c r="D46" t="inlineStr">
        <is>
          <t>19 czerwca 2023</t>
        </is>
      </c>
      <c r="E46">
        <f>HYPERLINK("https://www.olx.pl/d/oferta/pigtronix-class-a-boost-boss-CID751-IDSmfU9.html?reason=extended_search_extended_s2v", "Link")</f>
        <v/>
      </c>
      <c r="F46">
        <f>HYPERLINK("/app/static/media/no_thumbnail.15f456ec5.svg", "Photo")</f>
        <v/>
      </c>
    </row>
    <row r="47">
      <c r="A47" t="inlineStr">
        <is>
          <t>Marshall Sv20 head Plexi</t>
        </is>
      </c>
      <c r="B47" t="inlineStr">
        <is>
          <t>3 500 zł</t>
        </is>
      </c>
      <c r="C47" t="inlineStr">
        <is>
          <t>Ciasne</t>
        </is>
      </c>
      <c r="D47" t="inlineStr">
        <is>
          <t>19 czerwca 2023</t>
        </is>
      </c>
      <c r="E47">
        <f>HYPERLINK("https://www.olx.pl/d/oferta/marshall-sv20-head-plexi-CID751-IDW3Rky.html?reason=extended_search_extended_s2v", "Link")</f>
        <v/>
      </c>
      <c r="F47">
        <f>HYPERLINK("/app/static/media/no_thumbnail.15f456ec5.svg", "Photo")</f>
        <v/>
      </c>
    </row>
    <row r="48">
      <c r="A48" t="inlineStr">
        <is>
          <t>Pigtronix Class A Boost</t>
        </is>
      </c>
      <c r="B48" t="inlineStr">
        <is>
          <t>220 zł</t>
        </is>
      </c>
      <c r="C48" t="inlineStr">
        <is>
          <t>Barlinek</t>
        </is>
      </c>
      <c r="D48" t="inlineStr">
        <is>
          <t>18 czerwca 2023</t>
        </is>
      </c>
      <c r="E48">
        <f>HYPERLINK("https://www.olx.pl/d/oferta/pigtronix-class-a-boost-CID751-IDSVYLa.html?reason=extended_search_extended_s2v", "Link")</f>
        <v/>
      </c>
      <c r="F48">
        <f>HYPERLINK("/app/static/media/no_thumbnail.15f456ec5.svg", "Photo")</f>
        <v/>
      </c>
    </row>
    <row r="49">
      <c r="A49" t="inlineStr">
        <is>
          <t>Fender Hot Rod Deville 212 combo gitarowe 60W</t>
        </is>
      </c>
      <c r="B49" t="inlineStr">
        <is>
          <t>2 000 zł</t>
        </is>
      </c>
      <c r="C49" t="inlineStr">
        <is>
          <t>Siedlce</t>
        </is>
      </c>
      <c r="D49" t="inlineStr">
        <is>
          <t>15 czerwca 2023</t>
        </is>
      </c>
      <c r="E49">
        <f>HYPERLINK("https://www.olx.pl/d/oferta/fender-hot-rod-deville-212-combo-gitarowe-60w-CID751-IDDQ0ds.html?reason=extended_search_extended_s2v", "Link")</f>
        <v/>
      </c>
      <c r="F49">
        <f>HYPERLINK("/app/static/media/no_thumbnail.15f456ec5.svg", "Photo")</f>
        <v/>
      </c>
    </row>
    <row r="50">
      <c r="A50" t="inlineStr">
        <is>
          <t>Source Audio - Neuro Hub</t>
        </is>
      </c>
      <c r="B50" t="inlineStr">
        <is>
          <t>400 zł</t>
        </is>
      </c>
      <c r="C50" t="inlineStr">
        <is>
          <t>Krasnystaw</t>
        </is>
      </c>
      <c r="D50" t="inlineStr">
        <is>
          <t>14 czerwca 2023</t>
        </is>
      </c>
      <c r="E50">
        <f>HYPERLINK("https://www.olx.pl/d/oferta/source-audio-neuro-hub-CID751-IDTDTHV.html?reason=extended_search_extended_s2v", "Link")</f>
        <v/>
      </c>
      <c r="F50">
        <f>HYPERLINK("/app/static/media/no_thumbnail.15f456ec5.svg", "Photo")</f>
        <v/>
      </c>
    </row>
    <row r="51">
      <c r="A51" t="inlineStr">
        <is>
          <t>Fender hot rod deluxe 112 40w lampowy wzmaczniacz gitarowy</t>
        </is>
      </c>
      <c r="B51" t="inlineStr">
        <is>
          <t>2 300 zł</t>
        </is>
      </c>
      <c r="C51" t="inlineStr">
        <is>
          <t>Leżajsk</t>
        </is>
      </c>
      <c r="D51" t="inlineStr">
        <is>
          <t>14 czerwca 2023</t>
        </is>
      </c>
      <c r="E51">
        <f>HYPERLINK("https://www.olx.pl/d/oferta/fender-hot-rod-deluxe-112-40w-lampowy-wzmaczniacz-gitarowy-CID751-IDOUmga.html?reason=extended_search_extended_s2v", "Link")</f>
        <v/>
      </c>
      <c r="F51">
        <f>HYPERLINK("/app/static/media/no_thumbnail.15f456ec5.svg", "Photo")</f>
        <v/>
      </c>
    </row>
    <row r="52">
      <c r="A52" t="inlineStr">
        <is>
          <t>Source Audio - L.A. Lady - overdrive</t>
        </is>
      </c>
      <c r="B52" t="inlineStr">
        <is>
          <t>700 zł</t>
        </is>
      </c>
      <c r="C52" t="inlineStr">
        <is>
          <t>Krasnystaw</t>
        </is>
      </c>
      <c r="D52" t="inlineStr">
        <is>
          <t>13 czerwca 2023</t>
        </is>
      </c>
      <c r="E52">
        <f>HYPERLINK("https://www.olx.pl/d/oferta/source-audio-l-a-lady-overdrive-CID751-IDTCWFv.html?reason=extended_search_extended_s2v", "Link")</f>
        <v/>
      </c>
      <c r="F52">
        <f>HYPERLINK("/app/static/media/no_thumbnail.15f456ec5.svg", "Photo")</f>
        <v/>
      </c>
    </row>
    <row r="53">
      <c r="A53" t="inlineStr">
        <is>
          <t>Ibanez ts9 tubescreamer</t>
        </is>
      </c>
      <c r="B53" t="inlineStr">
        <is>
          <t>550 zł</t>
        </is>
      </c>
      <c r="C53" t="inlineStr">
        <is>
          <t>Radom</t>
        </is>
      </c>
      <c r="D53" t="inlineStr">
        <is>
          <t>09 czerwca 2023</t>
        </is>
      </c>
      <c r="E53">
        <f>HYPERLINK("https://www.olx.pl/d/oferta/ibanez-ts9-tubescreamer-CID751-IDQYPLz.html?reason=extended_search_extended_s2v", "Link")</f>
        <v/>
      </c>
      <c r="F53">
        <f>HYPERLINK("/app/static/media/no_thumbnail.15f456ec5.svg", "Photo")</f>
        <v/>
      </c>
    </row>
    <row r="54">
      <c r="A54" t="inlineStr">
        <is>
          <t>Fender Hot Rod Deluxe IV</t>
        </is>
      </c>
      <c r="B54" t="inlineStr">
        <is>
          <t>3 500 zł</t>
        </is>
      </c>
      <c r="C54" t="inlineStr">
        <is>
          <t>Płońsk</t>
        </is>
      </c>
      <c r="D54" t="inlineStr">
        <is>
          <t>08 czerwca 2023</t>
        </is>
      </c>
      <c r="E54">
        <f>HYPERLINK("https://www.olx.pl/d/oferta/fender-hot-rod-deluxe-iv-CID751-IDTxXqw.html?reason=extended_search_extended_s2v", "Link")</f>
        <v/>
      </c>
      <c r="F54">
        <f>HYPERLINK("/app/static/media/no_thumbnail.15f456ec5.svg", "Photo")</f>
        <v/>
      </c>
    </row>
    <row r="55">
      <c r="A55" t="inlineStr">
        <is>
          <t>wzmacnacz mg plexi 50      marshall replika</t>
        </is>
      </c>
      <c r="B55" t="inlineStr">
        <is>
          <t>2 600 zł</t>
        </is>
      </c>
      <c r="C55" t="inlineStr">
        <is>
          <t>Orneta</t>
        </is>
      </c>
      <c r="D55" t="inlineStr">
        <is>
          <t>07 czerwca 2023</t>
        </is>
      </c>
      <c r="E55">
        <f>HYPERLINK("https://www.olx.pl/d/oferta/wzmacnacz-mg-plexi-50-marshall-replika-CID751-IDUTsNo.html?reason=extended_search_extended_s2v", "Link")</f>
        <v/>
      </c>
      <c r="F55">
        <f>HYPERLINK("/app/static/media/no_thumbnail.15f456ec5.svg", "Photo")</f>
        <v/>
      </c>
    </row>
    <row r="56">
      <c r="A56" t="inlineStr">
        <is>
          <t>Marshall Origin 50h - head lampowy, budżetowe Plexi</t>
        </is>
      </c>
      <c r="B56" t="inlineStr">
        <is>
          <t>2 000 zł</t>
        </is>
      </c>
      <c r="C56" t="inlineStr">
        <is>
          <t>Warszawa, Bielany</t>
        </is>
      </c>
      <c r="D56" t="inlineStr">
        <is>
          <t>07 czerwca 2023</t>
        </is>
      </c>
      <c r="E56">
        <f>HYPERLINK("https://www.olx.pl/d/oferta/marshall-origin-50h-head-lampowy-budzetowe-plexi-CID751-IDUuGdV.html?reason=extended_search_extended_s2v", "Link")</f>
        <v/>
      </c>
      <c r="F56">
        <f>HYPERLINK("/app/static/media/no_thumbnail.15f456ec5.svg", "Photo")</f>
        <v/>
      </c>
    </row>
    <row r="57">
      <c r="A57" t="inlineStr">
        <is>
          <t>Pigtronix Mothership, syntezator gitarowy, zasilanie 48v</t>
        </is>
      </c>
      <c r="B57" t="inlineStr">
        <is>
          <t>1 400 zł</t>
        </is>
      </c>
      <c r="C57" t="inlineStr">
        <is>
          <t>Gdańsk, Śródmieście</t>
        </is>
      </c>
      <c r="D57" t="inlineStr">
        <is>
          <t>02 czerwca 2023</t>
        </is>
      </c>
      <c r="E57">
        <f>HYPERLINK("https://www.olx.pl/d/oferta/pigtronix-mothership-syntezator-gitarowy-zasilanie-48v-CID751-IDPvhN5.html?reason=extended_search_extended_s2v", "Link")</f>
        <v/>
      </c>
      <c r="F57">
        <f>HYPERLINK("/app/static/media/no_thumbnail.15f456ec5.svg", "Photo")</f>
        <v/>
      </c>
    </row>
    <row r="58">
      <c r="A58" t="inlineStr">
        <is>
          <t>Fender Footswitch - pedał nożny do wzmacniaczy Fender serii Hot Rod</t>
        </is>
      </c>
      <c r="B58" t="inlineStr">
        <is>
          <t>299 zł</t>
        </is>
      </c>
      <c r="C58" t="inlineStr">
        <is>
          <t>Chorzów</t>
        </is>
      </c>
      <c r="D58" t="inlineStr">
        <is>
          <t>02 czerwca 2023</t>
        </is>
      </c>
      <c r="E58">
        <f>HYPERLINK("https://www.olx.pl/d/oferta/fender-footswitch-pedal-nozny-do-wzmacniaczy-fender-serii-hot-rod-CID751-IDSv572.html?reason=extended_search_extended_s2v", "Link")</f>
        <v/>
      </c>
      <c r="F58">
        <f>HYPERLINK("/app/static/media/no_thumbnail.15f456ec5.svg", "Photo")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ProCo FatRat efekt gitarowy distortion</t>
        </is>
      </c>
      <c r="B2" t="inlineStr">
        <is>
          <t>1 199 zł</t>
        </is>
      </c>
      <c r="C2" t="inlineStr">
        <is>
          <t>Subkowy</t>
        </is>
      </c>
      <c r="D2" t="inlineStr">
        <is>
          <t>30 czerwiec 2023</t>
        </is>
      </c>
      <c r="E2">
        <f>HYPERLINK("https://www.olx.pl/d/oferta/proco-fatrat-efekt-gitarowy-distortion-CID751-IDUFTfa.html", "Link")</f>
        <v/>
      </c>
      <c r="F2">
        <f>HYPERLINK("https://ireland.apollo.olxcdn.com:443/v1/files/zsfec04ue9su2-PL/image;s=200x0;q=50", "Photo")</f>
        <v/>
      </c>
    </row>
    <row r="3">
      <c r="A3" t="inlineStr">
        <is>
          <t>ProCo Lil' Rat efekt distortion</t>
        </is>
      </c>
      <c r="B3" t="inlineStr">
        <is>
          <t>495 zł</t>
        </is>
      </c>
      <c r="C3" t="inlineStr">
        <is>
          <t>Subkowy</t>
        </is>
      </c>
      <c r="D3" t="inlineStr">
        <is>
          <t>30 czerwiec 2023</t>
        </is>
      </c>
      <c r="E3">
        <f>HYPERLINK("https://www.olx.pl/d/oferta/proco-lil-rat-efekt-distortion-CID751-IDUFT09.html", "Link")</f>
        <v/>
      </c>
      <c r="F3">
        <f>HYPERLINK("https://ireland.apollo.olxcdn.com:443/v1/files/gq9j833do9bl3-PL/image;s=200x0;q=50", "Photo")</f>
        <v/>
      </c>
    </row>
    <row r="4">
      <c r="A4" t="inlineStr">
        <is>
          <t>Zestaw DIY - efekt do gitary elektrycznej Rat Distortion</t>
        </is>
      </c>
      <c r="B4" t="inlineStr">
        <is>
          <t>69 zł</t>
        </is>
      </c>
      <c r="C4" t="inlineStr">
        <is>
          <t>Skawina</t>
        </is>
      </c>
      <c r="D4" t="inlineStr">
        <is>
          <t>29 czerwca 2023</t>
        </is>
      </c>
      <c r="E4">
        <f>HYPERLINK("https://www.olx.pl/d/oferta/zestaw-diy-efekt-do-gitary-elektrycznej-rat-distortion-CID751-IDWcS9K.html", "Link")</f>
        <v/>
      </c>
      <c r="F4">
        <f>HYPERLINK("https://ireland.apollo.olxcdn.com:443/v1/files/fpdvux3ckwzn3-PL/image;s=200x0;q=50", "Photo")</f>
        <v/>
      </c>
    </row>
    <row r="5">
      <c r="A5" t="inlineStr">
        <is>
          <t>Klon Proco Rat distortion efekt gitarowy kopia klon</t>
        </is>
      </c>
      <c r="B5" t="inlineStr">
        <is>
          <t>150 zł</t>
        </is>
      </c>
      <c r="C5" t="inlineStr">
        <is>
          <t>Rumia</t>
        </is>
      </c>
      <c r="D5" t="inlineStr">
        <is>
          <t>28 czerwca 2023</t>
        </is>
      </c>
      <c r="E5">
        <f>HYPERLINK("https://www.olx.pl/d/oferta/klon-proco-rat-distortion-efekt-gitarowy-kopia-klon-CID751-IDRqHJ8.html", "Link")</f>
        <v/>
      </c>
      <c r="F5">
        <f>HYPERLINK("https://ireland.apollo.olxcdn.com:443/v1/files/j4i4x9qdx1lz-PL/image;s=200x0;q=50", "Photo")</f>
        <v/>
      </c>
    </row>
    <row r="6">
      <c r="A6" t="inlineStr">
        <is>
          <t>Efekt gitarowy distortion Tc electronic Grand Magus jak Proco Rat</t>
        </is>
      </c>
      <c r="B6" t="inlineStr">
        <is>
          <t>130 zł</t>
        </is>
      </c>
      <c r="C6" t="inlineStr">
        <is>
          <t>Poznań, Junikowo</t>
        </is>
      </c>
      <c r="D6" t="inlineStr">
        <is>
          <t>27 czerwca 2023</t>
        </is>
      </c>
      <c r="E6">
        <f>HYPERLINK("https://www.olx.pl/d/oferta/efekt-gitarowy-distortion-tc-electronic-grand-magus-jak-proco-rat-CID751-IDWbuUa.html", "Link")</f>
        <v/>
      </c>
      <c r="F6">
        <f>HYPERLINK("https://ireland.apollo.olxcdn.com:443/v1/files/chuqgg0q4xdb2-PL/image;s=200x0;q=50", "Photo")</f>
        <v/>
      </c>
    </row>
    <row r="7">
      <c r="A7" t="inlineStr">
        <is>
          <t>Digitech Hot Rod Distortion (Rat, Boss DS-1, Fuzz Face) efekt gitarowy</t>
        </is>
      </c>
      <c r="B7" t="inlineStr">
        <is>
          <t>230 zł</t>
        </is>
      </c>
      <c r="C7" t="inlineStr">
        <is>
          <t>Jasło</t>
        </is>
      </c>
      <c r="D7" t="inlineStr">
        <is>
          <t>26 czerwca 2023</t>
        </is>
      </c>
      <c r="E7">
        <f>HYPERLINK("https://www.olx.pl/d/oferta/digitech-hot-rod-distortion-rat-boss-ds-1-fuzz-face-efekt-gitarowy-CID751-IDUjlCx.html", "Link")</f>
        <v/>
      </c>
      <c r="F7">
        <f>HYPERLINK("/app/static/media/no_thumbnail.15f456ec5.svg", "Photo")</f>
        <v/>
      </c>
    </row>
    <row r="8">
      <c r="A8" t="inlineStr">
        <is>
          <t>Eleven Rack od AVID Procesor Efektów Gitara Bas Wokal</t>
        </is>
      </c>
      <c r="B8" t="inlineStr">
        <is>
          <t>1 800 zł</t>
        </is>
      </c>
      <c r="C8" t="inlineStr">
        <is>
          <t>Kraków, Bronowice</t>
        </is>
      </c>
      <c r="D8" t="inlineStr">
        <is>
          <t>23 czerwca 2023</t>
        </is>
      </c>
      <c r="E8">
        <f>HYPERLINK("https://www.olx.pl/d/oferta/eleven-rack-od-avid-procesor-efektow-gitara-bas-wokal-CID99-IDS0IbU.html", "Link")</f>
        <v/>
      </c>
      <c r="F8">
        <f>HYPERLINK("/app/static/media/no_thumbnail.15f456ec5.svg", "Photo")</f>
        <v/>
      </c>
    </row>
    <row r="9">
      <c r="A9" t="inlineStr">
        <is>
          <t>Mooer black secret - klon proco RAT</t>
        </is>
      </c>
      <c r="B9" t="inlineStr">
        <is>
          <t>140 zł</t>
        </is>
      </c>
      <c r="C9" t="inlineStr">
        <is>
          <t>Warszawa, Bemowo</t>
        </is>
      </c>
      <c r="D9" t="inlineStr">
        <is>
          <t>21 czerwca 2023</t>
        </is>
      </c>
      <c r="E9">
        <f>HYPERLINK("https://www.olx.pl/d/oferta/mooer-black-secret-klon-proco-rat-CID751-IDUTaAD.html", "Link")</f>
        <v/>
      </c>
      <c r="F9">
        <f>HYPERLINK("/app/static/media/no_thumbnail.15f456ec5.svg", "Photo")</f>
        <v/>
      </c>
    </row>
    <row r="10">
      <c r="A10" t="inlineStr">
        <is>
          <t>Wzmacniacz gitarowy Line 6 Spider IV 75W</t>
        </is>
      </c>
      <c r="B10" t="inlineStr">
        <is>
          <t>799 zł</t>
        </is>
      </c>
      <c r="C10" t="inlineStr">
        <is>
          <t>Ruda Śląska</t>
        </is>
      </c>
      <c r="D10" t="inlineStr">
        <is>
          <t>08 czerwca 2023</t>
        </is>
      </c>
      <c r="E10">
        <f>HYPERLINK("https://www.olx.pl/d/oferta/wzmacniacz-gitarowy-line-6-spider-iv-75w-CID99-IDU1UMF.html", "Link")</f>
        <v/>
      </c>
      <c r="F10">
        <f>HYPERLINK("/app/static/media/no_thumbnail.15f456ec5.svg", "Photo")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MXR Micro Amp boost / booster</t>
        </is>
      </c>
      <c r="B2" t="inlineStr">
        <is>
          <t>350 zł</t>
        </is>
      </c>
      <c r="C2" t="inlineStr">
        <is>
          <t>Bielsko-Biała</t>
        </is>
      </c>
      <c r="D2" t="inlineStr">
        <is>
          <t>27 czerwca 2023</t>
        </is>
      </c>
      <c r="E2">
        <f>HYPERLINK("https://www.olx.pl/d/oferta/mxr-micro-amp-boost-booster-CID751-IDT6ITm.html", "Link")</f>
        <v/>
      </c>
      <c r="F2">
        <f>HYPERLINK("https://ireland.apollo.olxcdn.com:443/v1/files/pkr34676b4ic-PL/image;s=200x0;q=50", "Photo")</f>
        <v/>
      </c>
    </row>
    <row r="3">
      <c r="A3" t="inlineStr">
        <is>
          <t>Pedalboard Case, POG 2, Strymon, MXR, Big Muff, Keeley i inne</t>
        </is>
      </c>
      <c r="B3" t="inlineStr">
        <is>
          <t>6 190 zł</t>
        </is>
      </c>
      <c r="C3" t="inlineStr">
        <is>
          <t>Wrocław, Stare Miasto</t>
        </is>
      </c>
      <c r="D3" t="inlineStr">
        <is>
          <t>24 czerwca 2023</t>
        </is>
      </c>
      <c r="E3">
        <f>HYPERLINK("https://www.olx.pl/d/oferta/pedalboard-case-pog-2-strymon-mxr-big-muff-keeley-i-inne-CID751-IDQDvnu.html", "Link")</f>
        <v/>
      </c>
      <c r="F3">
        <f>HYPERLINK("https://ireland.apollo.olxcdn.com:443/v1/files/jfzek6tjc6iq1-PL/image;s=200x0;q=50", "Photo")</f>
        <v/>
      </c>
    </row>
    <row r="4">
      <c r="A4" t="inlineStr">
        <is>
          <t>Pedalboard bass tomanek boss electro harminix mxr tc electronic</t>
        </is>
      </c>
      <c r="B4" t="inlineStr">
        <is>
          <t>3 800 zł</t>
        </is>
      </c>
      <c r="C4" t="inlineStr">
        <is>
          <t>Przemyśl</t>
        </is>
      </c>
      <c r="D4" t="inlineStr">
        <is>
          <t>23 czerwca 2023</t>
        </is>
      </c>
      <c r="E4">
        <f>HYPERLINK("https://www.olx.pl/d/oferta/pedalboard-bass-tomanek-boss-electro-harminix-mxr-tc-electronic-CID751-IDW86Bj.html", "Link")</f>
        <v/>
      </c>
      <c r="F4">
        <f>HYPERLINK("https://ireland.apollo.olxcdn.com:443/v1/files/kttlod11i0w1-PL/image;s=200x0;q=50", "Photo")</f>
        <v/>
      </c>
    </row>
    <row r="5">
      <c r="A5" t="inlineStr">
        <is>
          <t>MXR M 133 Micro amp booster</t>
        </is>
      </c>
      <c r="B5" t="inlineStr">
        <is>
          <t>325 zł</t>
        </is>
      </c>
      <c r="C5" t="inlineStr">
        <is>
          <t>Otwock</t>
        </is>
      </c>
      <c r="D5" t="inlineStr">
        <is>
          <t>23 czerwca 2023</t>
        </is>
      </c>
      <c r="E5">
        <f>HYPERLINK("https://www.olx.pl/d/oferta/mxr-m-133-micro-amp-booster-CID751-IDUHAxl.html", "Link")</f>
        <v/>
      </c>
      <c r="F5">
        <f>HYPERLINK("https://ireland.apollo.olxcdn.com:443/v1/files/p33ner5cb9yz-PL/image;s=200x0;q=50", "Photo")</f>
        <v/>
      </c>
    </row>
    <row r="6">
      <c r="A6" t="inlineStr">
        <is>
          <t>MXR Micro Amp - efekt Boost</t>
        </is>
      </c>
      <c r="B6" t="inlineStr">
        <is>
          <t>350 zł</t>
        </is>
      </c>
      <c r="C6" t="inlineStr">
        <is>
          <t>Iława</t>
        </is>
      </c>
      <c r="D6" t="inlineStr">
        <is>
          <t>15 czerwca 2023</t>
        </is>
      </c>
      <c r="E6">
        <f>HYPERLINK("https://www.olx.pl/d/oferta/mxr-micro-amp-efekt-boost-CID751-IDW0uCt.html", "Link")</f>
        <v/>
      </c>
      <c r="F6">
        <f>HYPERLINK("https://ireland.apollo.olxcdn.com:443/v1/files/rmwv7y2syc7r1-PL/image;s=200x0;q=50", "Photo")</f>
        <v/>
      </c>
    </row>
    <row r="7">
      <c r="A7" t="inlineStr">
        <is>
          <t>MXR M-133 Micro Amp efekt gitarowy</t>
        </is>
      </c>
      <c r="B7" t="inlineStr">
        <is>
          <t>400 zł</t>
        </is>
      </c>
      <c r="C7" t="inlineStr">
        <is>
          <t>Warszawa, Mokotów</t>
        </is>
      </c>
      <c r="D7" t="inlineStr">
        <is>
          <t>01 czerwca 2023</t>
        </is>
      </c>
      <c r="E7">
        <f>HYPERLINK("https://www.olx.pl/d/oferta/mxr-m-133-micro-amp-efekt-gitarowy-CID751-IDTI2PD.html", "Link")</f>
        <v/>
      </c>
      <c r="F7">
        <f>HYPERLINK("/app/static/media/no_thumbnail.15f456ec5.svg", "Photo")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url</t>
        </is>
      </c>
      <c r="F1" s="1" t="inlineStr">
        <is>
          <t>photo</t>
        </is>
      </c>
    </row>
    <row r="2">
      <c r="A2" t="inlineStr">
        <is>
          <t>Pedalboard plus efekty gitarowe plus wzmacniacz Marshall</t>
        </is>
      </c>
      <c r="B2" t="inlineStr">
        <is>
          <t>3 500 zł</t>
        </is>
      </c>
      <c r="C2" t="inlineStr">
        <is>
          <t>Kluczbork</t>
        </is>
      </c>
      <c r="D2" t="inlineStr">
        <is>
          <t>30 czerwiec 2023</t>
        </is>
      </c>
      <c r="E2">
        <f>HYPERLINK("https://www.olx.pl/d/oferta/pedalboard-plus-efekty-gitarowe-plus-wzmacniacz-marshall-CID751-IDWdVQM.html", "Link")</f>
        <v/>
      </c>
      <c r="F2">
        <f>HYPERLINK("https://ireland.apollo.olxcdn.com:443/v1/files/4b089iy95f4d3-PL/image;s=200x0;q=50", "Photo")</f>
        <v/>
      </c>
    </row>
    <row r="3">
      <c r="A3" t="inlineStr">
        <is>
          <t>Ibanez mini chorus</t>
        </is>
      </c>
      <c r="B3" t="inlineStr">
        <is>
          <t>250 zł</t>
        </is>
      </c>
      <c r="C3" t="inlineStr">
        <is>
          <t>Warszawa, Śródmieście</t>
        </is>
      </c>
      <c r="D3" t="inlineStr">
        <is>
          <t>30 czerwiec 2023</t>
        </is>
      </c>
      <c r="E3">
        <f>HYPERLINK("https://www.olx.pl/d/oferta/ibanez-mini-chorus-CID751-IDWerfp.html", "Link")</f>
        <v/>
      </c>
      <c r="F3">
        <f>HYPERLINK("https://ireland.apollo.olxcdn.com:443/v1/files/yy8ulfx8w9vu2-PL/image;s=200x0;q=50", "Photo")</f>
        <v/>
      </c>
    </row>
    <row r="4">
      <c r="A4" t="inlineStr">
        <is>
          <t>Pedalboard z 12 efektami i 2 zasilaczami</t>
        </is>
      </c>
      <c r="B4" t="inlineStr">
        <is>
          <t>4 450 zł</t>
        </is>
      </c>
      <c r="C4" t="inlineStr">
        <is>
          <t>Sosnowiec</t>
        </is>
      </c>
      <c r="D4" t="inlineStr">
        <is>
          <t>30 czerwiec 2023</t>
        </is>
      </c>
      <c r="E4">
        <f>HYPERLINK("https://www.olx.pl/d/oferta/pedalboard-z-12-efektami-i-2-zasilaczami-CID751-IDWehLH.html", "Link")</f>
        <v/>
      </c>
      <c r="F4">
        <f>HYPERLINK("https://ireland.apollo.olxcdn.com:443/v1/files/evqry94t9l1x1-PL/image;r=180;s=200x0;q=50", "Photo")</f>
        <v/>
      </c>
    </row>
    <row r="5">
      <c r="A5" t="inlineStr">
        <is>
          <t>Boss DS-1 distortion efekt gitarowy</t>
        </is>
      </c>
      <c r="B5" t="inlineStr">
        <is>
          <t>270 zł</t>
        </is>
      </c>
      <c r="C5" t="inlineStr">
        <is>
          <t>Poznań, Jeżyce</t>
        </is>
      </c>
      <c r="D5" t="inlineStr">
        <is>
          <t>29 czerwca 2023</t>
        </is>
      </c>
      <c r="E5">
        <f>HYPERLINK("https://www.olx.pl/d/oferta/boss-ds-1-distortion-efekt-gitarowy-CID751-IDWdLCI.html", "Link")</f>
        <v/>
      </c>
      <c r="F5">
        <f>HYPERLINK("https://ireland.apollo.olxcdn.com:443/v1/files/ns05dfx9np613-PL/image;r=90;s=200x0;q=50", "Photo")</f>
        <v/>
      </c>
    </row>
    <row r="6">
      <c r="A6" t="inlineStr">
        <is>
          <t>FILTR POWIETRZA MITSUBISHI, A535 PUR</t>
        </is>
      </c>
      <c r="B6" t="inlineStr">
        <is>
          <t>97,52 zł</t>
        </is>
      </c>
      <c r="C6" t="inlineStr">
        <is>
          <t>Mikołów, Centrum</t>
        </is>
      </c>
      <c r="D6" t="inlineStr">
        <is>
          <t>29 czerwca 2023</t>
        </is>
      </c>
      <c r="E6">
        <f>HYPERLINK("https://www.olx.plhttps://www.otomoto.pl/oferta/filtr-powietrza-mitsubishi-a535-pur-ID6FD0Tm.html", "Link")</f>
        <v/>
      </c>
      <c r="F6">
        <f>HYPERLINK("https://ireland.apollo.olxcdn.com:443/v1/files/ba55xkctvuy02-PL/image;s=200x0;q=50", "Photo")</f>
        <v/>
      </c>
    </row>
    <row r="7">
      <c r="A7" t="inlineStr">
        <is>
          <t>HUGO Boss Arti/hesten222x - Garnitur model Arti Hesten niebieski 46 S</t>
        </is>
      </c>
      <c r="B7" t="inlineStr">
        <is>
          <t>799 zł</t>
        </is>
      </c>
      <c r="C7" t="inlineStr">
        <is>
          <t>Warszawa, Mokotów</t>
        </is>
      </c>
      <c r="D7" t="inlineStr">
        <is>
          <t>29 czerwca 2023</t>
        </is>
      </c>
      <c r="E7">
        <f>HYPERLINK("https://www.olx.pl/d/oferta/hugo-boss-arti-hesten222x-garnitur-model-arti-hesten-niebieski-46-s-CID87-IDSZrBM.html", "Link")</f>
        <v/>
      </c>
      <c r="F7">
        <f>HYPERLINK("/app/static/media/no_thumbnail.15f456ec5.svg", "Photo")</f>
        <v/>
      </c>
    </row>
    <row r="8">
      <c r="A8" t="inlineStr">
        <is>
          <t>Przestery / efekty gitarowe</t>
        </is>
      </c>
      <c r="B8" t="inlineStr">
        <is>
          <t>440 zł</t>
        </is>
      </c>
      <c r="C8" t="inlineStr">
        <is>
          <t>Lubin</t>
        </is>
      </c>
      <c r="D8" t="inlineStr">
        <is>
          <t>29 czerwca 2023</t>
        </is>
      </c>
      <c r="E8">
        <f>HYPERLINK("https://www.olx.pl/d/oferta/przestery-efekty-gitarowe-CID751-IDMnPp9.html", "Link")</f>
        <v/>
      </c>
      <c r="F8">
        <f>HYPERLINK("/app/static/media/no_thumbnail.15f456ec5.svg", "Photo")</f>
        <v/>
      </c>
    </row>
    <row r="9">
      <c r="A9" t="inlineStr">
        <is>
          <t>Boss DS-1 Black Label !! Taiwan</t>
        </is>
      </c>
      <c r="B9" t="inlineStr">
        <is>
          <t>450 zł</t>
        </is>
      </c>
      <c r="C9" t="inlineStr">
        <is>
          <t>Bielsko-Biała</t>
        </is>
      </c>
      <c r="D9" t="inlineStr">
        <is>
          <t>27 czerwca 2023</t>
        </is>
      </c>
      <c r="E9">
        <f>HYPERLINK("https://www.olx.pl/d/oferta/boss-ds-1-black-label-taiwan-CID751-IDUKLJT.html", "Link")</f>
        <v/>
      </c>
      <c r="F9">
        <f>HYPERLINK("/app/static/media/no_thumbnail.15f456ec5.svg", "Photo")</f>
        <v/>
      </c>
    </row>
    <row r="10">
      <c r="A10" t="inlineStr">
        <is>
          <t>Cadillac CTS Cadillac CTS 311KM</t>
        </is>
      </c>
      <c r="B10" t="inlineStr">
        <is>
          <t>35 000 zł</t>
        </is>
      </c>
      <c r="C10" t="inlineStr">
        <is>
          <t>Mosina</t>
        </is>
      </c>
      <c r="D10" t="inlineStr">
        <is>
          <t>27 czerwca 2023</t>
        </is>
      </c>
      <c r="E10">
        <f>HYPERLINK("https://www.olx.plhttps://www.otomoto.pl/osobowe/oferta/cadillac-cts-cadillac-cts-311km-ID6Fr7vH.html", "Link")</f>
        <v/>
      </c>
      <c r="F10">
        <f>HYPERLINK("/app/static/media/no_thumbnail.15f456ec5.svg", "Photo")</f>
        <v/>
      </c>
    </row>
    <row r="11">
      <c r="A11" t="inlineStr">
        <is>
          <t>BOSS GT-100 Multieffect processor looper multiefekt delay</t>
        </is>
      </c>
      <c r="B11" t="inlineStr">
        <is>
          <t>899 zł</t>
        </is>
      </c>
      <c r="C11" t="inlineStr">
        <is>
          <t>Warszawa, Bielany</t>
        </is>
      </c>
      <c r="D11" t="inlineStr">
        <is>
          <t>26 czerwca 2023</t>
        </is>
      </c>
      <c r="E11">
        <f>HYPERLINK("https://www.olx.pl/d/oferta/boss-gt-100-multieffect-processor-looper-multiefekt-delay-CID751-IDWavoe.html", "Link")</f>
        <v/>
      </c>
      <c r="F11">
        <f>HYPERLINK("/app/static/media/no_thumbnail.15f456ec5.svg", "Photo")</f>
        <v/>
      </c>
    </row>
    <row r="12">
      <c r="A12" t="inlineStr">
        <is>
          <t>Boss DS-1 Super Distortion efekt gitarowy</t>
        </is>
      </c>
      <c r="B12" t="inlineStr">
        <is>
          <t>300 zł</t>
        </is>
      </c>
      <c r="C12" t="inlineStr">
        <is>
          <t>Zabrze</t>
        </is>
      </c>
      <c r="D12" t="inlineStr">
        <is>
          <t>26 czerwca 2023</t>
        </is>
      </c>
      <c r="E12">
        <f>HYPERLINK("https://www.olx.pl/d/oferta/boss-ds-1-super-distortion-efekt-gitarowy-CID751-IDPqDN8.html", "Link")</f>
        <v/>
      </c>
      <c r="F12">
        <f>HYPERLINK("/app/static/media/no_thumbnail.15f456ec5.svg", "Photo")</f>
        <v/>
      </c>
    </row>
    <row r="13">
      <c r="A13" t="inlineStr">
        <is>
          <t>Efekt gitarowy Boss OS2</t>
        </is>
      </c>
      <c r="B13" t="inlineStr">
        <is>
          <t>300 zł</t>
        </is>
      </c>
      <c r="C13" t="inlineStr">
        <is>
          <t>Zielona Góra</t>
        </is>
      </c>
      <c r="D13" t="inlineStr">
        <is>
          <t>26 czerwca 2023</t>
        </is>
      </c>
      <c r="E13">
        <f>HYPERLINK("https://www.olx.pl/d/oferta/efekt-gitarowy-boss-os2-CID751-IDUgFLF.html", "Link")</f>
        <v/>
      </c>
      <c r="F13">
        <f>HYPERLINK("/app/static/media/no_thumbnail.15f456ec5.svg", "Photo")</f>
        <v/>
      </c>
    </row>
    <row r="14">
      <c r="A14" t="inlineStr">
        <is>
          <t>Digitech Hot Rod Distortion (Rat, Boss DS-1, Fuzz Face) efekt gitarowy</t>
        </is>
      </c>
      <c r="B14" t="inlineStr">
        <is>
          <t>230 zł</t>
        </is>
      </c>
      <c r="C14" t="inlineStr">
        <is>
          <t>Jasło</t>
        </is>
      </c>
      <c r="D14" t="inlineStr">
        <is>
          <t>26 czerwca 2023</t>
        </is>
      </c>
      <c r="E14">
        <f>HYPERLINK("https://www.olx.pl/d/oferta/digitech-hot-rod-distortion-rat-boss-ds-1-fuzz-face-efekt-gitarowy-CID751-IDUjlCx.html", "Link")</f>
        <v/>
      </c>
      <c r="F14">
        <f>HYPERLINK("/app/static/media/no_thumbnail.15f456ec5.svg", "Photo")</f>
        <v/>
      </c>
    </row>
    <row r="15">
      <c r="A15" t="inlineStr">
        <is>
          <t>Boss DS-1 Distortion</t>
        </is>
      </c>
      <c r="B15" t="inlineStr">
        <is>
          <t>300 zł</t>
        </is>
      </c>
      <c r="C15" t="inlineStr">
        <is>
          <t>Krapkowice</t>
        </is>
      </c>
      <c r="D15" t="inlineStr">
        <is>
          <t>25 czerwca 2023</t>
        </is>
      </c>
      <c r="E15">
        <f>HYPERLINK("https://www.olx.pl/d/oferta/boss-ds-1-distortion-CID751-IDTZpll.html", "Link")</f>
        <v/>
      </c>
      <c r="F15">
        <f>HYPERLINK("/app/static/media/no_thumbnail.15f456ec5.svg", "Photo")</f>
        <v/>
      </c>
    </row>
    <row r="16">
      <c r="A16" t="inlineStr">
        <is>
          <t>Boss DS-1 DS 1 Distortion KEELEY MOD oryginał</t>
        </is>
      </c>
      <c r="B16" t="inlineStr">
        <is>
          <t>700 zł</t>
        </is>
      </c>
      <c r="C16" t="inlineStr">
        <is>
          <t>Kraków, Bronowice</t>
        </is>
      </c>
      <c r="D16" t="inlineStr">
        <is>
          <t>25 czerwca 2023</t>
        </is>
      </c>
      <c r="E16">
        <f>HYPERLINK("https://www.olx.pl/d/oferta/boss-ds-1-ds-1-distortion-keeley-mod-oryginal-CID751-IDTXX38.html", "Link")</f>
        <v/>
      </c>
      <c r="F16">
        <f>HYPERLINK("/app/static/media/no_thumbnail.15f456ec5.svg", "Photo")</f>
        <v/>
      </c>
    </row>
    <row r="17">
      <c r="A17" t="inlineStr">
        <is>
          <t>Lampa LED Halogen 360W Reflektor CANTER ISUZU KIA</t>
        </is>
      </c>
      <c r="B17" t="inlineStr">
        <is>
          <t>149 zł</t>
        </is>
      </c>
      <c r="C17" t="inlineStr">
        <is>
          <t>Rawa Mazowiecka</t>
        </is>
      </c>
      <c r="D17" t="inlineStr">
        <is>
          <t>25 czerwca 2023</t>
        </is>
      </c>
      <c r="E17">
        <f>HYPERLINK("https://www.olx.plhttps://www.otomoto.pl/oferta/lampa-led-halogen-360w-reflektor-canter-isuzu-kia-ID6F6qoc.html", "Link")</f>
        <v/>
      </c>
      <c r="F17">
        <f>HYPERLINK("/app/static/media/no_thumbnail.15f456ec5.svg", "Photo")</f>
        <v/>
      </c>
    </row>
    <row r="18">
      <c r="A18" t="inlineStr">
        <is>
          <t>Sprzedam Multiefekt gitarowy BOSS-GT6 + Torba</t>
        </is>
      </c>
      <c r="B18" t="inlineStr">
        <is>
          <t>590 zł</t>
        </is>
      </c>
      <c r="C18" t="inlineStr">
        <is>
          <t>Łódź, Polesie</t>
        </is>
      </c>
      <c r="D18" t="inlineStr">
        <is>
          <t>25 czerwca 2023</t>
        </is>
      </c>
      <c r="E18">
        <f>HYPERLINK("https://www.olx.pl/d/oferta/sprzedam-multiefekt-gitarowy-boss-gt6-torba-CID751-IDU1uZX.html", "Link")</f>
        <v/>
      </c>
      <c r="F18">
        <f>HYPERLINK("/app/static/media/no_thumbnail.15f456ec5.svg", "Photo")</f>
        <v/>
      </c>
    </row>
    <row r="19">
      <c r="A19" t="inlineStr">
        <is>
          <t>Ns eccentric 2019 (dh,ht,enduro)</t>
        </is>
      </c>
      <c r="B19" t="inlineStr">
        <is>
          <t>2 300 zł</t>
        </is>
      </c>
      <c r="C19" t="inlineStr">
        <is>
          <t>Dębica</t>
        </is>
      </c>
      <c r="D19" t="inlineStr">
        <is>
          <t>24 czerwca 2023</t>
        </is>
      </c>
      <c r="E19">
        <f>HYPERLINK("https://www.olx.pl/d/oferta/ns-eccentric-2019-dh-ht-enduro-CID767-IDUs1Xl.html", "Link")</f>
        <v/>
      </c>
      <c r="F19">
        <f>HYPERLINK("/app/static/media/no_thumbnail.15f456ec5.svg", "Photo")</f>
        <v/>
      </c>
    </row>
    <row r="20">
      <c r="A20" t="inlineStr">
        <is>
          <t>Boss DS-1 efekt typu Distortion</t>
        </is>
      </c>
      <c r="B20" t="inlineStr">
        <is>
          <t>250 zł</t>
        </is>
      </c>
      <c r="C20" t="inlineStr">
        <is>
          <t>Kraków, Łagiewniki-Borek Fałęcki</t>
        </is>
      </c>
      <c r="D20" t="inlineStr">
        <is>
          <t>24 czerwca 2023</t>
        </is>
      </c>
      <c r="E20">
        <f>HYPERLINK("https://www.olx.pl/d/oferta/boss-ds-1-efekt-typu-distortion-CID751-IDW8vbP.html", "Link")</f>
        <v/>
      </c>
      <c r="F20">
        <f>HYPERLINK("/app/static/media/no_thumbnail.15f456ec5.svg", "Photo")</f>
        <v/>
      </c>
    </row>
    <row r="21">
      <c r="A21" t="inlineStr">
        <is>
          <t>Ibanez ds7 distortion tone lok</t>
        </is>
      </c>
      <c r="B21" t="inlineStr">
        <is>
          <t>260 zł</t>
        </is>
      </c>
      <c r="C21" t="inlineStr">
        <is>
          <t>Warszawa, Mokotów</t>
        </is>
      </c>
      <c r="D21" t="inlineStr">
        <is>
          <t>24 czerwca 2023</t>
        </is>
      </c>
      <c r="E21">
        <f>HYPERLINK("https://www.olx.pl/d/oferta/ibanez-ds7-distortion-tone-lok-CID751-IDW8eUa.html", "Link")</f>
        <v/>
      </c>
      <c r="F21">
        <f>HYPERLINK("/app/static/media/no_thumbnail.15f456ec5.svg", "Photo")</f>
        <v/>
      </c>
    </row>
    <row r="22">
      <c r="A22" t="inlineStr">
        <is>
          <t>NS Bikes Eccentric Lite 1 Alu 29 Rozmiar S Trail</t>
        </is>
      </c>
      <c r="B22" t="inlineStr">
        <is>
          <t>3 899 zł</t>
        </is>
      </c>
      <c r="C22" t="inlineStr">
        <is>
          <t>Warszawa, Białołęka</t>
        </is>
      </c>
      <c r="D22" t="inlineStr">
        <is>
          <t>23 czerwca 2023</t>
        </is>
      </c>
      <c r="E22">
        <f>HYPERLINK("https://www.olx.pl/d/oferta/ns-bikes-eccentric-lite-1-alu-29-rozmiar-s-trail-CID767-IDOdXEL.html", "Link")</f>
        <v/>
      </c>
      <c r="F22">
        <f>HYPERLINK("/app/static/media/no_thumbnail.15f456ec5.svg", "Photo")</f>
        <v/>
      </c>
    </row>
    <row r="23">
      <c r="A23" t="inlineStr">
        <is>
          <t>Multiefekt Boss ME80</t>
        </is>
      </c>
      <c r="B23" t="inlineStr">
        <is>
          <t>700 zł</t>
        </is>
      </c>
      <c r="C23" t="inlineStr">
        <is>
          <t>Warszawa, Ursynów</t>
        </is>
      </c>
      <c r="D23" t="inlineStr">
        <is>
          <t>23 czerwca 2023</t>
        </is>
      </c>
      <c r="E23">
        <f>HYPERLINK("https://www.olx.pl/d/oferta/multiefekt-boss-me80-CID751-IDW7RL2.html", "Link")</f>
        <v/>
      </c>
      <c r="F23">
        <f>HYPERLINK("/app/static/media/no_thumbnail.15f456ec5.svg", "Photo")</f>
        <v/>
      </c>
    </row>
    <row r="24">
      <c r="A24" t="inlineStr">
        <is>
          <t>FILTR OLEJU HENGST H210WN DUCATO JUMPER BOXER</t>
        </is>
      </c>
      <c r="B24" t="inlineStr">
        <is>
          <t>30 zł</t>
        </is>
      </c>
      <c r="C24" t="inlineStr">
        <is>
          <t>Kopanica</t>
        </is>
      </c>
      <c r="D24" t="inlineStr">
        <is>
          <t>22 czerwca 2023</t>
        </is>
      </c>
      <c r="E24">
        <f>HYPERLINK("https://www.olx.plhttps://www.otomoto.pl/oferta/filtr-oleju-hengst-h210wn-ducato-jumper-boxer-ID6FBEer.html", "Link")</f>
        <v/>
      </c>
      <c r="F24">
        <f>HYPERLINK("/app/static/media/no_thumbnail.15f456ec5.svg", "Photo")</f>
        <v/>
      </c>
    </row>
    <row r="25">
      <c r="A25" t="inlineStr">
        <is>
          <t>Efekt gitarowy Boss DS-1 + oryginalny zasilacz</t>
        </is>
      </c>
      <c r="B25" t="inlineStr">
        <is>
          <t>320 zł</t>
        </is>
      </c>
      <c r="C25" t="inlineStr">
        <is>
          <t>Marki</t>
        </is>
      </c>
      <c r="D25" t="inlineStr">
        <is>
          <t>22 czerwca 2023</t>
        </is>
      </c>
      <c r="E25">
        <f>HYPERLINK("https://www.olx.pl/d/oferta/efekt-gitarowy-boss-ds-1-oryginalny-zasilacz-CID751-IDW6X0q.html", "Link")</f>
        <v/>
      </c>
      <c r="F25">
        <f>HYPERLINK("/app/static/media/no_thumbnail.15f456ec5.svg", "Photo")</f>
        <v/>
      </c>
    </row>
    <row r="26">
      <c r="A26" t="inlineStr">
        <is>
          <t>Multiefekt Boss ME-70</t>
        </is>
      </c>
      <c r="B26" t="inlineStr">
        <is>
          <t>730 zł</t>
        </is>
      </c>
      <c r="C26" t="inlineStr">
        <is>
          <t>Reguły</t>
        </is>
      </c>
      <c r="D26" t="inlineStr">
        <is>
          <t>22 czerwca 2023</t>
        </is>
      </c>
      <c r="E26">
        <f>HYPERLINK("https://www.olx.pl/d/oferta/multiefekt-boss-me-70-CID751-IDUTghP.html", "Link")</f>
        <v/>
      </c>
      <c r="F26">
        <f>HYPERLINK("/app/static/media/no_thumbnail.15f456ec5.svg", "Photo")</f>
        <v/>
      </c>
    </row>
    <row r="27">
      <c r="A27" t="inlineStr">
        <is>
          <t>efekt gitarowy BOSS -  DS-1 KELLY mod</t>
        </is>
      </c>
      <c r="B27" t="inlineStr">
        <is>
          <t>340 zł</t>
        </is>
      </c>
      <c r="C27" t="inlineStr">
        <is>
          <t>Będzin, Śródmieście</t>
        </is>
      </c>
      <c r="D27" t="inlineStr">
        <is>
          <t>22 czerwca 2023</t>
        </is>
      </c>
      <c r="E27">
        <f>HYPERLINK("https://www.olx.pl/d/oferta/efekt-gitarowy-boss-ds-1-kelly-mod-CID751-IDQedBA.html", "Link")</f>
        <v/>
      </c>
      <c r="F27">
        <f>HYPERLINK("/app/static/media/no_thumbnail.15f456ec5.svg", "Photo")</f>
        <v/>
      </c>
    </row>
    <row r="28">
      <c r="A28" t="inlineStr">
        <is>
          <t>Boss DS-1 Waza Craft</t>
        </is>
      </c>
      <c r="B28" t="inlineStr">
        <is>
          <t>600 zł</t>
        </is>
      </c>
      <c r="C28" t="inlineStr">
        <is>
          <t>Gdańsk, Młyniska</t>
        </is>
      </c>
      <c r="D28" t="inlineStr">
        <is>
          <t>21 czerwca 2023</t>
        </is>
      </c>
      <c r="E28">
        <f>HYPERLINK("https://www.olx.pl/d/oferta/boss-ds-1-waza-craft-CID751-IDW6ku0.html", "Link")</f>
        <v/>
      </c>
      <c r="F28">
        <f>HYPERLINK("/app/static/media/no_thumbnail.15f456ec5.svg", "Photo")</f>
        <v/>
      </c>
    </row>
    <row r="29">
      <c r="A29" t="inlineStr">
        <is>
          <t>Boss DS-1 distortion</t>
        </is>
      </c>
      <c r="B29" t="inlineStr">
        <is>
          <t>260 zł</t>
        </is>
      </c>
      <c r="C29" t="inlineStr">
        <is>
          <t>Krosinko</t>
        </is>
      </c>
      <c r="D29" t="inlineStr">
        <is>
          <t>21 czerwca 2023</t>
        </is>
      </c>
      <c r="E29">
        <f>HYPERLINK("https://www.olx.pl/d/oferta/boss-ds-1-distortion-CID751-IDW6fgm.html", "Link")</f>
        <v/>
      </c>
      <c r="F29">
        <f>HYPERLINK("/app/static/media/no_thumbnail.15f456ec5.svg", "Photo")</f>
        <v/>
      </c>
    </row>
    <row r="30">
      <c r="A30" t="inlineStr">
        <is>
          <t>Boss, Digitech, NUX efekty</t>
        </is>
      </c>
      <c r="B30" t="inlineStr">
        <is>
          <t>1 000 zł</t>
        </is>
      </c>
      <c r="C30" t="inlineStr">
        <is>
          <t>Kraków, Czyżyny</t>
        </is>
      </c>
      <c r="D30" t="inlineStr">
        <is>
          <t>20 czerwca 2023</t>
        </is>
      </c>
      <c r="E30">
        <f>HYPERLINK("https://www.olx.pl/d/oferta/boss-digitech-nux-efekty-CID751-IDW5y46.html", "Link")</f>
        <v/>
      </c>
      <c r="F30">
        <f>HYPERLINK("/app/static/media/no_thumbnail.15f456ec5.svg", "Photo")</f>
        <v/>
      </c>
    </row>
    <row r="31">
      <c r="A31" t="inlineStr">
        <is>
          <t>BOSS DS-1 DISTORTION efekt gitarowy</t>
        </is>
      </c>
      <c r="B31" t="inlineStr">
        <is>
          <t>340 zł</t>
        </is>
      </c>
      <c r="C31" t="inlineStr">
        <is>
          <t>Kutno</t>
        </is>
      </c>
      <c r="D31" t="inlineStr">
        <is>
          <t>19 czerwca 2023</t>
        </is>
      </c>
      <c r="E31">
        <f>HYPERLINK("https://www.olx.pl/d/oferta/boss-ds-1-distortion-efekt-gitarowy-CID751-IDPDEmR.html", "Link")</f>
        <v/>
      </c>
      <c r="F31">
        <f>HYPERLINK("/app/static/media/no_thumbnail.15f456ec5.svg", "Photo")</f>
        <v/>
      </c>
    </row>
    <row r="32">
      <c r="A32" t="inlineStr">
        <is>
          <t>Boss distortion ds 1</t>
        </is>
      </c>
      <c r="B32" t="inlineStr">
        <is>
          <t>275 zł</t>
        </is>
      </c>
      <c r="C32" t="inlineStr">
        <is>
          <t>Koszalin</t>
        </is>
      </c>
      <c r="D32" t="inlineStr">
        <is>
          <t>18 czerwca 2023</t>
        </is>
      </c>
      <c r="E32">
        <f>HYPERLINK("https://www.olx.pl/d/oferta/boss-distortion-ds-1-CID751-IDW3HBH.html", "Link")</f>
        <v/>
      </c>
      <c r="F32">
        <f>HYPERLINK("/app/static/media/no_thumbnail.15f456ec5.svg", "Photo")</f>
        <v/>
      </c>
    </row>
    <row r="33">
      <c r="A33" t="inlineStr">
        <is>
          <t>dartmoor primal 2020</t>
        </is>
      </c>
      <c r="B33" t="inlineStr">
        <is>
          <t>4 400 zł</t>
        </is>
      </c>
      <c r="C33" t="inlineStr">
        <is>
          <t>Biłgoraj</t>
        </is>
      </c>
      <c r="D33" t="inlineStr">
        <is>
          <t>18 czerwca 2023</t>
        </is>
      </c>
      <c r="E33">
        <f>HYPERLINK("https://www.olx.pl/d/oferta/dartmoor-primal-2020-CID767-IDPkQCT.html", "Link")</f>
        <v/>
      </c>
      <c r="F33">
        <f>HYPERLINK("/app/static/media/no_thumbnail.15f456ec5.svg", "Photo")</f>
        <v/>
      </c>
    </row>
    <row r="34">
      <c r="A34" t="inlineStr">
        <is>
          <t>BOSS GT-100 v2 multiefekt zasilacz super stan WYSYŁKA</t>
        </is>
      </c>
      <c r="B34" t="inlineStr">
        <is>
          <t>1 250 zł</t>
        </is>
      </c>
      <c r="C34" t="inlineStr">
        <is>
          <t>Ostrołęka</t>
        </is>
      </c>
      <c r="D34" t="inlineStr">
        <is>
          <t>18 czerwca 2023</t>
        </is>
      </c>
      <c r="E34">
        <f>HYPERLINK("https://www.olx.pl/d/oferta/boss-gt-100-v2-multiefekt-zasilacz-super-stan-wysylka-CID751-IDW3h1R.html", "Link")</f>
        <v/>
      </c>
      <c r="F34">
        <f>HYPERLINK("/app/static/media/no_thumbnail.15f456ec5.svg", "Photo")</f>
        <v/>
      </c>
    </row>
    <row r="35">
      <c r="A35" t="inlineStr">
        <is>
          <t>Digitech Hot Head distortion (klon Boss DS-1)</t>
        </is>
      </c>
      <c r="B35" t="inlineStr">
        <is>
          <t>225 zł</t>
        </is>
      </c>
      <c r="C35" t="inlineStr">
        <is>
          <t>Legionowo</t>
        </is>
      </c>
      <c r="D35" t="inlineStr">
        <is>
          <t>18 czerwca 2023</t>
        </is>
      </c>
      <c r="E35">
        <f>HYPERLINK("https://www.olx.pl/d/oferta/digitech-hot-head-distortion-klon-boss-ds-1-CID751-IDW2Xqn.html", "Link")</f>
        <v/>
      </c>
      <c r="F35">
        <f>HYPERLINK("/app/static/media/no_thumbnail.15f456ec5.svg", "Photo")</f>
        <v/>
      </c>
    </row>
    <row r="36">
      <c r="A36" t="inlineStr">
        <is>
          <t>Efekt gitarowy Boss Distortion DS-1X (do 30.06.) - jak nowy, gwarancja</t>
        </is>
      </c>
      <c r="B36" t="inlineStr">
        <is>
          <t>499 zł</t>
        </is>
      </c>
      <c r="C36" t="inlineStr">
        <is>
          <t>Gliwice, Wojska Polskiego</t>
        </is>
      </c>
      <c r="D36" t="inlineStr">
        <is>
          <t>18 czerwca 2023</t>
        </is>
      </c>
      <c r="E36">
        <f>HYPERLINK("https://www.olx.pl/d/oferta/efekt-gitarowy-boss-distortion-ds-1x-do-30-06-jak-nowy-gwarancja-CID751-IDW2TCy.html", "Link")</f>
        <v/>
      </c>
      <c r="F36">
        <f>HYPERLINK("/app/static/media/no_thumbnail.15f456ec5.svg", "Photo")</f>
        <v/>
      </c>
    </row>
    <row r="37">
      <c r="A37" t="inlineStr">
        <is>
          <t>Multiefekt gitarowy Boss ME70 + zasilacz</t>
        </is>
      </c>
      <c r="B37" t="inlineStr">
        <is>
          <t>850 zł</t>
        </is>
      </c>
      <c r="C37" t="inlineStr">
        <is>
          <t>Jastrzębie-Zdrój</t>
        </is>
      </c>
      <c r="D37" t="inlineStr">
        <is>
          <t>16 czerwca 2023</t>
        </is>
      </c>
      <c r="E37">
        <f>HYPERLINK("https://www.olx.pl/d/oferta/multiefekt-gitarowy-boss-me70-zasilacz-CID751-IDTFz47.html", "Link")</f>
        <v/>
      </c>
      <c r="F37">
        <f>HYPERLINK("/app/static/media/no_thumbnail.15f456ec5.svg", "Photo")</f>
        <v/>
      </c>
    </row>
    <row r="38">
      <c r="A38" t="inlineStr">
        <is>
          <t>Kross Dust 2.0 S 2018 (Aion 150mm, SRAM NX)</t>
        </is>
      </c>
      <c r="B38" t="inlineStr">
        <is>
          <t>3 300 zł</t>
        </is>
      </c>
      <c r="C38" t="inlineStr">
        <is>
          <t>Toruń</t>
        </is>
      </c>
      <c r="D38" t="inlineStr">
        <is>
          <t>15 czerwca 2023</t>
        </is>
      </c>
      <c r="E38">
        <f>HYPERLINK("https://www.olx.pl/d/oferta/kross-dust-2-0-s-2018-aion-150mm-sram-nx-CID767-IDU6kIF.html", "Link")</f>
        <v/>
      </c>
      <c r="F38">
        <f>HYPERLINK("/app/static/media/no_thumbnail.15f456ec5.svg", "Photo")</f>
        <v/>
      </c>
    </row>
    <row r="39">
      <c r="A39" t="inlineStr">
        <is>
          <t>Boss DS-1 overdrive/distortion Keeley mod</t>
        </is>
      </c>
      <c r="B39" t="inlineStr">
        <is>
          <t>450 zł</t>
        </is>
      </c>
      <c r="C39" t="inlineStr">
        <is>
          <t>Warszawa, Wola</t>
        </is>
      </c>
      <c r="D39" t="inlineStr">
        <is>
          <t>13 czerwca 2023</t>
        </is>
      </c>
      <c r="E39">
        <f>HYPERLINK("https://www.olx.pl/d/oferta/boss-ds-1-overdrive-distortion-keeley-mod-CID751-IDOh4mP.html", "Link")</f>
        <v/>
      </c>
      <c r="F39">
        <f>HYPERLINK("/app/static/media/no_thumbnail.15f456ec5.svg", "Photo")</f>
        <v/>
      </c>
    </row>
    <row r="40">
      <c r="A40" t="inlineStr">
        <is>
          <t>gra lego star wars the complete saga nintendo wii</t>
        </is>
      </c>
      <c r="B40" t="inlineStr">
        <is>
          <t>24,99 zł</t>
        </is>
      </c>
      <c r="C40" t="inlineStr">
        <is>
          <t>Bytom</t>
        </is>
      </c>
      <c r="D40" t="inlineStr">
        <is>
          <t>10 czerwca 2023</t>
        </is>
      </c>
      <c r="E40">
        <f>HYPERLINK("https://www.olx.pl/d/oferta/gra-lego-star-wars-the-complete-saga-nintendo-wii-CID99-IDUwHG1.html", "Link")</f>
        <v/>
      </c>
      <c r="F40">
        <f>HYPERLINK("/app/static/media/no_thumbnail.15f456ec5.svg", "Photo")</f>
        <v/>
      </c>
    </row>
    <row r="41">
      <c r="A41" t="inlineStr">
        <is>
          <t>turbo distortion ds-3 boss</t>
        </is>
      </c>
      <c r="B41" t="inlineStr">
        <is>
          <t>300 zł</t>
        </is>
      </c>
      <c r="C41" t="inlineStr">
        <is>
          <t>Warszawa, Białołęka</t>
        </is>
      </c>
      <c r="D41" t="inlineStr">
        <is>
          <t>09 czerwca 2023</t>
        </is>
      </c>
      <c r="E41">
        <f>HYPERLINK("https://www.olx.pl/d/oferta/turbo-distortion-ds-3-boss-CID751-IDUw5MU.html", "Link")</f>
        <v/>
      </c>
      <c r="F41">
        <f>HYPERLINK("/app/static/media/no_thumbnail.15f456ec5.svg", "Photo")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2023-06-30T20:04:01Z</dcterms:created>
  <dcterms:modified xsi:type="dcterms:W3CDTF">2023-06-30T20:04:01Z</dcterms:modified>
</cp:coreProperties>
</file>