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mcc\Downloads\"/>
    </mc:Choice>
  </mc:AlternateContent>
  <xr:revisionPtr revIDLastSave="0" documentId="8_{38DAF921-64E3-4BD2-ADCF-C510D26537D7}" xr6:coauthVersionLast="47" xr6:coauthVersionMax="47" xr10:uidLastSave="{00000000-0000-0000-0000-000000000000}"/>
  <bookViews>
    <workbookView xWindow="-110" yWindow="-110" windowWidth="19420" windowHeight="1030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L11" i="2"/>
  <c r="L8" i="2"/>
  <c r="L5" i="2"/>
  <c r="K11" i="2"/>
  <c r="K8" i="2"/>
  <c r="K5" i="2"/>
  <c r="J11" i="2"/>
  <c r="J8" i="2"/>
  <c r="J5" i="2"/>
  <c r="I6" i="2"/>
  <c r="I7" i="2"/>
  <c r="I8" i="2"/>
  <c r="I9" i="2"/>
  <c r="I10" i="2"/>
  <c r="I11" i="2"/>
  <c r="I12" i="2"/>
  <c r="I13" i="2"/>
  <c r="I5" i="2"/>
  <c r="G5" i="2"/>
  <c r="H11" i="2"/>
  <c r="H8" i="2"/>
  <c r="H5" i="2"/>
  <c r="G11" i="2"/>
  <c r="G8" i="2"/>
  <c r="F8" i="2"/>
  <c r="F9" i="2"/>
  <c r="F10" i="2"/>
  <c r="F11" i="2"/>
  <c r="F12" i="2"/>
  <c r="F13" i="2"/>
  <c r="F7" i="2"/>
  <c r="E11" i="2"/>
  <c r="E8" i="2"/>
  <c r="E5" i="2"/>
  <c r="D11" i="2"/>
  <c r="D8" i="2"/>
</calcChain>
</file>

<file path=xl/sharedStrings.xml><?xml version="1.0" encoding="utf-8"?>
<sst xmlns="http://schemas.openxmlformats.org/spreadsheetml/2006/main" count="106" uniqueCount="37">
  <si>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</si>
  <si>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</si>
  <si>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</si>
  <si>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</si>
  <si>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</si>
  <si>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</si>
  <si>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</si>
  <si>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</si>
  <si>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</si>
  <si>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</si>
  <si>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</si>
  <si>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</si>
  <si>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</si>
  <si>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</si>
  <si>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</si>
  <si>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</si>
  <si>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</si>
  <si>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</si>
  <si>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</si>
  <si>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</si>
  <si>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</si>
  <si>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</si>
  <si>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</si>
  <si>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</si>
  <si>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CR1-1</t>
  </si>
  <si>
    <t>CR2-2</t>
  </si>
  <si>
    <t>CR1-2</t>
  </si>
  <si>
    <t>CR2-3</t>
  </si>
  <si>
    <t>CR1-3</t>
  </si>
  <si>
    <t>CR2-1</t>
  </si>
  <si>
    <t>CR3-1</t>
  </si>
  <si>
    <t>CR3-2</t>
  </si>
  <si>
    <t>CR3-3</t>
  </si>
  <si>
    <t>HEA</t>
  </si>
  <si>
    <t>n-Butyl Acrylate</t>
  </si>
  <si>
    <t>Diacrylate</t>
  </si>
  <si>
    <t>TPO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</si>
</sst>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opLeftCell="H1" zoomScale="97" workbookViewId="0">
      <selection activeCell="O11" sqref="O11"/>
    </sheetView>
  </sheetViews>
  <sheetFormatPr defaultColWidth="10.6640625" defaultRowHeight="15.5" x14ac:dyDescent="0.35"/>
  <cols>
    <col min="4" max="4" width="13.9140625" bestFit="1" customWidth="1"/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35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35">
      <c r="B4" t="s">
        <v>24</v>
      </c>
      <c r="C4" t="s">
        <v>33</v>
      </c>
      <c r="D4" t="s">
        <v>34</v>
      </c>
      <c r="E4">
        <v>10</v>
      </c>
      <c r="F4" t="s">
        <v>35</v>
      </c>
      <c r="G4">
        <v>7.5</v>
      </c>
      <c r="H4" t="s">
        <v>36</v>
      </c>
      <c r="I4">
        <v>2.95</v>
      </c>
      <c r="J4">
        <v>0.24959999999999999</v>
      </c>
      <c r="K4">
        <v>0.27339999999999998</v>
      </c>
      <c r="L4">
        <v>0.22819999999999999</v>
      </c>
      <c r="M4">
        <v>0.2278</v>
      </c>
      <c r="N4">
        <v>0.65510000000000002</v>
      </c>
      <c r="O4">
        <v>0.62539999999999996</v>
      </c>
    </row>
    <row r="5" spans="2:15" x14ac:dyDescent="0.35">
      <c r="B5" t="s">
        <v>26</v>
      </c>
      <c r="C5" t="s">
        <v>33</v>
      </c>
      <c r="D5" t="s">
        <v>34</v>
      </c>
      <c r="E5">
        <v>10</v>
      </c>
      <c r="F5" t="s">
        <v>35</v>
      </c>
      <c r="G5">
        <v>7.5</v>
      </c>
      <c r="H5" t="s">
        <v>36</v>
      </c>
      <c r="I5">
        <v>3.26</v>
      </c>
      <c r="J5">
        <v>0.22209999999999999</v>
      </c>
      <c r="K5">
        <v>0.23630000000000001</v>
      </c>
      <c r="L5">
        <v>0.22090000000000001</v>
      </c>
      <c r="M5">
        <v>0.22309999999999999</v>
      </c>
      <c r="N5" t="s">
        <v>16</v>
      </c>
      <c r="O5" t="s">
        <v>16</v>
      </c>
    </row>
    <row r="6" spans="2:15" x14ac:dyDescent="0.35">
      <c r="B6" t="s">
        <v>28</v>
      </c>
      <c r="C6" t="s">
        <v>33</v>
      </c>
      <c r="D6" t="s">
        <v>34</v>
      </c>
      <c r="E6">
        <v>10</v>
      </c>
      <c r="F6" t="s">
        <v>35</v>
      </c>
      <c r="G6">
        <v>7.5</v>
      </c>
      <c r="H6" t="s">
        <v>36</v>
      </c>
      <c r="I6">
        <v>2.9</v>
      </c>
      <c r="J6">
        <v>0.21990000000000001</v>
      </c>
      <c r="K6">
        <v>0.23480000000000001</v>
      </c>
      <c r="L6">
        <v>0.218</v>
      </c>
      <c r="M6">
        <v>0.221</v>
      </c>
      <c r="N6" t="s">
        <v>16</v>
      </c>
      <c r="O6" t="s">
        <v>16</v>
      </c>
    </row>
    <row r="7" spans="2:15" x14ac:dyDescent="0.35">
      <c r="B7" t="s">
        <v>29</v>
      </c>
      <c r="C7" t="s">
        <v>33</v>
      </c>
      <c r="D7" t="s">
        <v>34</v>
      </c>
      <c r="E7">
        <v>30</v>
      </c>
      <c r="F7" t="s">
        <v>35</v>
      </c>
      <c r="G7">
        <v>7.5</v>
      </c>
      <c r="H7" t="s">
        <v>36</v>
      </c>
      <c r="I7">
        <v>2.7</v>
      </c>
      <c r="J7">
        <v>0.20799999999999999</v>
      </c>
      <c r="K7">
        <v>0.21299999999999999</v>
      </c>
      <c r="L7">
        <v>0.21260000000000001</v>
      </c>
      <c r="M7">
        <v>0.21340000000000001</v>
      </c>
      <c r="N7">
        <v>0.63739999999999997</v>
      </c>
      <c r="O7">
        <v>0.80779999999999996</v>
      </c>
    </row>
    <row r="8" spans="2:15" x14ac:dyDescent="0.35">
      <c r="B8" t="s">
        <v>25</v>
      </c>
      <c r="C8" t="s">
        <v>33</v>
      </c>
      <c r="D8" t="s">
        <v>34</v>
      </c>
      <c r="E8">
        <v>30</v>
      </c>
      <c r="F8" t="s">
        <v>35</v>
      </c>
      <c r="G8">
        <v>7.5</v>
      </c>
      <c r="H8" t="s">
        <v>36</v>
      </c>
      <c r="I8">
        <v>3.12</v>
      </c>
      <c r="J8">
        <v>0.2087</v>
      </c>
      <c r="K8">
        <v>0.21149999999999999</v>
      </c>
      <c r="L8">
        <v>0.20710000000000001</v>
      </c>
      <c r="M8">
        <v>0.21029999999999999</v>
      </c>
      <c r="N8" t="s">
        <v>16</v>
      </c>
      <c r="O8" t="s">
        <v>16</v>
      </c>
    </row>
    <row r="9" spans="2:15" x14ac:dyDescent="0.35">
      <c r="B9" t="s">
        <v>27</v>
      </c>
      <c r="C9" t="s">
        <v>33</v>
      </c>
      <c r="D9" t="s">
        <v>34</v>
      </c>
      <c r="E9">
        <v>30</v>
      </c>
      <c r="F9" t="s">
        <v>35</v>
      </c>
      <c r="G9">
        <v>7.5</v>
      </c>
      <c r="H9" t="s">
        <v>36</v>
      </c>
      <c r="I9">
        <v>2.71</v>
      </c>
      <c r="J9">
        <v>0.21249999999999999</v>
      </c>
      <c r="K9">
        <v>0.21310000000000001</v>
      </c>
      <c r="L9">
        <v>0.21429999999999999</v>
      </c>
      <c r="M9">
        <v>0.21609999999999999</v>
      </c>
      <c r="N9" t="s">
        <v>16</v>
      </c>
      <c r="O9" t="s">
        <v>16</v>
      </c>
    </row>
    <row r="10" spans="2:15" x14ac:dyDescent="0.35">
      <c r="B10" t="s">
        <v>30</v>
      </c>
      <c r="C10" t="s">
        <v>33</v>
      </c>
      <c r="D10" t="s">
        <v>34</v>
      </c>
      <c r="E10">
        <v>50</v>
      </c>
      <c r="F10" t="s">
        <v>35</v>
      </c>
      <c r="G10">
        <v>7.5</v>
      </c>
      <c r="H10" t="s">
        <v>36</v>
      </c>
      <c r="I10">
        <v>2.76</v>
      </c>
      <c r="J10">
        <v>0.19270000000000001</v>
      </c>
      <c r="K10">
        <v>0.19550000000000001</v>
      </c>
      <c r="L10">
        <v>0.20019999999999999</v>
      </c>
      <c r="M10">
        <v>0.2019</v>
      </c>
      <c r="N10">
        <v>0.622</v>
      </c>
      <c r="O10">
        <v>0.62439999999999996</v>
      </c>
    </row>
    <row r="11" spans="2:15" x14ac:dyDescent="0.35">
      <c r="B11" t="s">
        <v>31</v>
      </c>
      <c r="C11" t="s">
        <v>33</v>
      </c>
      <c r="D11" t="s">
        <v>34</v>
      </c>
      <c r="E11">
        <v>50</v>
      </c>
      <c r="F11" t="s">
        <v>35</v>
      </c>
      <c r="G11">
        <v>7.5</v>
      </c>
      <c r="H11" t="s">
        <v>36</v>
      </c>
      <c r="I11">
        <v>2.61</v>
      </c>
      <c r="J11">
        <v>0.193</v>
      </c>
      <c r="K11">
        <v>0.19650000000000001</v>
      </c>
      <c r="L11">
        <v>0.19350000000000001</v>
      </c>
      <c r="M11">
        <v>0.19969999999999999</v>
      </c>
      <c r="N11" t="s">
        <v>16</v>
      </c>
      <c r="O11" t="s">
        <v>16</v>
      </c>
    </row>
    <row r="12" spans="2:15" x14ac:dyDescent="0.35">
      <c r="B12" t="s">
        <v>32</v>
      </c>
      <c r="C12" t="s">
        <v>33</v>
      </c>
      <c r="D12" t="s">
        <v>34</v>
      </c>
      <c r="E12">
        <v>50</v>
      </c>
      <c r="F12" t="s">
        <v>35</v>
      </c>
      <c r="G12">
        <v>7.5</v>
      </c>
      <c r="H12" t="s">
        <v>36</v>
      </c>
      <c r="I12">
        <v>2.63</v>
      </c>
      <c r="J12">
        <v>0.19639999999999999</v>
      </c>
      <c r="K12">
        <v>0.20430000000000001</v>
      </c>
      <c r="L12">
        <v>0.19359999999999999</v>
      </c>
      <c r="M12">
        <v>0.1978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zoomScale="81" workbookViewId="0">
      <selection activeCell="E16" sqref="E16"/>
    </sheetView>
  </sheetViews>
  <sheetFormatPr defaultColWidth="10.6640625" defaultRowHeight="15.5" x14ac:dyDescent="0.35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35">
      <c r="F2" s="3" t="s">
        <v>21</v>
      </c>
      <c r="G2" s="3"/>
      <c r="H2" s="3"/>
      <c r="I2" s="3" t="s">
        <v>22</v>
      </c>
      <c r="J2" s="4"/>
      <c r="K2" s="4"/>
    </row>
    <row r="3" spans="2:12" x14ac:dyDescent="0.35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35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35">
      <c r="B5" t="s">
        <v>24</v>
      </c>
      <c r="C5">
        <v>-47.5</v>
      </c>
      <c r="D5" s="6">
        <f>AVERAGE(C5:C7)</f>
        <v>-51.833333333333336</v>
      </c>
      <c r="E5" s="6">
        <f>STDEV(C5:C7)</f>
        <v>9.7510683175400565</v>
      </c>
      <c r="F5">
        <v>9.5399999999999991</v>
      </c>
      <c r="G5" s="6">
        <f>AVERAGE(F5:F7)</f>
        <v>7.5686023950280417</v>
      </c>
      <c r="H5" s="6">
        <f>STDEV(F5:F7)</f>
        <v>1.7181438192661613</v>
      </c>
      <c r="I5" s="5">
        <f>(('Table 1'!M4-'Table 1'!L4)/'Table 1'!L4)*100</f>
        <v>-0.17528483786151786</v>
      </c>
      <c r="J5" s="6">
        <f>AVERAGE(I5:I7)</f>
        <v>0.73226256979698556</v>
      </c>
      <c r="K5" s="6">
        <f>STDEV(I5:I7)</f>
        <v>0.8086245920777716</v>
      </c>
      <c r="L5" s="5">
        <f>('Table 1'!O4/'Table 1'!N4)*100</f>
        <v>95.466341016638665</v>
      </c>
    </row>
    <row r="6" spans="2:12" x14ac:dyDescent="0.35">
      <c r="B6" t="s">
        <v>26</v>
      </c>
      <c r="C6">
        <v>-63</v>
      </c>
      <c r="D6" s="6"/>
      <c r="E6" s="6"/>
      <c r="F6">
        <v>6.39</v>
      </c>
      <c r="G6" s="6"/>
      <c r="H6" s="6"/>
      <c r="I6" s="5">
        <f>(('Table 1'!M5-'Table 1'!L5)/'Table 1'!L5)*100</f>
        <v>0.99592575826164764</v>
      </c>
      <c r="J6" s="6"/>
      <c r="K6" s="6"/>
      <c r="L6" s="5" t="s">
        <v>16</v>
      </c>
    </row>
    <row r="7" spans="2:12" x14ac:dyDescent="0.35">
      <c r="B7" t="s">
        <v>28</v>
      </c>
      <c r="C7">
        <v>-45</v>
      </c>
      <c r="D7" s="6"/>
      <c r="E7" s="6"/>
      <c r="F7" s="5">
        <f>(('Table 1'!K6-'Table 1'!J6)/'Table 1'!J6)*100</f>
        <v>6.7758071850841279</v>
      </c>
      <c r="G7" s="6"/>
      <c r="H7" s="6"/>
      <c r="I7" s="5">
        <f>(('Table 1'!M6-'Table 1'!L6)/'Table 1'!L6)*100</f>
        <v>1.376146788990827</v>
      </c>
      <c r="J7" s="6"/>
      <c r="K7" s="6"/>
      <c r="L7" s="5" t="s">
        <v>16</v>
      </c>
    </row>
    <row r="8" spans="2:12" x14ac:dyDescent="0.35">
      <c r="B8" t="s">
        <v>29</v>
      </c>
      <c r="C8">
        <v>-35</v>
      </c>
      <c r="D8" s="6">
        <f>AVERAGE(C8:C10)</f>
        <v>-42.166666666666664</v>
      </c>
      <c r="E8" s="6">
        <f>STDEV(C8:C10)</f>
        <v>11.982626312012467</v>
      </c>
      <c r="F8" s="5">
        <f>(('Table 1'!K7-'Table 1'!J7)/'Table 1'!J7)*100</f>
        <v>2.403846153846156</v>
      </c>
      <c r="G8" s="6">
        <f>AVERAGE(F8:F10)</f>
        <v>1.342612603627573</v>
      </c>
      <c r="H8" s="6">
        <f>STDEV(F8:F10)</f>
        <v>1.0607469416377855</v>
      </c>
      <c r="I8" s="5">
        <f>(('Table 1'!M7-'Table 1'!L7)/'Table 1'!L7)*100</f>
        <v>0.37629350893696856</v>
      </c>
      <c r="J8" s="6">
        <f>AVERAGE(I8:I10)</f>
        <v>0.92046159483979662</v>
      </c>
      <c r="K8" s="6">
        <f>STDEV(I8:I10)</f>
        <v>0.58857207853144289</v>
      </c>
      <c r="L8" s="5">
        <f>('Table 1'!O7/'Table 1'!N7)*100</f>
        <v>126.73360527141513</v>
      </c>
    </row>
    <row r="9" spans="2:12" x14ac:dyDescent="0.35">
      <c r="B9" t="s">
        <v>25</v>
      </c>
      <c r="C9">
        <v>-56</v>
      </c>
      <c r="D9" s="6"/>
      <c r="E9" s="6"/>
      <c r="F9" s="5">
        <f>(('Table 1'!K8-'Table 1'!J8)/'Table 1'!J8)*100</f>
        <v>1.3416387158600849</v>
      </c>
      <c r="G9" s="6"/>
      <c r="H9" s="6"/>
      <c r="I9" s="5">
        <f>(('Table 1'!M8-'Table 1'!L8)/'Table 1'!L8)*100</f>
        <v>1.5451472718493386</v>
      </c>
      <c r="J9" s="6"/>
      <c r="K9" s="6"/>
      <c r="L9" s="5" t="s">
        <v>16</v>
      </c>
    </row>
    <row r="10" spans="2:12" x14ac:dyDescent="0.35">
      <c r="B10" t="s">
        <v>27</v>
      </c>
      <c r="C10">
        <v>-35.5</v>
      </c>
      <c r="D10" s="6"/>
      <c r="E10" s="6"/>
      <c r="F10" s="5">
        <f>(('Table 1'!K9-'Table 1'!J9)/'Table 1'!J9)*100</f>
        <v>0.28235294117647869</v>
      </c>
      <c r="G10" s="6"/>
      <c r="H10" s="6"/>
      <c r="I10" s="5">
        <f>(('Table 1'!M9-'Table 1'!L9)/'Table 1'!L9)*100</f>
        <v>0.83994400373308276</v>
      </c>
      <c r="J10" s="6"/>
      <c r="K10" s="6"/>
      <c r="L10" s="5" t="s">
        <v>16</v>
      </c>
    </row>
    <row r="11" spans="2:12" x14ac:dyDescent="0.35">
      <c r="B11" t="s">
        <v>30</v>
      </c>
      <c r="C11">
        <v>-38</v>
      </c>
      <c r="D11" s="6">
        <f>AVERAGE(C11:C13)</f>
        <v>-33.333333333333336</v>
      </c>
      <c r="E11" s="6">
        <f>STDEV(C11:C13)</f>
        <v>4.0722639076235394</v>
      </c>
      <c r="F11" s="5">
        <f>(('Table 1'!K10-'Table 1'!J10)/'Table 1'!J10)*100</f>
        <v>1.4530358069538125</v>
      </c>
      <c r="G11" s="6">
        <f>AVERAGE(F11:F13)</f>
        <v>2.4296368560667672</v>
      </c>
      <c r="H11" s="6">
        <f>STDEV(F11:F13)</f>
        <v>1.3910992353475891</v>
      </c>
      <c r="I11" s="5">
        <f>(('Table 1'!M10-'Table 1'!L10)/'Table 1'!L10)*100</f>
        <v>0.8491508491508527</v>
      </c>
      <c r="J11" s="6">
        <f>AVERAGE(I11:I13)</f>
        <v>2.0742355678930733</v>
      </c>
      <c r="K11" s="6">
        <f>STDEV(I11:I13)</f>
        <v>1.1803737169771062</v>
      </c>
      <c r="L11" s="5">
        <f>('Table 1'!O10/'Table 1'!N10)*100</f>
        <v>100.38585209003215</v>
      </c>
    </row>
    <row r="12" spans="2:12" x14ac:dyDescent="0.35">
      <c r="B12" t="s">
        <v>31</v>
      </c>
      <c r="C12">
        <v>-30.5</v>
      </c>
      <c r="D12" s="6"/>
      <c r="E12" s="6"/>
      <c r="F12" s="5">
        <f>(('Table 1'!K11-'Table 1'!J11)/'Table 1'!J11)*100</f>
        <v>1.8134715025906751</v>
      </c>
      <c r="G12" s="6"/>
      <c r="H12" s="6"/>
      <c r="I12" s="5">
        <f>(('Table 1'!M11-'Table 1'!L11)/'Table 1'!L11)*100</f>
        <v>3.2041343669250559</v>
      </c>
      <c r="J12" s="6"/>
      <c r="K12" s="6"/>
      <c r="L12" s="5" t="s">
        <v>16</v>
      </c>
    </row>
    <row r="13" spans="2:12" x14ac:dyDescent="0.35">
      <c r="B13" t="s">
        <v>32</v>
      </c>
      <c r="C13">
        <v>-31.5</v>
      </c>
      <c r="D13" s="6"/>
      <c r="E13" s="6"/>
      <c r="F13" s="5">
        <f>(('Table 1'!K12-'Table 1'!J12)/'Table 1'!J12)*100</f>
        <v>4.0224032586558138</v>
      </c>
      <c r="G13" s="6"/>
      <c r="H13" s="6"/>
      <c r="I13" s="5">
        <f>(('Table 1'!M12-'Table 1'!L12)/'Table 1'!L12)*100</f>
        <v>2.1694214876033109</v>
      </c>
      <c r="J13" s="6"/>
      <c r="K13" s="6"/>
      <c r="L13" s="5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  <ignoredErrors>
    <ignoredError sqref="D5:E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93C4B56AD650409C8C655CDADE7A86" ma:contentTypeVersion="4" ma:contentTypeDescription="Create a new document." ma:contentTypeScope="" ma:versionID="3a552eea4568ef2bd8081e49cba16c24">
  <xsd:schema xmlns:xsd="http://www.w3.org/2001/XMLSchema" xmlns:xs="http://www.w3.org/2001/XMLSchema" xmlns:p="http://schemas.microsoft.com/office/2006/metadata/properties" xmlns:ns3="d3196287-199a-4a47-b193-6b68cc51008f" targetNamespace="http://schemas.microsoft.com/office/2006/metadata/properties" ma:root="true" ma:fieldsID="fc08e8d72711c1ed941834966317fcca" ns3:_="">
    <xsd:import namespace="d3196287-199a-4a47-b193-6b68cc5100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96287-199a-4a47-b193-6b68cc510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EBF6CB-7053-44F4-B4AC-D49829F14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196287-199a-4a47-b193-6b68cc5100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7121F-EA24-4583-966C-AB760A1114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3F6F62-BD51-4CF1-BB25-BF8DFFC8904F}">
  <ds:schemaRefs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d3196287-199a-4a47-b193-6b68cc51008f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McCammack, Cadence</cp:lastModifiedBy>
  <dcterms:created xsi:type="dcterms:W3CDTF">2024-04-19T16:54:52Z</dcterms:created>
  <dcterms:modified xsi:type="dcterms:W3CDTF">2024-04-28T16:19:49Z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0x010100AB93C4B56AD650409C8C655CDADE7A86</vt:lpwstr>
  </property>
</Properties>
</file>