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nity0-my.sharepoint.com/personal/kholt1_trinity_edu/Documents/"/>
    </mc:Choice>
  </mc:AlternateContent>
  <xr:revisionPtr revIDLastSave="0" documentId="8_{CA2CB901-7A68-3B47-AD4B-F4C3EB25178A}" xr6:coauthVersionLast="47" xr6:coauthVersionMax="47" xr10:uidLastSave="{00000000-0000-0000-0000-000000000000}"/>
  <bookViews>
    <workbookView xWindow="1360" yWindow="740" windowWidth="28040" windowHeight="17080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7" i="1"/>
  <c r="O10" i="1"/>
  <c r="N10" i="1"/>
  <c r="N7" i="1"/>
  <c r="N4" i="1"/>
  <c r="E11" i="2"/>
  <c r="E8" i="2"/>
  <c r="E5" i="2"/>
  <c r="C13" i="2"/>
  <c r="D11" i="2"/>
  <c r="D8" i="2"/>
  <c r="D5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<sst xmlns="http://schemas.openxmlformats.org/spreadsheetml/2006/main" count="167" uniqueCount="42">
  <si>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</si>
  <si>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</si>
  <si>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</si>
  <si>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</si>
  <si>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</si>
  <si>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</si>
  <si>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</si>
  <si>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</si>
  <si>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</si>
  <si>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</si>
  <si>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</si>
  <si>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</si>
  <si>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</si>
  <si>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</si>
  <si>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</si>
  <si>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</si>
  <si>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</si>
  <si>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</si>
  <si>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</si>
  <si>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</si>
  <si>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</si>
  <si>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</si>
  <si>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</si>
  <si>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</si>
  <si>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KRH/FNG1_r1</t>
  </si>
  <si>
    <t>KRH/FNG1_r2</t>
  </si>
  <si>
    <t>KRH/FNG1_r3</t>
  </si>
  <si>
    <t>KRH/FNG2_r1</t>
  </si>
  <si>
    <t>KRH/FNG2_r2</t>
  </si>
  <si>
    <t>KRH/FNG2_r3</t>
  </si>
  <si>
    <t>KRH/FNG3_r3</t>
  </si>
  <si>
    <t>KRH/FNG3_r2</t>
  </si>
  <si>
    <t>KRH/FNG3_r1</t>
  </si>
  <si>
    <t>IBA</t>
  </si>
  <si>
    <t>N/A</t>
  </si>
  <si>
    <t>BAPO</t>
  </si>
  <si>
    <t>Diacrylate</t>
  </si>
  <si>
    <t>Dimethacrylate</t>
  </si>
  <si>
    <t>Triacrylate</t>
  </si>
  <si>
    <t>not collected</t>
  </si>
  <si>
    <t xml:space="preserve">not collected </t>
  </si>
  <si>
    <t xml:space="preserve">All three disks were placed into one beaker and massed together for each of these measurements.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</si>
</sst>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85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75" workbookViewId="0">
      <selection activeCell="N24" sqref="N24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5" t="s">
        <v>15</v>
      </c>
      <c r="D2" s="5"/>
      <c r="E2" s="5"/>
      <c r="F2" s="5"/>
      <c r="G2" s="5"/>
      <c r="H2" s="5"/>
      <c r="J2" s="5" t="s">
        <v>12</v>
      </c>
      <c r="K2" s="6"/>
      <c r="L2" s="5" t="s">
        <v>13</v>
      </c>
      <c r="M2" s="5"/>
      <c r="N2" s="5" t="s">
        <v>14</v>
      </c>
      <c r="O2" s="5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24</v>
      </c>
      <c r="C4" t="s">
        <v>33</v>
      </c>
      <c r="D4" t="s">
        <v>34</v>
      </c>
      <c r="E4">
        <v>0</v>
      </c>
      <c r="F4" t="s">
        <v>36</v>
      </c>
      <c r="G4">
        <v>15</v>
      </c>
      <c r="H4" t="s">
        <v>35</v>
      </c>
      <c r="I4">
        <v>5.99</v>
      </c>
      <c r="J4" t="s">
        <v>39</v>
      </c>
      <c r="K4" t="s">
        <v>39</v>
      </c>
      <c r="L4" t="s">
        <v>39</v>
      </c>
      <c r="M4" t="s">
        <v>39</v>
      </c>
      <c r="N4">
        <f>0.8321*1000</f>
        <v>832.09999999999991</v>
      </c>
      <c r="O4">
        <f>0.9839*1000</f>
        <v>983.9</v>
      </c>
    </row>
    <row r="5" spans="2:15" x14ac:dyDescent="0.2">
      <c r="B5" t="s">
        <v>25</v>
      </c>
      <c r="C5" t="s">
        <v>33</v>
      </c>
      <c r="D5" t="s">
        <v>34</v>
      </c>
      <c r="E5">
        <v>0</v>
      </c>
      <c r="F5" t="s">
        <v>36</v>
      </c>
      <c r="G5">
        <v>15</v>
      </c>
      <c r="H5" t="s">
        <v>35</v>
      </c>
      <c r="I5">
        <v>5.98</v>
      </c>
      <c r="J5" t="s">
        <v>39</v>
      </c>
      <c r="K5" t="s">
        <v>39</v>
      </c>
      <c r="L5" t="s">
        <v>39</v>
      </c>
      <c r="M5" t="s">
        <v>39</v>
      </c>
      <c r="N5" t="s">
        <v>16</v>
      </c>
      <c r="O5" t="s">
        <v>16</v>
      </c>
    </row>
    <row r="6" spans="2:15" x14ac:dyDescent="0.2">
      <c r="B6" s="3" t="s">
        <v>26</v>
      </c>
      <c r="C6" t="s">
        <v>33</v>
      </c>
      <c r="D6" t="s">
        <v>34</v>
      </c>
      <c r="E6">
        <v>0</v>
      </c>
      <c r="F6" t="s">
        <v>36</v>
      </c>
      <c r="G6">
        <v>15</v>
      </c>
      <c r="H6" t="s">
        <v>35</v>
      </c>
      <c r="I6">
        <v>5.93</v>
      </c>
      <c r="J6" t="s">
        <v>39</v>
      </c>
      <c r="K6" t="s">
        <v>39</v>
      </c>
      <c r="L6" t="s">
        <v>39</v>
      </c>
      <c r="M6" t="s">
        <v>39</v>
      </c>
      <c r="N6" t="s">
        <v>16</v>
      </c>
      <c r="O6" t="s">
        <v>16</v>
      </c>
    </row>
    <row r="7" spans="2:15" x14ac:dyDescent="0.2">
      <c r="B7" s="3" t="s">
        <v>27</v>
      </c>
      <c r="C7" t="s">
        <v>33</v>
      </c>
      <c r="D7" t="s">
        <v>34</v>
      </c>
      <c r="E7">
        <v>0</v>
      </c>
      <c r="F7" t="s">
        <v>37</v>
      </c>
      <c r="G7">
        <v>15</v>
      </c>
      <c r="H7" t="s">
        <v>35</v>
      </c>
      <c r="I7">
        <v>5.59</v>
      </c>
      <c r="J7" t="s">
        <v>39</v>
      </c>
      <c r="K7" t="s">
        <v>39</v>
      </c>
      <c r="L7" t="s">
        <v>39</v>
      </c>
      <c r="M7" t="s">
        <v>39</v>
      </c>
      <c r="N7">
        <f>0.8382*1000</f>
        <v>838.19999999999993</v>
      </c>
      <c r="O7">
        <f>0.9622*1000</f>
        <v>962.2</v>
      </c>
    </row>
    <row r="8" spans="2:15" x14ac:dyDescent="0.2">
      <c r="B8" s="3" t="s">
        <v>28</v>
      </c>
      <c r="C8" t="s">
        <v>33</v>
      </c>
      <c r="D8" t="s">
        <v>34</v>
      </c>
      <c r="E8">
        <v>0</v>
      </c>
      <c r="F8" t="s">
        <v>37</v>
      </c>
      <c r="G8">
        <v>15</v>
      </c>
      <c r="H8" t="s">
        <v>35</v>
      </c>
      <c r="I8">
        <v>5.81</v>
      </c>
      <c r="J8" t="s">
        <v>39</v>
      </c>
      <c r="K8" t="s">
        <v>39</v>
      </c>
      <c r="L8" t="s">
        <v>39</v>
      </c>
      <c r="M8" t="s">
        <v>39</v>
      </c>
      <c r="N8" t="s">
        <v>16</v>
      </c>
      <c r="O8" t="s">
        <v>16</v>
      </c>
    </row>
    <row r="9" spans="2:15" x14ac:dyDescent="0.2">
      <c r="B9" s="3" t="s">
        <v>29</v>
      </c>
      <c r="C9" t="s">
        <v>33</v>
      </c>
      <c r="D9" t="s">
        <v>34</v>
      </c>
      <c r="E9">
        <v>0</v>
      </c>
      <c r="F9" t="s">
        <v>37</v>
      </c>
      <c r="G9">
        <v>15</v>
      </c>
      <c r="H9" t="s">
        <v>35</v>
      </c>
      <c r="I9">
        <v>5.54</v>
      </c>
      <c r="J9" t="s">
        <v>39</v>
      </c>
      <c r="K9" t="s">
        <v>39</v>
      </c>
      <c r="L9" t="s">
        <v>39</v>
      </c>
      <c r="M9" t="s">
        <v>39</v>
      </c>
      <c r="N9" t="s">
        <v>16</v>
      </c>
      <c r="O9" t="s">
        <v>16</v>
      </c>
    </row>
    <row r="10" spans="2:15" x14ac:dyDescent="0.2">
      <c r="B10" s="3" t="s">
        <v>32</v>
      </c>
      <c r="C10" t="s">
        <v>33</v>
      </c>
      <c r="D10" t="s">
        <v>34</v>
      </c>
      <c r="E10">
        <v>0</v>
      </c>
      <c r="F10" t="s">
        <v>38</v>
      </c>
      <c r="G10">
        <v>15</v>
      </c>
      <c r="H10" t="s">
        <v>35</v>
      </c>
      <c r="I10">
        <v>5.99</v>
      </c>
      <c r="J10" t="s">
        <v>39</v>
      </c>
      <c r="K10" t="s">
        <v>39</v>
      </c>
      <c r="L10" t="s">
        <v>39</v>
      </c>
      <c r="M10" t="s">
        <v>39</v>
      </c>
      <c r="N10">
        <f>0.8342*1000</f>
        <v>834.2</v>
      </c>
      <c r="O10">
        <f>0.9103*1000</f>
        <v>910.3</v>
      </c>
    </row>
    <row r="11" spans="2:15" x14ac:dyDescent="0.2">
      <c r="B11" s="3" t="s">
        <v>31</v>
      </c>
      <c r="C11" t="s">
        <v>33</v>
      </c>
      <c r="D11" t="s">
        <v>34</v>
      </c>
      <c r="E11">
        <v>0</v>
      </c>
      <c r="F11" t="s">
        <v>38</v>
      </c>
      <c r="G11">
        <v>15</v>
      </c>
      <c r="H11" t="s">
        <v>35</v>
      </c>
      <c r="I11">
        <v>5.88</v>
      </c>
      <c r="J11" t="s">
        <v>39</v>
      </c>
      <c r="K11" t="s">
        <v>39</v>
      </c>
      <c r="L11" t="s">
        <v>39</v>
      </c>
      <c r="M11" t="s">
        <v>39</v>
      </c>
      <c r="N11" t="s">
        <v>16</v>
      </c>
      <c r="O11" t="s">
        <v>16</v>
      </c>
    </row>
    <row r="12" spans="2:15" x14ac:dyDescent="0.2">
      <c r="B12" s="3" t="s">
        <v>30</v>
      </c>
      <c r="C12" t="s">
        <v>33</v>
      </c>
      <c r="D12" t="s">
        <v>34</v>
      </c>
      <c r="E12">
        <v>0</v>
      </c>
      <c r="F12" t="s">
        <v>38</v>
      </c>
      <c r="G12">
        <v>15</v>
      </c>
      <c r="H12" t="s">
        <v>35</v>
      </c>
      <c r="I12">
        <v>5.62</v>
      </c>
      <c r="J12" t="s">
        <v>39</v>
      </c>
      <c r="K12" t="s">
        <v>39</v>
      </c>
      <c r="L12" t="s">
        <v>39</v>
      </c>
      <c r="M12" t="s">
        <v>39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4"/>
  <sheetViews>
    <sheetView zoomScale="110" workbookViewId="0">
      <selection activeCell="L24" sqref="L24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5" t="s">
        <v>21</v>
      </c>
      <c r="G2" s="5"/>
      <c r="H2" s="5"/>
      <c r="I2" s="5" t="s">
        <v>22</v>
      </c>
      <c r="J2" s="6"/>
      <c r="K2" s="6"/>
    </row>
    <row r="3" spans="2:12" x14ac:dyDescent="0.2">
      <c r="D3" s="5" t="s">
        <v>17</v>
      </c>
      <c r="E3" s="5"/>
      <c r="G3" s="5" t="s">
        <v>20</v>
      </c>
      <c r="H3" s="5"/>
      <c r="J3" s="5" t="s">
        <v>20</v>
      </c>
      <c r="K3" s="5"/>
    </row>
    <row r="4" spans="2:12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">
      <c r="B5" t="s">
        <v>24</v>
      </c>
      <c r="C5">
        <f>((6-5.99)/6)*100</f>
        <v>0.16666666666666313</v>
      </c>
      <c r="D5" s="6">
        <f>AVERAGE(C5:C7)</f>
        <v>0.55555555555555358</v>
      </c>
      <c r="E5" s="6">
        <f>STDEV(C5:C7)</f>
        <v>0.53575837561072526</v>
      </c>
      <c r="F5" t="s">
        <v>40</v>
      </c>
      <c r="G5" s="7">
        <v>-0.2</v>
      </c>
      <c r="H5" s="6" t="s">
        <v>34</v>
      </c>
      <c r="I5" t="s">
        <v>40</v>
      </c>
      <c r="J5" s="7">
        <v>1.79</v>
      </c>
      <c r="K5" s="6" t="s">
        <v>34</v>
      </c>
      <c r="L5">
        <v>118</v>
      </c>
    </row>
    <row r="6" spans="2:12" x14ac:dyDescent="0.2">
      <c r="B6" t="s">
        <v>25</v>
      </c>
      <c r="C6">
        <f>((6-5.98)/6)*100</f>
        <v>0.33333333333332626</v>
      </c>
      <c r="D6" s="6"/>
      <c r="E6" s="6"/>
      <c r="F6" t="s">
        <v>40</v>
      </c>
      <c r="G6" s="7"/>
      <c r="H6" s="6"/>
      <c r="I6" t="s">
        <v>40</v>
      </c>
      <c r="J6" s="7"/>
      <c r="K6" s="6"/>
      <c r="L6" t="s">
        <v>16</v>
      </c>
    </row>
    <row r="7" spans="2:12" x14ac:dyDescent="0.2">
      <c r="B7" s="3" t="s">
        <v>26</v>
      </c>
      <c r="C7">
        <f>((6-5.93)/6)*100</f>
        <v>1.1666666666666714</v>
      </c>
      <c r="D7" s="6"/>
      <c r="E7" s="6"/>
      <c r="F7" t="s">
        <v>40</v>
      </c>
      <c r="G7" s="7"/>
      <c r="H7" s="6"/>
      <c r="I7" t="s">
        <v>40</v>
      </c>
      <c r="J7" s="7"/>
      <c r="K7" s="6"/>
      <c r="L7" t="s">
        <v>16</v>
      </c>
    </row>
    <row r="8" spans="2:12" x14ac:dyDescent="0.2">
      <c r="B8" s="3" t="s">
        <v>27</v>
      </c>
      <c r="C8">
        <f>((6-5.59)/6)*100</f>
        <v>6.8333333333333357</v>
      </c>
      <c r="D8" s="6">
        <f>AVERAGE(C8:C10)</f>
        <v>5.8888888888888919</v>
      </c>
      <c r="E8" s="6">
        <f>STDEV(C8:C10)</f>
        <v>2.3940512696016905</v>
      </c>
      <c r="F8" t="s">
        <v>40</v>
      </c>
      <c r="G8" s="7">
        <v>0.04</v>
      </c>
      <c r="H8" s="6" t="s">
        <v>34</v>
      </c>
      <c r="I8" t="s">
        <v>40</v>
      </c>
      <c r="J8" s="7">
        <v>3.28</v>
      </c>
      <c r="K8" s="6" t="s">
        <v>34</v>
      </c>
      <c r="L8">
        <v>116</v>
      </c>
    </row>
    <row r="9" spans="2:12" x14ac:dyDescent="0.2">
      <c r="B9" s="3" t="s">
        <v>28</v>
      </c>
      <c r="C9">
        <f>((6-5.81)/6)*100</f>
        <v>3.1666666666666732</v>
      </c>
      <c r="D9" s="6"/>
      <c r="E9" s="6"/>
      <c r="F9" t="s">
        <v>40</v>
      </c>
      <c r="G9" s="7"/>
      <c r="H9" s="6"/>
      <c r="I9" t="s">
        <v>40</v>
      </c>
      <c r="J9" s="7"/>
      <c r="K9" s="6"/>
      <c r="L9" t="s">
        <v>16</v>
      </c>
    </row>
    <row r="10" spans="2:12" x14ac:dyDescent="0.2">
      <c r="B10" s="3" t="s">
        <v>29</v>
      </c>
      <c r="C10">
        <f>((6-5.54)/6)*100</f>
        <v>7.6666666666666661</v>
      </c>
      <c r="D10" s="6"/>
      <c r="E10" s="6"/>
      <c r="F10" t="s">
        <v>40</v>
      </c>
      <c r="G10" s="7"/>
      <c r="H10" s="6"/>
      <c r="I10" t="s">
        <v>40</v>
      </c>
      <c r="J10" s="7"/>
      <c r="K10" s="6"/>
      <c r="L10" t="s">
        <v>16</v>
      </c>
    </row>
    <row r="11" spans="2:12" x14ac:dyDescent="0.2">
      <c r="B11" s="3" t="s">
        <v>32</v>
      </c>
      <c r="C11">
        <f>((6-5.99)/6)*100</f>
        <v>0.16666666666666313</v>
      </c>
      <c r="D11" s="6">
        <f>AVERAGE(C11:C13)</f>
        <v>2.8333333333333321</v>
      </c>
      <c r="E11" s="6">
        <f>STDEV(C11:C13)</f>
        <v>3.166666666666667</v>
      </c>
      <c r="F11" t="s">
        <v>40</v>
      </c>
      <c r="G11" s="7">
        <v>0.09</v>
      </c>
      <c r="H11" s="6" t="s">
        <v>34</v>
      </c>
      <c r="I11" t="s">
        <v>40</v>
      </c>
      <c r="J11" s="7">
        <v>-1.21</v>
      </c>
      <c r="K11" s="6" t="s">
        <v>34</v>
      </c>
      <c r="L11">
        <v>109</v>
      </c>
    </row>
    <row r="12" spans="2:12" x14ac:dyDescent="0.2">
      <c r="B12" s="3" t="s">
        <v>31</v>
      </c>
      <c r="C12">
        <f>((6-5.88)/6)*100</f>
        <v>2.0000000000000018</v>
      </c>
      <c r="D12" s="6"/>
      <c r="E12" s="6"/>
      <c r="F12" t="s">
        <v>40</v>
      </c>
      <c r="G12" s="7"/>
      <c r="H12" s="6"/>
      <c r="I12" t="s">
        <v>40</v>
      </c>
      <c r="J12" s="7"/>
      <c r="K12" s="6"/>
      <c r="L12" t="s">
        <v>16</v>
      </c>
    </row>
    <row r="13" spans="2:12" x14ac:dyDescent="0.2">
      <c r="B13" s="3" t="s">
        <v>30</v>
      </c>
      <c r="C13">
        <f>((6-5.62)/6)*100</f>
        <v>6.3333333333333313</v>
      </c>
      <c r="D13" s="6"/>
      <c r="E13" s="6"/>
      <c r="F13" t="s">
        <v>40</v>
      </c>
      <c r="G13" s="7"/>
      <c r="H13" s="6"/>
      <c r="I13" t="s">
        <v>40</v>
      </c>
      <c r="J13" s="7"/>
      <c r="K13" s="6"/>
      <c r="L13" t="s">
        <v>16</v>
      </c>
    </row>
    <row r="14" spans="2:12" x14ac:dyDescent="0.2">
      <c r="G14" s="4" t="s">
        <v>41</v>
      </c>
      <c r="H14" s="4"/>
      <c r="I14" s="4"/>
      <c r="J14" s="4"/>
      <c r="K14" s="4"/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Holt, Katherine</cp:lastModifiedBy>
  <dcterms:created xsi:type="dcterms:W3CDTF">2024-04-19T16:54:52Z</dcterms:created>
  <dcterms:modified xsi:type="dcterms:W3CDTF">2024-04-30T00:41:24Z</dcterms:modified>
</cp:coreProperties>
</file>