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aga\Downloads\"/>
    </mc:Choice>
  </mc:AlternateContent>
  <xr:revisionPtr revIDLastSave="0" documentId="13_ncr:1_{C36CA4C7-5A6E-4FEE-844A-F20E214DA01E}" xr6:coauthVersionLast="47" xr6:coauthVersionMax="47" xr10:uidLastSave="{00000000-0000-0000-0000-000000000000}"/>
  <bookViews>
    <workbookView xWindow="672" yWindow="1152" windowWidth="22368" windowHeight="10524" activeTab="1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8" i="2"/>
  <c r="L5" i="2"/>
  <c r="K11" i="2"/>
  <c r="J11" i="2"/>
  <c r="K8" i="2"/>
  <c r="J8" i="2"/>
  <c r="K5" i="2"/>
  <c r="J5" i="2"/>
  <c r="I6" i="2"/>
  <c r="I7" i="2"/>
  <c r="I8" i="2"/>
  <c r="I9" i="2"/>
  <c r="I10" i="2"/>
  <c r="I11" i="2"/>
  <c r="I12" i="2"/>
  <c r="I13" i="2"/>
  <c r="I5" i="2"/>
  <c r="H11" i="2"/>
  <c r="G11" i="2"/>
  <c r="H8" i="2"/>
  <c r="G8" i="2"/>
  <c r="H5" i="2"/>
  <c r="G5" i="2"/>
  <c r="F6" i="2"/>
  <c r="F7" i="2"/>
  <c r="F8" i="2"/>
  <c r="F9" i="2"/>
  <c r="F10" i="2"/>
  <c r="F11" i="2"/>
  <c r="F12" i="2"/>
  <c r="F13" i="2"/>
  <c r="F5" i="2"/>
  <c r="D8" i="2"/>
  <c r="E8" i="2"/>
  <c r="D11" i="2"/>
  <c r="E11" i="2"/>
  <c r="E5" i="2"/>
  <c r="D5" i="2"/>
</calcChain>
</file>

<file path=xl/sharedStrings.xml><?xml version="1.0" encoding="utf-8"?>
<sst xmlns="http://schemas.openxmlformats.org/spreadsheetml/2006/main" count="109" uniqueCount="47">
  <si>
    <t>Sample</t>
  </si>
  <si>
    <t>MAB1_r1</t>
  </si>
  <si>
    <t>MAB1_r2</t>
  </si>
  <si>
    <t>MAB1_r3</t>
  </si>
  <si>
    <t>MAB2_r1</t>
  </si>
  <si>
    <t>MAB2_r2</t>
  </si>
  <si>
    <t>MAB3_r3</t>
  </si>
  <si>
    <t>MAB2_r3</t>
  </si>
  <si>
    <t>MAB3_r1</t>
  </si>
  <si>
    <t>MAB3_r2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</si>
  <si>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</si>
  <si>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</si>
  <si>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</si>
  <si>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</si>
  <si>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</si>
  <si>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</si>
  <si>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</si>
  <si>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</si>
  <si>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</si>
  <si>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</si>
  <si>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</si>
  <si>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</si>
  <si>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</si>
  <si>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</si>
  <si>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</si>
  <si>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</si>
  <si>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</si>
  <si>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</si>
  <si>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</si>
  <si>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</si>
  <si>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</si>
  <si>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</si>
  <si>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</si>
  <si>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MAS1_r1</t>
  </si>
  <si>
    <t>MAS1_r2</t>
  </si>
  <si>
    <t>MAS1_r3</t>
  </si>
  <si>
    <t>MAS2_r1</t>
  </si>
  <si>
    <t>MAS2_r2</t>
  </si>
  <si>
    <t>MAS2_r3</t>
  </si>
  <si>
    <t>MAS3_r1</t>
  </si>
  <si>
    <t>MAS3_r2</t>
  </si>
  <si>
    <t>MAS3_r3</t>
  </si>
  <si>
    <t>IBA</t>
  </si>
  <si>
    <t>-</t>
  </si>
  <si>
    <t>HEA</t>
  </si>
  <si>
    <t>Diacrylate</t>
  </si>
  <si>
    <t>BAPO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</si>
</sst>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topLeftCell="G1" zoomScale="125" workbookViewId="0">
      <selection activeCell="O13" sqref="O13"/>
    </sheetView>
  </sheetViews>
  <sheetFormatPr defaultColWidth="11.19921875" defaultRowHeight="15.6" x14ac:dyDescent="0.3"/>
  <cols>
    <col min="7" max="7" width="16" customWidth="1"/>
    <col min="8" max="8" width="13.69921875" customWidth="1"/>
    <col min="9" max="9" width="13" customWidth="1"/>
    <col min="10" max="10" width="13.5" customWidth="1"/>
    <col min="11" max="11" width="17.69921875" customWidth="1"/>
    <col min="12" max="12" width="15.796875" customWidth="1"/>
    <col min="13" max="13" width="18.296875" customWidth="1"/>
    <col min="14" max="14" width="18" customWidth="1"/>
    <col min="15" max="15" width="15.796875" customWidth="1"/>
  </cols>
  <sheetData>
    <row r="2" spans="2:15" x14ac:dyDescent="0.3">
      <c r="B2" s="1"/>
      <c r="C2" s="3" t="s">
        <v>24</v>
      </c>
      <c r="D2" s="3"/>
      <c r="E2" s="3"/>
      <c r="F2" s="3"/>
      <c r="G2" s="3"/>
      <c r="H2" s="3"/>
      <c r="J2" s="3" t="s">
        <v>21</v>
      </c>
      <c r="K2" s="4"/>
      <c r="L2" s="3" t="s">
        <v>22</v>
      </c>
      <c r="M2" s="3"/>
      <c r="N2" s="3" t="s">
        <v>23</v>
      </c>
      <c r="O2" s="3"/>
    </row>
    <row r="3" spans="2:15" x14ac:dyDescent="0.3">
      <c r="B3" s="1" t="s">
        <v>0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17</v>
      </c>
      <c r="M3" s="2" t="s">
        <v>18</v>
      </c>
      <c r="N3" s="2" t="s">
        <v>19</v>
      </c>
      <c r="O3" s="2" t="s">
        <v>20</v>
      </c>
    </row>
    <row r="4" spans="2:15" x14ac:dyDescent="0.3">
      <c r="B4" t="s">
        <v>1</v>
      </c>
      <c r="C4" t="s">
        <v>42</v>
      </c>
      <c r="D4" t="s">
        <v>43</v>
      </c>
      <c r="E4" t="s">
        <v>43</v>
      </c>
      <c r="F4" t="s">
        <v>45</v>
      </c>
      <c r="G4" s="5">
        <v>0.2</v>
      </c>
      <c r="H4" t="s">
        <v>46</v>
      </c>
      <c r="I4">
        <v>2.2200000000000002</v>
      </c>
      <c r="J4">
        <v>0.20100000000000001</v>
      </c>
      <c r="K4">
        <v>0.20200000000000001</v>
      </c>
      <c r="L4">
        <v>0.20399999999999999</v>
      </c>
      <c r="M4">
        <v>0.20499999999999999</v>
      </c>
      <c r="N4">
        <v>0.59299999999999997</v>
      </c>
      <c r="O4">
        <v>0.67100000000000004</v>
      </c>
    </row>
    <row r="5" spans="2:15" x14ac:dyDescent="0.3">
      <c r="B5" t="s">
        <v>2</v>
      </c>
      <c r="C5" t="s">
        <v>42</v>
      </c>
      <c r="D5" t="s">
        <v>43</v>
      </c>
      <c r="E5" t="s">
        <v>43</v>
      </c>
      <c r="F5" t="s">
        <v>45</v>
      </c>
      <c r="G5" s="5">
        <v>0.2</v>
      </c>
      <c r="H5" t="s">
        <v>46</v>
      </c>
      <c r="I5">
        <v>2.1800000000000002</v>
      </c>
      <c r="J5">
        <v>0.20599999999999999</v>
      </c>
      <c r="K5">
        <v>0.20699999999999999</v>
      </c>
      <c r="L5">
        <v>0.19800000000000001</v>
      </c>
      <c r="M5">
        <v>0.19800000000000001</v>
      </c>
      <c r="N5" t="s">
        <v>25</v>
      </c>
      <c r="O5" t="s">
        <v>25</v>
      </c>
    </row>
    <row r="6" spans="2:15" x14ac:dyDescent="0.3">
      <c r="B6" t="s">
        <v>3</v>
      </c>
      <c r="C6" t="s">
        <v>42</v>
      </c>
      <c r="D6" t="s">
        <v>43</v>
      </c>
      <c r="E6" t="s">
        <v>43</v>
      </c>
      <c r="F6" t="s">
        <v>45</v>
      </c>
      <c r="G6" s="5">
        <v>0.2</v>
      </c>
      <c r="H6" t="s">
        <v>46</v>
      </c>
      <c r="I6">
        <v>2.19</v>
      </c>
      <c r="J6">
        <v>0.20499999999999999</v>
      </c>
      <c r="K6">
        <v>0.20699999999999999</v>
      </c>
      <c r="L6">
        <v>0.19700000000000001</v>
      </c>
      <c r="M6">
        <v>0.19600000000000001</v>
      </c>
      <c r="N6" t="s">
        <v>25</v>
      </c>
      <c r="O6" t="s">
        <v>25</v>
      </c>
    </row>
    <row r="7" spans="2:15" x14ac:dyDescent="0.3">
      <c r="B7" t="s">
        <v>4</v>
      </c>
      <c r="C7" t="s">
        <v>42</v>
      </c>
      <c r="D7" t="s">
        <v>44</v>
      </c>
      <c r="E7" s="5">
        <v>0.25</v>
      </c>
      <c r="F7" t="s">
        <v>45</v>
      </c>
      <c r="G7" s="5">
        <v>0.2</v>
      </c>
      <c r="H7" t="s">
        <v>46</v>
      </c>
      <c r="I7">
        <v>2.17</v>
      </c>
      <c r="J7">
        <v>0.19500000000000001</v>
      </c>
      <c r="K7">
        <v>0.19500000000000001</v>
      </c>
      <c r="L7">
        <v>0.20899999999999999</v>
      </c>
      <c r="M7">
        <v>0.20699999999999999</v>
      </c>
      <c r="N7">
        <v>0.628</v>
      </c>
      <c r="O7">
        <v>0.69699999999999995</v>
      </c>
    </row>
    <row r="8" spans="2:15" x14ac:dyDescent="0.3">
      <c r="B8" t="s">
        <v>5</v>
      </c>
      <c r="C8" t="s">
        <v>42</v>
      </c>
      <c r="D8" t="s">
        <v>44</v>
      </c>
      <c r="E8" s="5">
        <v>0.25</v>
      </c>
      <c r="F8" t="s">
        <v>45</v>
      </c>
      <c r="G8" s="5">
        <v>0.2</v>
      </c>
      <c r="H8" t="s">
        <v>46</v>
      </c>
      <c r="I8">
        <v>2.2200000000000002</v>
      </c>
      <c r="J8">
        <v>0.20499999999999999</v>
      </c>
      <c r="K8">
        <v>0.20799999999999999</v>
      </c>
      <c r="L8">
        <v>0.20599999999999999</v>
      </c>
      <c r="M8">
        <v>0.20499999999999999</v>
      </c>
      <c r="N8" t="s">
        <v>25</v>
      </c>
      <c r="O8" t="s">
        <v>25</v>
      </c>
    </row>
    <row r="9" spans="2:15" x14ac:dyDescent="0.3">
      <c r="B9" t="s">
        <v>7</v>
      </c>
      <c r="C9" t="s">
        <v>42</v>
      </c>
      <c r="D9" t="s">
        <v>44</v>
      </c>
      <c r="E9" s="5">
        <v>0.25</v>
      </c>
      <c r="F9" t="s">
        <v>45</v>
      </c>
      <c r="G9" s="5">
        <v>0.2</v>
      </c>
      <c r="H9" t="s">
        <v>46</v>
      </c>
      <c r="I9">
        <v>2.2400000000000002</v>
      </c>
      <c r="J9">
        <v>0.20599999999999999</v>
      </c>
      <c r="K9">
        <v>0.20499999999999999</v>
      </c>
      <c r="L9">
        <v>0.189</v>
      </c>
      <c r="M9">
        <v>0.187</v>
      </c>
      <c r="N9" t="s">
        <v>25</v>
      </c>
      <c r="O9" t="s">
        <v>25</v>
      </c>
    </row>
    <row r="10" spans="2:15" x14ac:dyDescent="0.3">
      <c r="B10" t="s">
        <v>8</v>
      </c>
      <c r="C10" t="s">
        <v>42</v>
      </c>
      <c r="D10" t="s">
        <v>44</v>
      </c>
      <c r="E10" s="5">
        <v>0.5</v>
      </c>
      <c r="F10" t="s">
        <v>45</v>
      </c>
      <c r="G10" s="5">
        <v>0.2</v>
      </c>
      <c r="H10" t="s">
        <v>46</v>
      </c>
      <c r="I10">
        <v>2.08</v>
      </c>
      <c r="J10">
        <v>0.19600000000000001</v>
      </c>
      <c r="K10">
        <v>0.19600000000000001</v>
      </c>
      <c r="L10">
        <v>0.20699999999999999</v>
      </c>
      <c r="M10">
        <v>0.20499999999999999</v>
      </c>
      <c r="N10">
        <v>0.621</v>
      </c>
      <c r="O10">
        <v>0.69599999999999995</v>
      </c>
    </row>
    <row r="11" spans="2:15" x14ac:dyDescent="0.3">
      <c r="B11" t="s">
        <v>9</v>
      </c>
      <c r="C11" t="s">
        <v>42</v>
      </c>
      <c r="D11" t="s">
        <v>44</v>
      </c>
      <c r="E11" s="5">
        <v>0.5</v>
      </c>
      <c r="F11" t="s">
        <v>45</v>
      </c>
      <c r="G11" s="5">
        <v>0.2</v>
      </c>
      <c r="H11" t="s">
        <v>46</v>
      </c>
      <c r="I11">
        <v>2.17</v>
      </c>
      <c r="J11">
        <v>0.20699999999999999</v>
      </c>
      <c r="K11">
        <v>0.20899999999999999</v>
      </c>
      <c r="L11">
        <v>0.20300000000000001</v>
      </c>
      <c r="M11">
        <v>0.20300000000000001</v>
      </c>
      <c r="N11" t="s">
        <v>25</v>
      </c>
      <c r="O11" t="s">
        <v>25</v>
      </c>
    </row>
    <row r="12" spans="2:15" x14ac:dyDescent="0.3">
      <c r="B12" t="s">
        <v>6</v>
      </c>
      <c r="C12" t="s">
        <v>42</v>
      </c>
      <c r="D12" t="s">
        <v>44</v>
      </c>
      <c r="E12" s="5">
        <v>0.5</v>
      </c>
      <c r="F12" t="s">
        <v>45</v>
      </c>
      <c r="G12" s="5">
        <v>0.2</v>
      </c>
      <c r="H12" t="s">
        <v>46</v>
      </c>
      <c r="I12">
        <v>2.13</v>
      </c>
      <c r="J12" s="6">
        <v>0.19</v>
      </c>
      <c r="K12">
        <v>0.193</v>
      </c>
      <c r="L12">
        <v>0.20499999999999999</v>
      </c>
      <c r="M12">
        <v>0.20699999999999999</v>
      </c>
      <c r="N12" t="s">
        <v>25</v>
      </c>
      <c r="O12" t="s">
        <v>25</v>
      </c>
    </row>
  </sheetData>
  <mergeCells count="4">
    <mergeCell ref="J2:K2"/>
    <mergeCell ref="L2:M2"/>
    <mergeCell ref="N2:O2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13"/>
  <sheetViews>
    <sheetView tabSelected="1" zoomScale="110" workbookViewId="0">
      <selection activeCell="L12" sqref="L12"/>
    </sheetView>
  </sheetViews>
  <sheetFormatPr defaultColWidth="11.19921875" defaultRowHeight="15.6" x14ac:dyDescent="0.3"/>
  <cols>
    <col min="3" max="3" width="13.19921875" customWidth="1"/>
    <col min="5" max="5" width="17.19921875" customWidth="1"/>
    <col min="6" max="6" width="15.296875" customWidth="1"/>
    <col min="8" max="8" width="20.19921875" customWidth="1"/>
    <col min="9" max="9" width="16" customWidth="1"/>
    <col min="11" max="11" width="19.5" customWidth="1"/>
    <col min="12" max="12" width="16.69921875" customWidth="1"/>
  </cols>
  <sheetData>
    <row r="2" spans="2:12" x14ac:dyDescent="0.3">
      <c r="F2" s="3" t="s">
        <v>30</v>
      </c>
      <c r="G2" s="3"/>
      <c r="H2" s="3"/>
      <c r="I2" s="3" t="s">
        <v>31</v>
      </c>
      <c r="J2" s="4"/>
      <c r="K2" s="4"/>
    </row>
    <row r="3" spans="2:12" x14ac:dyDescent="0.3">
      <c r="D3" s="3" t="s">
        <v>26</v>
      </c>
      <c r="E3" s="3"/>
      <c r="G3" s="3" t="s">
        <v>29</v>
      </c>
      <c r="H3" s="3"/>
      <c r="J3" s="3" t="s">
        <v>29</v>
      </c>
      <c r="K3" s="3"/>
    </row>
    <row r="4" spans="2:12" x14ac:dyDescent="0.3">
      <c r="B4" s="1" t="s">
        <v>0</v>
      </c>
      <c r="C4" s="1" t="s">
        <v>26</v>
      </c>
      <c r="D4" s="2" t="s">
        <v>27</v>
      </c>
      <c r="E4" s="2" t="s">
        <v>28</v>
      </c>
      <c r="F4" s="2" t="s">
        <v>29</v>
      </c>
      <c r="G4" s="2" t="s">
        <v>27</v>
      </c>
      <c r="H4" s="2" t="s">
        <v>28</v>
      </c>
      <c r="I4" s="2" t="s">
        <v>29</v>
      </c>
      <c r="J4" s="2" t="s">
        <v>27</v>
      </c>
      <c r="K4" s="2" t="s">
        <v>28</v>
      </c>
      <c r="L4" s="1" t="s">
        <v>32</v>
      </c>
    </row>
    <row r="5" spans="2:12" x14ac:dyDescent="0.3">
      <c r="B5" t="s">
        <v>33</v>
      </c>
      <c r="C5">
        <v>-11</v>
      </c>
      <c r="D5" s="4">
        <f>AVERAGE(C5:C7)</f>
        <v>-9.8333333333333339</v>
      </c>
      <c r="E5" s="4">
        <f>STDEV(C5:C7)</f>
        <v>1.0408329997330665</v>
      </c>
      <c r="F5">
        <f>('Table 1'!K4-'Table 1'!J4)/'Table 1'!J4*100</f>
        <v>0.49751243781094567</v>
      </c>
      <c r="G5" s="4">
        <f>AVERAGE(F5:F7)</f>
        <v>0.65285302903746378</v>
      </c>
      <c r="H5" s="4">
        <f>STDEV(F5:F7)</f>
        <v>0.27958072777160303</v>
      </c>
      <c r="I5">
        <f>('Table 1'!M4-'Table 1'!L4)/'Table 1'!L4*100</f>
        <v>0.49019607843137297</v>
      </c>
      <c r="J5" s="4">
        <f>AVERAGE(I5:I7)</f>
        <v>-5.806044922198994E-3</v>
      </c>
      <c r="K5" s="4">
        <f>STDEV(I5:I7)</f>
        <v>0.49893048327255729</v>
      </c>
      <c r="L5">
        <f>0.671/0.593*100</f>
        <v>113.15345699831367</v>
      </c>
    </row>
    <row r="6" spans="2:12" x14ac:dyDescent="0.3">
      <c r="B6" t="s">
        <v>34</v>
      </c>
      <c r="C6">
        <v>-9</v>
      </c>
      <c r="D6" s="4"/>
      <c r="E6" s="4"/>
      <c r="F6">
        <f>('Table 1'!K5-'Table 1'!J5)/'Table 1'!J5*100</f>
        <v>0.48543689320388395</v>
      </c>
      <c r="G6" s="4"/>
      <c r="H6" s="4"/>
      <c r="I6">
        <f>('Table 1'!M5-'Table 1'!L5)/'Table 1'!L5*100</f>
        <v>0</v>
      </c>
      <c r="J6" s="4"/>
      <c r="K6" s="4"/>
      <c r="L6" t="s">
        <v>25</v>
      </c>
    </row>
    <row r="7" spans="2:12" x14ac:dyDescent="0.3">
      <c r="B7" t="s">
        <v>35</v>
      </c>
      <c r="C7">
        <v>-9.5</v>
      </c>
      <c r="D7" s="4"/>
      <c r="E7" s="4"/>
      <c r="F7">
        <f>('Table 1'!K6-'Table 1'!J6)/'Table 1'!J6*100</f>
        <v>0.97560975609756184</v>
      </c>
      <c r="G7" s="4"/>
      <c r="H7" s="4"/>
      <c r="I7">
        <f>('Table 1'!M6-'Table 1'!L6)/'Table 1'!L6*100</f>
        <v>-0.50761421319796995</v>
      </c>
      <c r="J7" s="4"/>
      <c r="K7" s="4"/>
      <c r="L7" t="s">
        <v>25</v>
      </c>
    </row>
    <row r="8" spans="2:12" x14ac:dyDescent="0.3">
      <c r="B8" t="s">
        <v>36</v>
      </c>
      <c r="C8">
        <v>-8.5</v>
      </c>
      <c r="D8" s="4">
        <f t="shared" ref="D8" si="0">AVERAGE(C8:C10)</f>
        <v>-10.5</v>
      </c>
      <c r="E8" s="4">
        <f t="shared" ref="E8" si="1">STDEV(C8:C10)</f>
        <v>1.8027756377319946</v>
      </c>
      <c r="F8">
        <f>('Table 1'!K7-'Table 1'!J7)/'Table 1'!J7*100</f>
        <v>0</v>
      </c>
      <c r="G8" s="4">
        <f t="shared" ref="G8" si="2">AVERAGE(F8:F10)</f>
        <v>0.32599258031415301</v>
      </c>
      <c r="H8" s="4">
        <f t="shared" ref="H8" si="3">STDEV(F8:F10)</f>
        <v>1.0144993547207104</v>
      </c>
      <c r="I8">
        <f>('Table 1'!M7-'Table 1'!L7)/'Table 1'!L7*100</f>
        <v>-0.95693779904306298</v>
      </c>
      <c r="J8" s="4">
        <f t="shared" ref="J8" si="4">AVERAGE(I8:I10)</f>
        <v>-0.83352525014933543</v>
      </c>
      <c r="K8" s="4">
        <f t="shared" ref="K8" si="5">STDEV(I8:I10)</f>
        <v>0.30567579245756832</v>
      </c>
      <c r="L8">
        <f>0.697/0.628*100</f>
        <v>110.98726114649682</v>
      </c>
    </row>
    <row r="9" spans="2:12" x14ac:dyDescent="0.3">
      <c r="B9" t="s">
        <v>37</v>
      </c>
      <c r="C9">
        <v>-11</v>
      </c>
      <c r="D9" s="4"/>
      <c r="E9" s="4"/>
      <c r="F9">
        <f>('Table 1'!K8-'Table 1'!J8)/'Table 1'!J8*100</f>
        <v>1.463414634146343</v>
      </c>
      <c r="G9" s="4"/>
      <c r="H9" s="4"/>
      <c r="I9">
        <f>('Table 1'!M8-'Table 1'!L8)/'Table 1'!L8*100</f>
        <v>-0.48543689320388395</v>
      </c>
      <c r="J9" s="4"/>
      <c r="K9" s="4"/>
      <c r="L9" t="s">
        <v>25</v>
      </c>
    </row>
    <row r="10" spans="2:12" x14ac:dyDescent="0.3">
      <c r="B10" t="s">
        <v>38</v>
      </c>
      <c r="C10">
        <v>-12</v>
      </c>
      <c r="D10" s="4"/>
      <c r="E10" s="4"/>
      <c r="F10">
        <f>('Table 1'!K9-'Table 1'!J9)/'Table 1'!J9*100</f>
        <v>-0.48543689320388395</v>
      </c>
      <c r="G10" s="4"/>
      <c r="H10" s="4"/>
      <c r="I10">
        <f>('Table 1'!M9-'Table 1'!L9)/'Table 1'!L9*100</f>
        <v>-1.0582010582010593</v>
      </c>
      <c r="J10" s="4"/>
      <c r="K10" s="4"/>
      <c r="L10" t="s">
        <v>25</v>
      </c>
    </row>
    <row r="11" spans="2:12" x14ac:dyDescent="0.3">
      <c r="B11" t="s">
        <v>39</v>
      </c>
      <c r="C11">
        <v>-4</v>
      </c>
      <c r="D11" s="4">
        <f t="shared" ref="D11" si="6">AVERAGE(C11:C13)</f>
        <v>-6.333333333333333</v>
      </c>
      <c r="E11" s="4">
        <f t="shared" ref="E11" si="7">STDEV(C11:C13)</f>
        <v>2.2546248764114476</v>
      </c>
      <c r="F11">
        <f>('Table 1'!K10-'Table 1'!J10)/'Table 1'!J10*100</f>
        <v>0</v>
      </c>
      <c r="G11" s="4">
        <f t="shared" ref="G11" si="8">AVERAGE(F11:F13)</f>
        <v>0.84837698110009396</v>
      </c>
      <c r="H11" s="4">
        <f t="shared" ref="H11" si="9">STDEV(F11:F13)</f>
        <v>0.79603862545376802</v>
      </c>
      <c r="I11">
        <f>('Table 1'!M10-'Table 1'!L10)/'Table 1'!L10*100</f>
        <v>-0.9661835748792279</v>
      </c>
      <c r="J11" s="4">
        <f t="shared" ref="J11" si="10">AVERAGE(I11:I13)</f>
        <v>3.1420604061113133E-3</v>
      </c>
      <c r="K11" s="4">
        <f t="shared" ref="K11" si="11">STDEV(I11:I13)</f>
        <v>0.97090047866101126</v>
      </c>
      <c r="L11">
        <f>0.696/0.621*100</f>
        <v>112.07729468599032</v>
      </c>
    </row>
    <row r="12" spans="2:12" x14ac:dyDescent="0.3">
      <c r="B12" t="s">
        <v>40</v>
      </c>
      <c r="C12">
        <v>-8.5</v>
      </c>
      <c r="D12" s="4"/>
      <c r="E12" s="4"/>
      <c r="F12">
        <f>('Table 1'!K11-'Table 1'!J11)/'Table 1'!J11*100</f>
        <v>0.9661835748792279</v>
      </c>
      <c r="G12" s="4"/>
      <c r="H12" s="4"/>
      <c r="I12">
        <f>('Table 1'!M11-'Table 1'!L11)/'Table 1'!L11*100</f>
        <v>0</v>
      </c>
      <c r="J12" s="4"/>
      <c r="K12" s="4"/>
      <c r="L12" t="s">
        <v>25</v>
      </c>
    </row>
    <row r="13" spans="2:12" x14ac:dyDescent="0.3">
      <c r="B13" t="s">
        <v>41</v>
      </c>
      <c r="C13">
        <v>-6.5</v>
      </c>
      <c r="D13" s="4"/>
      <c r="E13" s="4"/>
      <c r="F13">
        <f>('Table 1'!K12-'Table 1'!J12)/'Table 1'!J12*100</f>
        <v>1.578947368421054</v>
      </c>
      <c r="G13" s="4"/>
      <c r="H13" s="4"/>
      <c r="I13">
        <f>('Table 1'!M12-'Table 1'!L12)/'Table 1'!L12*100</f>
        <v>0.97560975609756184</v>
      </c>
      <c r="J13" s="4"/>
      <c r="K13" s="4"/>
      <c r="L13" t="s">
        <v>25</v>
      </c>
    </row>
  </sheetData>
  <mergeCells count="23"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</mergeCells>
  <pageMargins left="0.7" right="0.7" top="0.75" bottom="0.75" header="0.3" footer="0.3"/>
  <ignoredErrors>
    <ignoredError sqref="D11:E11 D8:E8 D5:E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Meagan</cp:lastModifiedBy>
  <dcterms:created xsi:type="dcterms:W3CDTF">2024-04-19T16:54:52Z</dcterms:created>
  <dcterms:modified xsi:type="dcterms:W3CDTF">2024-04-24T21:32:27Z</dcterms:modified>
</cp:coreProperties>
</file>