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ieliu/Desktop/"/>
    </mc:Choice>
  </mc:AlternateContent>
  <xr:revisionPtr revIDLastSave="0" documentId="8_{AA34947F-7394-4448-BAB4-267994C67848}" xr6:coauthVersionLast="47" xr6:coauthVersionMax="47" xr10:uidLastSave="{00000000-0000-0000-0000-000000000000}"/>
  <bookViews>
    <workbookView xWindow="0" yWindow="740" windowWidth="30240" windowHeight="18900" activeTab="1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L11" i="2"/>
  <c r="L8" i="2"/>
  <c r="L5" i="2"/>
  <c r="K8" i="2"/>
  <c r="K11" i="2"/>
  <c r="K5" i="2"/>
  <c r="J8" i="2"/>
  <c r="J11" i="2"/>
  <c r="J5" i="2"/>
  <c r="I6" i="2"/>
  <c r="I7" i="2"/>
  <c r="I8" i="2"/>
  <c r="I9" i="2"/>
  <c r="I10" i="2"/>
  <c r="I11" i="2"/>
  <c r="I12" i="2"/>
  <c r="I13" i="2"/>
  <c r="I5" i="2"/>
  <c r="H8" i="2"/>
  <c r="H11" i="2"/>
  <c r="H5" i="2"/>
  <c r="G8" i="2"/>
  <c r="G11" i="2"/>
  <c r="G5" i="2"/>
  <c r="F6" i="2"/>
  <c r="F7" i="2"/>
  <c r="F8" i="2"/>
  <c r="F9" i="2"/>
  <c r="F10" i="2"/>
  <c r="F11" i="2"/>
  <c r="F12" i="2"/>
  <c r="F13" i="2"/>
  <c r="F5" i="2"/>
  <c r="E8" i="2"/>
  <c r="E11" i="2"/>
  <c r="D8" i="2"/>
  <c r="D11" i="2"/>
  <c r="D5" i="2"/>
  <c r="C13" i="2"/>
  <c r="C6" i="2"/>
  <c r="C7" i="2"/>
  <c r="C8" i="2"/>
  <c r="C9" i="2"/>
  <c r="C10" i="2"/>
  <c r="C11" i="2"/>
  <c r="C12" i="2"/>
  <c r="C5" i="2"/>
</calcChain>
</file>

<file path=xl/sharedStrings.xml><?xml version="1.0" encoding="utf-8"?>
<sst xmlns="http://schemas.openxmlformats.org/spreadsheetml/2006/main" count="107" uniqueCount="38">
  <si>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</si>
  <si>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</si>
  <si>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</si>
  <si>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</si>
  <si>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</si>
  <si>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</si>
  <si>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</si>
  <si>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</si>
  <si>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</si>
  <si>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</si>
  <si>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</si>
  <si>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</si>
  <si>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</si>
  <si>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</si>
  <si>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</si>
  <si>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</si>
  <si>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</si>
  <si>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</si>
  <si>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</si>
  <si>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</si>
  <si>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</si>
  <si>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</si>
  <si>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</si>
  <si>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</si>
  <si>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KL1_2</t>
  </si>
  <si>
    <t>KL1_1</t>
  </si>
  <si>
    <t>KL1_3</t>
  </si>
  <si>
    <t>KL2_1</t>
  </si>
  <si>
    <t>KL2_2</t>
  </si>
  <si>
    <t>KL2_3</t>
  </si>
  <si>
    <t>KL3_1</t>
  </si>
  <si>
    <t>KL3_2</t>
  </si>
  <si>
    <t>KL3_3</t>
  </si>
  <si>
    <t>TPO</t>
  </si>
  <si>
    <t>Diacrylate</t>
  </si>
  <si>
    <t>IBA</t>
  </si>
  <si>
    <t>HEA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</si>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</sst>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72" fontId="0" fillId="0" borderId="0" xfId="0" applyNumberFormat="1"/>
    <xf numFmtId="17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zoomScale="108" workbookViewId="0">
      <selection activeCell="F17" sqref="F17"/>
    </sheetView>
  </sheetViews>
  <sheetFormatPr baseColWidth="10" defaultRowHeight="16" x14ac:dyDescent="0.2"/>
  <cols>
    <col min="7" max="7" width="16" customWidth="1"/>
    <col min="8" max="8" width="13.6640625" customWidth="1"/>
    <col min="9" max="9" width="13" customWidth="1"/>
    <col min="10" max="10" width="13.5" customWidth="1"/>
    <col min="11" max="11" width="17.6640625" customWidth="1"/>
    <col min="12" max="12" width="15.83203125" customWidth="1"/>
    <col min="13" max="13" width="18.33203125" customWidth="1"/>
    <col min="14" max="14" width="18" customWidth="1"/>
    <col min="15" max="15" width="15.83203125" customWidth="1"/>
  </cols>
  <sheetData>
    <row r="2" spans="2:15" x14ac:dyDescent="0.2">
      <c r="B2" s="1"/>
      <c r="C2" s="3" t="s">
        <v>15</v>
      </c>
      <c r="D2" s="3"/>
      <c r="E2" s="3"/>
      <c r="F2" s="3"/>
      <c r="G2" s="3"/>
      <c r="H2" s="3"/>
      <c r="J2" s="3" t="s">
        <v>12</v>
      </c>
      <c r="K2" s="4"/>
      <c r="L2" s="3" t="s">
        <v>13</v>
      </c>
      <c r="M2" s="3"/>
      <c r="N2" s="3" t="s">
        <v>14</v>
      </c>
      <c r="O2" s="3"/>
    </row>
    <row r="3" spans="2:15" x14ac:dyDescent="0.2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5" x14ac:dyDescent="0.2">
      <c r="B4" t="s">
        <v>25</v>
      </c>
      <c r="C4" t="s">
        <v>35</v>
      </c>
      <c r="D4" t="s">
        <v>36</v>
      </c>
      <c r="E4">
        <v>0</v>
      </c>
      <c r="F4" t="s">
        <v>34</v>
      </c>
      <c r="G4" s="5">
        <v>15</v>
      </c>
      <c r="H4" t="s">
        <v>33</v>
      </c>
      <c r="I4">
        <v>2.42</v>
      </c>
      <c r="J4">
        <v>2.028E-4</v>
      </c>
      <c r="K4">
        <v>2.0359999999999999E-4</v>
      </c>
      <c r="L4">
        <v>2.0239999999999999E-4</v>
      </c>
      <c r="M4">
        <v>2.064E-4</v>
      </c>
      <c r="N4">
        <v>6.3639999999999996E-4</v>
      </c>
      <c r="O4">
        <v>6.7400000000000001E-4</v>
      </c>
    </row>
    <row r="5" spans="2:15" x14ac:dyDescent="0.2">
      <c r="B5" t="s">
        <v>24</v>
      </c>
      <c r="C5" t="s">
        <v>35</v>
      </c>
      <c r="D5" t="s">
        <v>36</v>
      </c>
      <c r="E5">
        <v>0</v>
      </c>
      <c r="F5" t="s">
        <v>34</v>
      </c>
      <c r="G5" s="5">
        <v>15</v>
      </c>
      <c r="H5" t="s">
        <v>33</v>
      </c>
      <c r="I5">
        <v>2.48</v>
      </c>
      <c r="J5">
        <v>2.031E-4</v>
      </c>
      <c r="K5">
        <v>2.0460000000000001E-4</v>
      </c>
      <c r="L5">
        <v>2.065E-4</v>
      </c>
      <c r="M5">
        <v>2.107E-4</v>
      </c>
      <c r="N5" t="s">
        <v>16</v>
      </c>
      <c r="O5" t="s">
        <v>16</v>
      </c>
    </row>
    <row r="6" spans="2:15" x14ac:dyDescent="0.2">
      <c r="B6" t="s">
        <v>26</v>
      </c>
      <c r="C6" t="s">
        <v>35</v>
      </c>
      <c r="D6" t="s">
        <v>36</v>
      </c>
      <c r="E6">
        <v>0</v>
      </c>
      <c r="F6" t="s">
        <v>34</v>
      </c>
      <c r="G6" s="5">
        <v>15</v>
      </c>
      <c r="H6" t="s">
        <v>33</v>
      </c>
      <c r="I6">
        <v>2.41</v>
      </c>
      <c r="J6">
        <v>2.108E-4</v>
      </c>
      <c r="K6">
        <v>2.119E-4</v>
      </c>
      <c r="L6">
        <v>2.452E-4</v>
      </c>
      <c r="M6">
        <v>2.52E-4</v>
      </c>
      <c r="N6" t="s">
        <v>16</v>
      </c>
      <c r="O6" t="s">
        <v>16</v>
      </c>
    </row>
    <row r="7" spans="2:15" x14ac:dyDescent="0.2">
      <c r="B7" t="s">
        <v>27</v>
      </c>
      <c r="C7" t="s">
        <v>35</v>
      </c>
      <c r="D7" t="s">
        <v>36</v>
      </c>
      <c r="E7">
        <v>20</v>
      </c>
      <c r="F7" t="s">
        <v>34</v>
      </c>
      <c r="G7" s="5">
        <v>15</v>
      </c>
      <c r="H7" t="s">
        <v>33</v>
      </c>
      <c r="I7">
        <v>2.41</v>
      </c>
      <c r="J7">
        <v>2.1809999999999999E-4</v>
      </c>
      <c r="K7">
        <v>2.1829999999999999E-4</v>
      </c>
      <c r="L7">
        <v>1.986E-4</v>
      </c>
      <c r="M7">
        <v>1.9870000000000001E-4</v>
      </c>
      <c r="N7">
        <v>4.348E-4</v>
      </c>
      <c r="O7">
        <v>5.2400000000000005E-4</v>
      </c>
    </row>
    <row r="8" spans="2:15" x14ac:dyDescent="0.2">
      <c r="B8" t="s">
        <v>28</v>
      </c>
      <c r="C8" t="s">
        <v>35</v>
      </c>
      <c r="D8" t="s">
        <v>36</v>
      </c>
      <c r="E8">
        <v>20</v>
      </c>
      <c r="F8" t="s">
        <v>34</v>
      </c>
      <c r="G8" s="5">
        <v>15</v>
      </c>
      <c r="H8" t="s">
        <v>33</v>
      </c>
      <c r="I8">
        <v>2.66</v>
      </c>
      <c r="J8">
        <v>2.0120000000000001E-4</v>
      </c>
      <c r="K8">
        <v>2.0139999999999999E-4</v>
      </c>
      <c r="L8">
        <v>2.0900000000000001E-4</v>
      </c>
      <c r="M8">
        <v>2.0900000000000001E-4</v>
      </c>
      <c r="N8" t="s">
        <v>16</v>
      </c>
      <c r="O8" t="s">
        <v>16</v>
      </c>
    </row>
    <row r="9" spans="2:15" x14ac:dyDescent="0.2">
      <c r="B9" t="s">
        <v>29</v>
      </c>
      <c r="C9" t="s">
        <v>35</v>
      </c>
      <c r="D9" t="s">
        <v>36</v>
      </c>
      <c r="E9">
        <v>20</v>
      </c>
      <c r="F9" t="s">
        <v>34</v>
      </c>
      <c r="G9" s="5">
        <v>15</v>
      </c>
      <c r="H9" t="s">
        <v>33</v>
      </c>
      <c r="I9">
        <v>2.73</v>
      </c>
      <c r="J9">
        <v>2.061E-4</v>
      </c>
      <c r="K9">
        <v>2.0689999999999999E-4</v>
      </c>
      <c r="L9">
        <v>2.1369999999999999E-4</v>
      </c>
      <c r="M9">
        <v>2.1379999999999999E-4</v>
      </c>
      <c r="N9" t="s">
        <v>16</v>
      </c>
      <c r="O9" t="s">
        <v>16</v>
      </c>
    </row>
    <row r="10" spans="2:15" x14ac:dyDescent="0.2">
      <c r="B10" t="s">
        <v>30</v>
      </c>
      <c r="C10" t="s">
        <v>35</v>
      </c>
      <c r="D10" t="s">
        <v>36</v>
      </c>
      <c r="E10">
        <v>50</v>
      </c>
      <c r="F10" t="s">
        <v>34</v>
      </c>
      <c r="G10" s="5">
        <v>15</v>
      </c>
      <c r="H10" t="s">
        <v>33</v>
      </c>
      <c r="I10">
        <v>1.84</v>
      </c>
      <c r="J10">
        <v>1.3999999999999999E-4</v>
      </c>
      <c r="K10">
        <v>1.4080000000000001E-4</v>
      </c>
      <c r="L10">
        <v>2.0000000000000001E-4</v>
      </c>
      <c r="M10">
        <v>2.0000000000000001E-4</v>
      </c>
      <c r="N10">
        <v>5.7510000000000005E-4</v>
      </c>
      <c r="O10">
        <v>6.5390000000000001E-4</v>
      </c>
    </row>
    <row r="11" spans="2:15" x14ac:dyDescent="0.2">
      <c r="B11" t="s">
        <v>31</v>
      </c>
      <c r="C11" t="s">
        <v>35</v>
      </c>
      <c r="D11" t="s">
        <v>36</v>
      </c>
      <c r="E11">
        <v>50</v>
      </c>
      <c r="F11" t="s">
        <v>34</v>
      </c>
      <c r="G11" s="5">
        <v>15</v>
      </c>
      <c r="H11" t="s">
        <v>33</v>
      </c>
      <c r="I11">
        <v>1.86</v>
      </c>
      <c r="J11">
        <v>1.4999999999999999E-4</v>
      </c>
      <c r="K11">
        <v>1.4999999999999999E-4</v>
      </c>
      <c r="L11">
        <v>1.861E-4</v>
      </c>
      <c r="M11">
        <v>1.861E-4</v>
      </c>
      <c r="N11" t="s">
        <v>16</v>
      </c>
      <c r="O11" t="s">
        <v>16</v>
      </c>
    </row>
    <row r="12" spans="2:15" x14ac:dyDescent="0.2">
      <c r="B12" t="s">
        <v>32</v>
      </c>
      <c r="C12" t="s">
        <v>35</v>
      </c>
      <c r="D12" t="s">
        <v>36</v>
      </c>
      <c r="E12">
        <v>50</v>
      </c>
      <c r="F12" t="s">
        <v>34</v>
      </c>
      <c r="G12" s="5">
        <v>15</v>
      </c>
      <c r="H12" t="s">
        <v>33</v>
      </c>
      <c r="I12">
        <v>2.4700000000000002</v>
      </c>
      <c r="J12">
        <v>1.9699999999999999E-4</v>
      </c>
      <c r="K12">
        <v>1.997E-4</v>
      </c>
      <c r="L12">
        <v>2.031E-4</v>
      </c>
      <c r="M12">
        <v>2.0330000000000001E-4</v>
      </c>
      <c r="N12" t="s">
        <v>16</v>
      </c>
      <c r="O12" t="s">
        <v>16</v>
      </c>
    </row>
  </sheetData>
  <mergeCells count="4">
    <mergeCell ref="J2:K2"/>
    <mergeCell ref="L2:M2"/>
    <mergeCell ref="N2:O2"/>
    <mergeCell ref="C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20"/>
  <sheetViews>
    <sheetView tabSelected="1" topLeftCell="C1" zoomScale="133" workbookViewId="0">
      <selection activeCell="C20" sqref="C20"/>
    </sheetView>
  </sheetViews>
  <sheetFormatPr baseColWidth="10" defaultRowHeight="16" x14ac:dyDescent="0.2"/>
  <cols>
    <col min="3" max="3" width="13.1640625" customWidth="1"/>
    <col min="5" max="5" width="17.1640625" customWidth="1"/>
    <col min="6" max="6" width="15.33203125" customWidth="1"/>
    <col min="8" max="8" width="20.1640625" customWidth="1"/>
    <col min="9" max="9" width="16" customWidth="1"/>
    <col min="11" max="11" width="19.5" customWidth="1"/>
    <col min="12" max="12" width="16.6640625" customWidth="1"/>
  </cols>
  <sheetData>
    <row r="2" spans="2:12" x14ac:dyDescent="0.2">
      <c r="F2" s="3" t="s">
        <v>21</v>
      </c>
      <c r="G2" s="3"/>
      <c r="H2" s="3"/>
      <c r="I2" s="3" t="s">
        <v>22</v>
      </c>
      <c r="J2" s="4"/>
      <c r="K2" s="4"/>
    </row>
    <row r="3" spans="2:12" x14ac:dyDescent="0.2">
      <c r="D3" s="3" t="s">
        <v>17</v>
      </c>
      <c r="E3" s="3"/>
      <c r="G3" s="3" t="s">
        <v>20</v>
      </c>
      <c r="H3" s="3"/>
      <c r="J3" s="3" t="s">
        <v>20</v>
      </c>
      <c r="K3" s="3"/>
    </row>
    <row r="4" spans="2:12" x14ac:dyDescent="0.2">
      <c r="B4" s="1" t="s">
        <v>0</v>
      </c>
      <c r="C4" s="1" t="s">
        <v>17</v>
      </c>
      <c r="D4" s="2" t="s">
        <v>18</v>
      </c>
      <c r="E4" s="2" t="s">
        <v>19</v>
      </c>
      <c r="F4" s="2" t="s">
        <v>20</v>
      </c>
      <c r="G4" s="2" t="s">
        <v>18</v>
      </c>
      <c r="H4" s="2" t="s">
        <v>19</v>
      </c>
      <c r="I4" s="2" t="s">
        <v>20</v>
      </c>
      <c r="J4" s="2" t="s">
        <v>18</v>
      </c>
      <c r="K4" s="2" t="s">
        <v>19</v>
      </c>
      <c r="L4" s="1" t="s">
        <v>23</v>
      </c>
    </row>
    <row r="5" spans="2:12" x14ac:dyDescent="0.2">
      <c r="B5" t="s">
        <v>25</v>
      </c>
      <c r="C5" s="6">
        <f>((2-'Table 1'!I4)/2)*100</f>
        <v>-20.999999999999996</v>
      </c>
      <c r="D5" s="7">
        <f>AVERAGE(C5:C7)</f>
        <v>-21.833333333333332</v>
      </c>
      <c r="E5" s="7">
        <f>STDEV(C5:C7)</f>
        <v>1.8929694486000894</v>
      </c>
      <c r="F5" s="6">
        <f>(('Table 1'!K4-'Table 1'!J4)/'Table 1'!J4)*100</f>
        <v>0.39447731755423682</v>
      </c>
      <c r="G5" s="7">
        <f>AVERAGE(F5:F7)</f>
        <v>0.55161712888528058</v>
      </c>
      <c r="H5" s="7">
        <f>STDEV(F5:F7)</f>
        <v>0.17396192320500747</v>
      </c>
      <c r="I5" s="6">
        <f>(('Table 1'!M4-'Table 1'!L4)/'Table 1'!L4)*100</f>
        <v>1.9762845849802453</v>
      </c>
      <c r="J5" s="7">
        <f>AVERAGE(I5:I7)</f>
        <v>2.2611430731973017</v>
      </c>
      <c r="K5" s="7">
        <f>STDEV(I5:I7)</f>
        <v>0.44442900900325938</v>
      </c>
      <c r="L5" s="6">
        <f>('Table 1'!O4/'Table 1'!N4)*100</f>
        <v>105.90823381521058</v>
      </c>
    </row>
    <row r="6" spans="2:12" x14ac:dyDescent="0.2">
      <c r="B6" t="s">
        <v>24</v>
      </c>
      <c r="C6" s="6">
        <f>((2-'Table 1'!I5)/2)*100</f>
        <v>-24</v>
      </c>
      <c r="D6" s="7"/>
      <c r="E6" s="7"/>
      <c r="F6" s="6">
        <f>(('Table 1'!K5-'Table 1'!J5)/'Table 1'!J5)*100</f>
        <v>0.73855243722304742</v>
      </c>
      <c r="G6" s="7"/>
      <c r="H6" s="7"/>
      <c r="I6" s="6">
        <f>(('Table 1'!M5-'Table 1'!L5)/'Table 1'!L5)*100</f>
        <v>2.0338983050847426</v>
      </c>
      <c r="J6" s="4"/>
      <c r="K6" s="7"/>
      <c r="L6" s="6" t="s">
        <v>16</v>
      </c>
    </row>
    <row r="7" spans="2:12" x14ac:dyDescent="0.2">
      <c r="B7" t="s">
        <v>26</v>
      </c>
      <c r="C7" s="6">
        <f>((2-'Table 1'!I6)/2)*100</f>
        <v>-20.500000000000007</v>
      </c>
      <c r="D7" s="7"/>
      <c r="E7" s="7"/>
      <c r="F7" s="6">
        <f>(('Table 1'!K6-'Table 1'!J6)/'Table 1'!J6)*100</f>
        <v>0.52182163187855768</v>
      </c>
      <c r="G7" s="7"/>
      <c r="H7" s="7"/>
      <c r="I7" s="6">
        <f>(('Table 1'!M6-'Table 1'!L6)/'Table 1'!L6)*100</f>
        <v>2.7732463295269181</v>
      </c>
      <c r="J7" s="4"/>
      <c r="K7" s="7"/>
      <c r="L7" s="6" t="s">
        <v>16</v>
      </c>
    </row>
    <row r="8" spans="2:12" x14ac:dyDescent="0.2">
      <c r="B8" t="s">
        <v>27</v>
      </c>
      <c r="C8" s="6">
        <f>((2-'Table 1'!I7)/2)*100</f>
        <v>-20.500000000000007</v>
      </c>
      <c r="D8" s="7">
        <f t="shared" ref="D8" si="0">AVERAGE(C8:C10)</f>
        <v>-30.000000000000004</v>
      </c>
      <c r="E8" s="7">
        <f t="shared" ref="E8" si="1">STDEV(C8:C10)</f>
        <v>8.4113019206303612</v>
      </c>
      <c r="F8" s="6">
        <f>(('Table 1'!K7-'Table 1'!J7)/'Table 1'!J7)*100</f>
        <v>9.1701054562129694E-2</v>
      </c>
      <c r="G8" s="7">
        <f t="shared" ref="G8" si="2">AVERAGE(F8:F10)</f>
        <v>0.19308857331399507</v>
      </c>
      <c r="H8" s="7">
        <f t="shared" ref="H8" si="3">STDEV(F8:F10)</f>
        <v>0.168981645074575</v>
      </c>
      <c r="I8" s="6">
        <f>(('Table 1'!M7-'Table 1'!L7)/'Table 1'!L7)*100</f>
        <v>5.0352467270897497E-2</v>
      </c>
      <c r="J8" s="7">
        <f t="shared" ref="J8" si="4">AVERAGE(I8:I10)</f>
        <v>3.2382346366855462E-2</v>
      </c>
      <c r="K8" s="7">
        <f t="shared" ref="K8" si="5">STDEV(I8:I10)</f>
        <v>2.8100301104435281E-2</v>
      </c>
      <c r="L8" s="6">
        <f>('Table 1'!O7/'Table 1'!N7)*100</f>
        <v>120.51517939282431</v>
      </c>
    </row>
    <row r="9" spans="2:12" x14ac:dyDescent="0.2">
      <c r="B9" t="s">
        <v>28</v>
      </c>
      <c r="C9" s="6">
        <f>((2-'Table 1'!I8)/2)*100</f>
        <v>-33.000000000000007</v>
      </c>
      <c r="D9" s="7"/>
      <c r="E9" s="7"/>
      <c r="F9" s="6">
        <f>(('Table 1'!K8-'Table 1'!J8)/'Table 1'!J8)*100</f>
        <v>9.940357852881597E-2</v>
      </c>
      <c r="G9" s="7"/>
      <c r="H9" s="7"/>
      <c r="I9" s="6">
        <f>(('Table 1'!M8-'Table 1'!L8)/'Table 1'!L8)*100</f>
        <v>0</v>
      </c>
      <c r="J9" s="4"/>
      <c r="K9" s="7"/>
      <c r="L9" s="6" t="s">
        <v>16</v>
      </c>
    </row>
    <row r="10" spans="2:12" x14ac:dyDescent="0.2">
      <c r="B10" t="s">
        <v>29</v>
      </c>
      <c r="C10" s="6">
        <f>((2-'Table 1'!I9)/2)*100</f>
        <v>-36.5</v>
      </c>
      <c r="D10" s="7"/>
      <c r="E10" s="7"/>
      <c r="F10" s="6">
        <f>(('Table 1'!K9-'Table 1'!J9)/'Table 1'!J9)*100</f>
        <v>0.38816108685103951</v>
      </c>
      <c r="G10" s="7"/>
      <c r="H10" s="7"/>
      <c r="I10" s="6">
        <f>(('Table 1'!M9-'Table 1'!L9)/'Table 1'!L9)*100</f>
        <v>4.6794571829668896E-2</v>
      </c>
      <c r="J10" s="4"/>
      <c r="K10" s="7"/>
      <c r="L10" s="6" t="s">
        <v>16</v>
      </c>
    </row>
    <row r="11" spans="2:12" x14ac:dyDescent="0.2">
      <c r="B11" t="s">
        <v>30</v>
      </c>
      <c r="C11" s="6">
        <f>((2-'Table 1'!I10)/2)*100</f>
        <v>7.9999999999999964</v>
      </c>
      <c r="D11" s="7">
        <f t="shared" ref="D11" si="6">AVERAGE(C11:C13)</f>
        <v>-2.8333333333333397</v>
      </c>
      <c r="E11" s="7">
        <f t="shared" ref="E11" si="7">STDEV(C11:C13)</f>
        <v>17.904841058588971</v>
      </c>
      <c r="F11" s="6">
        <f>(('Table 1'!K10-'Table 1'!J10)/'Table 1'!J10)*100</f>
        <v>0.57142857142858539</v>
      </c>
      <c r="G11" s="7">
        <f t="shared" ref="G11" si="8">AVERAGE(F11:F13)</f>
        <v>0.64732898235436964</v>
      </c>
      <c r="H11" s="7">
        <f t="shared" ref="H11" si="9">STDEV(F11:F13)</f>
        <v>0.68842444722679141</v>
      </c>
      <c r="I11" s="6">
        <f>(('Table 1'!M10-'Table 1'!L10)/'Table 1'!L10)*100</f>
        <v>0</v>
      </c>
      <c r="J11" s="7">
        <f t="shared" ref="J11" si="10">AVERAGE(I11:I13)</f>
        <v>3.2824552765469368E-2</v>
      </c>
      <c r="K11" s="7">
        <f t="shared" ref="K11" si="11">STDEV(I11:I13)</f>
        <v>5.6853793125518443E-2</v>
      </c>
      <c r="L11" s="6">
        <f>('Table 1'!O10/'Table 1'!N10)*100</f>
        <v>113.7019648756738</v>
      </c>
    </row>
    <row r="12" spans="2:12" x14ac:dyDescent="0.2">
      <c r="B12" t="s">
        <v>31</v>
      </c>
      <c r="C12" s="6">
        <f>((2-'Table 1'!I11)/2)*100</f>
        <v>6.9999999999999947</v>
      </c>
      <c r="D12" s="7"/>
      <c r="E12" s="7"/>
      <c r="F12" s="6">
        <f>(('Table 1'!K11-'Table 1'!J11)/'Table 1'!J11)*100</f>
        <v>0</v>
      </c>
      <c r="G12" s="7"/>
      <c r="H12" s="7"/>
      <c r="I12" s="6">
        <f>(('Table 1'!M11-'Table 1'!L11)/'Table 1'!L11)*100</f>
        <v>0</v>
      </c>
      <c r="J12" s="4"/>
      <c r="K12" s="7"/>
      <c r="L12" t="s">
        <v>16</v>
      </c>
    </row>
    <row r="13" spans="2:12" x14ac:dyDescent="0.2">
      <c r="B13" t="s">
        <v>32</v>
      </c>
      <c r="C13" s="6">
        <f>((2-'Table 1'!I12)/2)*100</f>
        <v>-23.500000000000011</v>
      </c>
      <c r="D13" s="7"/>
      <c r="E13" s="7"/>
      <c r="F13" s="6">
        <f>(('Table 1'!K12-'Table 1'!J12)/'Table 1'!J12)*100</f>
        <v>1.3705583756345237</v>
      </c>
      <c r="G13" s="7"/>
      <c r="H13" s="7"/>
      <c r="I13" s="6">
        <f>(('Table 1'!M12-'Table 1'!L12)/'Table 1'!L12)*100</f>
        <v>9.8473658296408098E-2</v>
      </c>
      <c r="J13" s="4"/>
      <c r="K13" s="7"/>
      <c r="L13" t="s">
        <v>16</v>
      </c>
    </row>
    <row r="20" spans="3:3" x14ac:dyDescent="0.2">
      <c r="C20" t="s">
        <v>37</v>
      </c>
    </row>
  </sheetData>
  <mergeCells count="23"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Liu, Kasie</cp:lastModifiedBy>
  <dcterms:created xsi:type="dcterms:W3CDTF">2024-04-19T16:54:52Z</dcterms:created>
  <dcterms:modified xsi:type="dcterms:W3CDTF">2024-04-26T01:06:36Z</dcterms:modified>
</cp:coreProperties>
</file>