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C44" i="1" l="1"/>
  <c r="H44" i="1" s="1"/>
  <c r="B44" i="1"/>
  <c r="G44" i="1" s="1"/>
  <c r="C43" i="1"/>
  <c r="H43" i="1" s="1"/>
  <c r="B43" i="1"/>
  <c r="G43" i="1" s="1"/>
  <c r="G34" i="1"/>
  <c r="E43" i="1"/>
  <c r="D43" i="1"/>
  <c r="H45" i="1"/>
  <c r="G45" i="1"/>
  <c r="E45" i="1"/>
  <c r="D45" i="1"/>
  <c r="E44" i="1"/>
  <c r="D44" i="1"/>
  <c r="H39" i="1"/>
  <c r="G39" i="1"/>
  <c r="H38" i="1"/>
  <c r="G38" i="1"/>
  <c r="H37" i="1"/>
  <c r="G37" i="1"/>
  <c r="H36" i="1"/>
  <c r="G36" i="1"/>
  <c r="H35" i="1"/>
  <c r="G35" i="1"/>
  <c r="H34" i="1"/>
  <c r="G53" i="1"/>
  <c r="H53" i="1"/>
  <c r="G49" i="1"/>
  <c r="H49" i="1"/>
  <c r="G50" i="1"/>
  <c r="H50" i="1"/>
  <c r="G51" i="1"/>
  <c r="H51" i="1"/>
  <c r="G52" i="1"/>
  <c r="H52" i="1"/>
  <c r="G46" i="1" l="1"/>
  <c r="H46" i="1"/>
  <c r="H40" i="1"/>
  <c r="D39" i="1"/>
  <c r="G40" i="1"/>
  <c r="E39" i="1"/>
  <c r="H54" i="1"/>
  <c r="G54" i="1"/>
  <c r="A12" i="2"/>
  <c r="G47" i="1" l="1"/>
  <c r="G55" i="1"/>
  <c r="G41" i="1"/>
  <c r="E29" i="1"/>
  <c r="D27" i="1"/>
  <c r="E27" i="1"/>
  <c r="D28" i="1"/>
  <c r="E28" i="1"/>
  <c r="C26" i="1"/>
  <c r="E26" i="1" s="1"/>
  <c r="B26" i="1"/>
  <c r="G26" i="1" s="1"/>
  <c r="C25" i="1"/>
  <c r="E25" i="1" s="1"/>
  <c r="B25" i="1"/>
  <c r="G25" i="1" s="1"/>
  <c r="G23" i="1"/>
  <c r="H23" i="1"/>
  <c r="G24" i="1"/>
  <c r="H24" i="1"/>
  <c r="G27" i="1"/>
  <c r="H27" i="1"/>
  <c r="G28" i="1"/>
  <c r="H28" i="1"/>
  <c r="B5" i="2"/>
  <c r="C4" i="2"/>
  <c r="B3" i="2"/>
  <c r="B4" i="2"/>
  <c r="H25" i="1" l="1"/>
  <c r="D26" i="1"/>
  <c r="H26" i="1"/>
  <c r="D25" i="1"/>
  <c r="G17" i="1"/>
  <c r="H17" i="1"/>
  <c r="G18" i="1"/>
  <c r="H18" i="1"/>
  <c r="G19" i="1"/>
  <c r="H19" i="1"/>
  <c r="G20" i="1"/>
  <c r="H20" i="1"/>
  <c r="G21" i="1"/>
  <c r="H21" i="1"/>
  <c r="G22" i="1"/>
  <c r="H22" i="1"/>
  <c r="G6" i="1" l="1"/>
  <c r="H6" i="1"/>
  <c r="G7" i="1"/>
  <c r="H7" i="1"/>
  <c r="G8" i="1"/>
  <c r="H8" i="1"/>
  <c r="G9" i="1"/>
  <c r="H9" i="1"/>
  <c r="G10" i="1"/>
  <c r="H10" i="1"/>
  <c r="G5" i="1"/>
  <c r="H5" i="1"/>
  <c r="G12" i="1"/>
  <c r="H12" i="1"/>
  <c r="G29" i="1"/>
  <c r="H29" i="1"/>
  <c r="G30" i="1"/>
  <c r="H30" i="1"/>
  <c r="G4" i="1"/>
  <c r="H4" i="1"/>
  <c r="G13" i="1"/>
  <c r="H13" i="1"/>
  <c r="G14" i="1"/>
  <c r="H14" i="1"/>
  <c r="G11" i="1"/>
  <c r="H11" i="1"/>
  <c r="G15" i="1"/>
  <c r="H15" i="1"/>
  <c r="G16" i="1"/>
  <c r="H16" i="1"/>
  <c r="H3" i="1"/>
  <c r="G3" i="1"/>
  <c r="H31" i="1" l="1"/>
  <c r="G31" i="1"/>
</calcChain>
</file>

<file path=xl/sharedStrings.xml><?xml version="1.0" encoding="utf-8"?>
<sst xmlns="http://schemas.openxmlformats.org/spreadsheetml/2006/main" count="60" uniqueCount="46">
  <si>
    <t>С2000-БКИ</t>
  </si>
  <si>
    <t>С2000-КДЛ-2И исп.01</t>
  </si>
  <si>
    <t>С2000-КПБ</t>
  </si>
  <si>
    <t>C2000-Спектрон-607-Exi</t>
  </si>
  <si>
    <t>ИПДЛ-Ех</t>
  </si>
  <si>
    <t>ИП535-27 ИПР-ЕХ</t>
  </si>
  <si>
    <t>С2000-БРШС-Ех</t>
  </si>
  <si>
    <t>С2000-Спектрон-ИБ</t>
  </si>
  <si>
    <t>БПЦ-IIB</t>
  </si>
  <si>
    <t>С2000-Ethernet</t>
  </si>
  <si>
    <t>12В</t>
  </si>
  <si>
    <t>24В</t>
  </si>
  <si>
    <t>Ток приборов, А</t>
  </si>
  <si>
    <t>С2000-ПИ</t>
  </si>
  <si>
    <t>Сигнал-20П</t>
  </si>
  <si>
    <t>Сигнал-20М</t>
  </si>
  <si>
    <t>Сигнал-10</t>
  </si>
  <si>
    <t>Кол-во</t>
  </si>
  <si>
    <t>ИТОГО_12</t>
  </si>
  <si>
    <t>ИТОГО_24</t>
  </si>
  <si>
    <t>ИТОГО, А</t>
  </si>
  <si>
    <t>С2000-4</t>
  </si>
  <si>
    <t>С2000-ПУ</t>
  </si>
  <si>
    <t>С2000-2</t>
  </si>
  <si>
    <t>С2000-ПТ</t>
  </si>
  <si>
    <t>ПОТОК-БКИ</t>
  </si>
  <si>
    <t>С2000-СП1</t>
  </si>
  <si>
    <t>С2000-СП1 ИСП.01</t>
  </si>
  <si>
    <t>Дежурный</t>
  </si>
  <si>
    <t>Тревога</t>
  </si>
  <si>
    <t>СКОПА-ИБ-З (комб)</t>
  </si>
  <si>
    <t>ЗОВ-СТ-ИБ (строб)</t>
  </si>
  <si>
    <t>50х50</t>
  </si>
  <si>
    <t xml:space="preserve">Лоток </t>
  </si>
  <si>
    <t>100х50</t>
  </si>
  <si>
    <t>Горизонтальный</t>
  </si>
  <si>
    <t>Вертикальный</t>
  </si>
  <si>
    <t>Спуски</t>
  </si>
  <si>
    <t>СКОПА-ИБ (зел, син, бел)</t>
  </si>
  <si>
    <t>ГР1.0-МК</t>
  </si>
  <si>
    <t>ЗОВ-ИБ-З (звук)</t>
  </si>
  <si>
    <t>С2000М, 02</t>
  </si>
  <si>
    <t>СКОПА</t>
  </si>
  <si>
    <t>ЗОВ-З</t>
  </si>
  <si>
    <t>Кристалл-24</t>
  </si>
  <si>
    <t>БК-12-RS485-01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</si>
</sst>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30" zoomScaleNormal="130" workbookViewId="0">
      <pane ySplit="2" topLeftCell="A33" activePane="bottomLeft" state="frozen"/>
      <selection pane="bottomLeft" activeCell="A30" sqref="A30"/>
    </sheetView>
  </sheetViews>
  <sheetFormatPr defaultRowHeight="15" x14ac:dyDescent="0.25"/>
  <cols>
    <col min="1" max="1" width="27.7109375" customWidth="1"/>
    <col min="2" max="2" width="7.28515625" style="1" customWidth="1"/>
    <col min="3" max="3" width="9.140625" style="1"/>
    <col min="4" max="4" width="7.28515625" style="1" customWidth="1"/>
    <col min="5" max="6" width="9.140625" style="1"/>
    <col min="7" max="8" width="10.140625" style="1" bestFit="1" customWidth="1"/>
    <col min="9" max="14" width="9.140625" style="1"/>
  </cols>
  <sheetData>
    <row r="1" spans="1:8" x14ac:dyDescent="0.25">
      <c r="B1" s="8" t="s">
        <v>28</v>
      </c>
      <c r="C1" s="8"/>
      <c r="D1" s="9" t="s">
        <v>29</v>
      </c>
      <c r="E1" s="9"/>
    </row>
    <row r="2" spans="1:8" ht="21" customHeight="1" x14ac:dyDescent="0.25">
      <c r="A2" s="2" t="s">
        <v>12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17</v>
      </c>
      <c r="G2" s="2" t="s">
        <v>18</v>
      </c>
      <c r="H2" s="2" t="s">
        <v>19</v>
      </c>
    </row>
    <row r="3" spans="1:8" x14ac:dyDescent="0.25">
      <c r="A3" t="s">
        <v>41</v>
      </c>
      <c r="B3" s="1">
        <v>0.12</v>
      </c>
      <c r="C3" s="1">
        <v>6.5000000000000002E-2</v>
      </c>
      <c r="D3" s="1">
        <v>0.12</v>
      </c>
      <c r="E3" s="1">
        <v>6.5000000000000002E-2</v>
      </c>
      <c r="G3" s="1">
        <f t="shared" ref="G3:G16" si="0">B3*F3</f>
        <v>0</v>
      </c>
      <c r="H3" s="1">
        <f t="shared" ref="H3:H16" si="1">C3*F3</f>
        <v>0</v>
      </c>
    </row>
    <row r="4" spans="1:8" x14ac:dyDescent="0.25">
      <c r="A4" t="s">
        <v>13</v>
      </c>
      <c r="B4" s="1">
        <v>0.12</v>
      </c>
      <c r="C4" s="1">
        <v>0.06</v>
      </c>
      <c r="D4" s="1">
        <v>0.12</v>
      </c>
      <c r="E4" s="1">
        <v>0.06</v>
      </c>
      <c r="F4" s="1">
        <v>2</v>
      </c>
      <c r="G4" s="1">
        <f t="shared" si="0"/>
        <v>0.24</v>
      </c>
      <c r="H4" s="1">
        <f t="shared" si="1"/>
        <v>0.12</v>
      </c>
    </row>
    <row r="5" spans="1:8" x14ac:dyDescent="0.25">
      <c r="A5" t="s">
        <v>9</v>
      </c>
      <c r="B5" s="1">
        <v>0.09</v>
      </c>
      <c r="C5" s="1">
        <v>0.05</v>
      </c>
      <c r="G5" s="1">
        <f>B5*F5</f>
        <v>0</v>
      </c>
      <c r="H5" s="1">
        <f>C5*F5</f>
        <v>0</v>
      </c>
    </row>
    <row r="6" spans="1:8" x14ac:dyDescent="0.25">
      <c r="A6" t="s">
        <v>0</v>
      </c>
      <c r="B6" s="1">
        <v>0.2</v>
      </c>
      <c r="C6" s="1">
        <v>0.1</v>
      </c>
      <c r="D6" s="1">
        <v>0.2</v>
      </c>
      <c r="E6" s="1">
        <v>0.1</v>
      </c>
      <c r="F6" s="1">
        <v>1</v>
      </c>
      <c r="G6" s="1">
        <f t="shared" si="0"/>
        <v>0.2</v>
      </c>
      <c r="H6" s="1">
        <f t="shared" si="1"/>
        <v>0.1</v>
      </c>
    </row>
    <row r="7" spans="1:8" x14ac:dyDescent="0.25">
      <c r="A7" t="s">
        <v>24</v>
      </c>
      <c r="B7" s="1">
        <v>0.2</v>
      </c>
      <c r="C7" s="1">
        <v>0.1</v>
      </c>
      <c r="D7" s="1">
        <v>0.2</v>
      </c>
      <c r="E7" s="1">
        <v>0.1</v>
      </c>
      <c r="G7" s="1">
        <f t="shared" si="0"/>
        <v>0</v>
      </c>
      <c r="H7" s="1">
        <f t="shared" si="1"/>
        <v>0</v>
      </c>
    </row>
    <row r="8" spans="1:8" x14ac:dyDescent="0.25">
      <c r="A8" t="s">
        <v>25</v>
      </c>
      <c r="B8" s="1">
        <v>0.2</v>
      </c>
      <c r="C8" s="1">
        <v>0.1</v>
      </c>
      <c r="D8" s="1">
        <v>0.2</v>
      </c>
      <c r="E8" s="1">
        <v>0.1</v>
      </c>
      <c r="G8" s="1">
        <f t="shared" si="0"/>
        <v>0</v>
      </c>
      <c r="H8" s="1">
        <f t="shared" si="1"/>
        <v>0</v>
      </c>
    </row>
    <row r="9" spans="1:8" x14ac:dyDescent="0.25">
      <c r="A9" t="s">
        <v>1</v>
      </c>
      <c r="B9" s="1">
        <v>0.16</v>
      </c>
      <c r="C9" s="1">
        <v>0.08</v>
      </c>
      <c r="F9" s="1">
        <v>1</v>
      </c>
      <c r="G9" s="1">
        <f t="shared" si="0"/>
        <v>0.16</v>
      </c>
      <c r="H9" s="1">
        <f t="shared" si="1"/>
        <v>0.08</v>
      </c>
    </row>
    <row r="10" spans="1:8" x14ac:dyDescent="0.25">
      <c r="A10" t="s">
        <v>2</v>
      </c>
      <c r="B10" s="1">
        <v>4.4999999999999998E-2</v>
      </c>
      <c r="C10" s="1">
        <v>0.04</v>
      </c>
      <c r="D10" s="1">
        <v>0.1</v>
      </c>
      <c r="E10" s="1">
        <v>7.4999999999999997E-2</v>
      </c>
      <c r="F10" s="1">
        <v>1</v>
      </c>
      <c r="G10" s="1">
        <f t="shared" si="0"/>
        <v>4.4999999999999998E-2</v>
      </c>
      <c r="H10" s="1">
        <f t="shared" si="1"/>
        <v>0.04</v>
      </c>
    </row>
    <row r="11" spans="1:8" x14ac:dyDescent="0.25">
      <c r="A11" t="s">
        <v>6</v>
      </c>
      <c r="B11" s="1">
        <v>0.15</v>
      </c>
      <c r="C11" s="1">
        <v>0.15</v>
      </c>
      <c r="D11" s="1">
        <v>0.15</v>
      </c>
      <c r="E11" s="1">
        <v>0.15</v>
      </c>
      <c r="F11" s="1">
        <v>3</v>
      </c>
      <c r="G11" s="1">
        <f t="shared" si="0"/>
        <v>0.44999999999999996</v>
      </c>
      <c r="H11" s="1">
        <f t="shared" si="1"/>
        <v>0.44999999999999996</v>
      </c>
    </row>
    <row r="12" spans="1:8" x14ac:dyDescent="0.25">
      <c r="A12" t="s">
        <v>3</v>
      </c>
      <c r="G12" s="1">
        <f t="shared" si="0"/>
        <v>0</v>
      </c>
      <c r="H12" s="1">
        <f t="shared" si="1"/>
        <v>0</v>
      </c>
    </row>
    <row r="13" spans="1:8" x14ac:dyDescent="0.25">
      <c r="A13" t="s">
        <v>4</v>
      </c>
      <c r="G13" s="1">
        <f t="shared" si="0"/>
        <v>0</v>
      </c>
      <c r="H13" s="1">
        <f t="shared" si="1"/>
        <v>0</v>
      </c>
    </row>
    <row r="14" spans="1:8" x14ac:dyDescent="0.25">
      <c r="A14" t="s">
        <v>5</v>
      </c>
      <c r="G14" s="1">
        <f t="shared" si="0"/>
        <v>0</v>
      </c>
      <c r="H14" s="1">
        <f t="shared" si="1"/>
        <v>0</v>
      </c>
    </row>
    <row r="15" spans="1:8" x14ac:dyDescent="0.25">
      <c r="A15" t="s">
        <v>15</v>
      </c>
      <c r="B15" s="1">
        <v>0.65</v>
      </c>
      <c r="C15" s="1">
        <v>0.33</v>
      </c>
      <c r="D15" s="1">
        <v>0.65</v>
      </c>
      <c r="E15" s="1">
        <v>0.33</v>
      </c>
      <c r="G15" s="1">
        <f t="shared" si="0"/>
        <v>0</v>
      </c>
      <c r="H15" s="1">
        <f t="shared" si="1"/>
        <v>0</v>
      </c>
    </row>
    <row r="16" spans="1:8" x14ac:dyDescent="0.25">
      <c r="A16" t="s">
        <v>14</v>
      </c>
      <c r="B16" s="1">
        <v>0.65</v>
      </c>
      <c r="C16" s="1">
        <v>0.33</v>
      </c>
      <c r="D16" s="1">
        <v>0.65</v>
      </c>
      <c r="E16" s="1">
        <v>0.33</v>
      </c>
      <c r="G16" s="1">
        <f t="shared" si="0"/>
        <v>0</v>
      </c>
      <c r="H16" s="1">
        <f t="shared" si="1"/>
        <v>0</v>
      </c>
    </row>
    <row r="17" spans="1:8" x14ac:dyDescent="0.25">
      <c r="A17" t="s">
        <v>16</v>
      </c>
      <c r="B17" s="1">
        <v>0.41</v>
      </c>
      <c r="C17" s="1">
        <v>0.2</v>
      </c>
      <c r="D17" s="1">
        <v>0.41</v>
      </c>
      <c r="E17" s="1">
        <v>0.2</v>
      </c>
      <c r="G17" s="1">
        <f t="shared" ref="G17:G22" si="2">B17*F17</f>
        <v>0</v>
      </c>
      <c r="H17" s="1">
        <f t="shared" ref="H17:H22" si="3">C17*F17</f>
        <v>0</v>
      </c>
    </row>
    <row r="18" spans="1:8" x14ac:dyDescent="0.25">
      <c r="A18" t="s">
        <v>21</v>
      </c>
      <c r="B18" s="1">
        <v>0.26</v>
      </c>
      <c r="C18" s="1">
        <v>0.14000000000000001</v>
      </c>
      <c r="D18" s="1">
        <v>0.26</v>
      </c>
      <c r="E18" s="1">
        <v>0.14000000000000001</v>
      </c>
      <c r="G18" s="1">
        <f t="shared" si="2"/>
        <v>0</v>
      </c>
      <c r="H18" s="1">
        <f t="shared" si="3"/>
        <v>0</v>
      </c>
    </row>
    <row r="19" spans="1:8" x14ac:dyDescent="0.25">
      <c r="A19" t="s">
        <v>22</v>
      </c>
      <c r="B19" s="1">
        <v>7.0000000000000007E-2</v>
      </c>
      <c r="C19" s="1">
        <v>7.0000000000000007E-2</v>
      </c>
      <c r="D19" s="1">
        <v>7.0000000000000007E-2</v>
      </c>
      <c r="E19" s="1">
        <v>7.0000000000000007E-2</v>
      </c>
      <c r="G19" s="1">
        <f t="shared" si="2"/>
        <v>0</v>
      </c>
      <c r="H19" s="1">
        <f t="shared" si="3"/>
        <v>0</v>
      </c>
    </row>
    <row r="20" spans="1:8" x14ac:dyDescent="0.25">
      <c r="A20" t="s">
        <v>23</v>
      </c>
      <c r="B20" s="1">
        <v>0.12</v>
      </c>
      <c r="C20" s="3"/>
      <c r="E20" s="3"/>
      <c r="G20" s="1">
        <f t="shared" si="2"/>
        <v>0</v>
      </c>
      <c r="H20" s="1">
        <f t="shared" si="3"/>
        <v>0</v>
      </c>
    </row>
    <row r="21" spans="1:8" x14ac:dyDescent="0.25">
      <c r="A21" t="s">
        <v>26</v>
      </c>
      <c r="B21" s="1">
        <v>0.02</v>
      </c>
      <c r="C21" s="1">
        <v>1.4999999999999999E-2</v>
      </c>
      <c r="D21" s="1">
        <v>0.14000000000000001</v>
      </c>
      <c r="E21" s="1">
        <v>7.0000000000000007E-2</v>
      </c>
      <c r="G21" s="1">
        <f t="shared" si="2"/>
        <v>0</v>
      </c>
      <c r="H21" s="1">
        <f t="shared" si="3"/>
        <v>0</v>
      </c>
    </row>
    <row r="22" spans="1:8" x14ac:dyDescent="0.25">
      <c r="A22" t="s">
        <v>27</v>
      </c>
      <c r="B22" s="1">
        <v>0.02</v>
      </c>
      <c r="C22" s="1">
        <v>1.4999999999999999E-2</v>
      </c>
      <c r="D22" s="1">
        <v>0.3</v>
      </c>
      <c r="E22" s="1">
        <v>0.15</v>
      </c>
      <c r="G22" s="1">
        <f t="shared" si="2"/>
        <v>0</v>
      </c>
      <c r="H22" s="1">
        <f t="shared" si="3"/>
        <v>0</v>
      </c>
    </row>
    <row r="23" spans="1:8" x14ac:dyDescent="0.25">
      <c r="A23" t="s">
        <v>7</v>
      </c>
      <c r="G23" s="1">
        <f t="shared" ref="G23:G30" si="4">B23*F23</f>
        <v>0</v>
      </c>
      <c r="H23" s="1">
        <f t="shared" ref="H23:H30" si="5">C23*F23</f>
        <v>0</v>
      </c>
    </row>
    <row r="24" spans="1:8" x14ac:dyDescent="0.25">
      <c r="A24" t="s">
        <v>8</v>
      </c>
      <c r="G24" s="1">
        <f t="shared" si="4"/>
        <v>0</v>
      </c>
      <c r="H24" s="1">
        <f t="shared" si="5"/>
        <v>0</v>
      </c>
    </row>
    <row r="25" spans="1:8" x14ac:dyDescent="0.25">
      <c r="A25" t="s">
        <v>38</v>
      </c>
      <c r="B25" s="1">
        <f>0.051</f>
        <v>5.0999999999999997E-2</v>
      </c>
      <c r="C25" s="1">
        <f>0.11</f>
        <v>0.11</v>
      </c>
      <c r="D25" s="1">
        <f t="shared" ref="D25:E28" si="6">B25</f>
        <v>5.0999999999999997E-2</v>
      </c>
      <c r="E25" s="1">
        <f t="shared" si="6"/>
        <v>0.11</v>
      </c>
      <c r="F25" s="1">
        <v>10</v>
      </c>
      <c r="G25" s="1">
        <f t="shared" si="4"/>
        <v>0.51</v>
      </c>
      <c r="H25" s="1">
        <f t="shared" si="5"/>
        <v>1.1000000000000001</v>
      </c>
    </row>
    <row r="26" spans="1:8" x14ac:dyDescent="0.25">
      <c r="A26" t="s">
        <v>30</v>
      </c>
      <c r="B26" s="1">
        <f>0.076+0.027</f>
        <v>0.10299999999999999</v>
      </c>
      <c r="C26" s="1">
        <f>0.187+0.045</f>
        <v>0.23199999999999998</v>
      </c>
      <c r="D26" s="1">
        <f t="shared" si="6"/>
        <v>0.10299999999999999</v>
      </c>
      <c r="E26" s="1">
        <f t="shared" si="6"/>
        <v>0.23199999999999998</v>
      </c>
      <c r="G26" s="1">
        <f t="shared" si="4"/>
        <v>0</v>
      </c>
      <c r="H26" s="1">
        <f t="shared" si="5"/>
        <v>0</v>
      </c>
    </row>
    <row r="27" spans="1:8" x14ac:dyDescent="0.25">
      <c r="A27" t="s">
        <v>40</v>
      </c>
      <c r="B27" s="1">
        <v>2.5000000000000001E-2</v>
      </c>
      <c r="C27" s="1">
        <v>0.04</v>
      </c>
      <c r="D27" s="1">
        <f t="shared" si="6"/>
        <v>2.5000000000000001E-2</v>
      </c>
      <c r="E27" s="1">
        <f t="shared" si="6"/>
        <v>0.04</v>
      </c>
      <c r="F27" s="1">
        <v>10</v>
      </c>
      <c r="G27" s="1">
        <f t="shared" si="4"/>
        <v>0.25</v>
      </c>
      <c r="H27" s="1">
        <f t="shared" si="5"/>
        <v>0.4</v>
      </c>
    </row>
    <row r="28" spans="1:8" x14ac:dyDescent="0.25">
      <c r="A28" t="s">
        <v>31</v>
      </c>
      <c r="B28" s="1">
        <v>0.1</v>
      </c>
      <c r="C28" s="1">
        <v>0.1</v>
      </c>
      <c r="D28" s="1">
        <f t="shared" si="6"/>
        <v>0.1</v>
      </c>
      <c r="E28" s="1">
        <f t="shared" si="6"/>
        <v>0.1</v>
      </c>
      <c r="F28" s="1">
        <v>6</v>
      </c>
      <c r="G28" s="1">
        <f t="shared" si="4"/>
        <v>0.60000000000000009</v>
      </c>
      <c r="H28" s="1">
        <f t="shared" si="5"/>
        <v>0.60000000000000009</v>
      </c>
    </row>
    <row r="29" spans="1:8" x14ac:dyDescent="0.25">
      <c r="A29" t="s">
        <v>39</v>
      </c>
      <c r="C29" s="1">
        <v>4.4999999999999998E-2</v>
      </c>
      <c r="E29" s="1">
        <f>C29</f>
        <v>4.4999999999999998E-2</v>
      </c>
      <c r="F29" s="1">
        <v>0</v>
      </c>
      <c r="G29" s="1">
        <f t="shared" si="4"/>
        <v>0</v>
      </c>
      <c r="H29" s="1">
        <f t="shared" si="5"/>
        <v>0</v>
      </c>
    </row>
    <row r="30" spans="1:8" x14ac:dyDescent="0.25">
      <c r="G30" s="1">
        <f t="shared" si="4"/>
        <v>0</v>
      </c>
      <c r="H30" s="1">
        <f t="shared" si="5"/>
        <v>0</v>
      </c>
    </row>
    <row r="31" spans="1:8" x14ac:dyDescent="0.25">
      <c r="A31" s="5" t="s">
        <v>20</v>
      </c>
      <c r="G31" s="4">
        <f>SUM(G3:G30)</f>
        <v>2.4550000000000001</v>
      </c>
      <c r="H31" s="4">
        <f>SUM(H3:H30)</f>
        <v>2.89</v>
      </c>
    </row>
    <row r="34" spans="1:8" x14ac:dyDescent="0.25">
      <c r="A34" t="s">
        <v>13</v>
      </c>
      <c r="B34" s="1">
        <v>0.12</v>
      </c>
      <c r="C34" s="1">
        <v>0.06</v>
      </c>
      <c r="D34" s="1">
        <v>0.12</v>
      </c>
      <c r="E34" s="1">
        <v>0.06</v>
      </c>
      <c r="F34" s="1">
        <v>1</v>
      </c>
      <c r="G34" s="1">
        <f>B34*F34</f>
        <v>0.12</v>
      </c>
      <c r="H34" s="1">
        <f t="shared" ref="H34" si="7">C34*F34</f>
        <v>0.06</v>
      </c>
    </row>
    <row r="35" spans="1:8" x14ac:dyDescent="0.25">
      <c r="A35" t="s">
        <v>9</v>
      </c>
      <c r="B35" s="1">
        <v>0.09</v>
      </c>
      <c r="C35" s="1">
        <v>0.05</v>
      </c>
      <c r="F35" s="1">
        <v>1</v>
      </c>
      <c r="G35" s="1">
        <f>B35*F35</f>
        <v>0.09</v>
      </c>
      <c r="H35" s="1">
        <f>C35*F35</f>
        <v>0.05</v>
      </c>
    </row>
    <row r="36" spans="1:8" x14ac:dyDescent="0.25">
      <c r="A36" t="s">
        <v>1</v>
      </c>
      <c r="B36" s="1">
        <v>0.16</v>
      </c>
      <c r="C36" s="1">
        <v>0.08</v>
      </c>
      <c r="F36" s="1">
        <v>1</v>
      </c>
      <c r="G36" s="1">
        <f t="shared" ref="G36:G39" si="8">B36*F36</f>
        <v>0.16</v>
      </c>
      <c r="H36" s="1">
        <f t="shared" ref="H36:H39" si="9">C36*F36</f>
        <v>0.08</v>
      </c>
    </row>
    <row r="37" spans="1:8" x14ac:dyDescent="0.25">
      <c r="A37" t="s">
        <v>2</v>
      </c>
      <c r="B37" s="1">
        <v>4.4999999999999998E-2</v>
      </c>
      <c r="C37" s="1">
        <v>0.04</v>
      </c>
      <c r="D37" s="1">
        <v>0.1</v>
      </c>
      <c r="E37" s="1">
        <v>7.4999999999999997E-2</v>
      </c>
      <c r="F37" s="1">
        <v>1</v>
      </c>
      <c r="G37" s="1">
        <f t="shared" si="8"/>
        <v>4.4999999999999998E-2</v>
      </c>
      <c r="H37" s="1">
        <f t="shared" si="9"/>
        <v>0.04</v>
      </c>
    </row>
    <row r="38" spans="1:8" x14ac:dyDescent="0.25">
      <c r="A38" t="s">
        <v>6</v>
      </c>
      <c r="B38" s="1">
        <v>0.15</v>
      </c>
      <c r="C38" s="1">
        <v>0.15</v>
      </c>
      <c r="D38" s="1">
        <v>0.15</v>
      </c>
      <c r="E38" s="1">
        <v>0.15</v>
      </c>
      <c r="F38" s="1">
        <v>3</v>
      </c>
      <c r="G38" s="1">
        <f t="shared" si="8"/>
        <v>0.44999999999999996</v>
      </c>
      <c r="H38" s="1">
        <f t="shared" si="9"/>
        <v>0.44999999999999996</v>
      </c>
    </row>
    <row r="39" spans="1:8" x14ac:dyDescent="0.25">
      <c r="A39" t="s">
        <v>45</v>
      </c>
      <c r="B39" s="1">
        <v>0.15</v>
      </c>
      <c r="C39" s="1">
        <v>0.15</v>
      </c>
      <c r="D39" s="1">
        <f t="shared" ref="D39" si="10">B39</f>
        <v>0.15</v>
      </c>
      <c r="E39" s="1">
        <f t="shared" ref="E39" si="11">C39</f>
        <v>0.15</v>
      </c>
      <c r="F39" s="1">
        <v>1</v>
      </c>
      <c r="G39" s="1">
        <f t="shared" si="8"/>
        <v>0.15</v>
      </c>
      <c r="H39" s="1">
        <f t="shared" si="9"/>
        <v>0.15</v>
      </c>
    </row>
    <row r="40" spans="1:8" x14ac:dyDescent="0.25">
      <c r="A40" s="5" t="s">
        <v>20</v>
      </c>
      <c r="G40" s="4">
        <f>SUM(G34:G39)</f>
        <v>1.0149999999999999</v>
      </c>
      <c r="H40" s="4">
        <f>SUM(H34:H39)</f>
        <v>0.83</v>
      </c>
    </row>
    <row r="41" spans="1:8" x14ac:dyDescent="0.25">
      <c r="G41" s="1">
        <f>24*G40*1.3+H40</f>
        <v>32.497999999999998</v>
      </c>
    </row>
    <row r="43" spans="1:8" x14ac:dyDescent="0.25">
      <c r="A43" s="11" t="s">
        <v>42</v>
      </c>
      <c r="B43" s="1">
        <f>0.05</f>
        <v>0.05</v>
      </c>
      <c r="C43" s="1">
        <f>0.05</f>
        <v>0.05</v>
      </c>
      <c r="D43" s="1">
        <f>0.05</f>
        <v>0.05</v>
      </c>
      <c r="E43" s="1">
        <f>0.05</f>
        <v>0.05</v>
      </c>
      <c r="F43" s="1">
        <v>2</v>
      </c>
      <c r="G43" s="1">
        <f t="shared" ref="G43" si="12">B43*F43</f>
        <v>0.1</v>
      </c>
      <c r="H43" s="1">
        <f t="shared" ref="H43" si="13">C43*F43</f>
        <v>0.1</v>
      </c>
    </row>
    <row r="44" spans="1:8" x14ac:dyDescent="0.25">
      <c r="A44" t="s">
        <v>43</v>
      </c>
      <c r="B44" s="1">
        <f t="shared" ref="B44:E44" si="14">0.15</f>
        <v>0.15</v>
      </c>
      <c r="C44" s="1">
        <f t="shared" si="14"/>
        <v>0.15</v>
      </c>
      <c r="D44" s="1">
        <f t="shared" si="14"/>
        <v>0.15</v>
      </c>
      <c r="E44" s="1">
        <f t="shared" si="14"/>
        <v>0.15</v>
      </c>
      <c r="F44" s="1">
        <v>2</v>
      </c>
      <c r="G44" s="1">
        <f t="shared" ref="G44:G45" si="15">B44*F44</f>
        <v>0.3</v>
      </c>
      <c r="H44" s="1">
        <f t="shared" ref="H44:H45" si="16">C44*F44</f>
        <v>0.3</v>
      </c>
    </row>
    <row r="45" spans="1:8" x14ac:dyDescent="0.25">
      <c r="A45" t="s">
        <v>44</v>
      </c>
      <c r="B45" s="1">
        <v>2.5000000000000001E-2</v>
      </c>
      <c r="C45" s="1">
        <v>0.04</v>
      </c>
      <c r="D45" s="1">
        <f t="shared" ref="D45:D46" si="17">B45</f>
        <v>2.5000000000000001E-2</v>
      </c>
      <c r="E45" s="1">
        <f t="shared" ref="E45:E46" si="18">C45</f>
        <v>0.04</v>
      </c>
      <c r="F45" s="1">
        <v>2</v>
      </c>
      <c r="G45" s="1">
        <f t="shared" si="15"/>
        <v>0.05</v>
      </c>
      <c r="H45" s="1">
        <f t="shared" si="16"/>
        <v>0.08</v>
      </c>
    </row>
    <row r="46" spans="1:8" x14ac:dyDescent="0.25">
      <c r="A46" s="5" t="s">
        <v>20</v>
      </c>
      <c r="G46" s="4">
        <f>SUM(G43:G45)</f>
        <v>0.45</v>
      </c>
      <c r="H46" s="4">
        <f>SUM(H43:H45)</f>
        <v>0.48000000000000004</v>
      </c>
    </row>
    <row r="47" spans="1:8" x14ac:dyDescent="0.25">
      <c r="G47" s="1">
        <f>24*G46*1.3+H46</f>
        <v>14.520000000000001</v>
      </c>
    </row>
    <row r="49" spans="1:8" x14ac:dyDescent="0.25">
      <c r="A49" t="s">
        <v>41</v>
      </c>
      <c r="B49" s="1">
        <v>0.12</v>
      </c>
      <c r="C49" s="1">
        <v>6.5000000000000002E-2</v>
      </c>
      <c r="D49" s="1">
        <v>0.12</v>
      </c>
      <c r="E49" s="1">
        <v>6.5000000000000002E-2</v>
      </c>
      <c r="F49" s="1">
        <v>1</v>
      </c>
      <c r="G49" s="1">
        <f t="shared" ref="G49:G50" si="19">B49*F49</f>
        <v>0.12</v>
      </c>
      <c r="H49" s="1">
        <f t="shared" ref="H49:H50" si="20">C49*F49</f>
        <v>6.5000000000000002E-2</v>
      </c>
    </row>
    <row r="50" spans="1:8" x14ac:dyDescent="0.25">
      <c r="A50" t="s">
        <v>13</v>
      </c>
      <c r="B50" s="1">
        <v>0.12</v>
      </c>
      <c r="C50" s="1">
        <v>0.06</v>
      </c>
      <c r="D50" s="1">
        <v>0.12</v>
      </c>
      <c r="E50" s="1">
        <v>0.06</v>
      </c>
      <c r="F50" s="1">
        <v>1</v>
      </c>
      <c r="G50" s="1">
        <f t="shared" si="19"/>
        <v>0.12</v>
      </c>
      <c r="H50" s="1">
        <f t="shared" si="20"/>
        <v>0.06</v>
      </c>
    </row>
    <row r="51" spans="1:8" x14ac:dyDescent="0.25">
      <c r="A51" t="s">
        <v>9</v>
      </c>
      <c r="B51" s="1">
        <v>0.09</v>
      </c>
      <c r="C51" s="1">
        <v>0.05</v>
      </c>
      <c r="F51" s="1">
        <v>1</v>
      </c>
      <c r="G51" s="1">
        <f>B51*F51</f>
        <v>0.09</v>
      </c>
      <c r="H51" s="1">
        <f>C51*F51</f>
        <v>0.05</v>
      </c>
    </row>
    <row r="52" spans="1:8" x14ac:dyDescent="0.25">
      <c r="A52" t="s">
        <v>24</v>
      </c>
      <c r="B52" s="1">
        <v>0.2</v>
      </c>
      <c r="C52" s="1">
        <v>0.1</v>
      </c>
      <c r="D52" s="1">
        <v>0.2</v>
      </c>
      <c r="E52" s="1">
        <v>0.1</v>
      </c>
      <c r="F52" s="1">
        <v>1</v>
      </c>
      <c r="G52" s="1">
        <f t="shared" ref="G52:G53" si="21">B52*F52</f>
        <v>0.2</v>
      </c>
      <c r="H52" s="1">
        <f t="shared" ref="H52:H53" si="22">C52*F52</f>
        <v>0.1</v>
      </c>
    </row>
    <row r="53" spans="1:8" x14ac:dyDescent="0.25">
      <c r="G53" s="1">
        <f t="shared" si="21"/>
        <v>0</v>
      </c>
      <c r="H53" s="1">
        <f t="shared" si="22"/>
        <v>0</v>
      </c>
    </row>
    <row r="54" spans="1:8" x14ac:dyDescent="0.25">
      <c r="A54" s="5" t="s">
        <v>20</v>
      </c>
      <c r="G54" s="4">
        <f>SUM(G49:G53)</f>
        <v>0.53</v>
      </c>
      <c r="H54" s="4">
        <f>SUM(H49:H53)</f>
        <v>0.27500000000000002</v>
      </c>
    </row>
    <row r="55" spans="1:8" x14ac:dyDescent="0.25">
      <c r="G55" s="1">
        <f>24*G54*1.3+H54</f>
        <v>16.811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ignoredErrors>
    <ignoredError sqref="C25:C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5" x14ac:dyDescent="0.25"/>
  <cols>
    <col min="1" max="1" width="17.28515625" style="6" customWidth="1"/>
    <col min="2" max="2" width="11.85546875" style="6" bestFit="1" customWidth="1"/>
    <col min="3" max="3" width="12.85546875" style="6" bestFit="1" customWidth="1"/>
  </cols>
  <sheetData>
    <row r="1" spans="1:3" x14ac:dyDescent="0.25">
      <c r="B1" s="10" t="s">
        <v>33</v>
      </c>
      <c r="C1" s="10"/>
    </row>
    <row r="2" spans="1:3" x14ac:dyDescent="0.25">
      <c r="B2" s="7" t="s">
        <v>34</v>
      </c>
      <c r="C2" s="7" t="s">
        <v>32</v>
      </c>
    </row>
    <row r="3" spans="1:3" x14ac:dyDescent="0.25">
      <c r="A3" s="6" t="s">
        <v>35</v>
      </c>
      <c r="B3" s="6">
        <f>40+20</f>
        <v>60</v>
      </c>
      <c r="C3" s="6">
        <v>20</v>
      </c>
    </row>
    <row r="4" spans="1:3" x14ac:dyDescent="0.25">
      <c r="A4" s="6" t="s">
        <v>36</v>
      </c>
      <c r="B4" s="6">
        <f>85*2</f>
        <v>170</v>
      </c>
      <c r="C4" s="6">
        <f>85*2</f>
        <v>170</v>
      </c>
    </row>
    <row r="5" spans="1:3" x14ac:dyDescent="0.25">
      <c r="A5" s="6" t="s">
        <v>37</v>
      </c>
      <c r="B5" s="6">
        <f>3</f>
        <v>3</v>
      </c>
    </row>
    <row r="12" spans="1:3" x14ac:dyDescent="0.25">
      <c r="A12" s="6">
        <f>150*3</f>
        <v>450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2024-05-06T16:48:06Z</dcterms:modified>
</cp:coreProperties>
</file>