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" i="2" l="1"/>
  <c r="Q13" i="2"/>
  <c r="Q15" i="2"/>
  <c r="F31" i="3"/>
  <c r="G18" i="2"/>
  <c r="G12" i="2"/>
  <c r="G13" i="2"/>
  <c r="G11" i="2"/>
  <c r="Q16" i="2" l="1"/>
  <c r="Q14" i="2"/>
  <c r="M28" i="2"/>
  <c r="M27" i="2"/>
  <c r="J27" i="2"/>
  <c r="J28" i="2"/>
  <c r="H26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11" i="2"/>
  <c r="P15" i="2" l="1"/>
  <c r="P12" i="2"/>
  <c r="P13" i="2"/>
  <c r="P14" i="2"/>
  <c r="H12" i="2"/>
  <c r="J12" i="2" s="1"/>
  <c r="H13" i="2"/>
  <c r="H16" i="2"/>
  <c r="J16" i="2" s="1"/>
  <c r="H18" i="2"/>
  <c r="H19" i="2"/>
  <c r="J19" i="2" s="1"/>
  <c r="H20" i="2"/>
  <c r="J20" i="2" s="1"/>
  <c r="H21" i="2"/>
  <c r="J21" i="2" s="1"/>
  <c r="H22" i="2"/>
  <c r="J22" i="2" s="1"/>
  <c r="H23" i="2"/>
  <c r="J23" i="2" s="1"/>
  <c r="H24" i="2"/>
  <c r="J24" i="2" s="1"/>
  <c r="H25" i="2"/>
  <c r="J25" i="2" s="1"/>
  <c r="J26" i="2"/>
  <c r="H10" i="2"/>
  <c r="J10" i="2" s="1"/>
  <c r="G10" i="2"/>
  <c r="H11" i="2"/>
  <c r="G14" i="2"/>
  <c r="H14" i="2" s="1"/>
  <c r="J14" i="2" s="1"/>
  <c r="G15" i="2"/>
  <c r="H15" i="2" s="1"/>
  <c r="J15" i="2" s="1"/>
  <c r="G16" i="2"/>
  <c r="G17" i="2"/>
  <c r="H17" i="2" s="1"/>
  <c r="J17" i="2" s="1"/>
  <c r="G19" i="2"/>
  <c r="G20" i="2"/>
  <c r="G21" i="2"/>
  <c r="G23" i="2"/>
  <c r="G24" i="2"/>
  <c r="G25" i="2"/>
  <c r="G26" i="2"/>
  <c r="G22" i="2"/>
  <c r="B45" i="1"/>
  <c r="B39" i="1"/>
  <c r="B33" i="1"/>
  <c r="B27" i="1"/>
  <c r="J18" i="2" l="1"/>
  <c r="J13" i="2"/>
  <c r="P11" i="2"/>
  <c r="P16" i="2" s="1"/>
  <c r="J11" i="2"/>
  <c r="H29" i="2"/>
  <c r="Q12" i="2"/>
</calcChain>
</file>

<file path=xl/sharedStrings.xml><?xml version="1.0" encoding="utf-8"?>
<sst xmlns="http://schemas.openxmlformats.org/spreadsheetml/2006/main" count="155" uniqueCount="60">
  <si>
    <t>Лоток перфорированный Стандарт, 150х80x3000</t>
  </si>
  <si>
    <t>Консоль универсальная КУ-35х150</t>
  </si>
  <si>
    <t>Комплект соединительный Винт М6х10 + Гайка М6</t>
  </si>
  <si>
    <t>Комплект соединительный Винт М5х8 + Гайка М5</t>
  </si>
  <si>
    <t>Провод заземляющий сечением 6 мм2, длиной 150 мм</t>
  </si>
  <si>
    <t>Крышка лотка, 150x3000</t>
  </si>
  <si>
    <t>Пластина заземляющая для крышки лотков</t>
  </si>
  <si>
    <t>Держатель крышки</t>
  </si>
  <si>
    <t>Провод заземляющий сечением 6 мм2 длиной 150 мм</t>
  </si>
  <si>
    <t>Угол горизонтальный 90 градусов с крышкой Стандарт</t>
  </si>
  <si>
    <t xml:space="preserve">Угол вертикальный внешний 90 градусов с крышкой Стандарт </t>
  </si>
  <si>
    <t>Угол вертикальный внутренний 90 градусов с крышкой Стандарт</t>
  </si>
  <si>
    <t>ОтветвительТ-образный с крышкой Стандарт</t>
  </si>
  <si>
    <t>Кол-во</t>
  </si>
  <si>
    <t>Наименование сборки</t>
  </si>
  <si>
    <t>Соединитель универсальный шарнирный (комплект) 80</t>
  </si>
  <si>
    <t>Анкерный болт с гайкой оцинкованный М6/8х65</t>
  </si>
  <si>
    <t>Держатель кабеля 150</t>
  </si>
  <si>
    <t>Заглушка лотка  Стандарт 150х80</t>
  </si>
  <si>
    <t>Универсальный ввод трассы лотков 150х80</t>
  </si>
  <si>
    <t>Спуск/подъем</t>
  </si>
  <si>
    <t>Обрезки</t>
  </si>
  <si>
    <t>3.1.1 - 3.1.5</t>
  </si>
  <si>
    <t>3.2.1 - 3.2.5</t>
  </si>
  <si>
    <t>3.3.1 - 3.3.6</t>
  </si>
  <si>
    <t>3.4.1 - 3.4.5</t>
  </si>
  <si>
    <t>3.5.1 - 3.5.5</t>
  </si>
  <si>
    <t>Спуск</t>
  </si>
  <si>
    <t>Колонна</t>
  </si>
  <si>
    <t>Трасса</t>
  </si>
  <si>
    <t>Шкаф-ось5</t>
  </si>
  <si>
    <t>Итого</t>
  </si>
  <si>
    <t>Лоток</t>
  </si>
  <si>
    <t>1.1--1.4</t>
  </si>
  <si>
    <t>1.10</t>
  </si>
  <si>
    <t>2.СО1</t>
  </si>
  <si>
    <t>2.СО2</t>
  </si>
  <si>
    <t>2.СО3</t>
  </si>
  <si>
    <t>2.ЗО</t>
  </si>
  <si>
    <t>Итого+коэф</t>
  </si>
  <si>
    <t>Коэф. Запаса/Подгона</t>
  </si>
  <si>
    <t>КПСЭнг(A)-FRHF 1х2х0,5</t>
  </si>
  <si>
    <t>КПСЭнг(A)-FRHF 2х2х0,5</t>
  </si>
  <si>
    <t>KПCЭнr(A)-FRHF 1x2x0,75</t>
  </si>
  <si>
    <t>KПCЭнr(A)-FRHF 2x2x0,75</t>
  </si>
  <si>
    <t>ВВГнг(А)-FRLSLTx 3х1.5</t>
  </si>
  <si>
    <t>КПСЭнг(A)-FRHF</t>
  </si>
  <si>
    <t>2х2х0,5</t>
  </si>
  <si>
    <t>1х2х0,5</t>
  </si>
  <si>
    <t>1х2х0,75</t>
  </si>
  <si>
    <t>2х2х0,75</t>
  </si>
  <si>
    <t>КПСЭнг(A)-FRHF2х2х0,5</t>
  </si>
  <si>
    <t>КПСЭнг(A)-FRHF1х2х0,5</t>
  </si>
  <si>
    <t>КПСЭнг(A)-FRHF1х2х0,75</t>
  </si>
  <si>
    <t>КПСЭнг(A)-FRHF2х2х0,75</t>
  </si>
  <si>
    <t>ПИ</t>
  </si>
  <si>
    <t>Eth</t>
  </si>
  <si>
    <t xml:space="preserve">F/UTP Cat5e ZH нг(А)-HF </t>
  </si>
  <si>
    <t>4х2х0,52</t>
  </si>
  <si>
    <t>F/UTP Cat5e ZH нг(А)-HF 4х2х0,52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</si>
</sst>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theme="9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0000FF"/>
      <name val="Calibri"/>
      <family val="2"/>
      <charset val="204"/>
      <scheme val="minor"/>
    </font>
    <font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1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49" fontId="0" fillId="2" borderId="0" xfId="0" applyNumberFormat="1" applyFill="1" applyAlignment="1">
      <alignment horizontal="left"/>
    </xf>
    <xf numFmtId="0" fontId="6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49" fontId="7" fillId="2" borderId="0" xfId="0" applyNumberFormat="1" applyFont="1" applyFill="1" applyAlignment="1">
      <alignment horizontal="left"/>
    </xf>
    <xf numFmtId="49" fontId="7" fillId="0" borderId="0" xfId="0" applyNumberFormat="1" applyFont="1" applyAlignment="1">
      <alignment horizontal="left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zoomScale="130" zoomScaleNormal="130" workbookViewId="0">
      <selection activeCell="G1" sqref="G1"/>
    </sheetView>
  </sheetViews>
  <sheetFormatPr defaultRowHeight="15" x14ac:dyDescent="0.25"/>
  <cols>
    <col min="1" max="1" width="62.140625" customWidth="1"/>
    <col min="2" max="3" width="9.140625" style="1"/>
  </cols>
  <sheetData>
    <row r="1" spans="1:2" x14ac:dyDescent="0.25">
      <c r="A1" s="1" t="s">
        <v>14</v>
      </c>
      <c r="B1" s="1" t="s">
        <v>13</v>
      </c>
    </row>
    <row r="2" spans="1:2" x14ac:dyDescent="0.25">
      <c r="A2" s="2" t="s">
        <v>0</v>
      </c>
      <c r="B2" s="1">
        <v>1</v>
      </c>
    </row>
    <row r="3" spans="1:2" x14ac:dyDescent="0.25">
      <c r="A3" t="s">
        <v>4</v>
      </c>
      <c r="B3" s="1">
        <v>1</v>
      </c>
    </row>
    <row r="4" spans="1:2" x14ac:dyDescent="0.25">
      <c r="A4" t="s">
        <v>2</v>
      </c>
      <c r="B4" s="1">
        <v>7</v>
      </c>
    </row>
    <row r="5" spans="1:2" x14ac:dyDescent="0.25">
      <c r="A5" t="s">
        <v>3</v>
      </c>
      <c r="B5" s="1">
        <v>2</v>
      </c>
    </row>
    <row r="6" spans="1:2" x14ac:dyDescent="0.25">
      <c r="A6" t="s">
        <v>1</v>
      </c>
      <c r="B6" s="1">
        <v>2</v>
      </c>
    </row>
    <row r="7" spans="1:2" x14ac:dyDescent="0.25">
      <c r="A7" t="s">
        <v>2</v>
      </c>
      <c r="B7" s="1">
        <v>2</v>
      </c>
    </row>
    <row r="8" spans="1:2" x14ac:dyDescent="0.25">
      <c r="A8" s="3" t="s">
        <v>16</v>
      </c>
      <c r="B8" s="1">
        <v>4</v>
      </c>
    </row>
    <row r="9" spans="1:2" x14ac:dyDescent="0.25">
      <c r="A9" t="s">
        <v>17</v>
      </c>
      <c r="B9" s="1">
        <v>2</v>
      </c>
    </row>
    <row r="10" spans="1:2" x14ac:dyDescent="0.25">
      <c r="A10" t="s">
        <v>2</v>
      </c>
      <c r="B10" s="1">
        <v>2</v>
      </c>
    </row>
    <row r="12" spans="1:2" x14ac:dyDescent="0.25">
      <c r="A12" s="2" t="s">
        <v>5</v>
      </c>
      <c r="B12" s="1">
        <v>1</v>
      </c>
    </row>
    <row r="13" spans="1:2" x14ac:dyDescent="0.25">
      <c r="A13" t="s">
        <v>6</v>
      </c>
      <c r="B13" s="1">
        <v>1</v>
      </c>
    </row>
    <row r="14" spans="1:2" x14ac:dyDescent="0.25">
      <c r="A14" t="s">
        <v>3</v>
      </c>
      <c r="B14" s="1">
        <v>1</v>
      </c>
    </row>
    <row r="15" spans="1:2" x14ac:dyDescent="0.25">
      <c r="A15" t="s">
        <v>7</v>
      </c>
      <c r="B15" s="1">
        <v>2</v>
      </c>
    </row>
    <row r="16" spans="1:2" x14ac:dyDescent="0.25">
      <c r="A16" t="s">
        <v>2</v>
      </c>
      <c r="B16" s="1">
        <v>2</v>
      </c>
    </row>
    <row r="18" spans="1:2" x14ac:dyDescent="0.25">
      <c r="A18" s="2" t="s">
        <v>15</v>
      </c>
      <c r="B18" s="1">
        <v>1</v>
      </c>
    </row>
    <row r="19" spans="1:2" x14ac:dyDescent="0.25">
      <c r="A19" t="s">
        <v>8</v>
      </c>
      <c r="B19" s="1">
        <v>1</v>
      </c>
    </row>
    <row r="20" spans="1:2" x14ac:dyDescent="0.25">
      <c r="A20" t="s">
        <v>2</v>
      </c>
      <c r="B20" s="1">
        <v>12</v>
      </c>
    </row>
    <row r="21" spans="1:2" x14ac:dyDescent="0.25">
      <c r="A21" t="s">
        <v>3</v>
      </c>
      <c r="B21" s="1">
        <v>2</v>
      </c>
    </row>
    <row r="23" spans="1:2" x14ac:dyDescent="0.25">
      <c r="A23" s="4" t="s">
        <v>9</v>
      </c>
      <c r="B23" s="1">
        <v>1</v>
      </c>
    </row>
    <row r="24" spans="1:2" x14ac:dyDescent="0.25">
      <c r="A24" t="s">
        <v>6</v>
      </c>
      <c r="B24" s="1">
        <v>1</v>
      </c>
    </row>
    <row r="25" spans="1:2" x14ac:dyDescent="0.25">
      <c r="A25" t="s">
        <v>4</v>
      </c>
      <c r="B25" s="1">
        <v>1</v>
      </c>
    </row>
    <row r="26" spans="1:2" x14ac:dyDescent="0.25">
      <c r="A26" t="s">
        <v>3</v>
      </c>
      <c r="B26" s="1">
        <v>3</v>
      </c>
    </row>
    <row r="27" spans="1:2" x14ac:dyDescent="0.25">
      <c r="A27" t="s">
        <v>2</v>
      </c>
      <c r="B27" s="1">
        <f>12+7</f>
        <v>19</v>
      </c>
    </row>
    <row r="29" spans="1:2" x14ac:dyDescent="0.25">
      <c r="A29" s="2" t="s">
        <v>10</v>
      </c>
      <c r="B29" s="1">
        <v>1</v>
      </c>
    </row>
    <row r="30" spans="1:2" x14ac:dyDescent="0.25">
      <c r="A30" t="s">
        <v>6</v>
      </c>
      <c r="B30" s="1">
        <v>1</v>
      </c>
    </row>
    <row r="31" spans="1:2" x14ac:dyDescent="0.25">
      <c r="A31" t="s">
        <v>4</v>
      </c>
      <c r="B31" s="1">
        <v>1</v>
      </c>
    </row>
    <row r="32" spans="1:2" x14ac:dyDescent="0.25">
      <c r="A32" t="s">
        <v>3</v>
      </c>
      <c r="B32" s="1">
        <v>3</v>
      </c>
    </row>
    <row r="33" spans="1:2" x14ac:dyDescent="0.25">
      <c r="A33" t="s">
        <v>2</v>
      </c>
      <c r="B33" s="1">
        <f>12+7</f>
        <v>19</v>
      </c>
    </row>
    <row r="35" spans="1:2" x14ac:dyDescent="0.25">
      <c r="A35" s="2" t="s">
        <v>11</v>
      </c>
      <c r="B35" s="1">
        <v>1</v>
      </c>
    </row>
    <row r="36" spans="1:2" x14ac:dyDescent="0.25">
      <c r="A36" t="s">
        <v>6</v>
      </c>
      <c r="B36" s="1">
        <v>1</v>
      </c>
    </row>
    <row r="37" spans="1:2" x14ac:dyDescent="0.25">
      <c r="A37" t="s">
        <v>4</v>
      </c>
      <c r="B37" s="1">
        <v>1</v>
      </c>
    </row>
    <row r="38" spans="1:2" x14ac:dyDescent="0.25">
      <c r="A38" t="s">
        <v>3</v>
      </c>
      <c r="B38" s="1">
        <v>3</v>
      </c>
    </row>
    <row r="39" spans="1:2" x14ac:dyDescent="0.25">
      <c r="A39" t="s">
        <v>2</v>
      </c>
      <c r="B39" s="1">
        <f>12+7</f>
        <v>19</v>
      </c>
    </row>
    <row r="41" spans="1:2" x14ac:dyDescent="0.25">
      <c r="A41" s="2" t="s">
        <v>12</v>
      </c>
      <c r="B41" s="1">
        <v>1</v>
      </c>
    </row>
    <row r="42" spans="1:2" x14ac:dyDescent="0.25">
      <c r="A42" t="s">
        <v>6</v>
      </c>
      <c r="B42" s="1">
        <v>1</v>
      </c>
    </row>
    <row r="43" spans="1:2" x14ac:dyDescent="0.25">
      <c r="A43" t="s">
        <v>4</v>
      </c>
      <c r="B43" s="1">
        <v>1</v>
      </c>
    </row>
    <row r="44" spans="1:2" x14ac:dyDescent="0.25">
      <c r="A44" t="s">
        <v>3</v>
      </c>
      <c r="B44" s="1">
        <v>3</v>
      </c>
    </row>
    <row r="45" spans="1:2" x14ac:dyDescent="0.25">
      <c r="A45" t="s">
        <v>2</v>
      </c>
      <c r="B45" s="1">
        <f>12+7</f>
        <v>19</v>
      </c>
    </row>
    <row r="47" spans="1:2" x14ac:dyDescent="0.25">
      <c r="A47" t="s">
        <v>18</v>
      </c>
      <c r="B47" s="1">
        <v>3</v>
      </c>
    </row>
    <row r="49" spans="1:2" x14ac:dyDescent="0.25">
      <c r="A49" s="2" t="s">
        <v>19</v>
      </c>
      <c r="B49" s="1">
        <v>1</v>
      </c>
    </row>
    <row r="50" spans="1:2" x14ac:dyDescent="0.25">
      <c r="A50" t="s">
        <v>2</v>
      </c>
      <c r="B50" s="1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2"/>
  <sheetViews>
    <sheetView tabSelected="1" zoomScaleNormal="100" workbookViewId="0">
      <selection activeCell="H28" sqref="H28"/>
    </sheetView>
  </sheetViews>
  <sheetFormatPr defaultRowHeight="15" x14ac:dyDescent="0.25"/>
  <cols>
    <col min="1" max="1" width="9.140625" style="1"/>
    <col min="2" max="2" width="16.5703125" style="5" customWidth="1"/>
    <col min="3" max="3" width="6.7109375" style="1" customWidth="1"/>
    <col min="4" max="4" width="7.28515625" style="1" customWidth="1"/>
    <col min="5" max="6" width="8.42578125" style="1" customWidth="1"/>
    <col min="7" max="7" width="9.28515625" style="1" customWidth="1"/>
    <col min="8" max="8" width="11.85546875" style="1" bestFit="1" customWidth="1"/>
    <col min="9" max="9" width="4.5703125" style="1" customWidth="1"/>
    <col min="10" max="10" width="9.140625" style="1"/>
    <col min="11" max="11" width="22.7109375" style="1" customWidth="1"/>
    <col min="12" max="12" width="8.140625" style="1" customWidth="1"/>
    <col min="13" max="13" width="28.28515625" style="1" customWidth="1"/>
    <col min="14" max="14" width="9.140625" style="1"/>
    <col min="15" max="15" width="30.7109375" style="1" customWidth="1"/>
    <col min="16" max="16" width="9.140625" style="1" customWidth="1"/>
    <col min="17" max="16384" width="9.140625" style="1"/>
  </cols>
  <sheetData>
    <row r="2" spans="1:17" x14ac:dyDescent="0.25">
      <c r="B2" s="5" t="s">
        <v>30</v>
      </c>
      <c r="C2" s="1">
        <v>10</v>
      </c>
    </row>
    <row r="3" spans="1:17" x14ac:dyDescent="0.25">
      <c r="B3" s="5" t="s">
        <v>20</v>
      </c>
      <c r="C3" s="1">
        <v>3</v>
      </c>
    </row>
    <row r="4" spans="1:17" x14ac:dyDescent="0.25">
      <c r="B4" s="5" t="s">
        <v>28</v>
      </c>
      <c r="C4" s="1">
        <v>2</v>
      </c>
    </row>
    <row r="5" spans="1:17" x14ac:dyDescent="0.25">
      <c r="B5" s="5" t="s">
        <v>21</v>
      </c>
      <c r="C5" s="1">
        <v>1</v>
      </c>
    </row>
    <row r="6" spans="1:17" x14ac:dyDescent="0.25">
      <c r="B6" s="5" t="s">
        <v>40</v>
      </c>
      <c r="C6" s="1">
        <v>1.2</v>
      </c>
    </row>
    <row r="9" spans="1:17" x14ac:dyDescent="0.25">
      <c r="C9" s="1" t="s">
        <v>29</v>
      </c>
      <c r="D9" s="1" t="s">
        <v>27</v>
      </c>
      <c r="E9" s="1" t="s">
        <v>28</v>
      </c>
      <c r="F9" s="1" t="s">
        <v>21</v>
      </c>
      <c r="G9" s="7" t="s">
        <v>31</v>
      </c>
      <c r="H9" s="8" t="s">
        <v>39</v>
      </c>
    </row>
    <row r="10" spans="1:17" x14ac:dyDescent="0.25">
      <c r="B10" s="5" t="s">
        <v>32</v>
      </c>
      <c r="C10" s="1">
        <v>90</v>
      </c>
      <c r="G10" s="1">
        <f t="shared" ref="G10:G21" si="0">C10+C$2+D10*C$3+E10*C$4+F10*C$5</f>
        <v>100</v>
      </c>
      <c r="H10" s="10">
        <f>ROUND(G10*C$6, -1)</f>
        <v>120</v>
      </c>
      <c r="J10" s="1">
        <f>I10-H10</f>
        <v>-120</v>
      </c>
    </row>
    <row r="11" spans="1:17" x14ac:dyDescent="0.25">
      <c r="A11" s="11">
        <v>1</v>
      </c>
      <c r="B11" s="12" t="s">
        <v>33</v>
      </c>
      <c r="C11" s="11">
        <v>115</v>
      </c>
      <c r="D11" s="11">
        <v>4</v>
      </c>
      <c r="E11" s="11">
        <v>12</v>
      </c>
      <c r="F11" s="11">
        <v>5</v>
      </c>
      <c r="G11" s="11">
        <f t="shared" si="0"/>
        <v>166</v>
      </c>
      <c r="H11" s="13">
        <f t="shared" ref="H11:H28" si="1">ROUND(G11*C$6, -1)</f>
        <v>200</v>
      </c>
      <c r="J11" s="1">
        <f t="shared" ref="J11:J28" si="2">I11-H11</f>
        <v>-200</v>
      </c>
      <c r="K11" s="1" t="s">
        <v>46</v>
      </c>
      <c r="L11" s="1" t="s">
        <v>47</v>
      </c>
      <c r="M11" s="1" t="str">
        <f>CONCATENATE(K11,L11)</f>
        <v>КПСЭнг(A)-FRHF2х2х0,5</v>
      </c>
      <c r="O11" t="s">
        <v>52</v>
      </c>
      <c r="P11" s="1">
        <f>SUMIF(M$11:M$28,O11,H$11:H$28)</f>
        <v>380</v>
      </c>
      <c r="Q11" s="1">
        <f>SUM(H13:H17)</f>
        <v>380</v>
      </c>
    </row>
    <row r="12" spans="1:17" x14ac:dyDescent="0.25">
      <c r="A12" s="11">
        <v>2</v>
      </c>
      <c r="B12" s="12">
        <v>1.5</v>
      </c>
      <c r="C12" s="11">
        <v>100</v>
      </c>
      <c r="D12" s="11">
        <v>1</v>
      </c>
      <c r="E12" s="11">
        <v>8</v>
      </c>
      <c r="F12" s="11">
        <v>7</v>
      </c>
      <c r="G12" s="11">
        <f t="shared" si="0"/>
        <v>136</v>
      </c>
      <c r="H12" s="13">
        <f t="shared" si="1"/>
        <v>160</v>
      </c>
      <c r="J12" s="1">
        <f t="shared" si="2"/>
        <v>-160</v>
      </c>
      <c r="K12" s="1" t="s">
        <v>46</v>
      </c>
      <c r="L12" s="1" t="s">
        <v>47</v>
      </c>
      <c r="M12" s="1" t="str">
        <f t="shared" ref="M12:M26" si="3">CONCATENATE(K12,L12)</f>
        <v>КПСЭнг(A)-FRHF2х2х0,5</v>
      </c>
      <c r="O12" t="s">
        <v>51</v>
      </c>
      <c r="P12" s="1">
        <f t="shared" ref="P12:P14" si="4">SUMIF(M$11:M$28,O12,H$11:H$28)</f>
        <v>360</v>
      </c>
      <c r="Q12" s="1">
        <f>SUM(H11:H12)</f>
        <v>360</v>
      </c>
    </row>
    <row r="13" spans="1:17" x14ac:dyDescent="0.25">
      <c r="A13" s="11">
        <v>3</v>
      </c>
      <c r="B13" s="16">
        <v>1.6</v>
      </c>
      <c r="C13" s="11">
        <v>60</v>
      </c>
      <c r="D13" s="11">
        <v>2</v>
      </c>
      <c r="E13" s="11">
        <v>4</v>
      </c>
      <c r="F13" s="11">
        <v>3</v>
      </c>
      <c r="G13" s="11">
        <f t="shared" si="0"/>
        <v>87</v>
      </c>
      <c r="H13" s="13">
        <f t="shared" si="1"/>
        <v>100</v>
      </c>
      <c r="J13" s="1">
        <f t="shared" si="2"/>
        <v>-100</v>
      </c>
      <c r="K13" s="1" t="s">
        <v>46</v>
      </c>
      <c r="L13" s="1" t="s">
        <v>48</v>
      </c>
      <c r="M13" s="1" t="str">
        <f t="shared" si="3"/>
        <v>КПСЭнг(A)-FRHF1х2х0,5</v>
      </c>
      <c r="O13" t="s">
        <v>53</v>
      </c>
      <c r="P13" s="1">
        <f t="shared" si="4"/>
        <v>540</v>
      </c>
      <c r="Q13" s="1">
        <f>SUM(H18:H21)+H27</f>
        <v>540</v>
      </c>
    </row>
    <row r="14" spans="1:17" x14ac:dyDescent="0.25">
      <c r="A14" s="1">
        <v>4</v>
      </c>
      <c r="B14" s="17">
        <v>1.7</v>
      </c>
      <c r="C14" s="1">
        <v>20</v>
      </c>
      <c r="D14" s="1">
        <v>1</v>
      </c>
      <c r="E14" s="1">
        <v>2</v>
      </c>
      <c r="F14" s="1">
        <v>3</v>
      </c>
      <c r="G14" s="1">
        <f t="shared" si="0"/>
        <v>40</v>
      </c>
      <c r="H14" s="10">
        <f t="shared" si="1"/>
        <v>50</v>
      </c>
      <c r="J14" s="1">
        <f t="shared" si="2"/>
        <v>-50</v>
      </c>
      <c r="K14" s="1" t="s">
        <v>46</v>
      </c>
      <c r="L14" s="1" t="s">
        <v>48</v>
      </c>
      <c r="M14" s="1" t="str">
        <f t="shared" si="3"/>
        <v>КПСЭнг(A)-FRHF1х2х0,5</v>
      </c>
      <c r="O14" t="s">
        <v>54</v>
      </c>
      <c r="P14" s="1">
        <f t="shared" si="4"/>
        <v>440</v>
      </c>
      <c r="Q14" s="1">
        <f>SUM(H22:H26)</f>
        <v>440</v>
      </c>
    </row>
    <row r="15" spans="1:17" x14ac:dyDescent="0.25">
      <c r="A15" s="1">
        <v>5</v>
      </c>
      <c r="B15" s="17">
        <v>1.8</v>
      </c>
      <c r="C15" s="1">
        <v>30</v>
      </c>
      <c r="D15" s="1">
        <v>2</v>
      </c>
      <c r="E15" s="1">
        <v>3</v>
      </c>
      <c r="F15" s="1">
        <v>2</v>
      </c>
      <c r="G15" s="1">
        <f t="shared" si="0"/>
        <v>54</v>
      </c>
      <c r="H15" s="10">
        <f t="shared" si="1"/>
        <v>60</v>
      </c>
      <c r="J15" s="1">
        <f t="shared" si="2"/>
        <v>-60</v>
      </c>
      <c r="K15" s="1" t="s">
        <v>46</v>
      </c>
      <c r="L15" s="1" t="s">
        <v>48</v>
      </c>
      <c r="M15" s="1" t="str">
        <f t="shared" si="3"/>
        <v>КПСЭнг(A)-FRHF1х2х0,5</v>
      </c>
      <c r="O15" t="s">
        <v>59</v>
      </c>
      <c r="P15" s="1">
        <f t="shared" ref="P15" si="5">SUMIF(M$11:M$28,O15,H$11:H$28)</f>
        <v>200</v>
      </c>
      <c r="Q15" s="1">
        <f>SUM(H28)</f>
        <v>200</v>
      </c>
    </row>
    <row r="16" spans="1:17" x14ac:dyDescent="0.25">
      <c r="A16" s="1">
        <v>6</v>
      </c>
      <c r="B16" s="17">
        <v>1.9</v>
      </c>
      <c r="C16" s="1">
        <v>40</v>
      </c>
      <c r="D16" s="1">
        <v>2</v>
      </c>
      <c r="E16" s="1">
        <v>4</v>
      </c>
      <c r="F16" s="1">
        <v>2</v>
      </c>
      <c r="G16" s="1">
        <f t="shared" si="0"/>
        <v>66</v>
      </c>
      <c r="H16" s="10">
        <f t="shared" si="1"/>
        <v>80</v>
      </c>
      <c r="J16" s="1">
        <f t="shared" si="2"/>
        <v>-80</v>
      </c>
      <c r="K16" s="1" t="s">
        <v>46</v>
      </c>
      <c r="L16" s="1" t="s">
        <v>48</v>
      </c>
      <c r="M16" s="1" t="str">
        <f t="shared" si="3"/>
        <v>КПСЭнг(A)-FRHF1х2х0,5</v>
      </c>
      <c r="P16" s="1">
        <f>SUM(P11:P15)</f>
        <v>1920</v>
      </c>
      <c r="Q16" s="1">
        <f>SUM(Q11:Q15)</f>
        <v>1920</v>
      </c>
    </row>
    <row r="17" spans="1:13" x14ac:dyDescent="0.25">
      <c r="A17" s="1">
        <v>7</v>
      </c>
      <c r="B17" s="17" t="s">
        <v>34</v>
      </c>
      <c r="C17" s="1">
        <v>45</v>
      </c>
      <c r="D17" s="1">
        <v>4</v>
      </c>
      <c r="E17" s="1">
        <v>4</v>
      </c>
      <c r="F17" s="1">
        <v>4</v>
      </c>
      <c r="G17" s="1">
        <f t="shared" si="0"/>
        <v>79</v>
      </c>
      <c r="H17" s="10">
        <f t="shared" si="1"/>
        <v>90</v>
      </c>
      <c r="J17" s="1">
        <f t="shared" si="2"/>
        <v>-90</v>
      </c>
      <c r="K17" s="1" t="s">
        <v>46</v>
      </c>
      <c r="L17" s="1" t="s">
        <v>48</v>
      </c>
      <c r="M17" s="1" t="str">
        <f t="shared" si="3"/>
        <v>КПСЭнг(A)-FRHF1х2х0,5</v>
      </c>
    </row>
    <row r="18" spans="1:13" x14ac:dyDescent="0.25">
      <c r="A18" s="11">
        <v>8</v>
      </c>
      <c r="B18" s="12" t="s">
        <v>35</v>
      </c>
      <c r="C18" s="11">
        <v>40</v>
      </c>
      <c r="D18" s="11">
        <v>2</v>
      </c>
      <c r="E18" s="11">
        <v>4</v>
      </c>
      <c r="F18" s="11">
        <v>2</v>
      </c>
      <c r="G18" s="11">
        <f t="shared" si="0"/>
        <v>66</v>
      </c>
      <c r="H18" s="13">
        <f t="shared" si="1"/>
        <v>80</v>
      </c>
      <c r="J18" s="1">
        <f t="shared" si="2"/>
        <v>-80</v>
      </c>
      <c r="K18" s="1" t="s">
        <v>46</v>
      </c>
      <c r="L18" s="1" t="s">
        <v>49</v>
      </c>
      <c r="M18" s="1" t="str">
        <f t="shared" si="3"/>
        <v>КПСЭнг(A)-FRHF1х2х0,75</v>
      </c>
    </row>
    <row r="19" spans="1:13" x14ac:dyDescent="0.25">
      <c r="A19" s="11">
        <v>9</v>
      </c>
      <c r="B19" s="12" t="s">
        <v>36</v>
      </c>
      <c r="C19" s="11">
        <v>45</v>
      </c>
      <c r="D19" s="11">
        <v>2</v>
      </c>
      <c r="E19" s="11">
        <v>4</v>
      </c>
      <c r="F19" s="11">
        <v>2</v>
      </c>
      <c r="G19" s="11">
        <f t="shared" si="0"/>
        <v>71</v>
      </c>
      <c r="H19" s="13">
        <f t="shared" si="1"/>
        <v>90</v>
      </c>
      <c r="J19" s="1">
        <f t="shared" si="2"/>
        <v>-90</v>
      </c>
      <c r="K19" s="1" t="s">
        <v>46</v>
      </c>
      <c r="L19" s="1" t="s">
        <v>49</v>
      </c>
      <c r="M19" s="1" t="str">
        <f t="shared" si="3"/>
        <v>КПСЭнг(A)-FRHF1х2х0,75</v>
      </c>
    </row>
    <row r="20" spans="1:13" x14ac:dyDescent="0.25">
      <c r="A20" s="11">
        <v>10</v>
      </c>
      <c r="B20" s="12" t="s">
        <v>37</v>
      </c>
      <c r="C20" s="11">
        <v>45</v>
      </c>
      <c r="D20" s="11">
        <v>2</v>
      </c>
      <c r="E20" s="11">
        <v>4</v>
      </c>
      <c r="F20" s="11">
        <v>2</v>
      </c>
      <c r="G20" s="11">
        <f t="shared" si="0"/>
        <v>71</v>
      </c>
      <c r="H20" s="13">
        <f t="shared" si="1"/>
        <v>90</v>
      </c>
      <c r="J20" s="1">
        <f t="shared" si="2"/>
        <v>-90</v>
      </c>
      <c r="K20" s="1" t="s">
        <v>46</v>
      </c>
      <c r="L20" s="1" t="s">
        <v>49</v>
      </c>
      <c r="M20" s="1" t="str">
        <f t="shared" si="3"/>
        <v>КПСЭнг(A)-FRHF1х2х0,75</v>
      </c>
    </row>
    <row r="21" spans="1:13" x14ac:dyDescent="0.25">
      <c r="A21" s="11">
        <v>11</v>
      </c>
      <c r="B21" s="12" t="s">
        <v>38</v>
      </c>
      <c r="C21" s="11">
        <v>40</v>
      </c>
      <c r="D21" s="11">
        <v>2</v>
      </c>
      <c r="E21" s="11">
        <v>4</v>
      </c>
      <c r="F21" s="11">
        <v>2</v>
      </c>
      <c r="G21" s="11">
        <f t="shared" si="0"/>
        <v>66</v>
      </c>
      <c r="H21" s="13">
        <f t="shared" si="1"/>
        <v>80</v>
      </c>
      <c r="J21" s="1">
        <f t="shared" si="2"/>
        <v>-80</v>
      </c>
      <c r="K21" s="1" t="s">
        <v>46</v>
      </c>
      <c r="L21" s="1" t="s">
        <v>49</v>
      </c>
      <c r="M21" s="1" t="str">
        <f t="shared" si="3"/>
        <v>КПСЭнг(A)-FRHF1х2х0,75</v>
      </c>
    </row>
    <row r="22" spans="1:13" x14ac:dyDescent="0.25">
      <c r="A22" s="1">
        <v>12</v>
      </c>
      <c r="B22" s="6" t="s">
        <v>22</v>
      </c>
      <c r="C22" s="1">
        <v>15</v>
      </c>
      <c r="D22" s="1">
        <v>5</v>
      </c>
      <c r="E22" s="1">
        <v>2</v>
      </c>
      <c r="F22" s="1">
        <v>10</v>
      </c>
      <c r="G22" s="1">
        <f>C22+C$2+D22*C$3+E22*C$4+F22*C$5</f>
        <v>54</v>
      </c>
      <c r="H22" s="10">
        <f t="shared" si="1"/>
        <v>60</v>
      </c>
      <c r="J22" s="1">
        <f t="shared" si="2"/>
        <v>-60</v>
      </c>
      <c r="K22" s="1" t="s">
        <v>46</v>
      </c>
      <c r="L22" s="1" t="s">
        <v>50</v>
      </c>
      <c r="M22" s="1" t="str">
        <f t="shared" si="3"/>
        <v>КПСЭнг(A)-FRHF2х2х0,75</v>
      </c>
    </row>
    <row r="23" spans="1:13" x14ac:dyDescent="0.25">
      <c r="A23" s="1">
        <v>13</v>
      </c>
      <c r="B23" s="6" t="s">
        <v>23</v>
      </c>
      <c r="C23" s="1">
        <v>30</v>
      </c>
      <c r="D23" s="1">
        <v>5</v>
      </c>
      <c r="E23" s="1">
        <v>3</v>
      </c>
      <c r="F23" s="1">
        <v>10</v>
      </c>
      <c r="G23" s="1">
        <f t="shared" ref="G23:G28" si="6">C23+C$2+D23*C$3+E23*C$4+F23*C$5</f>
        <v>71</v>
      </c>
      <c r="H23" s="10">
        <f t="shared" si="1"/>
        <v>90</v>
      </c>
      <c r="J23" s="1">
        <f t="shared" si="2"/>
        <v>-90</v>
      </c>
      <c r="K23" s="1" t="s">
        <v>46</v>
      </c>
      <c r="L23" s="1" t="s">
        <v>50</v>
      </c>
      <c r="M23" s="1" t="str">
        <f t="shared" si="3"/>
        <v>КПСЭнг(A)-FRHF2х2х0,75</v>
      </c>
    </row>
    <row r="24" spans="1:13" x14ac:dyDescent="0.25">
      <c r="A24" s="1">
        <v>14</v>
      </c>
      <c r="B24" s="6" t="s">
        <v>24</v>
      </c>
      <c r="C24" s="1">
        <v>20</v>
      </c>
      <c r="D24" s="1">
        <v>6</v>
      </c>
      <c r="E24" s="1">
        <v>4</v>
      </c>
      <c r="F24" s="1">
        <v>12</v>
      </c>
      <c r="G24" s="1">
        <f t="shared" si="6"/>
        <v>68</v>
      </c>
      <c r="H24" s="10">
        <f t="shared" si="1"/>
        <v>80</v>
      </c>
      <c r="J24" s="1">
        <f t="shared" si="2"/>
        <v>-80</v>
      </c>
      <c r="K24" s="1" t="s">
        <v>46</v>
      </c>
      <c r="L24" s="1" t="s">
        <v>50</v>
      </c>
      <c r="M24" s="1" t="str">
        <f t="shared" si="3"/>
        <v>КПСЭнг(A)-FRHF2х2х0,75</v>
      </c>
    </row>
    <row r="25" spans="1:13" x14ac:dyDescent="0.25">
      <c r="A25" s="1">
        <v>15</v>
      </c>
      <c r="B25" s="6" t="s">
        <v>25</v>
      </c>
      <c r="C25" s="1">
        <v>35</v>
      </c>
      <c r="D25" s="1">
        <v>5</v>
      </c>
      <c r="E25" s="1">
        <v>6</v>
      </c>
      <c r="F25" s="1">
        <v>10</v>
      </c>
      <c r="G25" s="1">
        <f t="shared" si="6"/>
        <v>82</v>
      </c>
      <c r="H25" s="10">
        <f t="shared" si="1"/>
        <v>100</v>
      </c>
      <c r="J25" s="1">
        <f t="shared" si="2"/>
        <v>-100</v>
      </c>
      <c r="K25" s="1" t="s">
        <v>46</v>
      </c>
      <c r="L25" s="1" t="s">
        <v>50</v>
      </c>
      <c r="M25" s="1" t="str">
        <f t="shared" si="3"/>
        <v>КПСЭнг(A)-FRHF2х2х0,75</v>
      </c>
    </row>
    <row r="26" spans="1:13" x14ac:dyDescent="0.25">
      <c r="A26" s="1">
        <v>16</v>
      </c>
      <c r="B26" s="6" t="s">
        <v>26</v>
      </c>
      <c r="C26" s="1">
        <v>45</v>
      </c>
      <c r="D26" s="1">
        <v>5</v>
      </c>
      <c r="E26" s="1">
        <v>7</v>
      </c>
      <c r="F26" s="1">
        <v>10</v>
      </c>
      <c r="G26" s="1">
        <f t="shared" si="6"/>
        <v>94</v>
      </c>
      <c r="H26" s="10">
        <f t="shared" si="1"/>
        <v>110</v>
      </c>
      <c r="J26" s="1">
        <f t="shared" si="2"/>
        <v>-110</v>
      </c>
      <c r="K26" s="1" t="s">
        <v>46</v>
      </c>
      <c r="L26" s="1" t="s">
        <v>50</v>
      </c>
      <c r="M26" s="1" t="str">
        <f t="shared" si="3"/>
        <v>КПСЭнг(A)-FRHF2х2х0,75</v>
      </c>
    </row>
    <row r="27" spans="1:13" x14ac:dyDescent="0.25">
      <c r="A27" s="1">
        <v>17</v>
      </c>
      <c r="B27" s="6" t="s">
        <v>55</v>
      </c>
      <c r="C27" s="1">
        <v>200</v>
      </c>
      <c r="H27" s="10">
        <v>200</v>
      </c>
      <c r="J27" s="1">
        <f t="shared" si="2"/>
        <v>-200</v>
      </c>
      <c r="K27" s="1" t="s">
        <v>46</v>
      </c>
      <c r="L27" s="1" t="s">
        <v>49</v>
      </c>
      <c r="M27" s="1" t="str">
        <f t="shared" ref="M27:M29" si="7">CONCATENATE(K27,L27)</f>
        <v>КПСЭнг(A)-FRHF1х2х0,75</v>
      </c>
    </row>
    <row r="28" spans="1:13" x14ac:dyDescent="0.25">
      <c r="A28" s="1">
        <v>18</v>
      </c>
      <c r="B28" s="6" t="s">
        <v>56</v>
      </c>
      <c r="C28" s="1">
        <v>200</v>
      </c>
      <c r="H28" s="10">
        <v>200</v>
      </c>
      <c r="J28" s="1">
        <f t="shared" si="2"/>
        <v>-200</v>
      </c>
      <c r="K28" s="1" t="s">
        <v>57</v>
      </c>
      <c r="L28" s="1" t="s">
        <v>58</v>
      </c>
      <c r="M28" s="1" t="str">
        <f t="shared" si="7"/>
        <v>F/UTP Cat5e ZH нг(А)-HF 4х2х0,52</v>
      </c>
    </row>
    <row r="29" spans="1:13" x14ac:dyDescent="0.25">
      <c r="H29" s="9">
        <f>SUM(H11:H28)</f>
        <v>1920</v>
      </c>
      <c r="M29" s="5"/>
    </row>
    <row r="32" spans="1:13" ht="15.75" thickBot="1" x14ac:dyDescent="0.3"/>
    <row r="33" spans="2:6" ht="61.5" thickTop="1" thickBot="1" x14ac:dyDescent="0.3">
      <c r="B33" s="14" t="s">
        <v>41</v>
      </c>
      <c r="D33" s="18" t="s">
        <v>46</v>
      </c>
      <c r="E33" s="19" t="s">
        <v>47</v>
      </c>
      <c r="F33" s="20">
        <v>200</v>
      </c>
    </row>
    <row r="34" spans="2:6" ht="60.75" thickBot="1" x14ac:dyDescent="0.3">
      <c r="B34" s="15" t="s">
        <v>42</v>
      </c>
      <c r="D34" s="21" t="s">
        <v>46</v>
      </c>
      <c r="E34" s="22" t="s">
        <v>47</v>
      </c>
      <c r="F34" s="22">
        <v>160</v>
      </c>
    </row>
    <row r="35" spans="2:6" ht="60.75" thickBot="1" x14ac:dyDescent="0.3">
      <c r="B35" s="15" t="s">
        <v>43</v>
      </c>
      <c r="D35" s="21" t="s">
        <v>46</v>
      </c>
      <c r="E35" s="22" t="s">
        <v>48</v>
      </c>
      <c r="F35" s="22">
        <v>100</v>
      </c>
    </row>
    <row r="36" spans="2:6" ht="60.75" thickBot="1" x14ac:dyDescent="0.3">
      <c r="B36" s="15" t="s">
        <v>44</v>
      </c>
      <c r="D36" s="21" t="s">
        <v>46</v>
      </c>
      <c r="E36" s="22" t="s">
        <v>48</v>
      </c>
      <c r="F36" s="22">
        <v>50</v>
      </c>
    </row>
    <row r="37" spans="2:6" ht="60.75" thickBot="1" x14ac:dyDescent="0.3">
      <c r="B37" s="15" t="s">
        <v>45</v>
      </c>
      <c r="D37" s="21" t="s">
        <v>46</v>
      </c>
      <c r="E37" s="22" t="s">
        <v>48</v>
      </c>
      <c r="F37" s="22">
        <v>60</v>
      </c>
    </row>
    <row r="38" spans="2:6" ht="60.75" thickBot="1" x14ac:dyDescent="0.3">
      <c r="D38" s="21" t="s">
        <v>46</v>
      </c>
      <c r="E38" s="22" t="s">
        <v>48</v>
      </c>
      <c r="F38" s="22">
        <v>80</v>
      </c>
    </row>
    <row r="39" spans="2:6" ht="60.75" thickBot="1" x14ac:dyDescent="0.3">
      <c r="D39" s="21" t="s">
        <v>46</v>
      </c>
      <c r="E39" s="22" t="s">
        <v>48</v>
      </c>
      <c r="F39" s="22">
        <v>90</v>
      </c>
    </row>
    <row r="40" spans="2:6" ht="60.75" thickBot="1" x14ac:dyDescent="0.3">
      <c r="D40" s="21" t="s">
        <v>46</v>
      </c>
      <c r="E40" s="22" t="s">
        <v>49</v>
      </c>
      <c r="F40" s="22">
        <v>80</v>
      </c>
    </row>
    <row r="41" spans="2:6" ht="60.75" thickBot="1" x14ac:dyDescent="0.3">
      <c r="D41" s="21" t="s">
        <v>46</v>
      </c>
      <c r="E41" s="22" t="s">
        <v>49</v>
      </c>
      <c r="F41" s="22">
        <v>90</v>
      </c>
    </row>
    <row r="42" spans="2:6" ht="60.75" thickBot="1" x14ac:dyDescent="0.3">
      <c r="D42" s="21" t="s">
        <v>46</v>
      </c>
      <c r="E42" s="22" t="s">
        <v>49</v>
      </c>
      <c r="F42" s="22">
        <v>90</v>
      </c>
    </row>
    <row r="43" spans="2:6" ht="60.75" thickBot="1" x14ac:dyDescent="0.3">
      <c r="D43" s="21" t="s">
        <v>46</v>
      </c>
      <c r="E43" s="22" t="s">
        <v>49</v>
      </c>
      <c r="F43" s="22">
        <v>80</v>
      </c>
    </row>
    <row r="44" spans="2:6" ht="60.75" thickBot="1" x14ac:dyDescent="0.3">
      <c r="D44" s="21" t="s">
        <v>46</v>
      </c>
      <c r="E44" s="22" t="s">
        <v>50</v>
      </c>
      <c r="F44" s="22">
        <v>60</v>
      </c>
    </row>
    <row r="45" spans="2:6" ht="60.75" thickBot="1" x14ac:dyDescent="0.3">
      <c r="D45" s="21" t="s">
        <v>46</v>
      </c>
      <c r="E45" s="22" t="s">
        <v>50</v>
      </c>
      <c r="F45" s="22">
        <v>90</v>
      </c>
    </row>
    <row r="46" spans="2:6" ht="60.75" thickBot="1" x14ac:dyDescent="0.3">
      <c r="D46" s="21" t="s">
        <v>46</v>
      </c>
      <c r="E46" s="22" t="s">
        <v>50</v>
      </c>
      <c r="F46" s="22">
        <v>80</v>
      </c>
    </row>
    <row r="47" spans="2:6" ht="60.75" thickBot="1" x14ac:dyDescent="0.3">
      <c r="D47" s="21" t="s">
        <v>46</v>
      </c>
      <c r="E47" s="22" t="s">
        <v>50</v>
      </c>
      <c r="F47" s="22">
        <v>100</v>
      </c>
    </row>
    <row r="48" spans="2:6" ht="60.75" thickBot="1" x14ac:dyDescent="0.3">
      <c r="D48" s="21" t="s">
        <v>46</v>
      </c>
      <c r="E48" s="22" t="s">
        <v>50</v>
      </c>
      <c r="F48" s="22">
        <v>110</v>
      </c>
    </row>
    <row r="49" spans="4:6" ht="60.75" thickBot="1" x14ac:dyDescent="0.3">
      <c r="D49" s="21" t="s">
        <v>46</v>
      </c>
      <c r="E49" s="22" t="s">
        <v>49</v>
      </c>
      <c r="F49" s="22">
        <v>100</v>
      </c>
    </row>
    <row r="50" spans="4:6" ht="60.75" thickBot="1" x14ac:dyDescent="0.3">
      <c r="D50" s="21" t="s">
        <v>46</v>
      </c>
      <c r="E50" s="22" t="s">
        <v>49</v>
      </c>
      <c r="F50" s="22">
        <v>100</v>
      </c>
    </row>
    <row r="51" spans="4:6" ht="60.75" thickBot="1" x14ac:dyDescent="0.3">
      <c r="D51" s="21" t="s">
        <v>46</v>
      </c>
      <c r="E51" s="22" t="s">
        <v>49</v>
      </c>
      <c r="F51" s="22">
        <v>100</v>
      </c>
    </row>
    <row r="52" spans="4:6" ht="60.75" thickBot="1" x14ac:dyDescent="0.3">
      <c r="D52" s="21" t="s">
        <v>46</v>
      </c>
      <c r="E52" s="22" t="s">
        <v>49</v>
      </c>
      <c r="F52" s="22">
        <v>100</v>
      </c>
    </row>
  </sheetData>
  <pageMargins left="0.7" right="0.7" top="0.75" bottom="0.75" header="0.3" footer="0.3"/>
  <pageSetup paperSize="9" orientation="portrait" r:id="rId1"/>
  <ignoredErrors>
    <ignoredError sqref="B17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/>
  </sheetViews>
  <sheetFormatPr defaultRowHeight="15" x14ac:dyDescent="0.25"/>
  <sheetData>
    <row r="1" spans="1:1" x14ac:dyDescent="0.25">
      <c r="A1" t="s">
        <v>59</v>
      </c>
    </row>
    <row r="31" spans="6:6" x14ac:dyDescent="0.25">
      <c r="F31" s="5" t="str">
        <f t="shared" ref="F31" si="0">CONCATENATE(D31,E31)</f>
        <v/>
      </c>
    </row>
    <row r="35" spans="6:6" x14ac:dyDescent="0.25">
      <c r="F3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2024-05-10T09:55:39Z</dcterms:modified>
</cp:coreProperties>
</file>